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25" documentId="8_{B5F1AF36-9757-47FB-A67F-A6BFA20D77D5}" xr6:coauthVersionLast="47" xr6:coauthVersionMax="47" xr10:uidLastSave="{B19957A3-82CF-4593-811C-661D15F2A4D0}"/>
  <workbookProtection workbookAlgorithmName="SHA-512" workbookHashValue="OSm9yxNYHOp6A4QcQcRzgFsc8AtBBzbcMoDW6yY8LasNF/jhg4iSJpz9RYXpcZOdWe3LOYO7gl8iUfL2RoRmhg==" workbookSaltValue="tas57LBo4jHYJan8FH7QUQ==" workbookSpinCount="100000" lockStructure="1"/>
  <bookViews>
    <workbookView xWindow="-28920" yWindow="1725" windowWidth="29040" windowHeight="15720" tabRatio="602"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iterateDelta="9.9999999999994451E-4"/>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<sst xmlns="http://schemas.openxmlformats.org/spreadsheetml/2006/main" count="919" uniqueCount="137">
  <si>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</si>
  <si>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</si>
  <si>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</si>
  <si>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</si>
  <si>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</si>
  <si>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</si>
  <si>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</si>
  <si>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</si>
  <si>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</si>
  <si>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</si>
  <si>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</si>
  <si>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</si>
  <si>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</si>
  <si>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</si>
  <si>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</si>
  <si>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</si>
  <si>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</si>
  <si>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</si>
  <si>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</si>
  <si>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</si>
  <si>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</si>
  <si>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</si>
  <si>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</si>
  <si>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</si>
  <si>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</si>
  <si>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</si>
  <si>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</si>
  <si>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</si>
  <si>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</si>
  <si>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</si>
  <si>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</si>
  <si>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</si>
  <si>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</si>
  <si>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</si>
  <si>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</si>
  <si>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</si>
  <si>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</si>
  <si>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</si>
  <si>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</si>
  <si>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</si>
  <si>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</si>
  <si>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</si>
  <si>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</si>
  <si>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</si>
  <si>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</si>
  <si>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</si>
  <si>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</si>
  <si>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</si>
  <si>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</si>
  <si>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</si>
  <si>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</si>
  <si>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</si>
  <si>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</si>
  <si>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</si>
  <si>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</si>
  <si>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</si>
  <si>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</si>
  <si>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</si>
  <si>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</si>
  <si>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</si>
  <si>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</si>
  <si>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</si>
  <si>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</si>
  <si>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</si>
  <si>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</si>
  <si>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</si>
  <si>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</si>
  <si>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</si>
  <si>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</si>
  <si>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</si>
  <si>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</si>
  <si>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</si>
  <si>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</si>
  <si>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This Year</t>
  </si>
  <si>
    <t>Last Year</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</si>
  <si>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</si>
  <si>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</si>
  <si>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</si>
  <si>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</si>
  <si>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</si>
  <si>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</si>
  <si>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</si>
  <si>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</si>
  <si>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</si>
  <si>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</si>
  <si>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</si>
  <si>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</si>
  <si>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</si>
  <si>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</si>
  <si>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</si>
  <si>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</si>
  <si>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</si>
  <si>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</si>
  <si>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</si>
  <si>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</si>
  <si>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</si>
  <si>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</si>
  <si>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</si>
  <si>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</si>
  <si>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</si>
  <si>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</si>
  <si>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</si>
  <si>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</si>
  <si>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</si>
  <si>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</si>
  <si>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</si>
  <si>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</si>
  <si>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</si>
  <si>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</si>
  <si>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</si>
  <si>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</si>
  <si>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</si>
  <si>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</si>
  <si>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</si>
  <si>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</si>
  <si>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</si>
  <si>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</si>
  <si>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</si>
  <si>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</si>
  <si>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</si>
  <si>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</si>
  <si>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</si>
  <si>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</si>
  <si>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</si>
  <si>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</si>
  <si>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</si>
  <si>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Jun / Jul</t>
  </si>
  <si>
    <t>Friday, July 4th</t>
  </si>
  <si>
    <t xml:space="preserve"> - Independence Day</t>
  </si>
  <si>
    <t>Thursday, July 4th</t>
  </si>
  <si>
    <t>Jul</t>
  </si>
  <si>
    <t>Jul / Aug</t>
  </si>
  <si>
    <t>Week of July 20 to July 26, 2025</t>
  </si>
  <si>
    <t>June 29 - July 26, 2025
Rolling-28 Day Period</t>
  </si>
  <si>
    <t>For the Week of July 20, 2025 to July 26, 2025</t>
  </si>
  <si>
    <t>Aug</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</si>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</sst>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1">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30" fillId="3" borderId="0" xfId="0" applyFont="1" applyFill="1"/>
    <xf numFmtId="0" fontId="30" fillId="3" borderId="0" xfId="0" applyFont="1" applyFill="1" applyAlignment="1">
      <alignment horizontal="center"/>
    </xf>
    <xf numFmtId="0" fontId="30" fillId="3" borderId="0" xfId="0" applyFont="1" applyFill="1" applyAlignment="1">
      <alignment horizontal="left"/>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30" fillId="5" borderId="0" xfId="0" applyFont="1" applyFill="1"/>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1" fillId="3" borderId="0" xfId="0" applyFont="1" applyFill="1" applyAlignment="1">
      <alignment horizontal="right"/>
    </xf>
    <xf numFmtId="0" fontId="30" fillId="0" borderId="0" xfId="0" applyFont="1" applyAlignment="1">
      <alignment horizontal="right"/>
    </xf>
    <xf numFmtId="0" fontId="6" fillId="3" borderId="0" xfId="0" applyFont="1" applyFill="1" applyAlignment="1">
      <alignment horizontal="left" vertical="center" wrapText="1"/>
    </xf>
    <xf numFmtId="49" fontId="20" fillId="2" borderId="0" xfId="0" applyNumberFormat="1" applyFont="1" applyFill="1" applyAlignment="1">
      <alignment horizontal="center"/>
    </xf>
    <xf numFmtId="0" fontId="5" fillId="3" borderId="0" xfId="0" applyFont="1" applyFill="1" applyAlignment="1">
      <alignment horizont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B4" activePane="bottomRight" state="frozen"/>
      <selection pane="topRight" activeCell="B1" sqref="B1"/>
      <selection pane="bottomLeft" activeCell="A4" sqref="A4"/>
      <selection pane="bottomRight" activeCell="R23" sqref="R23"/>
    </sheetView>
  </sheetViews>
  <sheetFormatPr defaultColWidth="9.140625" defaultRowHeight="16.5" x14ac:dyDescent="0.2"/>
  <cols>
    <col min="1" max="1" width="44.7109375" style="91" customWidth="1"/>
    <col min="2" max="6" width="9" style="91" customWidth="1"/>
    <col min="7" max="7" width="9" style="97" customWidth="1"/>
    <col min="8" max="9" width="9" style="91" customWidth="1"/>
    <col min="10" max="11" width="9" style="97" customWidth="1"/>
    <col min="12" max="12" width="2.7109375" style="91" customWidth="1"/>
    <col min="13" max="17" width="9" style="91" customWidth="1"/>
    <col min="18" max="18" width="9" style="97" customWidth="1"/>
    <col min="19" max="22" width="9" style="91" customWidth="1"/>
    <col min="23" max="23" width="2.7109375" style="91" customWidth="1"/>
    <col min="24" max="33" width="9" style="91" customWidth="1"/>
    <col min="34" max="16384" width="9.140625" style="91"/>
  </cols>
  <sheetData>
    <row r="1" spans="1:34" x14ac:dyDescent="0.2">
      <c r="A1" s="206" t="str">
        <f>'Occupancy Raw Data'!B1</f>
        <v>Week of July 20 to July 26, 2025</v>
      </c>
      <c r="B1" s="193" t="s">
        <v>0</v>
      </c>
      <c r="C1" s="194"/>
      <c r="D1" s="194"/>
      <c r="E1" s="194"/>
      <c r="F1" s="194"/>
      <c r="G1" s="194"/>
      <c r="H1" s="194"/>
      <c r="I1" s="194"/>
      <c r="J1" s="194"/>
      <c r="K1" s="195"/>
      <c r="L1" s="95"/>
      <c r="M1" s="193" t="s">
        <v>1</v>
      </c>
      <c r="N1" s="194"/>
      <c r="O1" s="194"/>
      <c r="P1" s="194"/>
      <c r="Q1" s="194"/>
      <c r="R1" s="194"/>
      <c r="S1" s="194"/>
      <c r="T1" s="194"/>
      <c r="U1" s="194"/>
      <c r="V1" s="195"/>
      <c r="W1" s="95"/>
      <c r="X1" s="193" t="s">
        <v>2</v>
      </c>
      <c r="Y1" s="194"/>
      <c r="Z1" s="194"/>
      <c r="AA1" s="194"/>
      <c r="AB1" s="194"/>
      <c r="AC1" s="194"/>
      <c r="AD1" s="194"/>
      <c r="AE1" s="194"/>
      <c r="AF1" s="194"/>
      <c r="AG1" s="195"/>
      <c r="AH1" s="92"/>
    </row>
    <row r="2" spans="1:34" x14ac:dyDescent="0.2">
      <c r="A2" s="207"/>
      <c r="B2" s="96"/>
      <c r="C2" s="97"/>
      <c r="D2" s="97"/>
      <c r="E2" s="97"/>
      <c r="F2" s="98"/>
      <c r="G2" s="196" t="s">
        <v>3</v>
      </c>
      <c r="H2" s="97"/>
      <c r="I2" s="97"/>
      <c r="J2" s="196" t="s">
        <v>4</v>
      </c>
      <c r="K2" s="198" t="s">
        <v>5</v>
      </c>
      <c r="L2" s="92"/>
      <c r="M2" s="96"/>
      <c r="N2" s="97"/>
      <c r="O2" s="97"/>
      <c r="P2" s="97"/>
      <c r="Q2" s="97"/>
      <c r="R2" s="196" t="s">
        <v>3</v>
      </c>
      <c r="S2" s="97"/>
      <c r="T2" s="97"/>
      <c r="U2" s="196" t="s">
        <v>4</v>
      </c>
      <c r="V2" s="198" t="s">
        <v>5</v>
      </c>
      <c r="W2" s="92"/>
      <c r="X2" s="99"/>
      <c r="Y2" s="100"/>
      <c r="Z2" s="100"/>
      <c r="AA2" s="100"/>
      <c r="AB2" s="100"/>
      <c r="AC2" s="200" t="s">
        <v>3</v>
      </c>
      <c r="AD2" s="101"/>
      <c r="AE2" s="101"/>
      <c r="AF2" s="200" t="s">
        <v>4</v>
      </c>
      <c r="AG2" s="201" t="s">
        <v>5</v>
      </c>
      <c r="AH2" s="92"/>
    </row>
    <row r="3" spans="1:34" x14ac:dyDescent="0.2">
      <c r="A3" s="208"/>
      <c r="B3" s="102" t="s">
        <v>6</v>
      </c>
      <c r="C3" s="103" t="s">
        <v>7</v>
      </c>
      <c r="D3" s="103" t="s">
        <v>8</v>
      </c>
      <c r="E3" s="103" t="s">
        <v>9</v>
      </c>
      <c r="F3" s="104" t="s">
        <v>10</v>
      </c>
      <c r="G3" s="197"/>
      <c r="H3" s="103" t="s">
        <v>11</v>
      </c>
      <c r="I3" s="103" t="s">
        <v>12</v>
      </c>
      <c r="J3" s="197"/>
      <c r="K3" s="199"/>
      <c r="L3" s="92"/>
      <c r="M3" s="102" t="s">
        <v>6</v>
      </c>
      <c r="N3" s="103" t="s">
        <v>7</v>
      </c>
      <c r="O3" s="103" t="s">
        <v>8</v>
      </c>
      <c r="P3" s="103" t="s">
        <v>9</v>
      </c>
      <c r="Q3" s="103" t="s">
        <v>10</v>
      </c>
      <c r="R3" s="197"/>
      <c r="S3" s="103" t="s">
        <v>11</v>
      </c>
      <c r="T3" s="103" t="s">
        <v>12</v>
      </c>
      <c r="U3" s="197"/>
      <c r="V3" s="199"/>
      <c r="W3" s="92"/>
      <c r="X3" s="102" t="s">
        <v>6</v>
      </c>
      <c r="Y3" s="103" t="s">
        <v>7</v>
      </c>
      <c r="Z3" s="103" t="s">
        <v>8</v>
      </c>
      <c r="AA3" s="103" t="s">
        <v>9</v>
      </c>
      <c r="AB3" s="103" t="s">
        <v>10</v>
      </c>
      <c r="AC3" s="197"/>
      <c r="AD3" s="104" t="s">
        <v>11</v>
      </c>
      <c r="AE3" s="104" t="s">
        <v>12</v>
      </c>
      <c r="AF3" s="197"/>
      <c r="AG3" s="199"/>
      <c r="AH3" s="92"/>
    </row>
    <row r="4" spans="1:34" x14ac:dyDescent="0.2">
      <c r="A4" s="123" t="s">
        <v>13</v>
      </c>
      <c r="B4" s="106">
        <f>(VLOOKUP($A4,'Occupancy Raw Data'!$B$8:$BE$45,'Occupancy Raw Data'!G$3,FALSE))/100</f>
        <v>0.58698824920896797</v>
      </c>
      <c r="C4" s="107">
        <f>(VLOOKUP($A4,'Occupancy Raw Data'!$B$8:$BE$45,'Occupancy Raw Data'!H$3,FALSE))/100</f>
        <v>0.68226098784549805</v>
      </c>
      <c r="D4" s="107">
        <f>(VLOOKUP($A4,'Occupancy Raw Data'!$B$8:$BE$45,'Occupancy Raw Data'!I$3,FALSE))/100</f>
        <v>0.72722809827619994</v>
      </c>
      <c r="E4" s="107">
        <f>(VLOOKUP($A4,'Occupancy Raw Data'!$B$8:$BE$45,'Occupancy Raw Data'!J$3,FALSE))/100</f>
        <v>0.72874203205763388</v>
      </c>
      <c r="F4" s="107">
        <f>(VLOOKUP($A4,'Occupancy Raw Data'!$B$8:$BE$45,'Occupancy Raw Data'!K$3,FALSE))/100</f>
        <v>0.71636774773913703</v>
      </c>
      <c r="G4" s="108">
        <f>(VLOOKUP($A4,'Occupancy Raw Data'!$B$8:$BE$45,'Occupancy Raw Data'!L$3,FALSE))/100</f>
        <v>0.68831767908927799</v>
      </c>
      <c r="H4" s="88">
        <f>(VLOOKUP($A4,'Occupancy Raw Data'!$B$8:$BE$45,'Occupancy Raw Data'!N$3,FALSE))/100</f>
        <v>0.77220027814950898</v>
      </c>
      <c r="I4" s="88">
        <f>(VLOOKUP($A4,'Occupancy Raw Data'!$B$8:$BE$45,'Occupancy Raw Data'!O$3,FALSE))/100</f>
        <v>0.79091034010735595</v>
      </c>
      <c r="J4" s="108">
        <f>(VLOOKUP($A4,'Occupancy Raw Data'!$B$8:$BE$45,'Occupancy Raw Data'!P$3,FALSE))/100</f>
        <v>0.78155530912843207</v>
      </c>
      <c r="K4" s="109">
        <f>(VLOOKUP($A4,'Occupancy Raw Data'!$B$8:$BE$45,'Occupancy Raw Data'!R$3,FALSE))/100</f>
        <v>0.71495715584180797</v>
      </c>
      <c r="M4" s="110">
        <f>VLOOKUP($A4,'ADR Raw Data'!$B$6:$BE$43,'ADR Raw Data'!G$1,FALSE)</f>
        <v>150.455954263476</v>
      </c>
      <c r="N4" s="111">
        <f>VLOOKUP($A4,'ADR Raw Data'!$B$6:$BE$43,'ADR Raw Data'!H$1,FALSE)</f>
        <v>155.986601449261</v>
      </c>
      <c r="O4" s="111">
        <f>VLOOKUP($A4,'ADR Raw Data'!$B$6:$BE$43,'ADR Raw Data'!I$1,FALSE)</f>
        <v>162.168461661393</v>
      </c>
      <c r="P4" s="111">
        <f>VLOOKUP($A4,'ADR Raw Data'!$B$6:$BE$43,'ADR Raw Data'!J$1,FALSE)</f>
        <v>160.98781673268601</v>
      </c>
      <c r="Q4" s="111">
        <f>VLOOKUP($A4,'ADR Raw Data'!$B$6:$BE$43,'ADR Raw Data'!K$1,FALSE)</f>
        <v>158.51470852512199</v>
      </c>
      <c r="R4" s="112">
        <f>VLOOKUP($A4,'ADR Raw Data'!$B$6:$BE$43,'ADR Raw Data'!L$1,FALSE)</f>
        <v>157.934801653195</v>
      </c>
      <c r="S4" s="111">
        <f>VLOOKUP($A4,'ADR Raw Data'!$B$6:$BE$43,'ADR Raw Data'!N$1,FALSE)</f>
        <v>179.13924995196101</v>
      </c>
      <c r="T4" s="111">
        <f>VLOOKUP($A4,'ADR Raw Data'!$B$6:$BE$43,'ADR Raw Data'!O$1,FALSE)</f>
        <v>181.149662852511</v>
      </c>
      <c r="U4" s="112">
        <f>VLOOKUP($A4,'ADR Raw Data'!$B$6:$BE$43,'ADR Raw Data'!P$1,FALSE)</f>
        <v>180.156488484128</v>
      </c>
      <c r="V4" s="113">
        <f>VLOOKUP($A4,'ADR Raw Data'!$B$6:$BE$43,'ADR Raw Data'!R$1,FALSE)</f>
        <v>164.87530850863899</v>
      </c>
      <c r="X4" s="110">
        <f>VLOOKUP($A4,'RevPAR Raw Data'!$B$6:$BE$43,'RevPAR Raw Data'!G$1,FALSE)</f>
        <v>88.315877176182696</v>
      </c>
      <c r="Y4" s="111">
        <f>VLOOKUP($A4,'RevPAR Raw Data'!$B$6:$BE$43,'RevPAR Raw Data'!H$1,FALSE)</f>
        <v>106.42357279543501</v>
      </c>
      <c r="Z4" s="111">
        <f>VLOOKUP($A4,'RevPAR Raw Data'!$B$6:$BE$43,'RevPAR Raw Data'!I$1,FALSE)</f>
        <v>117.933461974392</v>
      </c>
      <c r="AA4" s="111">
        <f>VLOOKUP($A4,'RevPAR Raw Data'!$B$6:$BE$43,'RevPAR Raw Data'!J$1,FALSE)</f>
        <v>117.3185887023</v>
      </c>
      <c r="AB4" s="111">
        <f>VLOOKUP($A4,'RevPAR Raw Data'!$B$6:$BE$43,'RevPAR Raw Data'!K$1,FALSE)</f>
        <v>113.554824729668</v>
      </c>
      <c r="AC4" s="112">
        <f>VLOOKUP($A4,'RevPAR Raw Data'!$B$6:$BE$43,'RevPAR Raw Data'!L$1,FALSE)</f>
        <v>108.709316121353</v>
      </c>
      <c r="AD4" s="111">
        <f>VLOOKUP($A4,'RevPAR Raw Data'!$B$6:$BE$43,'RevPAR Raw Data'!N$1,FALSE)</f>
        <v>138.33137864039901</v>
      </c>
      <c r="AE4" s="111">
        <f>VLOOKUP($A4,'RevPAR Raw Data'!$B$6:$BE$43,'RevPAR Raw Data'!O$1,FALSE)</f>
        <v>143.273141457012</v>
      </c>
      <c r="AF4" s="112">
        <f>VLOOKUP($A4,'RevPAR Raw Data'!$B$6:$BE$43,'RevPAR Raw Data'!P$1,FALSE)</f>
        <v>140.80226004870599</v>
      </c>
      <c r="AG4" s="113">
        <f>VLOOKUP($A4,'RevPAR Raw Data'!$B$6:$BE$43,'RevPAR Raw Data'!R$1,FALSE)</f>
        <v>117.878781639877</v>
      </c>
    </row>
    <row r="5" spans="1:34" x14ac:dyDescent="0.2">
      <c r="A5" s="90" t="s">
        <v>14</v>
      </c>
      <c r="B5" s="78">
        <f>(VLOOKUP($A4,'Occupancy Raw Data'!$B$8:$BE$51,'Occupancy Raw Data'!T$3,FALSE))/100</f>
        <v>-2.8869554230341002E-2</v>
      </c>
      <c r="C5" s="79">
        <f>(VLOOKUP($A4,'Occupancy Raw Data'!$B$8:$BE$51,'Occupancy Raw Data'!U$3,FALSE))/100</f>
        <v>-1.1525129597165101E-2</v>
      </c>
      <c r="D5" s="79">
        <f>(VLOOKUP($A4,'Occupancy Raw Data'!$B$8:$BE$51,'Occupancy Raw Data'!V$3,FALSE))/100</f>
        <v>-4.3785212293394396E-3</v>
      </c>
      <c r="E5" s="79">
        <f>(VLOOKUP($A4,'Occupancy Raw Data'!$B$8:$BE$51,'Occupancy Raw Data'!W$3,FALSE))/100</f>
        <v>-8.8700652080270503E-3</v>
      </c>
      <c r="F5" s="79">
        <f>(VLOOKUP($A4,'Occupancy Raw Data'!$B$8:$BE$51,'Occupancy Raw Data'!X$3,FALSE))/100</f>
        <v>-7.0761153553778903E-3</v>
      </c>
      <c r="G5" s="79">
        <f>(VLOOKUP($A4,'Occupancy Raw Data'!$B$8:$BE$51,'Occupancy Raw Data'!Y$3,FALSE))/100</f>
        <v>-1.1554029543486E-2</v>
      </c>
      <c r="H5" s="80">
        <f>(VLOOKUP($A4,'Occupancy Raw Data'!$B$8:$BE$51,'Occupancy Raw Data'!AA$3,FALSE))/100</f>
        <v>1.4736751179656598E-3</v>
      </c>
      <c r="I5" s="80">
        <f>(VLOOKUP($A4,'Occupancy Raw Data'!$B$8:$BE$51,'Occupancy Raw Data'!AB$3,FALSE))/100</f>
        <v>1.9715230560669698E-3</v>
      </c>
      <c r="J5" s="79">
        <f>(VLOOKUP($A4,'Occupancy Raw Data'!$B$8:$BE$51,'Occupancy Raw Data'!AC$3,FALSE))/100</f>
        <v>1.72550436161646E-3</v>
      </c>
      <c r="K5" s="81">
        <f>(VLOOKUP($A4,'Occupancy Raw Data'!$B$8:$BE$51,'Occupancy Raw Data'!AE$3,FALSE))/100</f>
        <v>-7.4475932694555201E-3</v>
      </c>
      <c r="M5" s="78">
        <f>(VLOOKUP($A4,'ADR Raw Data'!$B$6:$BE$43,'ADR Raw Data'!T$1,FALSE))/100</f>
        <v>-1.8533636911368299E-2</v>
      </c>
      <c r="N5" s="79">
        <f>(VLOOKUP($A4,'ADR Raw Data'!$B$6:$BE$43,'ADR Raw Data'!U$1,FALSE))/100</f>
        <v>-9.131077086353509E-3</v>
      </c>
      <c r="O5" s="79">
        <f>(VLOOKUP($A4,'ADR Raw Data'!$B$6:$BE$43,'ADR Raw Data'!V$1,FALSE))/100</f>
        <v>1.3890431585485798E-3</v>
      </c>
      <c r="P5" s="79">
        <f>(VLOOKUP($A4,'ADR Raw Data'!$B$6:$BE$43,'ADR Raw Data'!W$1,FALSE))/100</f>
        <v>-9.4221795199505593E-3</v>
      </c>
      <c r="Q5" s="79">
        <f>(VLOOKUP($A4,'ADR Raw Data'!$B$6:$BE$43,'ADR Raw Data'!X$1,FALSE))/100</f>
        <v>-1.2118566849616701E-2</v>
      </c>
      <c r="R5" s="79">
        <f>(VLOOKUP($A4,'ADR Raw Data'!$B$6:$BE$43,'ADR Raw Data'!Y$1,FALSE))/100</f>
        <v>-8.9469533812604092E-3</v>
      </c>
      <c r="S5" s="80">
        <f>(VLOOKUP($A4,'ADR Raw Data'!$B$6:$BE$43,'ADR Raw Data'!AA$1,FALSE))/100</f>
        <v>1.7012923224510101E-2</v>
      </c>
      <c r="T5" s="80">
        <f>(VLOOKUP($A4,'ADR Raw Data'!$B$6:$BE$43,'ADR Raw Data'!AB$1,FALSE))/100</f>
        <v>1.2832124751627101E-2</v>
      </c>
      <c r="U5" s="79">
        <f>(VLOOKUP($A4,'ADR Raw Data'!$B$6:$BE$43,'ADR Raw Data'!AC$1,FALSE))/100</f>
        <v>1.4883454387452399E-2</v>
      </c>
      <c r="V5" s="81">
        <f>(VLOOKUP($A4,'ADR Raw Data'!$B$6:$BE$43,'ADR Raw Data'!AE$1,FALSE))/100</f>
        <v>-6.2983961905145895E-4</v>
      </c>
      <c r="X5" s="78">
        <f>(VLOOKUP($A4,'RevPAR Raw Data'!$B$6:$BE$43,'RevPAR Raw Data'!T$1,FALSE))/100</f>
        <v>-4.6868133305811195E-2</v>
      </c>
      <c r="Y5" s="79">
        <f>(VLOOKUP($A4,'RevPAR Raw Data'!$B$6:$BE$43,'RevPAR Raw Data'!U$1,FALSE))/100</f>
        <v>-2.05509698367367E-2</v>
      </c>
      <c r="Z5" s="79">
        <f>(VLOOKUP($A4,'RevPAR Raw Data'!$B$6:$BE$43,'RevPAR Raw Data'!V$1,FALSE))/100</f>
        <v>-2.9955600257490301E-3</v>
      </c>
      <c r="AA5" s="79">
        <f>(VLOOKUP($A4,'RevPAR Raw Data'!$B$6:$BE$43,'RevPAR Raw Data'!W$1,FALSE))/100</f>
        <v>-1.8208669381233899E-2</v>
      </c>
      <c r="AB5" s="79">
        <f>(VLOOKUP($A4,'RevPAR Raw Data'!$B$6:$BE$43,'RevPAR Raw Data'!X$1,FALSE))/100</f>
        <v>-1.9108929828024902E-2</v>
      </c>
      <c r="AC5" s="79">
        <f>(VLOOKUP($A4,'RevPAR Raw Data'!$B$6:$BE$43,'RevPAR Raw Data'!Y$1,FALSE))/100</f>
        <v>-2.0397609561055199E-2</v>
      </c>
      <c r="AD5" s="80">
        <f>(VLOOKUP($A4,'RevPAR Raw Data'!$B$6:$BE$43,'RevPAR Raw Data'!AA$1,FALSE))/100</f>
        <v>1.85116698641156E-2</v>
      </c>
      <c r="AE5" s="80">
        <f>(VLOOKUP($A4,'RevPAR Raw Data'!$B$6:$BE$43,'RevPAR Raw Data'!AB$1,FALSE))/100</f>
        <v>1.48289466375003E-2</v>
      </c>
      <c r="AF5" s="79">
        <f>(VLOOKUP($A4,'RevPAR Raw Data'!$B$6:$BE$43,'RevPAR Raw Data'!AC$1,FALSE))/100</f>
        <v>1.6634640214530302E-2</v>
      </c>
      <c r="AG5" s="81">
        <f>(VLOOKUP($A4,'RevPAR Raw Data'!$B$6:$BE$43,'RevPAR Raw Data'!AE$1,FALSE))/100</f>
        <v>-8.0727420991992902E-3</v>
      </c>
    </row>
    <row r="6" spans="1:34" x14ac:dyDescent="0.2">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4" x14ac:dyDescent="0.2">
      <c r="A7" s="123" t="s">
        <v>15</v>
      </c>
      <c r="B7" s="114">
        <f>(VLOOKUP($A7,'Occupancy Raw Data'!$B$8:$BE$45,'Occupancy Raw Data'!G$3,FALSE))/100</f>
        <v>0.58404137194878802</v>
      </c>
      <c r="C7" s="115">
        <f>(VLOOKUP($A7,'Occupancy Raw Data'!$B$8:$BE$45,'Occupancy Raw Data'!H$3,FALSE))/100</f>
        <v>0.70109012385819103</v>
      </c>
      <c r="D7" s="115">
        <f>(VLOOKUP($A7,'Occupancy Raw Data'!$B$8:$BE$45,'Occupancy Raw Data'!I$3,FALSE))/100</f>
        <v>0.74290376604972708</v>
      </c>
      <c r="E7" s="115">
        <f>(VLOOKUP($A7,'Occupancy Raw Data'!$B$8:$BE$45,'Occupancy Raw Data'!J$3,FALSE))/100</f>
        <v>0.73411897502591794</v>
      </c>
      <c r="F7" s="115">
        <f>(VLOOKUP($A7,'Occupancy Raw Data'!$B$8:$BE$45,'Occupancy Raw Data'!K$3,FALSE))/100</f>
        <v>0.70747013968553807</v>
      </c>
      <c r="G7" s="116">
        <f>(VLOOKUP($A7,'Occupancy Raw Data'!$B$8:$BE$45,'Occupancy Raw Data'!L$3,FALSE))/100</f>
        <v>0.69392487531363201</v>
      </c>
      <c r="H7" s="88">
        <f>(VLOOKUP($A7,'Occupancy Raw Data'!$B$8:$BE$45,'Occupancy Raw Data'!N$3,FALSE))/100</f>
        <v>0.75779251452373697</v>
      </c>
      <c r="I7" s="88">
        <f>(VLOOKUP($A7,'Occupancy Raw Data'!$B$8:$BE$45,'Occupancy Raw Data'!O$3,FALSE))/100</f>
        <v>0.76027090528743801</v>
      </c>
      <c r="J7" s="116">
        <f>(VLOOKUP($A7,'Occupancy Raw Data'!$B$8:$BE$45,'Occupancy Raw Data'!P$3,FALSE))/100</f>
        <v>0.7590317099055881</v>
      </c>
      <c r="K7" s="117">
        <f>(VLOOKUP($A7,'Occupancy Raw Data'!$B$8:$BE$45,'Occupancy Raw Data'!R$3,FALSE))/100</f>
        <v>0.71252682805419099</v>
      </c>
      <c r="M7" s="110">
        <f>VLOOKUP($A7,'ADR Raw Data'!$B$6:$BE$43,'ADR Raw Data'!G$1,FALSE)</f>
        <v>126.256049187008</v>
      </c>
      <c r="N7" s="111">
        <f>VLOOKUP($A7,'ADR Raw Data'!$B$6:$BE$43,'ADR Raw Data'!H$1,FALSE)</f>
        <v>134.26234788509299</v>
      </c>
      <c r="O7" s="111">
        <f>VLOOKUP($A7,'ADR Raw Data'!$B$6:$BE$43,'ADR Raw Data'!I$1,FALSE)</f>
        <v>138.735687189099</v>
      </c>
      <c r="P7" s="111">
        <f>VLOOKUP($A7,'ADR Raw Data'!$B$6:$BE$43,'ADR Raw Data'!J$1,FALSE)</f>
        <v>135.76256673045401</v>
      </c>
      <c r="Q7" s="111">
        <f>VLOOKUP($A7,'ADR Raw Data'!$B$6:$BE$43,'ADR Raw Data'!K$1,FALSE)</f>
        <v>131.910826088238</v>
      </c>
      <c r="R7" s="112">
        <f>VLOOKUP($A7,'ADR Raw Data'!$B$6:$BE$43,'ADR Raw Data'!L$1,FALSE)</f>
        <v>133.71040301000701</v>
      </c>
      <c r="S7" s="111">
        <f>VLOOKUP($A7,'ADR Raw Data'!$B$6:$BE$43,'ADR Raw Data'!N$1,FALSE)</f>
        <v>149.97359901721799</v>
      </c>
      <c r="T7" s="111">
        <f>VLOOKUP($A7,'ADR Raw Data'!$B$6:$BE$43,'ADR Raw Data'!O$1,FALSE)</f>
        <v>149.916731200426</v>
      </c>
      <c r="U7" s="112">
        <f>VLOOKUP($A7,'ADR Raw Data'!$B$6:$BE$43,'ADR Raw Data'!P$1,FALSE)</f>
        <v>149.94511868761501</v>
      </c>
      <c r="V7" s="113">
        <f>VLOOKUP($A7,'ADR Raw Data'!$B$6:$BE$43,'ADR Raw Data'!R$1,FALSE)</f>
        <v>138.65163610384701</v>
      </c>
      <c r="X7" s="110">
        <f>VLOOKUP($A7,'RevPAR Raw Data'!$B$6:$BE$43,'RevPAR Raw Data'!G$1,FALSE)</f>
        <v>73.738756184014306</v>
      </c>
      <c r="Y7" s="111">
        <f>VLOOKUP($A7,'RevPAR Raw Data'!$B$6:$BE$43,'RevPAR Raw Data'!H$1,FALSE)</f>
        <v>94.130006108251607</v>
      </c>
      <c r="Z7" s="111">
        <f>VLOOKUP($A7,'RevPAR Raw Data'!$B$6:$BE$43,'RevPAR Raw Data'!I$1,FALSE)</f>
        <v>103.067264498279</v>
      </c>
      <c r="AA7" s="111">
        <f>VLOOKUP($A7,'RevPAR Raw Data'!$B$6:$BE$43,'RevPAR Raw Data'!J$1,FALSE)</f>
        <v>99.665876335048907</v>
      </c>
      <c r="AB7" s="111">
        <f>VLOOKUP($A7,'RevPAR Raw Data'!$B$6:$BE$43,'RevPAR Raw Data'!K$1,FALSE)</f>
        <v>93.322970558680794</v>
      </c>
      <c r="AC7" s="112">
        <f>VLOOKUP($A7,'RevPAR Raw Data'!$B$6:$BE$43,'RevPAR Raw Data'!L$1,FALSE)</f>
        <v>92.784974736855006</v>
      </c>
      <c r="AD7" s="111">
        <f>VLOOKUP($A7,'RevPAR Raw Data'!$B$6:$BE$43,'RevPAR Raw Data'!N$1,FALSE)</f>
        <v>113.64887071143301</v>
      </c>
      <c r="AE7" s="111">
        <f>VLOOKUP($A7,'RevPAR Raw Data'!$B$6:$BE$43,'RevPAR Raw Data'!O$1,FALSE)</f>
        <v>113.977328947481</v>
      </c>
      <c r="AF7" s="112">
        <f>VLOOKUP($A7,'RevPAR Raw Data'!$B$6:$BE$43,'RevPAR Raw Data'!P$1,FALSE)</f>
        <v>113.813099829457</v>
      </c>
      <c r="AG7" s="113">
        <f>VLOOKUP($A7,'RevPAR Raw Data'!$B$6:$BE$43,'RevPAR Raw Data'!R$1,FALSE)</f>
        <v>98.7930104775985</v>
      </c>
    </row>
    <row r="8" spans="1:34" x14ac:dyDescent="0.2">
      <c r="A8" s="90" t="s">
        <v>14</v>
      </c>
      <c r="B8" s="78">
        <f>(VLOOKUP($A7,'Occupancy Raw Data'!$B$8:$BE$51,'Occupancy Raw Data'!T$3,FALSE))/100</f>
        <v>2.6377213137796399E-2</v>
      </c>
      <c r="C8" s="79">
        <f>(VLOOKUP($A7,'Occupancy Raw Data'!$B$8:$BE$51,'Occupancy Raw Data'!U$3,FALSE))/100</f>
        <v>2.3323573587547601E-2</v>
      </c>
      <c r="D8" s="79">
        <f>(VLOOKUP($A7,'Occupancy Raw Data'!$B$8:$BE$51,'Occupancy Raw Data'!V$3,FALSE))/100</f>
        <v>1.56706997325823E-2</v>
      </c>
      <c r="E8" s="79">
        <f>(VLOOKUP($A7,'Occupancy Raw Data'!$B$8:$BE$51,'Occupancy Raw Data'!W$3,FALSE))/100</f>
        <v>3.1478226214170903E-3</v>
      </c>
      <c r="F8" s="79">
        <f>(VLOOKUP($A7,'Occupancy Raw Data'!$B$8:$BE$51,'Occupancy Raw Data'!X$3,FALSE))/100</f>
        <v>2.4734320101809103E-2</v>
      </c>
      <c r="G8" s="79">
        <f>(VLOOKUP($A7,'Occupancy Raw Data'!$B$8:$BE$51,'Occupancy Raw Data'!Y$3,FALSE))/100</f>
        <v>1.81439857239361E-2</v>
      </c>
      <c r="H8" s="80">
        <f>(VLOOKUP($A7,'Occupancy Raw Data'!$B$8:$BE$51,'Occupancy Raw Data'!AA$3,FALSE))/100</f>
        <v>9.286290513331589E-4</v>
      </c>
      <c r="I8" s="80">
        <f>(VLOOKUP($A7,'Occupancy Raw Data'!$B$8:$BE$51,'Occupancy Raw Data'!AB$3,FALSE))/100</f>
        <v>-1.5975764257865101E-2</v>
      </c>
      <c r="J8" s="79">
        <f>(VLOOKUP($A7,'Occupancy Raw Data'!$B$8:$BE$51,'Occupancy Raw Data'!AC$3,FALSE))/100</f>
        <v>-7.6093466528337293E-3</v>
      </c>
      <c r="K8" s="81">
        <f>(VLOOKUP($A7,'Occupancy Raw Data'!$B$8:$BE$51,'Occupancy Raw Data'!AE$3,FALSE))/100</f>
        <v>1.0165254262178201E-2</v>
      </c>
      <c r="M8" s="78">
        <f>(VLOOKUP($A7,'ADR Raw Data'!$B$6:$BE$43,'ADR Raw Data'!T$1,FALSE))/100</f>
        <v>7.6331952718788698E-3</v>
      </c>
      <c r="N8" s="79">
        <f>(VLOOKUP($A7,'ADR Raw Data'!$B$6:$BE$43,'ADR Raw Data'!U$1,FALSE))/100</f>
        <v>1.1023233837813399E-3</v>
      </c>
      <c r="O8" s="79">
        <f>(VLOOKUP($A7,'ADR Raw Data'!$B$6:$BE$43,'ADR Raw Data'!V$1,FALSE))/100</f>
        <v>-1.53451562787812E-2</v>
      </c>
      <c r="P8" s="79">
        <f>(VLOOKUP($A7,'ADR Raw Data'!$B$6:$BE$43,'ADR Raw Data'!W$1,FALSE))/100</f>
        <v>-2.4052084825332401E-2</v>
      </c>
      <c r="Q8" s="79">
        <f>(VLOOKUP($A7,'ADR Raw Data'!$B$6:$BE$43,'ADR Raw Data'!X$1,FALSE))/100</f>
        <v>-9.1698402187079097E-3</v>
      </c>
      <c r="R8" s="79">
        <f>(VLOOKUP($A7,'ADR Raw Data'!$B$6:$BE$43,'ADR Raw Data'!Y$1,FALSE))/100</f>
        <v>-9.3460233677058694E-3</v>
      </c>
      <c r="S8" s="80">
        <f>(VLOOKUP($A7,'ADR Raw Data'!$B$6:$BE$43,'ADR Raw Data'!AA$1,FALSE))/100</f>
        <v>5.8580087766097995E-3</v>
      </c>
      <c r="T8" s="80">
        <f>(VLOOKUP($A7,'ADR Raw Data'!$B$6:$BE$43,'ADR Raw Data'!AB$1,FALSE))/100</f>
        <v>-6.0242590126843099E-3</v>
      </c>
      <c r="U8" s="79">
        <f>(VLOOKUP($A7,'ADR Raw Data'!$B$6:$BE$43,'ADR Raw Data'!AC$1,FALSE))/100</f>
        <v>-1.75973375402586E-4</v>
      </c>
      <c r="V8" s="81">
        <f>(VLOOKUP($A7,'ADR Raw Data'!$B$6:$BE$43,'ADR Raw Data'!AE$1,FALSE))/100</f>
        <v>-6.9282424049192807E-3</v>
      </c>
      <c r="X8" s="78">
        <f>(VLOOKUP($A7,'RevPAR Raw Data'!$B$6:$BE$43,'RevPAR Raw Data'!T$1,FALSE))/100</f>
        <v>3.4211750828284003E-2</v>
      </c>
      <c r="Y8" s="79">
        <f>(VLOOKUP($A7,'RevPAR Raw Data'!$B$6:$BE$43,'RevPAR Raw Data'!U$1,FALSE))/100</f>
        <v>2.4451607091887803E-2</v>
      </c>
      <c r="Z8" s="79">
        <f>(VLOOKUP($A7,'RevPAR Raw Data'!$B$6:$BE$43,'RevPAR Raw Data'!V$1,FALSE))/100</f>
        <v>8.5074117406803496E-5</v>
      </c>
      <c r="AA8" s="79">
        <f>(VLOOKUP($A7,'RevPAR Raw Data'!$B$6:$BE$43,'RevPAR Raw Data'!W$1,FALSE))/100</f>
        <v>-2.0979973900620799E-2</v>
      </c>
      <c r="AB8" s="79">
        <f>(VLOOKUP($A7,'RevPAR Raw Data'!$B$6:$BE$43,'RevPAR Raw Data'!X$1,FALSE))/100</f>
        <v>1.5337670119849201E-2</v>
      </c>
      <c r="AC8" s="79">
        <f>(VLOOKUP($A7,'RevPAR Raw Data'!$B$6:$BE$43,'RevPAR Raw Data'!Y$1,FALSE))/100</f>
        <v>8.6283882416710606E-3</v>
      </c>
      <c r="AD8" s="80">
        <f>(VLOOKUP($A7,'RevPAR Raw Data'!$B$6:$BE$43,'RevPAR Raw Data'!AA$1,FALSE))/100</f>
        <v>6.7920777450758895E-3</v>
      </c>
      <c r="AE8" s="80">
        <f>(VLOOKUP($A7,'RevPAR Raw Data'!$B$6:$BE$43,'RevPAR Raw Data'!AB$1,FALSE))/100</f>
        <v>-2.1903781128734399E-2</v>
      </c>
      <c r="AF8" s="79">
        <f>(VLOOKUP($A7,'RevPAR Raw Data'!$B$6:$BE$43,'RevPAR Raw Data'!AC$1,FALSE))/100</f>
        <v>-7.7839809858212096E-3</v>
      </c>
      <c r="AG8" s="81">
        <f>(VLOOKUP($A7,'RevPAR Raw Data'!$B$6:$BE$43,'RevPAR Raw Data'!AE$1,FALSE))/100</f>
        <v>3.1665845116229403E-3</v>
      </c>
    </row>
    <row r="9" spans="1:34" x14ac:dyDescent="0.2">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4" x14ac:dyDescent="0.2">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4" x14ac:dyDescent="0.2">
      <c r="A11" s="105" t="s">
        <v>17</v>
      </c>
      <c r="B11" s="82">
        <f>(VLOOKUP($A11,'Occupancy Raw Data'!$B$8:$BE$51,'Occupancy Raw Data'!G$3,FALSE))/100</f>
        <v>0.59160305343511399</v>
      </c>
      <c r="C11" s="88">
        <f>(VLOOKUP($A11,'Occupancy Raw Data'!$B$8:$BE$51,'Occupancy Raw Data'!H$3,FALSE))/100</f>
        <v>0.75919500346981195</v>
      </c>
      <c r="D11" s="88">
        <f>(VLOOKUP($A11,'Occupancy Raw Data'!$B$8:$BE$51,'Occupancy Raw Data'!I$3,FALSE))/100</f>
        <v>0.81158917418459398</v>
      </c>
      <c r="E11" s="88">
        <f>(VLOOKUP($A11,'Occupancy Raw Data'!$B$8:$BE$51,'Occupancy Raw Data'!J$3,FALSE))/100</f>
        <v>0.74809160305343492</v>
      </c>
      <c r="F11" s="88">
        <f>(VLOOKUP($A11,'Occupancy Raw Data'!$B$8:$BE$51,'Occupancy Raw Data'!K$3,FALSE))/100</f>
        <v>0.66897987508674506</v>
      </c>
      <c r="G11" s="89">
        <f>(VLOOKUP($A11,'Occupancy Raw Data'!$B$8:$BE$51,'Occupancy Raw Data'!L$3,FALSE))/100</f>
        <v>0.71589174184593996</v>
      </c>
      <c r="H11" s="88">
        <f>(VLOOKUP($A11,'Occupancy Raw Data'!$B$8:$BE$51,'Occupancy Raw Data'!N$3,FALSE))/100</f>
        <v>0.770645385149201</v>
      </c>
      <c r="I11" s="88">
        <f>(VLOOKUP($A11,'Occupancy Raw Data'!$B$8:$BE$51,'Occupancy Raw Data'!O$3,FALSE))/100</f>
        <v>0.78799444829979093</v>
      </c>
      <c r="J11" s="89">
        <f>(VLOOKUP($A11,'Occupancy Raw Data'!$B$8:$BE$51,'Occupancy Raw Data'!P$3,FALSE))/100</f>
        <v>0.77931991672449596</v>
      </c>
      <c r="K11" s="83">
        <f>(VLOOKUP($A11,'Occupancy Raw Data'!$B$8:$BE$51,'Occupancy Raw Data'!R$3,FALSE))/100</f>
        <v>0.73401407752552705</v>
      </c>
      <c r="M11" s="110">
        <f>VLOOKUP($A11,'ADR Raw Data'!$B$6:$BE$49,'ADR Raw Data'!G$1,FALSE)</f>
        <v>285.76825219941298</v>
      </c>
      <c r="N11" s="111">
        <f>VLOOKUP($A11,'ADR Raw Data'!$B$6:$BE$49,'ADR Raw Data'!H$1,FALSE)</f>
        <v>282.489145338208</v>
      </c>
      <c r="O11" s="111">
        <f>VLOOKUP($A11,'ADR Raw Data'!$B$6:$BE$49,'ADR Raw Data'!I$1,FALSE)</f>
        <v>288.93893971782802</v>
      </c>
      <c r="P11" s="111">
        <f>VLOOKUP($A11,'ADR Raw Data'!$B$6:$BE$49,'ADR Raw Data'!J$1,FALSE)</f>
        <v>281.34467068645603</v>
      </c>
      <c r="Q11" s="111">
        <f>VLOOKUP($A11,'ADR Raw Data'!$B$6:$BE$49,'ADR Raw Data'!K$1,FALSE)</f>
        <v>287.49351659750999</v>
      </c>
      <c r="R11" s="112">
        <f>VLOOKUP($A11,'ADR Raw Data'!$B$6:$BE$49,'ADR Raw Data'!L$1,FALSE)</f>
        <v>285.18959965102698</v>
      </c>
      <c r="S11" s="111">
        <f>VLOOKUP($A11,'ADR Raw Data'!$B$6:$BE$49,'ADR Raw Data'!N$1,FALSE)</f>
        <v>333.09435839711801</v>
      </c>
      <c r="T11" s="111">
        <f>VLOOKUP($A11,'ADR Raw Data'!$B$6:$BE$49,'ADR Raw Data'!O$1,FALSE)</f>
        <v>321.32694848084498</v>
      </c>
      <c r="U11" s="112">
        <f>VLOOKUP($A11,'ADR Raw Data'!$B$6:$BE$49,'ADR Raw Data'!P$1,FALSE)</f>
        <v>327.14516251113002</v>
      </c>
      <c r="V11" s="113">
        <f>VLOOKUP($A11,'ADR Raw Data'!$B$6:$BE$49,'ADR Raw Data'!R$1,FALSE)</f>
        <v>297.91680037817298</v>
      </c>
      <c r="X11" s="110">
        <f>VLOOKUP($A11,'RevPAR Raw Data'!$B$6:$BE$49,'RevPAR Raw Data'!G$1,FALSE)</f>
        <v>169.06137057598801</v>
      </c>
      <c r="Y11" s="111">
        <f>VLOOKUP($A11,'RevPAR Raw Data'!$B$6:$BE$49,'RevPAR Raw Data'!H$1,FALSE)</f>
        <v>214.46434767522501</v>
      </c>
      <c r="Z11" s="111">
        <f>VLOOKUP($A11,'RevPAR Raw Data'!$B$6:$BE$49,'RevPAR Raw Data'!I$1,FALSE)</f>
        <v>234.49971547536401</v>
      </c>
      <c r="AA11" s="111">
        <f>VLOOKUP($A11,'RevPAR Raw Data'!$B$6:$BE$49,'RevPAR Raw Data'!J$1,FALSE)</f>
        <v>210.47158570437099</v>
      </c>
      <c r="AB11" s="111">
        <f>VLOOKUP($A11,'RevPAR Raw Data'!$B$6:$BE$49,'RevPAR Raw Data'!K$1,FALSE)</f>
        <v>192.327376821651</v>
      </c>
      <c r="AC11" s="112">
        <f>VLOOKUP($A11,'RevPAR Raw Data'!$B$6:$BE$49,'RevPAR Raw Data'!L$1,FALSE)</f>
        <v>204.16487925051999</v>
      </c>
      <c r="AD11" s="111">
        <f>VLOOKUP($A11,'RevPAR Raw Data'!$B$6:$BE$49,'RevPAR Raw Data'!N$1,FALSE)</f>
        <v>256.69763011797301</v>
      </c>
      <c r="AE11" s="111">
        <f>VLOOKUP($A11,'RevPAR Raw Data'!$B$6:$BE$49,'RevPAR Raw Data'!O$1,FALSE)</f>
        <v>253.203851492019</v>
      </c>
      <c r="AF11" s="112">
        <f>VLOOKUP($A11,'RevPAR Raw Data'!$B$6:$BE$49,'RevPAR Raw Data'!P$1,FALSE)</f>
        <v>254.950740804996</v>
      </c>
      <c r="AG11" s="113">
        <f>VLOOKUP($A11,'RevPAR Raw Data'!$B$6:$BE$49,'RevPAR Raw Data'!R$1,FALSE)</f>
        <v>218.67512540894199</v>
      </c>
    </row>
    <row r="12" spans="1:34" x14ac:dyDescent="0.2">
      <c r="A12" s="90" t="s">
        <v>14</v>
      </c>
      <c r="B12" s="78">
        <f>(VLOOKUP($A11,'Occupancy Raw Data'!$B$8:$BE$51,'Occupancy Raw Data'!T$3,FALSE))/100</f>
        <v>0.12334613957127499</v>
      </c>
      <c r="C12" s="79">
        <f>(VLOOKUP($A11,'Occupancy Raw Data'!$B$8:$BE$51,'Occupancy Raw Data'!U$3,FALSE))/100</f>
        <v>0.11317785896892801</v>
      </c>
      <c r="D12" s="79">
        <f>(VLOOKUP($A11,'Occupancy Raw Data'!$B$8:$BE$51,'Occupancy Raw Data'!V$3,FALSE))/100</f>
        <v>7.0024048080965601E-2</v>
      </c>
      <c r="E12" s="79">
        <f>(VLOOKUP($A11,'Occupancy Raw Data'!$B$8:$BE$51,'Occupancy Raw Data'!W$3,FALSE))/100</f>
        <v>3.0989381413651599E-2</v>
      </c>
      <c r="F12" s="79">
        <f>(VLOOKUP($A11,'Occupancy Raw Data'!$B$8:$BE$51,'Occupancy Raw Data'!X$3,FALSE))/100</f>
        <v>9.2289174576663205E-2</v>
      </c>
      <c r="G12" s="79">
        <f>(VLOOKUP($A11,'Occupancy Raw Data'!$B$8:$BE$51,'Occupancy Raw Data'!Y$3,FALSE))/100</f>
        <v>8.2981121197009788E-2</v>
      </c>
      <c r="H12" s="80">
        <f>(VLOOKUP($A11,'Occupancy Raw Data'!$B$8:$BE$51,'Occupancy Raw Data'!AA$3,FALSE))/100</f>
        <v>7.1267514709568797E-2</v>
      </c>
      <c r="I12" s="80">
        <f>(VLOOKUP($A11,'Occupancy Raw Data'!$B$8:$BE$51,'Occupancy Raw Data'!AB$3,FALSE))/100</f>
        <v>1.93840445776178E-2</v>
      </c>
      <c r="J12" s="79">
        <f>(VLOOKUP($A11,'Occupancy Raw Data'!$B$8:$BE$51,'Occupancy Raw Data'!AC$3,FALSE))/100</f>
        <v>4.4393489141570104E-2</v>
      </c>
      <c r="K12" s="81">
        <f>(VLOOKUP($A11,'Occupancy Raw Data'!$B$8:$BE$51,'Occupancy Raw Data'!AE$3,FALSE))/100</f>
        <v>7.0977626277780703E-2</v>
      </c>
      <c r="M12" s="78">
        <f>(VLOOKUP($A11,'ADR Raw Data'!$B$6:$BE$49,'ADR Raw Data'!T$1,FALSE))/100</f>
        <v>-3.6649315190160299E-2</v>
      </c>
      <c r="N12" s="79">
        <f>(VLOOKUP($A11,'ADR Raw Data'!$B$6:$BE$49,'ADR Raw Data'!U$1,FALSE))/100</f>
        <v>-4.2435911452195399E-2</v>
      </c>
      <c r="O12" s="79">
        <f>(VLOOKUP($A11,'ADR Raw Data'!$B$6:$BE$49,'ADR Raw Data'!V$1,FALSE))/100</f>
        <v>-1.8605822525368399E-2</v>
      </c>
      <c r="P12" s="79">
        <f>(VLOOKUP($A11,'ADR Raw Data'!$B$6:$BE$49,'ADR Raw Data'!W$1,FALSE))/100</f>
        <v>-3.2741630564151303E-2</v>
      </c>
      <c r="Q12" s="79">
        <f>(VLOOKUP($A11,'ADR Raw Data'!$B$6:$BE$49,'ADR Raw Data'!X$1,FALSE))/100</f>
        <v>-4.0498568512080897E-2</v>
      </c>
      <c r="R12" s="79">
        <f>(VLOOKUP($A11,'ADR Raw Data'!$B$6:$BE$49,'ADR Raw Data'!Y$1,FALSE))/100</f>
        <v>-3.3516487741314098E-2</v>
      </c>
      <c r="S12" s="80">
        <f>(VLOOKUP($A11,'ADR Raw Data'!$B$6:$BE$49,'ADR Raw Data'!AA$1,FALSE))/100</f>
        <v>-5.0731993167317802E-2</v>
      </c>
      <c r="T12" s="80">
        <f>(VLOOKUP($A11,'ADR Raw Data'!$B$6:$BE$49,'ADR Raw Data'!AB$1,FALSE))/100</f>
        <v>-9.2340242884730001E-2</v>
      </c>
      <c r="U12" s="79">
        <f>(VLOOKUP($A11,'ADR Raw Data'!$B$6:$BE$49,'ADR Raw Data'!AC$1,FALSE))/100</f>
        <v>-7.1961701644385798E-2</v>
      </c>
      <c r="V12" s="81">
        <f>(VLOOKUP($A11,'ADR Raw Data'!$B$6:$BE$49,'ADR Raw Data'!AE$1,FALSE))/100</f>
        <v>-4.8022936217276102E-2</v>
      </c>
      <c r="X12" s="78">
        <f>(VLOOKUP($A11,'RevPAR Raw Data'!$B$6:$BE$49,'RevPAR Raw Data'!T$1,FALSE))/100</f>
        <v>8.2176272834477704E-2</v>
      </c>
      <c r="Y12" s="79">
        <f>(VLOOKUP($A11,'RevPAR Raw Data'!$B$6:$BE$49,'RevPAR Raw Data'!U$1,FALSE))/100</f>
        <v>6.5939141915178703E-2</v>
      </c>
      <c r="Z12" s="79">
        <f>(VLOOKUP($A11,'RevPAR Raw Data'!$B$6:$BE$49,'RevPAR Raw Data'!V$1,FALSE))/100</f>
        <v>5.0115370544494803E-2</v>
      </c>
      <c r="AA12" s="79">
        <f>(VLOOKUP($A11,'RevPAR Raw Data'!$B$6:$BE$49,'RevPAR Raw Data'!W$1,FALSE))/100</f>
        <v>-2.7668920281570704E-3</v>
      </c>
      <c r="AB12" s="79">
        <f>(VLOOKUP($A11,'RevPAR Raw Data'!$B$6:$BE$49,'RevPAR Raw Data'!X$1,FALSE))/100</f>
        <v>4.8053026605065802E-2</v>
      </c>
      <c r="AC12" s="79">
        <f>(VLOOKUP($A11,'RevPAR Raw Data'!$B$6:$BE$49,'RevPAR Raw Data'!Y$1,FALSE))/100</f>
        <v>4.6683397724335496E-2</v>
      </c>
      <c r="AD12" s="80">
        <f>(VLOOKUP($A11,'RevPAR Raw Data'!$B$6:$BE$49,'RevPAR Raw Data'!AA$1,FALSE))/100</f>
        <v>1.6919978472953401E-2</v>
      </c>
      <c r="AE12" s="80">
        <f>(VLOOKUP($A11,'RevPAR Raw Data'!$B$6:$BE$49,'RevPAR Raw Data'!AB$1,FALSE))/100</f>
        <v>-7.47461256914978E-2</v>
      </c>
      <c r="AF12" s="79">
        <f>(VLOOKUP($A11,'RevPAR Raw Data'!$B$6:$BE$49,'RevPAR Raw Data'!AC$1,FALSE))/100</f>
        <v>-3.0762843523374703E-2</v>
      </c>
      <c r="AG12" s="81">
        <f>(VLOOKUP($A11,'RevPAR Raw Data'!$B$6:$BE$49,'RevPAR Raw Data'!AE$1,FALSE))/100</f>
        <v>1.9546136040913001E-2</v>
      </c>
    </row>
    <row r="13" spans="1:34" x14ac:dyDescent="0.2">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4" x14ac:dyDescent="0.2">
      <c r="A14" s="105" t="s">
        <v>18</v>
      </c>
      <c r="B14" s="82">
        <f>(VLOOKUP($A14,'Occupancy Raw Data'!$B$8:$BE$51,'Occupancy Raw Data'!G$3,FALSE))/100</f>
        <v>0.616758687885677</v>
      </c>
      <c r="C14" s="88">
        <f>(VLOOKUP($A14,'Occupancy Raw Data'!$B$8:$BE$51,'Occupancy Raw Data'!H$3,FALSE))/100</f>
        <v>0.8055645772436929</v>
      </c>
      <c r="D14" s="88">
        <f>(VLOOKUP($A14,'Occupancy Raw Data'!$B$8:$BE$51,'Occupancy Raw Data'!I$3,FALSE))/100</f>
        <v>0.85363213164447305</v>
      </c>
      <c r="E14" s="88">
        <f>(VLOOKUP($A14,'Occupancy Raw Data'!$B$8:$BE$51,'Occupancy Raw Data'!J$3,FALSE))/100</f>
        <v>0.80448197466709903</v>
      </c>
      <c r="F14" s="88">
        <f>(VLOOKUP($A14,'Occupancy Raw Data'!$B$8:$BE$51,'Occupancy Raw Data'!K$3,FALSE))/100</f>
        <v>0.74746490563314194</v>
      </c>
      <c r="G14" s="89">
        <f>(VLOOKUP($A14,'Occupancy Raw Data'!$B$8:$BE$51,'Occupancy Raw Data'!L$3,FALSE))/100</f>
        <v>0.76558045541481701</v>
      </c>
      <c r="H14" s="88">
        <f>(VLOOKUP($A14,'Occupancy Raw Data'!$B$8:$BE$51,'Occupancy Raw Data'!N$3,FALSE))/100</f>
        <v>0.77987080942585907</v>
      </c>
      <c r="I14" s="88">
        <f>(VLOOKUP($A14,'Occupancy Raw Data'!$B$8:$BE$51,'Occupancy Raw Data'!O$3,FALSE))/100</f>
        <v>0.76890043664970509</v>
      </c>
      <c r="J14" s="89">
        <f>(VLOOKUP($A14,'Occupancy Raw Data'!$B$8:$BE$51,'Occupancy Raw Data'!P$3,FALSE))/100</f>
        <v>0.77438562303778202</v>
      </c>
      <c r="K14" s="83">
        <f>(VLOOKUP($A14,'Occupancy Raw Data'!$B$8:$BE$51,'Occupancy Raw Data'!R$3,FALSE))/100</f>
        <v>0.768096217592807</v>
      </c>
      <c r="M14" s="110">
        <f>VLOOKUP($A14,'ADR Raw Data'!$B$6:$BE$49,'ADR Raw Data'!G$1,FALSE)</f>
        <v>180.94390614943501</v>
      </c>
      <c r="N14" s="111">
        <f>VLOOKUP($A14,'ADR Raw Data'!$B$6:$BE$49,'ADR Raw Data'!H$1,FALSE)</f>
        <v>196.093247323388</v>
      </c>
      <c r="O14" s="111">
        <f>VLOOKUP($A14,'ADR Raw Data'!$B$6:$BE$49,'ADR Raw Data'!I$1,FALSE)</f>
        <v>202.34592982456101</v>
      </c>
      <c r="P14" s="111">
        <f>VLOOKUP($A14,'ADR Raw Data'!$B$6:$BE$49,'ADR Raw Data'!J$1,FALSE)</f>
        <v>197.44422195307899</v>
      </c>
      <c r="Q14" s="111">
        <f>VLOOKUP($A14,'ADR Raw Data'!$B$6:$BE$49,'ADR Raw Data'!K$1,FALSE)</f>
        <v>189.330205667938</v>
      </c>
      <c r="R14" s="112">
        <f>VLOOKUP($A14,'ADR Raw Data'!$B$6:$BE$49,'ADR Raw Data'!L$1,FALSE)</f>
        <v>194.010044025453</v>
      </c>
      <c r="S14" s="111">
        <f>VLOOKUP($A14,'ADR Raw Data'!$B$6:$BE$49,'ADR Raw Data'!N$1,FALSE)</f>
        <v>207.671075378279</v>
      </c>
      <c r="T14" s="111">
        <f>VLOOKUP($A14,'ADR Raw Data'!$B$6:$BE$49,'ADR Raw Data'!O$1,FALSE)</f>
        <v>208.293830196648</v>
      </c>
      <c r="U14" s="112">
        <f>VLOOKUP($A14,'ADR Raw Data'!$B$6:$BE$49,'ADR Raw Data'!P$1,FALSE)</f>
        <v>207.98024721562001</v>
      </c>
      <c r="V14" s="113">
        <f>VLOOKUP($A14,'ADR Raw Data'!$B$6:$BE$49,'ADR Raw Data'!R$1,FALSE)</f>
        <v>198.034214157712</v>
      </c>
      <c r="X14" s="110">
        <f>VLOOKUP($A14,'RevPAR Raw Data'!$B$6:$BE$49,'RevPAR Raw Data'!G$1,FALSE)</f>
        <v>111.598726137634</v>
      </c>
      <c r="Y14" s="111">
        <f>VLOOKUP($A14,'RevPAR Raw Data'!$B$6:$BE$49,'RevPAR Raw Data'!H$1,FALSE)</f>
        <v>157.96577388040799</v>
      </c>
      <c r="Z14" s="111">
        <f>VLOOKUP($A14,'RevPAR Raw Data'!$B$6:$BE$49,'RevPAR Raw Data'!I$1,FALSE)</f>
        <v>172.72898740572299</v>
      </c>
      <c r="AA14" s="111">
        <f>VLOOKUP($A14,'RevPAR Raw Data'!$B$6:$BE$49,'RevPAR Raw Data'!J$1,FALSE)</f>
        <v>158.84031756342199</v>
      </c>
      <c r="AB14" s="111">
        <f>VLOOKUP($A14,'RevPAR Raw Data'!$B$6:$BE$49,'RevPAR Raw Data'!K$1,FALSE)</f>
        <v>141.51768431308801</v>
      </c>
      <c r="AC14" s="112">
        <f>VLOOKUP($A14,'RevPAR Raw Data'!$B$6:$BE$49,'RevPAR Raw Data'!L$1,FALSE)</f>
        <v>148.53029786005499</v>
      </c>
      <c r="AD14" s="111">
        <f>VLOOKUP($A14,'RevPAR Raw Data'!$B$6:$BE$49,'RevPAR Raw Data'!N$1,FALSE)</f>
        <v>161.956609649597</v>
      </c>
      <c r="AE14" s="111">
        <f>VLOOKUP($A14,'RevPAR Raw Data'!$B$6:$BE$49,'RevPAR Raw Data'!O$1,FALSE)</f>
        <v>160.15721698964299</v>
      </c>
      <c r="AF14" s="112">
        <f>VLOOKUP($A14,'RevPAR Raw Data'!$B$6:$BE$49,'RevPAR Raw Data'!P$1,FALSE)</f>
        <v>161.05691331962001</v>
      </c>
      <c r="AG14" s="113">
        <f>VLOOKUP($A14,'RevPAR Raw Data'!$B$6:$BE$49,'RevPAR Raw Data'!R$1,FALSE)</f>
        <v>152.109330848502</v>
      </c>
    </row>
    <row r="15" spans="1:34" x14ac:dyDescent="0.2">
      <c r="A15" s="90" t="s">
        <v>14</v>
      </c>
      <c r="B15" s="78">
        <f>(VLOOKUP($A14,'Occupancy Raw Data'!$B$8:$BE$51,'Occupancy Raw Data'!T$3,FALSE))/100</f>
        <v>2.8307609082419E-2</v>
      </c>
      <c r="C15" s="79">
        <f>(VLOOKUP($A14,'Occupancy Raw Data'!$B$8:$BE$51,'Occupancy Raw Data'!U$3,FALSE))/100</f>
        <v>3.0197875715693399E-2</v>
      </c>
      <c r="D15" s="79">
        <f>(VLOOKUP($A14,'Occupancy Raw Data'!$B$8:$BE$51,'Occupancy Raw Data'!V$3,FALSE))/100</f>
        <v>-2.0559950409249402E-3</v>
      </c>
      <c r="E15" s="79">
        <f>(VLOOKUP($A14,'Occupancy Raw Data'!$B$8:$BE$51,'Occupancy Raw Data'!W$3,FALSE))/100</f>
        <v>-4.3675466183661298E-2</v>
      </c>
      <c r="F15" s="79">
        <f>(VLOOKUP($A14,'Occupancy Raw Data'!$B$8:$BE$51,'Occupancy Raw Data'!X$3,FALSE))/100</f>
        <v>4.5266370169385305E-3</v>
      </c>
      <c r="G15" s="79">
        <f>(VLOOKUP($A14,'Occupancy Raw Data'!$B$8:$BE$51,'Occupancy Raw Data'!Y$3,FALSE))/100</f>
        <v>1.4285097048047299E-3</v>
      </c>
      <c r="H15" s="80">
        <f>(VLOOKUP($A14,'Occupancy Raw Data'!$B$8:$BE$51,'Occupancy Raw Data'!AA$3,FALSE))/100</f>
        <v>-4.8039635847998306E-3</v>
      </c>
      <c r="I15" s="80">
        <f>(VLOOKUP($A14,'Occupancy Raw Data'!$B$8:$BE$51,'Occupancy Raw Data'!AB$3,FALSE))/100</f>
        <v>-4.7677726168190902E-2</v>
      </c>
      <c r="J15" s="79">
        <f>(VLOOKUP($A14,'Occupancy Raw Data'!$B$8:$BE$51,'Occupancy Raw Data'!AC$3,FALSE))/100</f>
        <v>-2.6560975021190602E-2</v>
      </c>
      <c r="K15" s="81">
        <f>(VLOOKUP($A14,'Occupancy Raw Data'!$B$8:$BE$51,'Occupancy Raw Data'!AE$3,FALSE))/100</f>
        <v>-6.7976568122274502E-3</v>
      </c>
      <c r="M15" s="78">
        <f>(VLOOKUP($A14,'ADR Raw Data'!$B$6:$BE$49,'ADR Raw Data'!T$1,FALSE))/100</f>
        <v>2.9472733890781502E-2</v>
      </c>
      <c r="N15" s="79">
        <f>(VLOOKUP($A14,'ADR Raw Data'!$B$6:$BE$49,'ADR Raw Data'!U$1,FALSE))/100</f>
        <v>1.8502971344438398E-2</v>
      </c>
      <c r="O15" s="79">
        <f>(VLOOKUP($A14,'ADR Raw Data'!$B$6:$BE$49,'ADR Raw Data'!V$1,FALSE))/100</f>
        <v>-1.02661675645823E-3</v>
      </c>
      <c r="P15" s="79">
        <f>(VLOOKUP($A14,'ADR Raw Data'!$B$6:$BE$49,'ADR Raw Data'!W$1,FALSE))/100</f>
        <v>-1.01678234031581E-2</v>
      </c>
      <c r="Q15" s="79">
        <f>(VLOOKUP($A14,'ADR Raw Data'!$B$6:$BE$49,'ADR Raw Data'!X$1,FALSE))/100</f>
        <v>1.13812442268066E-2</v>
      </c>
      <c r="R15" s="79">
        <f>(VLOOKUP($A14,'ADR Raw Data'!$B$6:$BE$49,'ADR Raw Data'!Y$1,FALSE))/100</f>
        <v>7.1499130310166406E-3</v>
      </c>
      <c r="S15" s="80">
        <f>(VLOOKUP($A14,'ADR Raw Data'!$B$6:$BE$49,'ADR Raw Data'!AA$1,FALSE))/100</f>
        <v>5.1890870767718596E-2</v>
      </c>
      <c r="T15" s="80">
        <f>(VLOOKUP($A14,'ADR Raw Data'!$B$6:$BE$49,'ADR Raw Data'!AB$1,FALSE))/100</f>
        <v>3.2007448019419599E-2</v>
      </c>
      <c r="U15" s="79">
        <f>(VLOOKUP($A14,'ADR Raw Data'!$B$6:$BE$49,'ADR Raw Data'!AC$1,FALSE))/100</f>
        <v>4.1656659686740503E-2</v>
      </c>
      <c r="V15" s="81">
        <f>(VLOOKUP($A14,'ADR Raw Data'!$B$6:$BE$49,'ADR Raw Data'!AE$1,FALSE))/100</f>
        <v>1.7130457882641299E-2</v>
      </c>
      <c r="X15" s="78">
        <f>(VLOOKUP($A14,'RevPAR Raw Data'!$B$6:$BE$49,'RevPAR Raw Data'!T$1,FALSE))/100</f>
        <v>5.8614645602771E-2</v>
      </c>
      <c r="Y15" s="79">
        <f>(VLOOKUP($A14,'RevPAR Raw Data'!$B$6:$BE$49,'RevPAR Raw Data'!U$1,FALSE))/100</f>
        <v>4.9259597489162303E-2</v>
      </c>
      <c r="Z15" s="79">
        <f>(VLOOKUP($A14,'RevPAR Raw Data'!$B$6:$BE$49,'RevPAR Raw Data'!V$1,FALSE))/100</f>
        <v>-3.0805010784229702E-3</v>
      </c>
      <c r="AA15" s="79">
        <f>(VLOOKUP($A14,'RevPAR Raw Data'!$B$6:$BE$49,'RevPAR Raw Data'!W$1,FALSE))/100</f>
        <v>-5.3399205159613397E-2</v>
      </c>
      <c r="AB15" s="79">
        <f>(VLOOKUP($A14,'RevPAR Raw Data'!$B$6:$BE$49,'RevPAR Raw Data'!X$1,FALSE))/100</f>
        <v>1.5959400005160999E-2</v>
      </c>
      <c r="AC15" s="79">
        <f>(VLOOKUP($A14,'RevPAR Raw Data'!$B$6:$BE$49,'RevPAR Raw Data'!Y$1,FALSE))/100</f>
        <v>8.5886364559746905E-3</v>
      </c>
      <c r="AD15" s="80">
        <f>(VLOOKUP($A14,'RevPAR Raw Data'!$B$6:$BE$49,'RevPAR Raw Data'!AA$1,FALSE))/100</f>
        <v>4.6837625329367097E-2</v>
      </c>
      <c r="AE15" s="80">
        <f>(VLOOKUP($A14,'RevPAR Raw Data'!$B$6:$BE$49,'RevPAR Raw Data'!AB$1,FALSE))/100</f>
        <v>-1.71963204907838E-2</v>
      </c>
      <c r="AF15" s="79">
        <f>(VLOOKUP($A14,'RevPAR Raw Data'!$B$6:$BE$49,'RevPAR Raw Data'!AC$1,FALSE))/100</f>
        <v>1.3989243168144101E-2</v>
      </c>
      <c r="AG15" s="81">
        <f>(VLOOKUP($A14,'RevPAR Raw Data'!$B$6:$BE$49,'RevPAR Raw Data'!AE$1,FALSE))/100</f>
        <v>1.0216354096691299E-2</v>
      </c>
    </row>
    <row r="16" spans="1:34" x14ac:dyDescent="0.2">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x14ac:dyDescent="0.2">
      <c r="A17" s="105" t="s">
        <v>19</v>
      </c>
      <c r="B17" s="82">
        <f>(VLOOKUP($A17,'Occupancy Raw Data'!$B$8:$BE$51,'Occupancy Raw Data'!G$3,FALSE))/100</f>
        <v>0.62340809029932298</v>
      </c>
      <c r="C17" s="88">
        <f>(VLOOKUP($A17,'Occupancy Raw Data'!$B$8:$BE$51,'Occupancy Raw Data'!H$3,FALSE))/100</f>
        <v>0.76488490973022394</v>
      </c>
      <c r="D17" s="88">
        <f>(VLOOKUP($A17,'Occupancy Raw Data'!$B$8:$BE$51,'Occupancy Raw Data'!I$3,FALSE))/100</f>
        <v>0.83249120940814902</v>
      </c>
      <c r="E17" s="88">
        <f>(VLOOKUP($A17,'Occupancy Raw Data'!$B$8:$BE$51,'Occupancy Raw Data'!J$3,FALSE))/100</f>
        <v>0.81263481369854906</v>
      </c>
      <c r="F17" s="88">
        <f>(VLOOKUP($A17,'Occupancy Raw Data'!$B$8:$BE$51,'Occupancy Raw Data'!K$3,FALSE))/100</f>
        <v>0.75752740596282808</v>
      </c>
      <c r="G17" s="89">
        <f>(VLOOKUP($A17,'Occupancy Raw Data'!$B$8:$BE$51,'Occupancy Raw Data'!L$3,FALSE))/100</f>
        <v>0.75818928581981493</v>
      </c>
      <c r="H17" s="88">
        <f>(VLOOKUP($A17,'Occupancy Raw Data'!$B$8:$BE$51,'Occupancy Raw Data'!N$3,FALSE))/100</f>
        <v>0.79496498537363702</v>
      </c>
      <c r="I17" s="88">
        <f>(VLOOKUP($A17,'Occupancy Raw Data'!$B$8:$BE$51,'Occupancy Raw Data'!O$3,FALSE))/100</f>
        <v>0.79062139881216198</v>
      </c>
      <c r="J17" s="89">
        <f>(VLOOKUP($A17,'Occupancy Raw Data'!$B$8:$BE$51,'Occupancy Raw Data'!P$3,FALSE))/100</f>
        <v>0.792793192092899</v>
      </c>
      <c r="K17" s="83">
        <f>(VLOOKUP($A17,'Occupancy Raw Data'!$B$8:$BE$51,'Occupancy Raw Data'!R$3,FALSE))/100</f>
        <v>0.76807611618355298</v>
      </c>
      <c r="M17" s="110">
        <f>VLOOKUP($A17,'ADR Raw Data'!$B$6:$BE$49,'ADR Raw Data'!G$1,FALSE)</f>
        <v>147.33866954213599</v>
      </c>
      <c r="N17" s="111">
        <f>VLOOKUP($A17,'ADR Raw Data'!$B$6:$BE$49,'ADR Raw Data'!H$1,FALSE)</f>
        <v>152.44059839295301</v>
      </c>
      <c r="O17" s="111">
        <f>VLOOKUP($A17,'ADR Raw Data'!$B$6:$BE$49,'ADR Raw Data'!I$1,FALSE)</f>
        <v>158.826549300773</v>
      </c>
      <c r="P17" s="111">
        <f>VLOOKUP($A17,'ADR Raw Data'!$B$6:$BE$49,'ADR Raw Data'!J$1,FALSE)</f>
        <v>156.82215111628199</v>
      </c>
      <c r="Q17" s="111">
        <f>VLOOKUP($A17,'ADR Raw Data'!$B$6:$BE$49,'ADR Raw Data'!K$1,FALSE)</f>
        <v>152.34730428677301</v>
      </c>
      <c r="R17" s="112">
        <f>VLOOKUP($A17,'ADR Raw Data'!$B$6:$BE$49,'ADR Raw Data'!L$1,FALSE)</f>
        <v>153.92455334107501</v>
      </c>
      <c r="S17" s="111">
        <f>VLOOKUP($A17,'ADR Raw Data'!$B$6:$BE$49,'ADR Raw Data'!N$1,FALSE)</f>
        <v>165.810341956586</v>
      </c>
      <c r="T17" s="111">
        <f>VLOOKUP($A17,'ADR Raw Data'!$B$6:$BE$49,'ADR Raw Data'!O$1,FALSE)</f>
        <v>166.809061553985</v>
      </c>
      <c r="U17" s="112">
        <f>VLOOKUP($A17,'ADR Raw Data'!$B$6:$BE$49,'ADR Raw Data'!P$1,FALSE)</f>
        <v>166.308333799221</v>
      </c>
      <c r="V17" s="113">
        <f>VLOOKUP($A17,'ADR Raw Data'!$B$6:$BE$49,'ADR Raw Data'!R$1,FALSE)</f>
        <v>157.57663812528099</v>
      </c>
      <c r="X17" s="110">
        <f>VLOOKUP($A17,'RevPAR Raw Data'!$B$6:$BE$49,'RevPAR Raw Data'!G$1,FALSE)</f>
        <v>91.852118606506494</v>
      </c>
      <c r="Y17" s="111">
        <f>VLOOKUP($A17,'RevPAR Raw Data'!$B$6:$BE$49,'RevPAR Raw Data'!H$1,FALSE)</f>
        <v>116.599513341015</v>
      </c>
      <c r="Z17" s="111">
        <f>VLOOKUP($A17,'RevPAR Raw Data'!$B$6:$BE$49,'RevPAR Raw Data'!I$1,FALSE)</f>
        <v>132.22170611352399</v>
      </c>
      <c r="AA17" s="111">
        <f>VLOOKUP($A17,'RevPAR Raw Data'!$B$6:$BE$49,'RevPAR Raw Data'!J$1,FALSE)</f>
        <v>127.439139556185</v>
      </c>
      <c r="AB17" s="111">
        <f>VLOOKUP($A17,'RevPAR Raw Data'!$B$6:$BE$49,'RevPAR Raw Data'!K$1,FALSE)</f>
        <v>115.407258221788</v>
      </c>
      <c r="AC17" s="112">
        <f>VLOOKUP($A17,'RevPAR Raw Data'!$B$6:$BE$49,'RevPAR Raw Data'!L$1,FALSE)</f>
        <v>116.703947167804</v>
      </c>
      <c r="AD17" s="111">
        <f>VLOOKUP($A17,'RevPAR Raw Data'!$B$6:$BE$49,'RevPAR Raw Data'!N$1,FALSE)</f>
        <v>131.81341606831501</v>
      </c>
      <c r="AE17" s="111">
        <f>VLOOKUP($A17,'RevPAR Raw Data'!$B$6:$BE$49,'RevPAR Raw Data'!O$1,FALSE)</f>
        <v>131.88281358035599</v>
      </c>
      <c r="AF17" s="112">
        <f>VLOOKUP($A17,'RevPAR Raw Data'!$B$6:$BE$49,'RevPAR Raw Data'!P$1,FALSE)</f>
        <v>131.848114824335</v>
      </c>
      <c r="AG17" s="113">
        <f>VLOOKUP($A17,'RevPAR Raw Data'!$B$6:$BE$49,'RevPAR Raw Data'!R$1,FALSE)</f>
        <v>121.03085221252699</v>
      </c>
    </row>
    <row r="18" spans="1:33" x14ac:dyDescent="0.2">
      <c r="A18" s="90" t="s">
        <v>14</v>
      </c>
      <c r="B18" s="78">
        <f>(VLOOKUP($A17,'Occupancy Raw Data'!$B$8:$BE$51,'Occupancy Raw Data'!T$3,FALSE))/100</f>
        <v>3.4248130581703305E-2</v>
      </c>
      <c r="C18" s="79">
        <f>(VLOOKUP($A17,'Occupancy Raw Data'!$B$8:$BE$51,'Occupancy Raw Data'!U$3,FALSE))/100</f>
        <v>9.8297246284922701E-3</v>
      </c>
      <c r="D18" s="79">
        <f>(VLOOKUP($A17,'Occupancy Raw Data'!$B$8:$BE$51,'Occupancy Raw Data'!V$3,FALSE))/100</f>
        <v>6.2292975059140502E-3</v>
      </c>
      <c r="E18" s="79">
        <f>(VLOOKUP($A17,'Occupancy Raw Data'!$B$8:$BE$51,'Occupancy Raw Data'!W$3,FALSE))/100</f>
        <v>-1.6587219974881998E-2</v>
      </c>
      <c r="F18" s="79">
        <f>(VLOOKUP($A17,'Occupancy Raw Data'!$B$8:$BE$51,'Occupancy Raw Data'!X$3,FALSE))/100</f>
        <v>-5.1560416499264808E-3</v>
      </c>
      <c r="G18" s="79">
        <f>(VLOOKUP($A17,'Occupancy Raw Data'!$B$8:$BE$51,'Occupancy Raw Data'!Y$3,FALSE))/100</f>
        <v>4.13470870854055E-3</v>
      </c>
      <c r="H18" s="80">
        <f>(VLOOKUP($A17,'Occupancy Raw Data'!$B$8:$BE$51,'Occupancy Raw Data'!AA$3,FALSE))/100</f>
        <v>-4.5396664901602095E-2</v>
      </c>
      <c r="I18" s="80">
        <f>(VLOOKUP($A17,'Occupancy Raw Data'!$B$8:$BE$51,'Occupancy Raw Data'!AB$3,FALSE))/100</f>
        <v>-6.8305671720234107E-2</v>
      </c>
      <c r="J18" s="79">
        <f>(VLOOKUP($A17,'Occupancy Raw Data'!$B$8:$BE$51,'Occupancy Raw Data'!AC$3,FALSE))/100</f>
        <v>-5.6958907671651904E-2</v>
      </c>
      <c r="K18" s="81">
        <f>(VLOOKUP($A17,'Occupancy Raw Data'!$B$8:$BE$51,'Occupancy Raw Data'!AE$3,FALSE))/100</f>
        <v>-1.4689891509048401E-2</v>
      </c>
      <c r="M18" s="78">
        <f>(VLOOKUP($A17,'ADR Raw Data'!$B$6:$BE$49,'ADR Raw Data'!T$1,FALSE))/100</f>
        <v>1.6016611570352601E-3</v>
      </c>
      <c r="N18" s="79">
        <f>(VLOOKUP($A17,'ADR Raw Data'!$B$6:$BE$49,'ADR Raw Data'!U$1,FALSE))/100</f>
        <v>-1.3251230066868101E-2</v>
      </c>
      <c r="O18" s="79">
        <f>(VLOOKUP($A17,'ADR Raw Data'!$B$6:$BE$49,'ADR Raw Data'!V$1,FALSE))/100</f>
        <v>-2.0578414327190601E-2</v>
      </c>
      <c r="P18" s="79">
        <f>(VLOOKUP($A17,'ADR Raw Data'!$B$6:$BE$49,'ADR Raw Data'!W$1,FALSE))/100</f>
        <v>-2.3077618879226297E-2</v>
      </c>
      <c r="Q18" s="79">
        <f>(VLOOKUP($A17,'ADR Raw Data'!$B$6:$BE$49,'ADR Raw Data'!X$1,FALSE))/100</f>
        <v>-1.9147528883448599E-2</v>
      </c>
      <c r="R18" s="79">
        <f>(VLOOKUP($A17,'ADR Raw Data'!$B$6:$BE$49,'ADR Raw Data'!Y$1,FALSE))/100</f>
        <v>-1.6335608723811398E-2</v>
      </c>
      <c r="S18" s="80">
        <f>(VLOOKUP($A17,'ADR Raw Data'!$B$6:$BE$49,'ADR Raw Data'!AA$1,FALSE))/100</f>
        <v>-6.2219396009449103E-3</v>
      </c>
      <c r="T18" s="80">
        <f>(VLOOKUP($A17,'ADR Raw Data'!$B$6:$BE$49,'ADR Raw Data'!AB$1,FALSE))/100</f>
        <v>-6.3211202679098197E-3</v>
      </c>
      <c r="U18" s="79">
        <f>(VLOOKUP($A17,'ADR Raw Data'!$B$6:$BE$49,'ADR Raw Data'!AC$1,FALSE))/100</f>
        <v>-6.3083852455992793E-3</v>
      </c>
      <c r="V18" s="81">
        <f>(VLOOKUP($A17,'ADR Raw Data'!$B$6:$BE$49,'ADR Raw Data'!AE$1,FALSE))/100</f>
        <v>-1.4124540781058199E-2</v>
      </c>
      <c r="X18" s="78">
        <f>(VLOOKUP($A17,'RevPAR Raw Data'!$B$6:$BE$49,'RevPAR Raw Data'!T$1,FALSE))/100</f>
        <v>3.5904645639192399E-2</v>
      </c>
      <c r="Y18" s="79">
        <f>(VLOOKUP($A17,'RevPAR Raw Data'!$B$6:$BE$49,'RevPAR Raw Data'!U$1,FALSE))/100</f>
        <v>-3.5517613809219802E-3</v>
      </c>
      <c r="Z18" s="79">
        <f>(VLOOKUP($A17,'RevPAR Raw Data'!$B$6:$BE$49,'RevPAR Raw Data'!V$1,FALSE))/100</f>
        <v>-1.44773058863206E-2</v>
      </c>
      <c r="AA18" s="79">
        <f>(VLOOKUP($A17,'RevPAR Raw Data'!$B$6:$BE$49,'RevPAR Raw Data'!W$1,FALSE))/100</f>
        <v>-3.9282045313262202E-2</v>
      </c>
      <c r="AB18" s="79">
        <f>(VLOOKUP($A17,'RevPAR Raw Data'!$B$6:$BE$49,'RevPAR Raw Data'!X$1,FALSE))/100</f>
        <v>-2.42048450769589E-2</v>
      </c>
      <c r="AC18" s="79">
        <f>(VLOOKUP($A17,'RevPAR Raw Data'!$B$6:$BE$49,'RevPAR Raw Data'!Y$1,FALSE))/100</f>
        <v>-1.2268442998920499E-2</v>
      </c>
      <c r="AD18" s="80">
        <f>(VLOOKUP($A17,'RevPAR Raw Data'!$B$6:$BE$49,'RevPAR Raw Data'!AA$1,FALSE))/100</f>
        <v>-5.1336149195444901E-2</v>
      </c>
      <c r="AE18" s="80">
        <f>(VLOOKUP($A17,'RevPAR Raw Data'!$B$6:$BE$49,'RevPAR Raw Data'!AB$1,FALSE))/100</f>
        <v>-7.4195023622219899E-2</v>
      </c>
      <c r="AF18" s="79">
        <f>(VLOOKUP($A17,'RevPAR Raw Data'!$B$6:$BE$49,'RevPAR Raw Data'!AC$1,FALSE))/100</f>
        <v>-6.2907974184489901E-2</v>
      </c>
      <c r="AG18" s="81">
        <f>(VLOOKUP($A17,'RevPAR Raw Data'!$B$6:$BE$49,'RevPAR Raw Data'!AE$1,FALSE))/100</f>
        <v>-2.8606944318417801E-2</v>
      </c>
    </row>
    <row r="19" spans="1:33" x14ac:dyDescent="0.2">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x14ac:dyDescent="0.2">
      <c r="A20" s="105" t="s">
        <v>20</v>
      </c>
      <c r="B20" s="82">
        <f>(VLOOKUP($A20,'Occupancy Raw Data'!$B$8:$BE$51,'Occupancy Raw Data'!G$3,FALSE))/100</f>
        <v>0.58296276710814099</v>
      </c>
      <c r="C20" s="88">
        <f>(VLOOKUP($A20,'Occupancy Raw Data'!$B$8:$BE$51,'Occupancy Raw Data'!H$3,FALSE))/100</f>
        <v>0.71961156647357105</v>
      </c>
      <c r="D20" s="88">
        <f>(VLOOKUP($A20,'Occupancy Raw Data'!$B$8:$BE$51,'Occupancy Raw Data'!I$3,FALSE))/100</f>
        <v>0.76042593082229604</v>
      </c>
      <c r="E20" s="88">
        <f>(VLOOKUP($A20,'Occupancy Raw Data'!$B$8:$BE$51,'Occupancy Raw Data'!J$3,FALSE))/100</f>
        <v>0.76203639160637393</v>
      </c>
      <c r="F20" s="88">
        <f>(VLOOKUP($A20,'Occupancy Raw Data'!$B$8:$BE$51,'Occupancy Raw Data'!K$3,FALSE))/100</f>
        <v>0.74263875201307494</v>
      </c>
      <c r="G20" s="89">
        <f>(VLOOKUP($A20,'Occupancy Raw Data'!$B$8:$BE$51,'Occupancy Raw Data'!L$3,FALSE))/100</f>
        <v>0.71353508160469103</v>
      </c>
      <c r="H20" s="88">
        <f>(VLOOKUP($A20,'Occupancy Raw Data'!$B$8:$BE$51,'Occupancy Raw Data'!N$3,FALSE))/100</f>
        <v>0.79609643535321895</v>
      </c>
      <c r="I20" s="88">
        <f>(VLOOKUP($A20,'Occupancy Raw Data'!$B$8:$BE$51,'Occupancy Raw Data'!O$3,FALSE))/100</f>
        <v>0.80186525010215604</v>
      </c>
      <c r="J20" s="89">
        <f>(VLOOKUP($A20,'Occupancy Raw Data'!$B$8:$BE$51,'Occupancy Raw Data'!P$3,FALSE))/100</f>
        <v>0.79898084272768699</v>
      </c>
      <c r="K20" s="83">
        <f>(VLOOKUP($A20,'Occupancy Raw Data'!$B$8:$BE$51,'Occupancy Raw Data'!R$3,FALSE))/100</f>
        <v>0.73794815621126209</v>
      </c>
      <c r="M20" s="110">
        <f>VLOOKUP($A20,'ADR Raw Data'!$B$6:$BE$49,'ADR Raw Data'!G$1,FALSE)</f>
        <v>121.66593823444499</v>
      </c>
      <c r="N20" s="111">
        <f>VLOOKUP($A20,'ADR Raw Data'!$B$6:$BE$49,'ADR Raw Data'!H$1,FALSE)</f>
        <v>125.362093994254</v>
      </c>
      <c r="O20" s="111">
        <f>VLOOKUP($A20,'ADR Raw Data'!$B$6:$BE$49,'ADR Raw Data'!I$1,FALSE)</f>
        <v>128.398181818181</v>
      </c>
      <c r="P20" s="111">
        <f>VLOOKUP($A20,'ADR Raw Data'!$B$6:$BE$49,'ADR Raw Data'!J$1,FALSE)</f>
        <v>128.16077532094701</v>
      </c>
      <c r="Q20" s="111">
        <f>VLOOKUP($A20,'ADR Raw Data'!$B$6:$BE$49,'ADR Raw Data'!K$1,FALSE)</f>
        <v>128.071402770585</v>
      </c>
      <c r="R20" s="112">
        <f>VLOOKUP($A20,'ADR Raw Data'!$B$6:$BE$49,'ADR Raw Data'!L$1,FALSE)</f>
        <v>126.56700557853701</v>
      </c>
      <c r="S20" s="111">
        <f>VLOOKUP($A20,'ADR Raw Data'!$B$6:$BE$49,'ADR Raw Data'!N$1,FALSE)</f>
        <v>150.310827294685</v>
      </c>
      <c r="T20" s="111">
        <f>VLOOKUP($A20,'ADR Raw Data'!$B$6:$BE$49,'ADR Raw Data'!O$1,FALSE)</f>
        <v>149.623030275779</v>
      </c>
      <c r="U20" s="112">
        <f>VLOOKUP($A20,'ADR Raw Data'!$B$6:$BE$49,'ADR Raw Data'!P$1,FALSE)</f>
        <v>149.96568727436801</v>
      </c>
      <c r="V20" s="113">
        <f>VLOOKUP($A20,'ADR Raw Data'!$B$6:$BE$49,'ADR Raw Data'!R$1,FALSE)</f>
        <v>133.80526025332</v>
      </c>
      <c r="X20" s="110">
        <f>VLOOKUP($A20,'RevPAR Raw Data'!$B$6:$BE$49,'RevPAR Raw Data'!G$1,FALSE)</f>
        <v>70.926712015960305</v>
      </c>
      <c r="Y20" s="111">
        <f>VLOOKUP($A20,'RevPAR Raw Data'!$B$6:$BE$49,'RevPAR Raw Data'!H$1,FALSE)</f>
        <v>90.212012835612796</v>
      </c>
      <c r="Z20" s="111">
        <f>VLOOKUP($A20,'RevPAR Raw Data'!$B$6:$BE$49,'RevPAR Raw Data'!I$1,FALSE)</f>
        <v>97.637306924981303</v>
      </c>
      <c r="AA20" s="111">
        <f>VLOOKUP($A20,'RevPAR Raw Data'!$B$6:$BE$49,'RevPAR Raw Data'!J$1,FALSE)</f>
        <v>97.663174771050095</v>
      </c>
      <c r="AB20" s="111">
        <f>VLOOKUP($A20,'RevPAR Raw Data'!$B$6:$BE$49,'RevPAR Raw Data'!K$1,FALSE)</f>
        <v>95.1107867221113</v>
      </c>
      <c r="AC20" s="112">
        <f>VLOOKUP($A20,'RevPAR Raw Data'!$B$6:$BE$49,'RevPAR Raw Data'!L$1,FALSE)</f>
        <v>90.309998653943197</v>
      </c>
      <c r="AD20" s="111">
        <f>VLOOKUP($A20,'RevPAR Raw Data'!$B$6:$BE$49,'RevPAR Raw Data'!N$1,FALSE)</f>
        <v>119.661913804292</v>
      </c>
      <c r="AE20" s="111">
        <f>VLOOKUP($A20,'RevPAR Raw Data'!$B$6:$BE$49,'RevPAR Raw Data'!O$1,FALSE)</f>
        <v>119.97750859313</v>
      </c>
      <c r="AF20" s="112">
        <f>VLOOKUP($A20,'RevPAR Raw Data'!$B$6:$BE$49,'RevPAR Raw Data'!P$1,FALSE)</f>
        <v>119.819711198711</v>
      </c>
      <c r="AG20" s="113">
        <f>VLOOKUP($A20,'RevPAR Raw Data'!$B$6:$BE$49,'RevPAR Raw Data'!R$1,FALSE)</f>
        <v>98.741345095305604</v>
      </c>
    </row>
    <row r="21" spans="1:33" x14ac:dyDescent="0.2">
      <c r="A21" s="90" t="s">
        <v>14</v>
      </c>
      <c r="B21" s="78">
        <f>(VLOOKUP($A20,'Occupancy Raw Data'!$B$8:$BE$51,'Occupancy Raw Data'!T$3,FALSE))/100</f>
        <v>1.0745533574312301E-2</v>
      </c>
      <c r="C21" s="79">
        <f>(VLOOKUP($A20,'Occupancy Raw Data'!$B$8:$BE$51,'Occupancy Raw Data'!U$3,FALSE))/100</f>
        <v>1.0517841196078398E-2</v>
      </c>
      <c r="D21" s="79">
        <f>(VLOOKUP($A20,'Occupancy Raw Data'!$B$8:$BE$51,'Occupancy Raw Data'!V$3,FALSE))/100</f>
        <v>-5.5253714653767305E-3</v>
      </c>
      <c r="E21" s="79">
        <f>(VLOOKUP($A20,'Occupancy Raw Data'!$B$8:$BE$51,'Occupancy Raw Data'!W$3,FALSE))/100</f>
        <v>-4.8275109390754399E-3</v>
      </c>
      <c r="F21" s="79">
        <f>(VLOOKUP($A20,'Occupancy Raw Data'!$B$8:$BE$51,'Occupancy Raw Data'!X$3,FALSE))/100</f>
        <v>1.5534018466091799E-2</v>
      </c>
      <c r="G21" s="79">
        <f>(VLOOKUP($A20,'Occupancy Raw Data'!$B$8:$BE$51,'Occupancy Raw Data'!Y$3,FALSE))/100</f>
        <v>4.82341328515783E-3</v>
      </c>
      <c r="H21" s="80">
        <f>(VLOOKUP($A20,'Occupancy Raw Data'!$B$8:$BE$51,'Occupancy Raw Data'!AA$3,FALSE))/100</f>
        <v>7.3961956422472601E-3</v>
      </c>
      <c r="I21" s="80">
        <f>(VLOOKUP($A20,'Occupancy Raw Data'!$B$8:$BE$51,'Occupancy Raw Data'!AB$3,FALSE))/100</f>
        <v>4.69115255142581E-3</v>
      </c>
      <c r="J21" s="79">
        <f>(VLOOKUP($A20,'Occupancy Raw Data'!$B$8:$BE$51,'Occupancy Raw Data'!AC$3,FALSE))/100</f>
        <v>6.0369730549319801E-3</v>
      </c>
      <c r="K21" s="81">
        <f>(VLOOKUP($A20,'Occupancy Raw Data'!$B$8:$BE$51,'Occupancy Raw Data'!AE$3,FALSE))/100</f>
        <v>5.1985085092642403E-3</v>
      </c>
      <c r="M21" s="78">
        <f>(VLOOKUP($A20,'ADR Raw Data'!$B$6:$BE$49,'ADR Raw Data'!T$1,FALSE))/100</f>
        <v>-7.8425307176384594E-3</v>
      </c>
      <c r="N21" s="79">
        <f>(VLOOKUP($A20,'ADR Raw Data'!$B$6:$BE$49,'ADR Raw Data'!U$1,FALSE))/100</f>
        <v>-4.8544288919691999E-3</v>
      </c>
      <c r="O21" s="79">
        <f>(VLOOKUP($A20,'ADR Raw Data'!$B$6:$BE$49,'ADR Raw Data'!V$1,FALSE))/100</f>
        <v>-1.25980738639263E-2</v>
      </c>
      <c r="P21" s="79">
        <f>(VLOOKUP($A20,'ADR Raw Data'!$B$6:$BE$49,'ADR Raw Data'!W$1,FALSE))/100</f>
        <v>-8.3392802110711598E-3</v>
      </c>
      <c r="Q21" s="79">
        <f>(VLOOKUP($A20,'ADR Raw Data'!$B$6:$BE$49,'ADR Raw Data'!X$1,FALSE))/100</f>
        <v>-1.0461497847544801E-3</v>
      </c>
      <c r="R21" s="79">
        <f>(VLOOKUP($A20,'ADR Raw Data'!$B$6:$BE$49,'ADR Raw Data'!Y$1,FALSE))/100</f>
        <v>-7.0751757769928099E-3</v>
      </c>
      <c r="S21" s="80">
        <f>(VLOOKUP($A20,'ADR Raw Data'!$B$6:$BE$49,'ADR Raw Data'!AA$1,FALSE))/100</f>
        <v>-6.6531871715141896E-3</v>
      </c>
      <c r="T21" s="80">
        <f>(VLOOKUP($A20,'ADR Raw Data'!$B$6:$BE$49,'ADR Raw Data'!AB$1,FALSE))/100</f>
        <v>-5.9459860811429798E-3</v>
      </c>
      <c r="U21" s="79">
        <f>(VLOOKUP($A20,'ADR Raw Data'!$B$6:$BE$49,'ADR Raw Data'!AC$1,FALSE))/100</f>
        <v>-6.2957079165420803E-3</v>
      </c>
      <c r="V21" s="81">
        <f>(VLOOKUP($A20,'ADR Raw Data'!$B$6:$BE$49,'ADR Raw Data'!AE$1,FALSE))/100</f>
        <v>-6.7605010944941897E-3</v>
      </c>
      <c r="X21" s="78">
        <f>(VLOOKUP($A20,'RevPAR Raw Data'!$B$6:$BE$49,'RevPAR Raw Data'!T$1,FALSE))/100</f>
        <v>2.8187306795398998E-3</v>
      </c>
      <c r="Y21" s="79">
        <f>(VLOOKUP($A20,'RevPAR Raw Data'!$B$6:$BE$49,'RevPAR Raw Data'!U$1,FALSE))/100</f>
        <v>5.6123541919258198E-3</v>
      </c>
      <c r="Z21" s="79">
        <f>(VLOOKUP($A20,'RevPAR Raw Data'!$B$6:$BE$49,'RevPAR Raw Data'!V$1,FALSE))/100</f>
        <v>-1.8053836291456501E-2</v>
      </c>
      <c r="AA21" s="79">
        <f>(VLOOKUP($A20,'RevPAR Raw Data'!$B$6:$BE$49,'RevPAR Raw Data'!W$1,FALSE))/100</f>
        <v>-1.3126533183703598E-2</v>
      </c>
      <c r="AB21" s="79">
        <f>(VLOOKUP($A20,'RevPAR Raw Data'!$B$6:$BE$49,'RevPAR Raw Data'!X$1,FALSE))/100</f>
        <v>1.4471617771262699E-2</v>
      </c>
      <c r="AC21" s="79">
        <f>(VLOOKUP($A20,'RevPAR Raw Data'!$B$6:$BE$49,'RevPAR Raw Data'!Y$1,FALSE))/100</f>
        <v>-2.2858889886725399E-3</v>
      </c>
      <c r="AD21" s="80">
        <f>(VLOOKUP($A20,'RevPAR Raw Data'!$B$6:$BE$49,'RevPAR Raw Data'!AA$1,FALSE))/100</f>
        <v>6.9380019676805102E-4</v>
      </c>
      <c r="AE21" s="80">
        <f>(VLOOKUP($A20,'RevPAR Raw Data'!$B$6:$BE$49,'RevPAR Raw Data'!AB$1,FALSE))/100</f>
        <v>-1.2827270574924602E-3</v>
      </c>
      <c r="AF21" s="79">
        <f>(VLOOKUP($A20,'RevPAR Raw Data'!$B$6:$BE$49,'RevPAR Raw Data'!AC$1,FALSE))/100</f>
        <v>-2.96741880663989E-4</v>
      </c>
      <c r="AG21" s="81">
        <f>(VLOOKUP($A20,'RevPAR Raw Data'!$B$6:$BE$49,'RevPAR Raw Data'!AE$1,FALSE))/100</f>
        <v>-1.5971371076965598E-3</v>
      </c>
    </row>
    <row r="22" spans="1:33" x14ac:dyDescent="0.2">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x14ac:dyDescent="0.2">
      <c r="A23" s="105" t="s">
        <v>21</v>
      </c>
      <c r="B23" s="82">
        <f>(VLOOKUP($A23,'Occupancy Raw Data'!$B$8:$BE$51,'Occupancy Raw Data'!G$3,FALSE))/100</f>
        <v>0.56400351185250197</v>
      </c>
      <c r="C23" s="88">
        <f>(VLOOKUP($A23,'Occupancy Raw Data'!$B$8:$BE$51,'Occupancy Raw Data'!H$3,FALSE))/100</f>
        <v>0.63889376646180795</v>
      </c>
      <c r="D23" s="88">
        <f>(VLOOKUP($A23,'Occupancy Raw Data'!$B$8:$BE$51,'Occupancy Raw Data'!I$3,FALSE))/100</f>
        <v>0.67945566286215897</v>
      </c>
      <c r="E23" s="88">
        <f>(VLOOKUP($A23,'Occupancy Raw Data'!$B$8:$BE$51,'Occupancy Raw Data'!J$3,FALSE))/100</f>
        <v>0.67941176470588205</v>
      </c>
      <c r="F23" s="88">
        <f>(VLOOKUP($A23,'Occupancy Raw Data'!$B$8:$BE$51,'Occupancy Raw Data'!K$3,FALSE))/100</f>
        <v>0.67085162423178202</v>
      </c>
      <c r="G23" s="89">
        <f>(VLOOKUP($A23,'Occupancy Raw Data'!$B$8:$BE$51,'Occupancy Raw Data'!L$3,FALSE))/100</f>
        <v>0.64652326602282695</v>
      </c>
      <c r="H23" s="88">
        <f>(VLOOKUP($A23,'Occupancy Raw Data'!$B$8:$BE$51,'Occupancy Raw Data'!N$3,FALSE))/100</f>
        <v>0.73459174714661901</v>
      </c>
      <c r="I23" s="88">
        <f>(VLOOKUP($A23,'Occupancy Raw Data'!$B$8:$BE$51,'Occupancy Raw Data'!O$3,FALSE))/100</f>
        <v>0.73665496049165891</v>
      </c>
      <c r="J23" s="89">
        <f>(VLOOKUP($A23,'Occupancy Raw Data'!$B$8:$BE$51,'Occupancy Raw Data'!P$3,FALSE))/100</f>
        <v>0.73562335381913901</v>
      </c>
      <c r="K23" s="83">
        <f>(VLOOKUP($A23,'Occupancy Raw Data'!$B$8:$BE$51,'Occupancy Raw Data'!R$3,FALSE))/100</f>
        <v>0.67198043396463003</v>
      </c>
      <c r="M23" s="110">
        <f>VLOOKUP($A23,'ADR Raw Data'!$B$6:$BE$49,'ADR Raw Data'!G$1,FALSE)</f>
        <v>88.410184464508006</v>
      </c>
      <c r="N23" s="111">
        <f>VLOOKUP($A23,'ADR Raw Data'!$B$6:$BE$49,'ADR Raw Data'!H$1,FALSE)</f>
        <v>89.771598873162006</v>
      </c>
      <c r="O23" s="111">
        <f>VLOOKUP($A23,'ADR Raw Data'!$B$6:$BE$49,'ADR Raw Data'!I$1,FALSE)</f>
        <v>91.481138389972799</v>
      </c>
      <c r="P23" s="111">
        <f>VLOOKUP($A23,'ADR Raw Data'!$B$6:$BE$49,'ADR Raw Data'!J$1,FALSE)</f>
        <v>91.644249531562906</v>
      </c>
      <c r="Q23" s="111">
        <f>VLOOKUP($A23,'ADR Raw Data'!$B$6:$BE$49,'ADR Raw Data'!K$1,FALSE)</f>
        <v>91.022589975134096</v>
      </c>
      <c r="R23" s="112">
        <f>VLOOKUP($A23,'ADR Raw Data'!$B$6:$BE$49,'ADR Raw Data'!L$1,FALSE)</f>
        <v>90.546588492510693</v>
      </c>
      <c r="S23" s="111">
        <f>VLOOKUP($A23,'ADR Raw Data'!$B$6:$BE$49,'ADR Raw Data'!N$1,FALSE)</f>
        <v>110.427883948846</v>
      </c>
      <c r="T23" s="111">
        <f>VLOOKUP($A23,'ADR Raw Data'!$B$6:$BE$49,'ADR Raw Data'!O$1,FALSE)</f>
        <v>111.07361241880599</v>
      </c>
      <c r="U23" s="112">
        <f>VLOOKUP($A23,'ADR Raw Data'!$B$6:$BE$49,'ADR Raw Data'!P$1,FALSE)</f>
        <v>110.751200954796</v>
      </c>
      <c r="V23" s="113">
        <f>VLOOKUP($A23,'ADR Raw Data'!$B$6:$BE$49,'ADR Raw Data'!R$1,FALSE)</f>
        <v>96.866068742184098</v>
      </c>
      <c r="X23" s="110">
        <f>VLOOKUP($A23,'RevPAR Raw Data'!$B$6:$BE$49,'RevPAR Raw Data'!G$1,FALSE)</f>
        <v>49.86365452151</v>
      </c>
      <c r="Y23" s="111">
        <f>VLOOKUP($A23,'RevPAR Raw Data'!$B$6:$BE$49,'RevPAR Raw Data'!H$1,FALSE)</f>
        <v>57.354514925373103</v>
      </c>
      <c r="Z23" s="111">
        <f>VLOOKUP($A23,'RevPAR Raw Data'!$B$6:$BE$49,'RevPAR Raw Data'!I$1,FALSE)</f>
        <v>62.157377524143897</v>
      </c>
      <c r="AA23" s="111">
        <f>VLOOKUP($A23,'RevPAR Raw Data'!$B$6:$BE$49,'RevPAR Raw Data'!J$1,FALSE)</f>
        <v>62.264181299385399</v>
      </c>
      <c r="AB23" s="111">
        <f>VLOOKUP($A23,'RevPAR Raw Data'!$B$6:$BE$49,'RevPAR Raw Data'!K$1,FALSE)</f>
        <v>61.062652326602198</v>
      </c>
      <c r="AC23" s="112">
        <f>VLOOKUP($A23,'RevPAR Raw Data'!$B$6:$BE$49,'RevPAR Raw Data'!L$1,FALSE)</f>
        <v>58.540476119402904</v>
      </c>
      <c r="AD23" s="111">
        <f>VLOOKUP($A23,'RevPAR Raw Data'!$B$6:$BE$49,'RevPAR Raw Data'!N$1,FALSE)</f>
        <v>81.119412203687403</v>
      </c>
      <c r="AE23" s="111">
        <f>VLOOKUP($A23,'RevPAR Raw Data'!$B$6:$BE$49,'RevPAR Raw Data'!O$1,FALSE)</f>
        <v>81.822927568042104</v>
      </c>
      <c r="AF23" s="112">
        <f>VLOOKUP($A23,'RevPAR Raw Data'!$B$6:$BE$49,'RevPAR Raw Data'!P$1,FALSE)</f>
        <v>81.471169885864697</v>
      </c>
      <c r="AG23" s="113">
        <f>VLOOKUP($A23,'RevPAR Raw Data'!$B$6:$BE$49,'RevPAR Raw Data'!R$1,FALSE)</f>
        <v>65.092102909820596</v>
      </c>
    </row>
    <row r="24" spans="1:33" x14ac:dyDescent="0.2">
      <c r="A24" s="90" t="s">
        <v>14</v>
      </c>
      <c r="B24" s="78">
        <f>(VLOOKUP($A23,'Occupancy Raw Data'!$B$8:$BE$51,'Occupancy Raw Data'!T$3,FALSE))/100</f>
        <v>1.9206280876034799E-2</v>
      </c>
      <c r="C24" s="79">
        <f>(VLOOKUP($A23,'Occupancy Raw Data'!$B$8:$BE$51,'Occupancy Raw Data'!U$3,FALSE))/100</f>
        <v>2.3943002379407302E-2</v>
      </c>
      <c r="D24" s="79">
        <f>(VLOOKUP($A23,'Occupancy Raw Data'!$B$8:$BE$51,'Occupancy Raw Data'!V$3,FALSE))/100</f>
        <v>5.6045038336077803E-2</v>
      </c>
      <c r="E24" s="79">
        <f>(VLOOKUP($A23,'Occupancy Raw Data'!$B$8:$BE$51,'Occupancy Raw Data'!W$3,FALSE))/100</f>
        <v>3.86058888581697E-2</v>
      </c>
      <c r="F24" s="79">
        <f>(VLOOKUP($A23,'Occupancy Raw Data'!$B$8:$BE$51,'Occupancy Raw Data'!X$3,FALSE))/100</f>
        <v>3.5468307148742204E-2</v>
      </c>
      <c r="G24" s="79">
        <f>(VLOOKUP($A23,'Occupancy Raw Data'!$B$8:$BE$51,'Occupancy Raw Data'!Y$3,FALSE))/100</f>
        <v>3.5180484943884503E-2</v>
      </c>
      <c r="H24" s="80">
        <f>(VLOOKUP($A23,'Occupancy Raw Data'!$B$8:$BE$51,'Occupancy Raw Data'!AA$3,FALSE))/100</f>
        <v>1.6133946565875901E-2</v>
      </c>
      <c r="I24" s="80">
        <f>(VLOOKUP($A23,'Occupancy Raw Data'!$B$8:$BE$51,'Occupancy Raw Data'!AB$3,FALSE))/100</f>
        <v>1.5621354020323499E-2</v>
      </c>
      <c r="J24" s="79">
        <f>(VLOOKUP($A23,'Occupancy Raw Data'!$B$8:$BE$51,'Occupancy Raw Data'!AC$3,FALSE))/100</f>
        <v>1.58772262132253E-2</v>
      </c>
      <c r="K24" s="81">
        <f>(VLOOKUP($A23,'Occupancy Raw Data'!$B$8:$BE$51,'Occupancy Raw Data'!AE$3,FALSE))/100</f>
        <v>2.9064549946785201E-2</v>
      </c>
      <c r="M24" s="78">
        <f>(VLOOKUP($A23,'ADR Raw Data'!$B$6:$BE$49,'ADR Raw Data'!T$1,FALSE))/100</f>
        <v>6.6906132048289105E-3</v>
      </c>
      <c r="N24" s="79">
        <f>(VLOOKUP($A23,'ADR Raw Data'!$B$6:$BE$49,'ADR Raw Data'!U$1,FALSE))/100</f>
        <v>3.8498957194025201E-3</v>
      </c>
      <c r="O24" s="79">
        <f>(VLOOKUP($A23,'ADR Raw Data'!$B$6:$BE$49,'ADR Raw Data'!V$1,FALSE))/100</f>
        <v>-5.9838213060974602E-3</v>
      </c>
      <c r="P24" s="79">
        <f>(VLOOKUP($A23,'ADR Raw Data'!$B$6:$BE$49,'ADR Raw Data'!W$1,FALSE))/100</f>
        <v>-8.4649905957719599E-3</v>
      </c>
      <c r="Q24" s="79">
        <f>(VLOOKUP($A23,'ADR Raw Data'!$B$6:$BE$49,'ADR Raw Data'!X$1,FALSE))/100</f>
        <v>3.5289263955355699E-3</v>
      </c>
      <c r="R24" s="79">
        <f>(VLOOKUP($A23,'ADR Raw Data'!$B$6:$BE$49,'ADR Raw Data'!Y$1,FALSE))/100</f>
        <v>-2.8534347809429101E-4</v>
      </c>
      <c r="S24" s="80">
        <f>(VLOOKUP($A23,'ADR Raw Data'!$B$6:$BE$49,'ADR Raw Data'!AA$1,FALSE))/100</f>
        <v>5.7075601774814596E-3</v>
      </c>
      <c r="T24" s="80">
        <f>(VLOOKUP($A23,'ADR Raw Data'!$B$6:$BE$49,'ADR Raw Data'!AB$1,FALSE))/100</f>
        <v>4.2167071512905904E-3</v>
      </c>
      <c r="U24" s="79">
        <f>(VLOOKUP($A23,'ADR Raw Data'!$B$6:$BE$49,'ADR Raw Data'!AC$1,FALSE))/100</f>
        <v>4.95743514049526E-3</v>
      </c>
      <c r="V24" s="81">
        <f>(VLOOKUP($A23,'ADR Raw Data'!$B$6:$BE$49,'ADR Raw Data'!AE$1,FALSE))/100</f>
        <v>7.5839162582934697E-4</v>
      </c>
      <c r="X24" s="78">
        <f>(VLOOKUP($A23,'RevPAR Raw Data'!$B$6:$BE$49,'RevPAR Raw Data'!T$1,FALSE))/100</f>
        <v>2.6025395877308601E-2</v>
      </c>
      <c r="Y24" s="79">
        <f>(VLOOKUP($A23,'RevPAR Raw Data'!$B$6:$BE$49,'RevPAR Raw Data'!U$1,FALSE))/100</f>
        <v>2.7885076161179901E-2</v>
      </c>
      <c r="Z24" s="79">
        <f>(VLOOKUP($A23,'RevPAR Raw Data'!$B$6:$BE$49,'RevPAR Raw Data'!V$1,FALSE))/100</f>
        <v>4.9725853535483901E-2</v>
      </c>
      <c r="AA24" s="79">
        <f>(VLOOKUP($A23,'RevPAR Raw Data'!$B$6:$BE$49,'RevPAR Raw Data'!W$1,FALSE))/100</f>
        <v>2.9814099776271901E-2</v>
      </c>
      <c r="AB24" s="79">
        <f>(VLOOKUP($A23,'RevPAR Raw Data'!$B$6:$BE$49,'RevPAR Raw Data'!X$1,FALSE))/100</f>
        <v>3.9122398589579999E-2</v>
      </c>
      <c r="AC24" s="79">
        <f>(VLOOKUP($A23,'RevPAR Raw Data'!$B$6:$BE$49,'RevPAR Raw Data'!Y$1,FALSE))/100</f>
        <v>3.4885102943855203E-2</v>
      </c>
      <c r="AD24" s="80">
        <f>(VLOOKUP($A23,'RevPAR Raw Data'!$B$6:$BE$49,'RevPAR Raw Data'!AA$1,FALSE))/100</f>
        <v>2.1933592214282399E-2</v>
      </c>
      <c r="AE24" s="80">
        <f>(VLOOKUP($A23,'RevPAR Raw Data'!$B$6:$BE$49,'RevPAR Raw Data'!AB$1,FALSE))/100</f>
        <v>1.9903931846824402E-2</v>
      </c>
      <c r="AF24" s="79">
        <f>(VLOOKUP($A23,'RevPAR Raw Data'!$B$6:$BE$49,'RevPAR Raw Data'!AC$1,FALSE))/100</f>
        <v>2.09133716728836E-2</v>
      </c>
      <c r="AG24" s="81">
        <f>(VLOOKUP($A23,'RevPAR Raw Data'!$B$6:$BE$49,'RevPAR Raw Data'!AE$1,FALSE))/100</f>
        <v>2.98449838839027E-2</v>
      </c>
    </row>
    <row r="25" spans="1:33" x14ac:dyDescent="0.2">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x14ac:dyDescent="0.2">
      <c r="A26" s="105" t="s">
        <v>22</v>
      </c>
      <c r="B26" s="82">
        <f>(VLOOKUP($A26,'Occupancy Raw Data'!$B$8:$BE$51,'Occupancy Raw Data'!G$3,FALSE))/100</f>
        <v>0.53258262649897603</v>
      </c>
      <c r="C26" s="88">
        <f>(VLOOKUP($A26,'Occupancy Raw Data'!$B$8:$BE$51,'Occupancy Raw Data'!H$3,FALSE))/100</f>
        <v>0.56727113190991507</v>
      </c>
      <c r="D26" s="88">
        <f>(VLOOKUP($A26,'Occupancy Raw Data'!$B$8:$BE$51,'Occupancy Raw Data'!I$3,FALSE))/100</f>
        <v>0.57964317051769498</v>
      </c>
      <c r="E26" s="88">
        <f>(VLOOKUP($A26,'Occupancy Raw Data'!$B$8:$BE$51,'Occupancy Raw Data'!J$3,FALSE))/100</f>
        <v>0.60067271131909894</v>
      </c>
      <c r="F26" s="88">
        <f>(VLOOKUP($A26,'Occupancy Raw Data'!$B$8:$BE$51,'Occupancy Raw Data'!K$3,FALSE))/100</f>
        <v>0.610353904650482</v>
      </c>
      <c r="G26" s="89">
        <f>(VLOOKUP($A26,'Occupancy Raw Data'!$B$8:$BE$51,'Occupancy Raw Data'!L$3,FALSE))/100</f>
        <v>0.57810470897923305</v>
      </c>
      <c r="H26" s="88">
        <f>(VLOOKUP($A26,'Occupancy Raw Data'!$B$8:$BE$51,'Occupancy Raw Data'!N$3,FALSE))/100</f>
        <v>0.67086867505118408</v>
      </c>
      <c r="I26" s="88">
        <f>(VLOOKUP($A26,'Occupancy Raw Data'!$B$8:$BE$51,'Occupancy Raw Data'!O$3,FALSE))/100</f>
        <v>0.68601930389002608</v>
      </c>
      <c r="J26" s="89">
        <f>(VLOOKUP($A26,'Occupancy Raw Data'!$B$8:$BE$51,'Occupancy Raw Data'!P$3,FALSE))/100</f>
        <v>0.67844398947060502</v>
      </c>
      <c r="K26" s="83">
        <f>(VLOOKUP($A26,'Occupancy Raw Data'!$B$8:$BE$51,'Occupancy Raw Data'!R$3,FALSE))/100</f>
        <v>0.60677307483391096</v>
      </c>
      <c r="M26" s="110">
        <f>VLOOKUP($A26,'ADR Raw Data'!$B$6:$BE$49,'ADR Raw Data'!G$1,FALSE)</f>
        <v>68.3796164973364</v>
      </c>
      <c r="N26" s="111">
        <f>VLOOKUP($A26,'ADR Raw Data'!$B$6:$BE$49,'ADR Raw Data'!H$1,FALSE)</f>
        <v>69.237370750193307</v>
      </c>
      <c r="O26" s="111">
        <f>VLOOKUP($A26,'ADR Raw Data'!$B$6:$BE$49,'ADR Raw Data'!I$1,FALSE)</f>
        <v>69.928420052477506</v>
      </c>
      <c r="P26" s="111">
        <f>VLOOKUP($A26,'ADR Raw Data'!$B$6:$BE$49,'ADR Raw Data'!J$1,FALSE)</f>
        <v>70.304804767005805</v>
      </c>
      <c r="Q26" s="111">
        <f>VLOOKUP($A26,'ADR Raw Data'!$B$6:$BE$49,'ADR Raw Data'!K$1,FALSE)</f>
        <v>71.064353929461305</v>
      </c>
      <c r="R26" s="112">
        <f>VLOOKUP($A26,'ADR Raw Data'!$B$6:$BE$49,'ADR Raw Data'!L$1,FALSE)</f>
        <v>69.825507041597902</v>
      </c>
      <c r="S26" s="111">
        <f>VLOOKUP($A26,'ADR Raw Data'!$B$6:$BE$49,'ADR Raw Data'!N$1,FALSE)</f>
        <v>87.668410681431695</v>
      </c>
      <c r="T26" s="111">
        <f>VLOOKUP($A26,'ADR Raw Data'!$B$6:$BE$49,'ADR Raw Data'!O$1,FALSE)</f>
        <v>89.227014896610498</v>
      </c>
      <c r="U26" s="112">
        <f>VLOOKUP($A26,'ADR Raw Data'!$B$6:$BE$49,'ADR Raw Data'!P$1,FALSE)</f>
        <v>88.456414256768397</v>
      </c>
      <c r="V26" s="113">
        <f>VLOOKUP($A26,'ADR Raw Data'!$B$6:$BE$49,'ADR Raw Data'!R$1,FALSE)</f>
        <v>75.777380057705898</v>
      </c>
      <c r="X26" s="110">
        <f>VLOOKUP($A26,'RevPAR Raw Data'!$B$6:$BE$49,'RevPAR Raw Data'!G$1,FALSE)</f>
        <v>36.417795753144098</v>
      </c>
      <c r="Y26" s="111">
        <f>VLOOKUP($A26,'RevPAR Raw Data'!$B$6:$BE$49,'RevPAR Raw Data'!H$1,FALSE)</f>
        <v>39.276361675928598</v>
      </c>
      <c r="Z26" s="111">
        <f>VLOOKUP($A26,'RevPAR Raw Data'!$B$6:$BE$49,'RevPAR Raw Data'!I$1,FALSE)</f>
        <v>40.533531108511198</v>
      </c>
      <c r="AA26" s="111">
        <f>VLOOKUP($A26,'RevPAR Raw Data'!$B$6:$BE$49,'RevPAR Raw Data'!J$1,FALSE)</f>
        <v>42.230177698157298</v>
      </c>
      <c r="AB26" s="111">
        <f>VLOOKUP($A26,'RevPAR Raw Data'!$B$6:$BE$49,'RevPAR Raw Data'!K$1,FALSE)</f>
        <v>43.374405902310599</v>
      </c>
      <c r="AC26" s="112">
        <f>VLOOKUP($A26,'RevPAR Raw Data'!$B$6:$BE$49,'RevPAR Raw Data'!L$1,FALSE)</f>
        <v>40.3664544276104</v>
      </c>
      <c r="AD26" s="111">
        <f>VLOOKUP($A26,'RevPAR Raw Data'!$B$6:$BE$49,'RevPAR Raw Data'!N$1,FALSE)</f>
        <v>58.813990517695203</v>
      </c>
      <c r="AE26" s="111">
        <f>VLOOKUP($A26,'RevPAR Raw Data'!$B$6:$BE$49,'RevPAR Raw Data'!O$1,FALSE)</f>
        <v>61.211454647557701</v>
      </c>
      <c r="AF26" s="112">
        <f>VLOOKUP($A26,'RevPAR Raw Data'!$B$6:$BE$49,'RevPAR Raw Data'!P$1,FALSE)</f>
        <v>60.012722582626402</v>
      </c>
      <c r="AG26" s="113">
        <f>VLOOKUP($A26,'RevPAR Raw Data'!$B$6:$BE$49,'RevPAR Raw Data'!R$1,FALSE)</f>
        <v>45.9796739004721</v>
      </c>
    </row>
    <row r="27" spans="1:33" x14ac:dyDescent="0.2">
      <c r="A27" s="90" t="s">
        <v>14</v>
      </c>
      <c r="B27" s="78">
        <f>(VLOOKUP($A26,'Occupancy Raw Data'!$B$8:$BE$51,'Occupancy Raw Data'!T$3,FALSE))/100</f>
        <v>3.0912386573896198E-2</v>
      </c>
      <c r="C27" s="79">
        <f>(VLOOKUP($A26,'Occupancy Raw Data'!$B$8:$BE$51,'Occupancy Raw Data'!U$3,FALSE))/100</f>
        <v>3.8568079235390698E-2</v>
      </c>
      <c r="D27" s="79">
        <f>(VLOOKUP($A26,'Occupancy Raw Data'!$B$8:$BE$51,'Occupancy Raw Data'!V$3,FALSE))/100</f>
        <v>4.3012067631511303E-2</v>
      </c>
      <c r="E27" s="79">
        <f>(VLOOKUP($A26,'Occupancy Raw Data'!$B$8:$BE$51,'Occupancy Raw Data'!W$3,FALSE))/100</f>
        <v>6.4537733351621704E-2</v>
      </c>
      <c r="F27" s="79">
        <f>(VLOOKUP($A26,'Occupancy Raw Data'!$B$8:$BE$51,'Occupancy Raw Data'!X$3,FALSE))/100</f>
        <v>8.0526177124395401E-2</v>
      </c>
      <c r="G27" s="79">
        <f>(VLOOKUP($A26,'Occupancy Raw Data'!$B$8:$BE$51,'Occupancy Raw Data'!Y$3,FALSE))/100</f>
        <v>5.1986294002233195E-2</v>
      </c>
      <c r="H27" s="80">
        <f>(VLOOKUP($A26,'Occupancy Raw Data'!$B$8:$BE$51,'Occupancy Raw Data'!AA$3,FALSE))/100</f>
        <v>3.3614891187558199E-2</v>
      </c>
      <c r="I27" s="80">
        <f>(VLOOKUP($A26,'Occupancy Raw Data'!$B$8:$BE$51,'Occupancy Raw Data'!AB$3,FALSE))/100</f>
        <v>2.0794587703654801E-2</v>
      </c>
      <c r="J27" s="79">
        <f>(VLOOKUP($A26,'Occupancy Raw Data'!$B$8:$BE$51,'Occupancy Raw Data'!AC$3,FALSE))/100</f>
        <v>2.7093171464708198E-2</v>
      </c>
      <c r="K27" s="81">
        <f>(VLOOKUP($A26,'Occupancy Raw Data'!$B$8:$BE$51,'Occupancy Raw Data'!AE$3,FALSE))/100</f>
        <v>4.3903721022573998E-2</v>
      </c>
      <c r="M27" s="78">
        <f>(VLOOKUP($A26,'ADR Raw Data'!$B$6:$BE$49,'ADR Raw Data'!T$1,FALSE))/100</f>
        <v>-8.11137346045155E-3</v>
      </c>
      <c r="N27" s="79">
        <f>(VLOOKUP($A26,'ADR Raw Data'!$B$6:$BE$49,'ADR Raw Data'!U$1,FALSE))/100</f>
        <v>3.6124147693203301E-3</v>
      </c>
      <c r="O27" s="79">
        <f>(VLOOKUP($A26,'ADR Raw Data'!$B$6:$BE$49,'ADR Raw Data'!V$1,FALSE))/100</f>
        <v>-2.18041920181428E-2</v>
      </c>
      <c r="P27" s="79">
        <f>(VLOOKUP($A26,'ADR Raw Data'!$B$6:$BE$49,'ADR Raw Data'!W$1,FALSE))/100</f>
        <v>-1.9076365876748099E-2</v>
      </c>
      <c r="Q27" s="79">
        <f>(VLOOKUP($A26,'ADR Raw Data'!$B$6:$BE$49,'ADR Raw Data'!X$1,FALSE))/100</f>
        <v>-5.0887014940106797E-3</v>
      </c>
      <c r="R27" s="79">
        <f>(VLOOKUP($A26,'ADR Raw Data'!$B$6:$BE$49,'ADR Raw Data'!Y$1,FALSE))/100</f>
        <v>-1.00870813107692E-2</v>
      </c>
      <c r="S27" s="80">
        <f>(VLOOKUP($A26,'ADR Raw Data'!$B$6:$BE$49,'ADR Raw Data'!AA$1,FALSE))/100</f>
        <v>7.6912859819056201E-3</v>
      </c>
      <c r="T27" s="80">
        <f>(VLOOKUP($A26,'ADR Raw Data'!$B$6:$BE$49,'ADR Raw Data'!AB$1,FALSE))/100</f>
        <v>-1.01382991026184E-2</v>
      </c>
      <c r="U27" s="79">
        <f>(VLOOKUP($A26,'ADR Raw Data'!$B$6:$BE$49,'ADR Raw Data'!AC$1,FALSE))/100</f>
        <v>-1.5915561656042701E-3</v>
      </c>
      <c r="V27" s="81">
        <f>(VLOOKUP($A26,'ADR Raw Data'!$B$6:$BE$49,'ADR Raw Data'!AE$1,FALSE))/100</f>
        <v>-8.1633650784102788E-3</v>
      </c>
      <c r="X27" s="78">
        <f>(VLOOKUP($A26,'RevPAR Raw Data'!$B$6:$BE$49,'RevPAR Raw Data'!T$1,FALSE))/100</f>
        <v>2.2550271201389901E-2</v>
      </c>
      <c r="Y27" s="79">
        <f>(VLOOKUP($A26,'RevPAR Raw Data'!$B$6:$BE$49,'RevPAR Raw Data'!U$1,FALSE))/100</f>
        <v>4.2319817903765294E-2</v>
      </c>
      <c r="Z27" s="79">
        <f>(VLOOKUP($A26,'RevPAR Raw Data'!$B$6:$BE$49,'RevPAR Raw Data'!V$1,FALSE))/100</f>
        <v>2.0270032231633598E-2</v>
      </c>
      <c r="AA27" s="79">
        <f>(VLOOKUP($A26,'RevPAR Raw Data'!$B$6:$BE$49,'RevPAR Raw Data'!W$1,FALSE))/100</f>
        <v>4.4230222060602099E-2</v>
      </c>
      <c r="AB27" s="79">
        <f>(VLOOKUP($A26,'RevPAR Raw Data'!$B$6:$BE$49,'RevPAR Raw Data'!X$1,FALSE))/100</f>
        <v>7.5027701952544795E-2</v>
      </c>
      <c r="AC27" s="79">
        <f>(VLOOKUP($A26,'RevPAR Raw Data'!$B$6:$BE$49,'RevPAR Raw Data'!Y$1,FALSE))/100</f>
        <v>4.1374822716817902E-2</v>
      </c>
      <c r="AD27" s="80">
        <f>(VLOOKUP($A26,'RevPAR Raw Data'!$B$6:$BE$49,'RevPAR Raw Data'!AA$1,FALSE))/100</f>
        <v>4.1564718910837899E-2</v>
      </c>
      <c r="AE27" s="80">
        <f>(VLOOKUP($A26,'RevPAR Raw Data'!$B$6:$BE$49,'RevPAR Raw Data'!AB$1,FALSE))/100</f>
        <v>1.04454668511811E-2</v>
      </c>
      <c r="AF27" s="79">
        <f>(VLOOKUP($A26,'RevPAR Raw Data'!$B$6:$BE$49,'RevPAR Raw Data'!AC$1,FALSE))/100</f>
        <v>2.54584949950135E-2</v>
      </c>
      <c r="AG27" s="81">
        <f>(VLOOKUP($A26,'RevPAR Raw Data'!$B$6:$BE$49,'RevPAR Raw Data'!AE$1,FALSE))/100</f>
        <v>3.5381953841155805E-2</v>
      </c>
    </row>
    <row r="28" spans="1:33" x14ac:dyDescent="0.2">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x14ac:dyDescent="0.2">
      <c r="A29" s="105" t="s">
        <v>24</v>
      </c>
      <c r="B29" s="106">
        <f>(VLOOKUP($A29,'Occupancy Raw Data'!$B$8:$BE$45,'Occupancy Raw Data'!G$3,FALSE))/100</f>
        <v>0.54132677543186103</v>
      </c>
      <c r="C29" s="107">
        <f>(VLOOKUP($A29,'Occupancy Raw Data'!$B$8:$BE$45,'Occupancy Raw Data'!H$3,FALSE))/100</f>
        <v>0.68848968330134297</v>
      </c>
      <c r="D29" s="107">
        <f>(VLOOKUP($A29,'Occupancy Raw Data'!$B$8:$BE$45,'Occupancy Raw Data'!I$3,FALSE))/100</f>
        <v>0.73485484644913601</v>
      </c>
      <c r="E29" s="107">
        <f>(VLOOKUP($A29,'Occupancy Raw Data'!$B$8:$BE$45,'Occupancy Raw Data'!J$3,FALSE))/100</f>
        <v>0.72513795585412599</v>
      </c>
      <c r="F29" s="107">
        <f>(VLOOKUP($A29,'Occupancy Raw Data'!$B$8:$BE$45,'Occupancy Raw Data'!K$3,FALSE))/100</f>
        <v>0.69622720729366605</v>
      </c>
      <c r="G29" s="108">
        <f>(VLOOKUP($A29,'Occupancy Raw Data'!$B$8:$BE$45,'Occupancy Raw Data'!L$3,FALSE))/100</f>
        <v>0.67720729366602594</v>
      </c>
      <c r="H29" s="88">
        <f>(VLOOKUP($A29,'Occupancy Raw Data'!$B$8:$BE$45,'Occupancy Raw Data'!N$3,FALSE))/100</f>
        <v>0.71659069097888606</v>
      </c>
      <c r="I29" s="88">
        <f>(VLOOKUP($A29,'Occupancy Raw Data'!$B$8:$BE$45,'Occupancy Raw Data'!O$3,FALSE))/100</f>
        <v>0.73275551823416507</v>
      </c>
      <c r="J29" s="108">
        <f>(VLOOKUP($A29,'Occupancy Raw Data'!$B$8:$BE$45,'Occupancy Raw Data'!P$3,FALSE))/100</f>
        <v>0.72467310460652501</v>
      </c>
      <c r="K29" s="109">
        <f>(VLOOKUP($A29,'Occupancy Raw Data'!$B$8:$BE$45,'Occupancy Raw Data'!R$3,FALSE))/100</f>
        <v>0.69076895393474003</v>
      </c>
      <c r="M29" s="110">
        <f>VLOOKUP($A29,'ADR Raw Data'!$B$6:$BE$43,'ADR Raw Data'!G$1,FALSE)</f>
        <v>110.03227036011</v>
      </c>
      <c r="N29" s="111">
        <f>VLOOKUP($A29,'ADR Raw Data'!$B$6:$BE$43,'ADR Raw Data'!H$1,FALSE)</f>
        <v>115.671927952258</v>
      </c>
      <c r="O29" s="111">
        <f>VLOOKUP($A29,'ADR Raw Data'!$B$6:$BE$43,'ADR Raw Data'!I$1,FALSE)</f>
        <v>118.77031628780099</v>
      </c>
      <c r="P29" s="111">
        <f>VLOOKUP($A29,'ADR Raw Data'!$B$6:$BE$43,'ADR Raw Data'!J$1,FALSE)</f>
        <v>117.770389594276</v>
      </c>
      <c r="Q29" s="111">
        <f>VLOOKUP($A29,'ADR Raw Data'!$B$6:$BE$43,'ADR Raw Data'!K$1,FALSE)</f>
        <v>117.19668016368701</v>
      </c>
      <c r="R29" s="112">
        <f>VLOOKUP($A29,'ADR Raw Data'!$B$6:$BE$43,'ADR Raw Data'!L$1,FALSE)</f>
        <v>116.20565409551401</v>
      </c>
      <c r="S29" s="111">
        <f>VLOOKUP($A29,'ADR Raw Data'!$B$6:$BE$43,'ADR Raw Data'!N$1,FALSE)</f>
        <v>130.357578471582</v>
      </c>
      <c r="T29" s="111">
        <f>VLOOKUP($A29,'ADR Raw Data'!$B$6:$BE$43,'ADR Raw Data'!O$1,FALSE)</f>
        <v>130.100428928089</v>
      </c>
      <c r="U29" s="112">
        <f>VLOOKUP($A29,'ADR Raw Data'!$B$6:$BE$43,'ADR Raw Data'!P$1,FALSE)</f>
        <v>130.227569681544</v>
      </c>
      <c r="V29" s="113">
        <f>VLOOKUP($A29,'ADR Raw Data'!$B$6:$BE$43,'ADR Raw Data'!R$1,FALSE)</f>
        <v>120.40855003070099</v>
      </c>
      <c r="X29" s="110">
        <f>VLOOKUP($A29,'RevPAR Raw Data'!$B$6:$BE$43,'RevPAR Raw Data'!G$1,FALSE)</f>
        <v>59.563414107485599</v>
      </c>
      <c r="Y29" s="111">
        <f>VLOOKUP($A29,'RevPAR Raw Data'!$B$6:$BE$43,'RevPAR Raw Data'!H$1,FALSE)</f>
        <v>79.638929042706295</v>
      </c>
      <c r="Z29" s="111">
        <f>VLOOKUP($A29,'RevPAR Raw Data'!$B$6:$BE$43,'RevPAR Raw Data'!I$1,FALSE)</f>
        <v>87.278942538387696</v>
      </c>
      <c r="AA29" s="111">
        <f>VLOOKUP($A29,'RevPAR Raw Data'!$B$6:$BE$43,'RevPAR Raw Data'!J$1,FALSE)</f>
        <v>85.399779570537405</v>
      </c>
      <c r="AB29" s="111">
        <f>VLOOKUP($A29,'RevPAR Raw Data'!$B$6:$BE$43,'RevPAR Raw Data'!K$1,FALSE)</f>
        <v>81.595517334452893</v>
      </c>
      <c r="AC29" s="112">
        <f>VLOOKUP($A29,'RevPAR Raw Data'!$B$6:$BE$43,'RevPAR Raw Data'!L$1,FALSE)</f>
        <v>78.695316518713994</v>
      </c>
      <c r="AD29" s="111">
        <f>VLOOKUP($A29,'RevPAR Raw Data'!$B$6:$BE$43,'RevPAR Raw Data'!N$1,FALSE)</f>
        <v>93.413027231285895</v>
      </c>
      <c r="AE29" s="111">
        <f>VLOOKUP($A29,'RevPAR Raw Data'!$B$6:$BE$43,'RevPAR Raw Data'!O$1,FALSE)</f>
        <v>95.331807221689004</v>
      </c>
      <c r="AF29" s="112">
        <f>VLOOKUP($A29,'RevPAR Raw Data'!$B$6:$BE$43,'RevPAR Raw Data'!P$1,FALSE)</f>
        <v>94.372417226487499</v>
      </c>
      <c r="AG29" s="113">
        <f>VLOOKUP($A29,'RevPAR Raw Data'!$B$6:$BE$43,'RevPAR Raw Data'!R$1,FALSE)</f>
        <v>83.174488149506402</v>
      </c>
    </row>
    <row r="30" spans="1:33" x14ac:dyDescent="0.2">
      <c r="A30" s="90" t="s">
        <v>14</v>
      </c>
      <c r="B30" s="78">
        <f>(VLOOKUP($A29,'Occupancy Raw Data'!$B$8:$BE$51,'Occupancy Raw Data'!T$3,FALSE))/100</f>
        <v>4.4074978783506802E-2</v>
      </c>
      <c r="C30" s="79">
        <f>(VLOOKUP($A29,'Occupancy Raw Data'!$B$8:$BE$51,'Occupancy Raw Data'!U$3,FALSE))/100</f>
        <v>4.9759315810134E-2</v>
      </c>
      <c r="D30" s="79">
        <f>(VLOOKUP($A29,'Occupancy Raw Data'!$B$8:$BE$51,'Occupancy Raw Data'!V$3,FALSE))/100</f>
        <v>4.7372993213675697E-2</v>
      </c>
      <c r="E30" s="79">
        <f>(VLOOKUP($A29,'Occupancy Raw Data'!$B$8:$BE$51,'Occupancy Raw Data'!W$3,FALSE))/100</f>
        <v>1.9860257894251301E-2</v>
      </c>
      <c r="F30" s="79">
        <f>(VLOOKUP($A29,'Occupancy Raw Data'!$B$8:$BE$51,'Occupancy Raw Data'!X$3,FALSE))/100</f>
        <v>4.1233947333385104E-2</v>
      </c>
      <c r="G30" s="79">
        <f>(VLOOKUP($A29,'Occupancy Raw Data'!$B$8:$BE$51,'Occupancy Raw Data'!Y$3,FALSE))/100</f>
        <v>4.0058936482713199E-2</v>
      </c>
      <c r="H30" s="80">
        <f>(VLOOKUP($A29,'Occupancy Raw Data'!$B$8:$BE$51,'Occupancy Raw Data'!AA$3,FALSE))/100</f>
        <v>6.0167407911627405E-2</v>
      </c>
      <c r="I30" s="80">
        <f>(VLOOKUP($A29,'Occupancy Raw Data'!$B$8:$BE$51,'Occupancy Raw Data'!AB$3,FALSE))/100</f>
        <v>3.80221732462169E-2</v>
      </c>
      <c r="J30" s="79">
        <f>(VLOOKUP($A29,'Occupancy Raw Data'!$B$8:$BE$51,'Occupancy Raw Data'!AC$3,FALSE))/100</f>
        <v>4.8854458540150095E-2</v>
      </c>
      <c r="K30" s="81">
        <f>(VLOOKUP($A29,'Occupancy Raw Data'!$B$8:$BE$51,'Occupancy Raw Data'!AE$3,FALSE))/100</f>
        <v>4.2679765131511997E-2</v>
      </c>
      <c r="M30" s="78">
        <f>(VLOOKUP($A29,'ADR Raw Data'!$B$6:$BE$49,'ADR Raw Data'!T$1,FALSE))/100</f>
        <v>3.2176925286692597E-3</v>
      </c>
      <c r="N30" s="79">
        <f>(VLOOKUP($A29,'ADR Raw Data'!$B$6:$BE$49,'ADR Raw Data'!U$1,FALSE))/100</f>
        <v>-2.3546120501115302E-3</v>
      </c>
      <c r="O30" s="79">
        <f>(VLOOKUP($A29,'ADR Raw Data'!$B$6:$BE$49,'ADR Raw Data'!V$1,FALSE))/100</f>
        <v>3.8478631624601898E-4</v>
      </c>
      <c r="P30" s="79">
        <f>(VLOOKUP($A29,'ADR Raw Data'!$B$6:$BE$49,'ADR Raw Data'!W$1,FALSE))/100</f>
        <v>-9.9888717492451796E-3</v>
      </c>
      <c r="Q30" s="79">
        <f>(VLOOKUP($A29,'ADR Raw Data'!$B$6:$BE$49,'ADR Raw Data'!X$1,FALSE))/100</f>
        <v>-1.2256394224146301E-4</v>
      </c>
      <c r="R30" s="79">
        <f>(VLOOKUP($A29,'ADR Raw Data'!$B$6:$BE$49,'ADR Raw Data'!Y$1,FALSE))/100</f>
        <v>-2.22154880473186E-3</v>
      </c>
      <c r="S30" s="80">
        <f>(VLOOKUP($A29,'ADR Raw Data'!$B$6:$BE$49,'ADR Raw Data'!AA$1,FALSE))/100</f>
        <v>-3.7773470534044899E-3</v>
      </c>
      <c r="T30" s="80">
        <f>(VLOOKUP($A29,'ADR Raw Data'!$B$6:$BE$49,'ADR Raw Data'!AB$1,FALSE))/100</f>
        <v>-1.74640475046954E-2</v>
      </c>
      <c r="U30" s="79">
        <f>(VLOOKUP($A29,'ADR Raw Data'!$B$6:$BE$49,'ADR Raw Data'!AC$1,FALSE))/100</f>
        <v>-1.07994809572435E-2</v>
      </c>
      <c r="V30" s="81">
        <f>(VLOOKUP($A29,'ADR Raw Data'!$B$6:$BE$49,'ADR Raw Data'!AE$1,FALSE))/100</f>
        <v>-4.7982431385012606E-3</v>
      </c>
      <c r="X30" s="78">
        <f>(VLOOKUP($A29,'RevPAR Raw Data'!$B$6:$BE$43,'RevPAR Raw Data'!T$1,FALSE))/100</f>
        <v>4.7434491042109006E-2</v>
      </c>
      <c r="Y30" s="79">
        <f>(VLOOKUP($A29,'RevPAR Raw Data'!$B$6:$BE$43,'RevPAR Raw Data'!U$1,FALSE))/100</f>
        <v>4.7287539875410595E-2</v>
      </c>
      <c r="Z30" s="79">
        <f>(VLOOKUP($A29,'RevPAR Raw Data'!$B$6:$BE$43,'RevPAR Raw Data'!V$1,FALSE))/100</f>
        <v>4.7776008009469996E-2</v>
      </c>
      <c r="AA30" s="79">
        <f>(VLOOKUP($A29,'RevPAR Raw Data'!$B$6:$BE$43,'RevPAR Raw Data'!W$1,FALSE))/100</f>
        <v>9.6730045759936007E-3</v>
      </c>
      <c r="AB30" s="79">
        <f>(VLOOKUP($A29,'RevPAR Raw Data'!$B$6:$BE$43,'RevPAR Raw Data'!X$1,FALSE))/100</f>
        <v>4.1106329596004201E-2</v>
      </c>
      <c r="AC30" s="79">
        <f>(VLOOKUP($A29,'RevPAR Raw Data'!$B$6:$BE$43,'RevPAR Raw Data'!Y$1,FALSE))/100</f>
        <v>3.7748394795519301E-2</v>
      </c>
      <c r="AD30" s="80">
        <f>(VLOOKUP($A29,'RevPAR Raw Data'!$B$6:$BE$43,'RevPAR Raw Data'!AA$1,FALSE))/100</f>
        <v>5.6162787677237001E-2</v>
      </c>
      <c r="AE30" s="80">
        <f>(VLOOKUP($A29,'RevPAR Raw Data'!$B$6:$BE$43,'RevPAR Raw Data'!AB$1,FALSE))/100</f>
        <v>1.9894104701717801E-2</v>
      </c>
      <c r="AF30" s="79">
        <f>(VLOOKUP($A29,'RevPAR Raw Data'!$B$6:$BE$43,'RevPAR Raw Data'!AC$1,FALSE))/100</f>
        <v>3.7527374788225799E-2</v>
      </c>
      <c r="AG30" s="81">
        <f>(VLOOKUP($A29,'RevPAR Raw Data'!$B$6:$BE$43,'RevPAR Raw Data'!AE$1,FALSE))/100</f>
        <v>3.7676734102815697E-2</v>
      </c>
    </row>
    <row r="31" spans="1:33" x14ac:dyDescent="0.2">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x14ac:dyDescent="0.2">
      <c r="A32" s="105" t="s">
        <v>25</v>
      </c>
      <c r="B32" s="106">
        <f>(VLOOKUP($A32,'Occupancy Raw Data'!$B$8:$BE$45,'Occupancy Raw Data'!G$3,FALSE))/100</f>
        <v>0.50742767787333798</v>
      </c>
      <c r="C32" s="107">
        <f>(VLOOKUP($A32,'Occupancy Raw Data'!$B$8:$BE$45,'Occupancy Raw Data'!H$3,FALSE))/100</f>
        <v>0.65285379202501903</v>
      </c>
      <c r="D32" s="107">
        <f>(VLOOKUP($A32,'Occupancy Raw Data'!$B$8:$BE$45,'Occupancy Raw Data'!I$3,FALSE))/100</f>
        <v>0.67161845191555902</v>
      </c>
      <c r="E32" s="107">
        <f>(VLOOKUP($A32,'Occupancy Raw Data'!$B$8:$BE$45,'Occupancy Raw Data'!J$3,FALSE))/100</f>
        <v>0.66223612197028903</v>
      </c>
      <c r="F32" s="107">
        <f>(VLOOKUP($A32,'Occupancy Raw Data'!$B$8:$BE$45,'Occupancy Raw Data'!K$3,FALSE))/100</f>
        <v>0.65832681782642599</v>
      </c>
      <c r="G32" s="108">
        <f>(VLOOKUP($A32,'Occupancy Raw Data'!$B$8:$BE$45,'Occupancy Raw Data'!L$3,FALSE))/100</f>
        <v>0.63049257232212597</v>
      </c>
      <c r="H32" s="88">
        <f>(VLOOKUP($A32,'Occupancy Raw Data'!$B$8:$BE$45,'Occupancy Raw Data'!N$3,FALSE))/100</f>
        <v>0.73182173573103892</v>
      </c>
      <c r="I32" s="88">
        <f>(VLOOKUP($A32,'Occupancy Raw Data'!$B$8:$BE$45,'Occupancy Raw Data'!O$3,FALSE))/100</f>
        <v>0.74433150899139899</v>
      </c>
      <c r="J32" s="108">
        <f>(VLOOKUP($A32,'Occupancy Raw Data'!$B$8:$BE$45,'Occupancy Raw Data'!P$3,FALSE))/100</f>
        <v>0.73807662236121896</v>
      </c>
      <c r="K32" s="109">
        <f>(VLOOKUP($A32,'Occupancy Raw Data'!$B$8:$BE$45,'Occupancy Raw Data'!R$3,FALSE))/100</f>
        <v>0.66123087233329603</v>
      </c>
      <c r="M32" s="110">
        <f>VLOOKUP($A32,'ADR Raw Data'!$B$6:$BE$43,'ADR Raw Data'!G$1,FALSE)</f>
        <v>115.18161787365101</v>
      </c>
      <c r="N32" s="111">
        <f>VLOOKUP($A32,'ADR Raw Data'!$B$6:$BE$43,'ADR Raw Data'!H$1,FALSE)</f>
        <v>114.987125748502</v>
      </c>
      <c r="O32" s="111">
        <f>VLOOKUP($A32,'ADR Raw Data'!$B$6:$BE$43,'ADR Raw Data'!I$1,FALSE)</f>
        <v>118.01778812572699</v>
      </c>
      <c r="P32" s="111">
        <f>VLOOKUP($A32,'ADR Raw Data'!$B$6:$BE$43,'ADR Raw Data'!J$1,FALSE)</f>
        <v>117.25101534828801</v>
      </c>
      <c r="Q32" s="111">
        <f>VLOOKUP($A32,'ADR Raw Data'!$B$6:$BE$43,'ADR Raw Data'!K$1,FALSE)</f>
        <v>116.608372921615</v>
      </c>
      <c r="R32" s="112">
        <f>VLOOKUP($A32,'ADR Raw Data'!$B$6:$BE$43,'ADR Raw Data'!L$1,FALSE)</f>
        <v>116.47823908730101</v>
      </c>
      <c r="S32" s="111">
        <f>VLOOKUP($A32,'ADR Raw Data'!$B$6:$BE$43,'ADR Raw Data'!N$1,FALSE)</f>
        <v>134.36191239316199</v>
      </c>
      <c r="T32" s="111">
        <f>VLOOKUP($A32,'ADR Raw Data'!$B$6:$BE$43,'ADR Raw Data'!O$1,FALSE)</f>
        <v>137.92214285714201</v>
      </c>
      <c r="U32" s="112">
        <f>VLOOKUP($A32,'ADR Raw Data'!$B$6:$BE$43,'ADR Raw Data'!P$1,FALSE)</f>
        <v>136.157113347457</v>
      </c>
      <c r="V32" s="113">
        <f>VLOOKUP($A32,'ADR Raw Data'!$B$6:$BE$43,'ADR Raw Data'!R$1,FALSE)</f>
        <v>122.75420439189099</v>
      </c>
      <c r="X32" s="110">
        <f>VLOOKUP($A32,'RevPAR Raw Data'!$B$6:$BE$43,'RevPAR Raw Data'!G$1,FALSE)</f>
        <v>58.446340891321299</v>
      </c>
      <c r="Y32" s="111">
        <f>VLOOKUP($A32,'RevPAR Raw Data'!$B$6:$BE$43,'RevPAR Raw Data'!H$1,FALSE)</f>
        <v>75.069781078967907</v>
      </c>
      <c r="Z32" s="111">
        <f>VLOOKUP($A32,'RevPAR Raw Data'!$B$6:$BE$43,'RevPAR Raw Data'!I$1,FALSE)</f>
        <v>79.262924159499605</v>
      </c>
      <c r="AA32" s="111">
        <f>VLOOKUP($A32,'RevPAR Raw Data'!$B$6:$BE$43,'RevPAR Raw Data'!J$1,FALSE)</f>
        <v>77.647857701329102</v>
      </c>
      <c r="AB32" s="111">
        <f>VLOOKUP($A32,'RevPAR Raw Data'!$B$6:$BE$43,'RevPAR Raw Data'!K$1,FALSE)</f>
        <v>76.766419077404194</v>
      </c>
      <c r="AC32" s="112">
        <f>VLOOKUP($A32,'RevPAR Raw Data'!$B$6:$BE$43,'RevPAR Raw Data'!L$1,FALSE)</f>
        <v>73.438664581704401</v>
      </c>
      <c r="AD32" s="111">
        <f>VLOOKUP($A32,'RevPAR Raw Data'!$B$6:$BE$43,'RevPAR Raw Data'!N$1,FALSE)</f>
        <v>98.328967943706004</v>
      </c>
      <c r="AE32" s="111">
        <f>VLOOKUP($A32,'RevPAR Raw Data'!$B$6:$BE$43,'RevPAR Raw Data'!O$1,FALSE)</f>
        <v>102.659796716184</v>
      </c>
      <c r="AF32" s="112">
        <f>VLOOKUP($A32,'RevPAR Raw Data'!$B$6:$BE$43,'RevPAR Raw Data'!P$1,FALSE)</f>
        <v>100.494382329945</v>
      </c>
      <c r="AG32" s="113">
        <f>VLOOKUP($A32,'RevPAR Raw Data'!$B$6:$BE$43,'RevPAR Raw Data'!R$1,FALSE)</f>
        <v>81.168869652630406</v>
      </c>
    </row>
    <row r="33" spans="1:33" x14ac:dyDescent="0.2">
      <c r="A33" s="90" t="s">
        <v>14</v>
      </c>
      <c r="B33" s="78">
        <f>(VLOOKUP($A32,'Occupancy Raw Data'!$B$8:$BE$51,'Occupancy Raw Data'!T$3,FALSE))/100</f>
        <v>0.11130136986301301</v>
      </c>
      <c r="C33" s="79">
        <f>(VLOOKUP($A32,'Occupancy Raw Data'!$B$8:$BE$51,'Occupancy Raw Data'!U$3,FALSE))/100</f>
        <v>6.3694267515923497E-2</v>
      </c>
      <c r="D33" s="79">
        <f>(VLOOKUP($A32,'Occupancy Raw Data'!$B$8:$BE$51,'Occupancy Raw Data'!V$3,FALSE))/100</f>
        <v>3.7439613526569999E-2</v>
      </c>
      <c r="E33" s="79">
        <f>(VLOOKUP($A32,'Occupancy Raw Data'!$B$8:$BE$51,'Occupancy Raw Data'!W$3,FALSE))/100</f>
        <v>2.6666666666666599E-2</v>
      </c>
      <c r="F33" s="79">
        <f>(VLOOKUP($A32,'Occupancy Raw Data'!$B$8:$BE$51,'Occupancy Raw Data'!X$3,FALSE))/100</f>
        <v>0.139377537212449</v>
      </c>
      <c r="G33" s="79">
        <f>(VLOOKUP($A32,'Occupancy Raw Data'!$B$8:$BE$51,'Occupancy Raw Data'!Y$3,FALSE))/100</f>
        <v>7.2055304440308401E-2</v>
      </c>
      <c r="H33" s="80">
        <f>(VLOOKUP($A32,'Occupancy Raw Data'!$B$8:$BE$51,'Occupancy Raw Data'!AA$3,FALSE))/100</f>
        <v>0.154130702836004</v>
      </c>
      <c r="I33" s="80">
        <f>(VLOOKUP($A32,'Occupancy Raw Data'!$B$8:$BE$51,'Occupancy Raw Data'!AB$3,FALSE))/100</f>
        <v>0.10312862108922299</v>
      </c>
      <c r="J33" s="79">
        <f>(VLOOKUP($A32,'Occupancy Raw Data'!$B$8:$BE$51,'Occupancy Raw Data'!AC$3,FALSE))/100</f>
        <v>0.12783751493428899</v>
      </c>
      <c r="K33" s="81">
        <f>(VLOOKUP($A32,'Occupancy Raw Data'!$B$8:$BE$51,'Occupancy Raw Data'!AE$3,FALSE))/100</f>
        <v>8.9236430542778203E-2</v>
      </c>
      <c r="M33" s="78">
        <f>(VLOOKUP($A32,'ADR Raw Data'!$B$6:$BE$49,'ADR Raw Data'!T$1,FALSE))/100</f>
        <v>-2.4946354587577102E-2</v>
      </c>
      <c r="N33" s="79">
        <f>(VLOOKUP($A32,'ADR Raw Data'!$B$6:$BE$49,'ADR Raw Data'!U$1,FALSE))/100</f>
        <v>-3.2029925526592298E-2</v>
      </c>
      <c r="O33" s="79">
        <f>(VLOOKUP($A32,'ADR Raw Data'!$B$6:$BE$49,'ADR Raw Data'!V$1,FALSE))/100</f>
        <v>-4.7036568271790695E-2</v>
      </c>
      <c r="P33" s="79">
        <f>(VLOOKUP($A32,'ADR Raw Data'!$B$6:$BE$49,'ADR Raw Data'!W$1,FALSE))/100</f>
        <v>-1.51181882318921E-2</v>
      </c>
      <c r="Q33" s="79">
        <f>(VLOOKUP($A32,'ADR Raw Data'!$B$6:$BE$49,'ADR Raw Data'!X$1,FALSE))/100</f>
        <v>-1.49511580212009E-3</v>
      </c>
      <c r="R33" s="79">
        <f>(VLOOKUP($A32,'ADR Raw Data'!$B$6:$BE$49,'ADR Raw Data'!Y$1,FALSE))/100</f>
        <v>-2.49847213381756E-2</v>
      </c>
      <c r="S33" s="80">
        <f>(VLOOKUP($A32,'ADR Raw Data'!$B$6:$BE$49,'ADR Raw Data'!AA$1,FALSE))/100</f>
        <v>-0.13307709090674599</v>
      </c>
      <c r="T33" s="80">
        <f>(VLOOKUP($A32,'ADR Raw Data'!$B$6:$BE$49,'ADR Raw Data'!AB$1,FALSE))/100</f>
        <v>-9.9778570557725002E-2</v>
      </c>
      <c r="U33" s="79">
        <f>(VLOOKUP($A32,'ADR Raw Data'!$B$6:$BE$49,'ADR Raw Data'!AC$1,FALSE))/100</f>
        <v>-0.11626761354676</v>
      </c>
      <c r="V33" s="81">
        <f>(VLOOKUP($A32,'ADR Raw Data'!$B$6:$BE$49,'ADR Raw Data'!AE$1,FALSE))/100</f>
        <v>-5.6623933838203605E-2</v>
      </c>
      <c r="X33" s="78">
        <f>(VLOOKUP($A32,'RevPAR Raw Data'!$B$6:$BE$43,'RevPAR Raw Data'!T$1,FALSE))/100</f>
        <v>8.3578451836750695E-2</v>
      </c>
      <c r="Y33" s="79">
        <f>(VLOOKUP($A32,'RevPAR Raw Data'!$B$6:$BE$43,'RevPAR Raw Data'!U$1,FALSE))/100</f>
        <v>2.9624219344325301E-2</v>
      </c>
      <c r="Z33" s="79">
        <f>(VLOOKUP($A32,'RevPAR Raw Data'!$B$6:$BE$43,'RevPAR Raw Data'!V$1,FALSE))/100</f>
        <v>-1.13579856829326E-2</v>
      </c>
      <c r="AA33" s="79">
        <f>(VLOOKUP($A32,'RevPAR Raw Data'!$B$6:$BE$43,'RevPAR Raw Data'!W$1,FALSE))/100</f>
        <v>1.11453267485907E-2</v>
      </c>
      <c r="AB33" s="79">
        <f>(VLOOKUP($A32,'RevPAR Raw Data'!$B$6:$BE$43,'RevPAR Raw Data'!X$1,FALSE))/100</f>
        <v>0.13767403585198201</v>
      </c>
      <c r="AC33" s="79">
        <f>(VLOOKUP($A32,'RevPAR Raw Data'!$B$6:$BE$43,'RevPAR Raw Data'!Y$1,FALSE))/100</f>
        <v>4.5270301399754194E-2</v>
      </c>
      <c r="AD33" s="80">
        <f>(VLOOKUP($A32,'RevPAR Raw Data'!$B$6:$BE$43,'RevPAR Raw Data'!AA$1,FALSE))/100</f>
        <v>5.4234637643086898E-4</v>
      </c>
      <c r="AE33" s="80">
        <f>(VLOOKUP($A32,'RevPAR Raw Data'!$B$6:$BE$43,'RevPAR Raw Data'!AB$1,FALSE))/100</f>
        <v>-6.9399758643733803E-3</v>
      </c>
      <c r="AF33" s="79">
        <f>(VLOOKUP($A32,'RevPAR Raw Data'!$B$6:$BE$43,'RevPAR Raw Data'!AC$1,FALSE))/100</f>
        <v>-3.2934613956292201E-3</v>
      </c>
      <c r="AG33" s="81">
        <f>(VLOOKUP($A32,'RevPAR Raw Data'!$B$6:$BE$43,'RevPAR Raw Data'!AE$1,FALSE))/100</f>
        <v>2.7559578965562798E-2</v>
      </c>
    </row>
    <row r="34" spans="1:33" x14ac:dyDescent="0.2">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x14ac:dyDescent="0.2">
      <c r="A35" s="105" t="s">
        <v>26</v>
      </c>
      <c r="B35" s="106">
        <f>(VLOOKUP($A35,'Occupancy Raw Data'!$B$8:$BE$45,'Occupancy Raw Data'!G$3,FALSE))/100</f>
        <v>0.53142076502732205</v>
      </c>
      <c r="C35" s="107">
        <f>(VLOOKUP($A35,'Occupancy Raw Data'!$B$8:$BE$45,'Occupancy Raw Data'!H$3,FALSE))/100</f>
        <v>0.65573770491803207</v>
      </c>
      <c r="D35" s="107">
        <f>(VLOOKUP($A35,'Occupancy Raw Data'!$B$8:$BE$45,'Occupancy Raw Data'!I$3,FALSE))/100</f>
        <v>0.68442622950819598</v>
      </c>
      <c r="E35" s="107">
        <f>(VLOOKUP($A35,'Occupancy Raw Data'!$B$8:$BE$45,'Occupancy Raw Data'!J$3,FALSE))/100</f>
        <v>0.68306010928961702</v>
      </c>
      <c r="F35" s="107">
        <f>(VLOOKUP($A35,'Occupancy Raw Data'!$B$8:$BE$45,'Occupancy Raw Data'!K$3,FALSE))/100</f>
        <v>0.68101092896174809</v>
      </c>
      <c r="G35" s="108">
        <f>(VLOOKUP($A35,'Occupancy Raw Data'!$B$8:$BE$45,'Occupancy Raw Data'!L$3,FALSE))/100</f>
        <v>0.647131147540983</v>
      </c>
      <c r="H35" s="88">
        <f>(VLOOKUP($A35,'Occupancy Raw Data'!$B$8:$BE$45,'Occupancy Raw Data'!N$3,FALSE))/100</f>
        <v>0.78825136612021796</v>
      </c>
      <c r="I35" s="88">
        <f>(VLOOKUP($A35,'Occupancy Raw Data'!$B$8:$BE$45,'Occupancy Raw Data'!O$3,FALSE))/100</f>
        <v>0.78961748633879691</v>
      </c>
      <c r="J35" s="108">
        <f>(VLOOKUP($A35,'Occupancy Raw Data'!$B$8:$BE$45,'Occupancy Raw Data'!P$3,FALSE))/100</f>
        <v>0.78893442622950805</v>
      </c>
      <c r="K35" s="109">
        <f>(VLOOKUP($A35,'Occupancy Raw Data'!$B$8:$BE$45,'Occupancy Raw Data'!R$3,FALSE))/100</f>
        <v>0.687646370023419</v>
      </c>
      <c r="M35" s="110">
        <f>VLOOKUP($A35,'ADR Raw Data'!$B$6:$BE$43,'ADR Raw Data'!G$1,FALSE)</f>
        <v>155.734640102827</v>
      </c>
      <c r="N35" s="111">
        <f>VLOOKUP($A35,'ADR Raw Data'!$B$6:$BE$43,'ADR Raw Data'!H$1,FALSE)</f>
        <v>155.31537499999999</v>
      </c>
      <c r="O35" s="111">
        <f>VLOOKUP($A35,'ADR Raw Data'!$B$6:$BE$43,'ADR Raw Data'!I$1,FALSE)</f>
        <v>152.607085828343</v>
      </c>
      <c r="P35" s="111">
        <f>VLOOKUP($A35,'ADR Raw Data'!$B$6:$BE$43,'ADR Raw Data'!J$1,FALSE)</f>
        <v>153.79821000000001</v>
      </c>
      <c r="Q35" s="111">
        <f>VLOOKUP($A35,'ADR Raw Data'!$B$6:$BE$43,'ADR Raw Data'!K$1,FALSE)</f>
        <v>155.13041123370101</v>
      </c>
      <c r="R35" s="112">
        <f>VLOOKUP($A35,'ADR Raw Data'!$B$6:$BE$43,'ADR Raw Data'!L$1,FALSE)</f>
        <v>154.45215115051701</v>
      </c>
      <c r="S35" s="111">
        <f>VLOOKUP($A35,'ADR Raw Data'!$B$6:$BE$43,'ADR Raw Data'!N$1,FALSE)</f>
        <v>193.08026863084899</v>
      </c>
      <c r="T35" s="111">
        <f>VLOOKUP($A35,'ADR Raw Data'!$B$6:$BE$43,'ADR Raw Data'!O$1,FALSE)</f>
        <v>190.03330449826899</v>
      </c>
      <c r="U35" s="112">
        <f>VLOOKUP($A35,'ADR Raw Data'!$B$6:$BE$43,'ADR Raw Data'!P$1,FALSE)</f>
        <v>191.55546753246699</v>
      </c>
      <c r="V35" s="113">
        <f>VLOOKUP($A35,'ADR Raw Data'!$B$6:$BE$43,'ADR Raw Data'!R$1,FALSE)</f>
        <v>166.614583510713</v>
      </c>
      <c r="X35" s="110">
        <f>VLOOKUP($A35,'RevPAR Raw Data'!$B$6:$BE$43,'RevPAR Raw Data'!G$1,FALSE)</f>
        <v>82.760621584699393</v>
      </c>
      <c r="Y35" s="111">
        <f>VLOOKUP($A35,'RevPAR Raw Data'!$B$6:$BE$43,'RevPAR Raw Data'!H$1,FALSE)</f>
        <v>101.846147540983</v>
      </c>
      <c r="Z35" s="111">
        <f>VLOOKUP($A35,'RevPAR Raw Data'!$B$6:$BE$43,'RevPAR Raw Data'!I$1,FALSE)</f>
        <v>104.448292349726</v>
      </c>
      <c r="AA35" s="111">
        <f>VLOOKUP($A35,'RevPAR Raw Data'!$B$6:$BE$43,'RevPAR Raw Data'!J$1,FALSE)</f>
        <v>105.053422131147</v>
      </c>
      <c r="AB35" s="111">
        <f>VLOOKUP($A35,'RevPAR Raw Data'!$B$6:$BE$43,'RevPAR Raw Data'!K$1,FALSE)</f>
        <v>105.64550546448</v>
      </c>
      <c r="AC35" s="112">
        <f>VLOOKUP($A35,'RevPAR Raw Data'!$B$6:$BE$43,'RevPAR Raw Data'!L$1,FALSE)</f>
        <v>99.950797814207604</v>
      </c>
      <c r="AD35" s="111">
        <f>VLOOKUP($A35,'RevPAR Raw Data'!$B$6:$BE$43,'RevPAR Raw Data'!N$1,FALSE)</f>
        <v>152.195785519125</v>
      </c>
      <c r="AE35" s="111">
        <f>VLOOKUP($A35,'RevPAR Raw Data'!$B$6:$BE$43,'RevPAR Raw Data'!O$1,FALSE)</f>
        <v>150.053620218579</v>
      </c>
      <c r="AF35" s="112">
        <f>VLOOKUP($A35,'RevPAR Raw Data'!$B$6:$BE$43,'RevPAR Raw Data'!P$1,FALSE)</f>
        <v>151.12470286885201</v>
      </c>
      <c r="AG35" s="113">
        <f>VLOOKUP($A35,'RevPAR Raw Data'!$B$6:$BE$43,'RevPAR Raw Data'!R$1,FALSE)</f>
        <v>114.571913544106</v>
      </c>
    </row>
    <row r="36" spans="1:33" x14ac:dyDescent="0.2">
      <c r="A36" s="90" t="s">
        <v>14</v>
      </c>
      <c r="B36" s="78">
        <f>(VLOOKUP($A35,'Occupancy Raw Data'!$B$8:$BE$51,'Occupancy Raw Data'!T$3,FALSE))/100</f>
        <v>-1.3941698352344701E-2</v>
      </c>
      <c r="C36" s="79">
        <f>(VLOOKUP($A35,'Occupancy Raw Data'!$B$8:$BE$51,'Occupancy Raw Data'!U$3,FALSE))/100</f>
        <v>6.4301552106430099E-2</v>
      </c>
      <c r="D36" s="79">
        <f>(VLOOKUP($A35,'Occupancy Raw Data'!$B$8:$BE$51,'Occupancy Raw Data'!V$3,FALSE))/100</f>
        <v>-6.9637883008356494E-2</v>
      </c>
      <c r="E36" s="79">
        <f>(VLOOKUP($A35,'Occupancy Raw Data'!$B$8:$BE$51,'Occupancy Raw Data'!W$3,FALSE))/100</f>
        <v>-7.0631970260222998E-2</v>
      </c>
      <c r="F36" s="79">
        <f>(VLOOKUP($A35,'Occupancy Raw Data'!$B$8:$BE$51,'Occupancy Raw Data'!X$3,FALSE))/100</f>
        <v>-1.09126984126984E-2</v>
      </c>
      <c r="G36" s="79">
        <f>(VLOOKUP($A35,'Occupancy Raw Data'!$B$8:$BE$51,'Occupancy Raw Data'!Y$3,FALSE))/100</f>
        <v>-2.3701566364385803E-2</v>
      </c>
      <c r="H36" s="80">
        <f>(VLOOKUP($A35,'Occupancy Raw Data'!$B$8:$BE$51,'Occupancy Raw Data'!AA$3,FALSE))/100</f>
        <v>2.0335985853227202E-2</v>
      </c>
      <c r="I36" s="80">
        <f>(VLOOKUP($A35,'Occupancy Raw Data'!$B$8:$BE$51,'Occupancy Raw Data'!AB$3,FALSE))/100</f>
        <v>4.6153846153846094E-2</v>
      </c>
      <c r="J36" s="79">
        <f>(VLOOKUP($A35,'Occupancy Raw Data'!$B$8:$BE$51,'Occupancy Raw Data'!AC$3,FALSE))/100</f>
        <v>3.3094812164579601E-2</v>
      </c>
      <c r="K36" s="81">
        <f>(VLOOKUP($A35,'Occupancy Raw Data'!$B$8:$BE$51,'Occupancy Raw Data'!AE$3,FALSE))/100</f>
        <v>-5.7844243792325003E-3</v>
      </c>
      <c r="M36" s="78">
        <f>(VLOOKUP($A35,'ADR Raw Data'!$B$6:$BE$49,'ADR Raw Data'!T$1,FALSE))/100</f>
        <v>-2.7883781047370699E-3</v>
      </c>
      <c r="N36" s="79">
        <f>(VLOOKUP($A35,'ADR Raw Data'!$B$6:$BE$49,'ADR Raw Data'!U$1,FALSE))/100</f>
        <v>-8.6957006359878991E-2</v>
      </c>
      <c r="O36" s="79">
        <f>(VLOOKUP($A35,'ADR Raw Data'!$B$6:$BE$49,'ADR Raw Data'!V$1,FALSE))/100</f>
        <v>-0.21964137006914</v>
      </c>
      <c r="P36" s="79">
        <f>(VLOOKUP($A35,'ADR Raw Data'!$B$6:$BE$49,'ADR Raw Data'!W$1,FALSE))/100</f>
        <v>-0.19912128670717</v>
      </c>
      <c r="Q36" s="79">
        <f>(VLOOKUP($A35,'ADR Raw Data'!$B$6:$BE$49,'ADR Raw Data'!X$1,FALSE))/100</f>
        <v>-0.13845892234058899</v>
      </c>
      <c r="R36" s="79">
        <f>(VLOOKUP($A35,'ADR Raw Data'!$B$6:$BE$49,'ADR Raw Data'!Y$1,FALSE))/100</f>
        <v>-0.143939026193037</v>
      </c>
      <c r="S36" s="80">
        <f>(VLOOKUP($A35,'ADR Raw Data'!$B$6:$BE$49,'ADR Raw Data'!AA$1,FALSE))/100</f>
        <v>-1.3808501876154299E-2</v>
      </c>
      <c r="T36" s="80">
        <f>(VLOOKUP($A35,'ADR Raw Data'!$B$6:$BE$49,'ADR Raw Data'!AB$1,FALSE))/100</f>
        <v>-2.4547996042071901E-2</v>
      </c>
      <c r="U36" s="79">
        <f>(VLOOKUP($A35,'ADR Raw Data'!$B$6:$BE$49,'ADR Raw Data'!AC$1,FALSE))/100</f>
        <v>-1.9199960516393798E-2</v>
      </c>
      <c r="V36" s="81">
        <f>(VLOOKUP($A35,'ADR Raw Data'!$B$6:$BE$49,'ADR Raw Data'!AE$1,FALSE))/100</f>
        <v>-9.9950182580043498E-2</v>
      </c>
      <c r="X36" s="78">
        <f>(VLOOKUP($A35,'RevPAR Raw Data'!$B$6:$BE$43,'RevPAR Raw Data'!T$1,FALSE))/100</f>
        <v>-1.66912017306532E-2</v>
      </c>
      <c r="Y36" s="79">
        <f>(VLOOKUP($A35,'RevPAR Raw Data'!$B$6:$BE$43,'RevPAR Raw Data'!U$1,FALSE))/100</f>
        <v>-2.8246924728917801E-2</v>
      </c>
      <c r="Z36" s="79">
        <f>(VLOOKUP($A35,'RevPAR Raw Data'!$B$6:$BE$43,'RevPAR Raw Data'!V$1,FALSE))/100</f>
        <v>-0.27398389304482601</v>
      </c>
      <c r="AA36" s="79">
        <f>(VLOOKUP($A35,'RevPAR Raw Data'!$B$6:$BE$43,'RevPAR Raw Data'!W$1,FALSE))/100</f>
        <v>-0.25568892816651501</v>
      </c>
      <c r="AB36" s="79">
        <f>(VLOOKUP($A35,'RevPAR Raw Data'!$B$6:$BE$43,'RevPAR Raw Data'!X$1,FALSE))/100</f>
        <v>-0.14786066029123701</v>
      </c>
      <c r="AC36" s="79">
        <f>(VLOOKUP($A35,'RevPAR Raw Data'!$B$6:$BE$43,'RevPAR Raw Data'!Y$1,FALSE))/100</f>
        <v>-0.16422901217568397</v>
      </c>
      <c r="AD36" s="80">
        <f>(VLOOKUP($A35,'RevPAR Raw Data'!$B$6:$BE$43,'RevPAR Raw Data'!AA$1,FALSE))/100</f>
        <v>6.2466744782650897E-3</v>
      </c>
      <c r="AE36" s="80">
        <f>(VLOOKUP($A35,'RevPAR Raw Data'!$B$6:$BE$43,'RevPAR Raw Data'!AB$1,FALSE))/100</f>
        <v>2.0472865679063101E-2</v>
      </c>
      <c r="AF36" s="79">
        <f>(VLOOKUP($A35,'RevPAR Raw Data'!$B$6:$BE$43,'RevPAR Raw Data'!AC$1,FALSE))/100</f>
        <v>1.32594325613283E-2</v>
      </c>
      <c r="AG36" s="81">
        <f>(VLOOKUP($A35,'RevPAR Raw Data'!$B$6:$BE$43,'RevPAR Raw Data'!AE$1,FALSE))/100</f>
        <v>-0.105156452686451</v>
      </c>
    </row>
    <row r="37" spans="1:33" x14ac:dyDescent="0.2">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x14ac:dyDescent="0.2">
      <c r="A38" s="105" t="s">
        <v>27</v>
      </c>
      <c r="B38" s="106">
        <f>(VLOOKUP($A38,'Occupancy Raw Data'!$B$8:$BE$45,'Occupancy Raw Data'!G$3,FALSE))/100</f>
        <v>0.66797252607478996</v>
      </c>
      <c r="C38" s="107">
        <f>(VLOOKUP($A38,'Occupancy Raw Data'!$B$8:$BE$45,'Occupancy Raw Data'!H$3,FALSE))/100</f>
        <v>0.74739252098702591</v>
      </c>
      <c r="D38" s="107">
        <f>(VLOOKUP($A38,'Occupancy Raw Data'!$B$8:$BE$45,'Occupancy Raw Data'!I$3,FALSE))/100</f>
        <v>0.78267616382599803</v>
      </c>
      <c r="E38" s="107">
        <f>(VLOOKUP($A38,'Occupancy Raw Data'!$B$8:$BE$45,'Occupancy Raw Data'!J$3,FALSE))/100</f>
        <v>0.78661918087000704</v>
      </c>
      <c r="F38" s="107">
        <f>(VLOOKUP($A38,'Occupancy Raw Data'!$B$8:$BE$45,'Occupancy Raw Data'!K$3,FALSE))/100</f>
        <v>0.80351055711014996</v>
      </c>
      <c r="G38" s="108">
        <f>(VLOOKUP($A38,'Occupancy Raw Data'!$B$8:$BE$45,'Occupancy Raw Data'!L$3,FALSE))/100</f>
        <v>0.75763418977359398</v>
      </c>
      <c r="H38" s="88">
        <f>(VLOOKUP($A38,'Occupancy Raw Data'!$B$8:$BE$45,'Occupancy Raw Data'!N$3,FALSE))/100</f>
        <v>0.892113965911981</v>
      </c>
      <c r="I38" s="88">
        <f>(VLOOKUP($A38,'Occupancy Raw Data'!$B$8:$BE$45,'Occupancy Raw Data'!O$3,FALSE))/100</f>
        <v>0.89615873823454506</v>
      </c>
      <c r="J38" s="108">
        <f>(VLOOKUP($A38,'Occupancy Raw Data'!$B$8:$BE$45,'Occupancy Raw Data'!P$3,FALSE))/100</f>
        <v>0.89413635207326292</v>
      </c>
      <c r="K38" s="109">
        <f>(VLOOKUP($A38,'Occupancy Raw Data'!$B$8:$BE$45,'Occupancy Raw Data'!R$3,FALSE))/100</f>
        <v>0.79663480757350003</v>
      </c>
      <c r="M38" s="110">
        <f>VLOOKUP($A38,'ADR Raw Data'!$B$6:$BE$43,'ADR Raw Data'!G$1,FALSE)</f>
        <v>146.123027648716</v>
      </c>
      <c r="N38" s="111">
        <f>VLOOKUP($A38,'ADR Raw Data'!$B$6:$BE$43,'ADR Raw Data'!H$1,FALSE)</f>
        <v>150.069033015656</v>
      </c>
      <c r="O38" s="111">
        <f>VLOOKUP($A38,'ADR Raw Data'!$B$6:$BE$43,'ADR Raw Data'!I$1,FALSE)</f>
        <v>155.48889914518799</v>
      </c>
      <c r="P38" s="111">
        <f>VLOOKUP($A38,'ADR Raw Data'!$B$6:$BE$43,'ADR Raw Data'!J$1,FALSE)</f>
        <v>152.82796261561299</v>
      </c>
      <c r="Q38" s="111">
        <f>VLOOKUP($A38,'ADR Raw Data'!$B$6:$BE$43,'ADR Raw Data'!K$1,FALSE)</f>
        <v>156.79588520230399</v>
      </c>
      <c r="R38" s="112">
        <f>VLOOKUP($A38,'ADR Raw Data'!$B$6:$BE$43,'ADR Raw Data'!L$1,FALSE)</f>
        <v>152.49276221686401</v>
      </c>
      <c r="S38" s="111">
        <f>VLOOKUP($A38,'ADR Raw Data'!$B$6:$BE$43,'ADR Raw Data'!N$1,FALSE)</f>
        <v>201.98187059796399</v>
      </c>
      <c r="T38" s="111">
        <f>VLOOKUP($A38,'ADR Raw Data'!$B$6:$BE$43,'ADR Raw Data'!O$1,FALSE)</f>
        <v>205.34644458953099</v>
      </c>
      <c r="U38" s="112">
        <f>VLOOKUP($A38,'ADR Raw Data'!$B$6:$BE$43,'ADR Raw Data'!P$1,FALSE)</f>
        <v>203.66796264420901</v>
      </c>
      <c r="V38" s="113">
        <f>VLOOKUP($A38,'ADR Raw Data'!$B$6:$BE$43,'ADR Raw Data'!R$1,FALSE)</f>
        <v>168.90379759135001</v>
      </c>
      <c r="X38" s="110">
        <f>VLOOKUP($A38,'RevPAR Raw Data'!$B$6:$BE$43,'RevPAR Raw Data'!G$1,FALSE)</f>
        <v>97.606167896209598</v>
      </c>
      <c r="Y38" s="111">
        <f>VLOOKUP($A38,'RevPAR Raw Data'!$B$6:$BE$43,'RevPAR Raw Data'!H$1,FALSE)</f>
        <v>112.160472907657</v>
      </c>
      <c r="Z38" s="111">
        <f>VLOOKUP($A38,'RevPAR Raw Data'!$B$6:$BE$43,'RevPAR Raw Data'!I$1,FALSE)</f>
        <v>121.697455100483</v>
      </c>
      <c r="AA38" s="111">
        <f>VLOOKUP($A38,'RevPAR Raw Data'!$B$6:$BE$43,'RevPAR Raw Data'!J$1,FALSE)</f>
        <v>120.217406766726</v>
      </c>
      <c r="AB38" s="111">
        <f>VLOOKUP($A38,'RevPAR Raw Data'!$B$6:$BE$43,'RevPAR Raw Data'!K$1,FALSE)</f>
        <v>125.987149071483</v>
      </c>
      <c r="AC38" s="112">
        <f>VLOOKUP($A38,'RevPAR Raw Data'!$B$6:$BE$43,'RevPAR Raw Data'!L$1,FALSE)</f>
        <v>115.533730348511</v>
      </c>
      <c r="AD38" s="111">
        <f>VLOOKUP($A38,'RevPAR Raw Data'!$B$6:$BE$43,'RevPAR Raw Data'!N$1,FALSE)</f>
        <v>180.19084762147</v>
      </c>
      <c r="AE38" s="111">
        <f>VLOOKUP($A38,'RevPAR Raw Data'!$B$6:$BE$43,'RevPAR Raw Data'!O$1,FALSE)</f>
        <v>184.02301068430401</v>
      </c>
      <c r="AF38" s="112">
        <f>VLOOKUP($A38,'RevPAR Raw Data'!$B$6:$BE$43,'RevPAR Raw Data'!P$1,FALSE)</f>
        <v>182.10692915288701</v>
      </c>
      <c r="AG38" s="113">
        <f>VLOOKUP($A38,'RevPAR Raw Data'!$B$6:$BE$43,'RevPAR Raw Data'!R$1,FALSE)</f>
        <v>134.554644292619</v>
      </c>
    </row>
    <row r="39" spans="1:33" x14ac:dyDescent="0.2">
      <c r="A39" s="90" t="s">
        <v>14</v>
      </c>
      <c r="B39" s="78">
        <f>(VLOOKUP($A38,'Occupancy Raw Data'!$B$8:$BE$51,'Occupancy Raw Data'!T$3,FALSE))/100</f>
        <v>4.80424705985949E-2</v>
      </c>
      <c r="C39" s="79">
        <f>(VLOOKUP($A38,'Occupancy Raw Data'!$B$8:$BE$51,'Occupancy Raw Data'!U$3,FALSE))/100</f>
        <v>6.7991896186744491E-2</v>
      </c>
      <c r="D39" s="79">
        <f>(VLOOKUP($A38,'Occupancy Raw Data'!$B$8:$BE$51,'Occupancy Raw Data'!V$3,FALSE))/100</f>
        <v>5.7228336360159698E-2</v>
      </c>
      <c r="E39" s="79">
        <f>(VLOOKUP($A38,'Occupancy Raw Data'!$B$8:$BE$51,'Occupancy Raw Data'!W$3,FALSE))/100</f>
        <v>8.120105156644801E-2</v>
      </c>
      <c r="F39" s="79">
        <f>(VLOOKUP($A38,'Occupancy Raw Data'!$B$8:$BE$51,'Occupancy Raw Data'!X$3,FALSE))/100</f>
        <v>0.103875690645748</v>
      </c>
      <c r="G39" s="79">
        <f>(VLOOKUP($A38,'Occupancy Raw Data'!$B$8:$BE$51,'Occupancy Raw Data'!Y$3,FALSE))/100</f>
        <v>7.225093743363159E-2</v>
      </c>
      <c r="H39" s="80">
        <f>(VLOOKUP($A38,'Occupancy Raw Data'!$B$8:$BE$51,'Occupancy Raw Data'!AA$3,FALSE))/100</f>
        <v>2.9040886366970803E-2</v>
      </c>
      <c r="I39" s="80">
        <f>(VLOOKUP($A38,'Occupancy Raw Data'!$B$8:$BE$51,'Occupancy Raw Data'!AB$3,FALSE))/100</f>
        <v>-1.33990636809488E-2</v>
      </c>
      <c r="J39" s="79">
        <f>(VLOOKUP($A38,'Occupancy Raw Data'!$B$8:$BE$51,'Occupancy Raw Data'!AC$3,FALSE))/100</f>
        <v>7.32614587670718E-3</v>
      </c>
      <c r="K39" s="81">
        <f>(VLOOKUP($A38,'Occupancy Raw Data'!$B$8:$BE$51,'Occupancy Raw Data'!AE$3,FALSE))/100</f>
        <v>5.0537506623342603E-2</v>
      </c>
      <c r="M39" s="78">
        <f>(VLOOKUP($A38,'ADR Raw Data'!$B$6:$BE$49,'ADR Raw Data'!T$1,FALSE))/100</f>
        <v>5.2157779390049099E-3</v>
      </c>
      <c r="N39" s="79">
        <f>(VLOOKUP($A38,'ADR Raw Data'!$B$6:$BE$49,'ADR Raw Data'!U$1,FALSE))/100</f>
        <v>1.9461022883634101E-2</v>
      </c>
      <c r="O39" s="79">
        <f>(VLOOKUP($A38,'ADR Raw Data'!$B$6:$BE$49,'ADR Raw Data'!V$1,FALSE))/100</f>
        <v>1.3895171594759299E-2</v>
      </c>
      <c r="P39" s="79">
        <f>(VLOOKUP($A38,'ADR Raw Data'!$B$6:$BE$49,'ADR Raw Data'!W$1,FALSE))/100</f>
        <v>5.9876790835226299E-3</v>
      </c>
      <c r="Q39" s="79">
        <f>(VLOOKUP($A38,'ADR Raw Data'!$B$6:$BE$49,'ADR Raw Data'!X$1,FALSE))/100</f>
        <v>2.2078380742034599E-2</v>
      </c>
      <c r="R39" s="79">
        <f>(VLOOKUP($A38,'ADR Raw Data'!$B$6:$BE$49,'ADR Raw Data'!Y$1,FALSE))/100</f>
        <v>1.3840159377979E-2</v>
      </c>
      <c r="S39" s="80">
        <f>(VLOOKUP($A38,'ADR Raw Data'!$B$6:$BE$49,'ADR Raw Data'!AA$1,FALSE))/100</f>
        <v>3.2574414614526502E-2</v>
      </c>
      <c r="T39" s="80">
        <f>(VLOOKUP($A38,'ADR Raw Data'!$B$6:$BE$49,'ADR Raw Data'!AB$1,FALSE))/100</f>
        <v>2.14957849184047E-2</v>
      </c>
      <c r="U39" s="79">
        <f>(VLOOKUP($A38,'ADR Raw Data'!$B$6:$BE$49,'ADR Raw Data'!AC$1,FALSE))/100</f>
        <v>2.6651840396571803E-2</v>
      </c>
      <c r="V39" s="81">
        <f>(VLOOKUP($A38,'ADR Raw Data'!$B$6:$BE$49,'ADR Raw Data'!AE$1,FALSE))/100</f>
        <v>1.4717418711445001E-2</v>
      </c>
      <c r="X39" s="78">
        <f>(VLOOKUP($A38,'RevPAR Raw Data'!$B$6:$BE$43,'RevPAR Raw Data'!T$1,FALSE))/100</f>
        <v>5.3508827395883293E-2</v>
      </c>
      <c r="Y39" s="79">
        <f>(VLOOKUP($A38,'RevPAR Raw Data'!$B$6:$BE$43,'RevPAR Raw Data'!U$1,FALSE))/100</f>
        <v>8.8776110917970497E-2</v>
      </c>
      <c r="Z39" s="79">
        <f>(VLOOKUP($A38,'RevPAR Raw Data'!$B$6:$BE$43,'RevPAR Raw Data'!V$1,FALSE))/100</f>
        <v>7.1918705508726102E-2</v>
      </c>
      <c r="AA39" s="79">
        <f>(VLOOKUP($A38,'RevPAR Raw Data'!$B$6:$BE$43,'RevPAR Raw Data'!W$1,FALSE))/100</f>
        <v>8.7674936487995098E-2</v>
      </c>
      <c r="AB39" s="79">
        <f>(VLOOKUP($A38,'RevPAR Raw Data'!$B$6:$BE$43,'RevPAR Raw Data'!X$1,FALSE))/100</f>
        <v>0.128247478435701</v>
      </c>
      <c r="AC39" s="79">
        <f>(VLOOKUP($A38,'RevPAR Raw Data'!$B$6:$BE$43,'RevPAR Raw Data'!Y$1,FALSE))/100</f>
        <v>8.7091061300900496E-2</v>
      </c>
      <c r="AD39" s="80">
        <f>(VLOOKUP($A38,'RevPAR Raw Data'!$B$6:$BE$43,'RevPAR Raw Data'!AA$1,FALSE))/100</f>
        <v>6.2561290854788301E-2</v>
      </c>
      <c r="AE39" s="80">
        <f>(VLOOKUP($A38,'RevPAR Raw Data'!$B$6:$BE$43,'RevPAR Raw Data'!AB$1,FALSE))/100</f>
        <v>7.8086978464622205E-3</v>
      </c>
      <c r="AF39" s="79">
        <f>(VLOOKUP($A38,'RevPAR Raw Data'!$B$6:$BE$43,'RevPAR Raw Data'!AC$1,FALSE))/100</f>
        <v>3.4173241543907003E-2</v>
      </c>
      <c r="AG39" s="81">
        <f>(VLOOKUP($A38,'RevPAR Raw Data'!$B$6:$BE$43,'RevPAR Raw Data'!AE$1,FALSE))/100</f>
        <v>6.5998706980395797E-2</v>
      </c>
    </row>
    <row r="40" spans="1:33" x14ac:dyDescent="0.2">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x14ac:dyDescent="0.2">
      <c r="A41" s="105" t="s">
        <v>28</v>
      </c>
      <c r="B41" s="106">
        <f>(VLOOKUP($A41,'Occupancy Raw Data'!$B$8:$BE$45,'Occupancy Raw Data'!G$3,FALSE))/100</f>
        <v>0.59955606553676499</v>
      </c>
      <c r="C41" s="107">
        <f>(VLOOKUP($A41,'Occupancy Raw Data'!$B$8:$BE$45,'Occupancy Raw Data'!H$3,FALSE))/100</f>
        <v>0.737608397133236</v>
      </c>
      <c r="D41" s="107">
        <f>(VLOOKUP($A41,'Occupancy Raw Data'!$B$8:$BE$45,'Occupancy Raw Data'!I$3,FALSE))/100</f>
        <v>0.78948853482816306</v>
      </c>
      <c r="E41" s="107">
        <f>(VLOOKUP($A41,'Occupancy Raw Data'!$B$8:$BE$45,'Occupancy Raw Data'!J$3,FALSE))/100</f>
        <v>0.76080209175899594</v>
      </c>
      <c r="F41" s="107">
        <f>(VLOOKUP($A41,'Occupancy Raw Data'!$B$8:$BE$45,'Occupancy Raw Data'!K$3,FALSE))/100</f>
        <v>0.69120219709937702</v>
      </c>
      <c r="G41" s="108">
        <f>(VLOOKUP($A41,'Occupancy Raw Data'!$B$8:$BE$45,'Occupancy Raw Data'!L$3,FALSE))/100</f>
        <v>0.71573145727130694</v>
      </c>
      <c r="H41" s="88">
        <f>(VLOOKUP($A41,'Occupancy Raw Data'!$B$8:$BE$45,'Occupancy Raw Data'!N$3,FALSE))/100</f>
        <v>0.7309117586200411</v>
      </c>
      <c r="I41" s="88">
        <f>(VLOOKUP($A41,'Occupancy Raw Data'!$B$8:$BE$45,'Occupancy Raw Data'!O$3,FALSE))/100</f>
        <v>0.73181467617238194</v>
      </c>
      <c r="J41" s="108">
        <f>(VLOOKUP($A41,'Occupancy Raw Data'!$B$8:$BE$45,'Occupancy Raw Data'!P$3,FALSE))/100</f>
        <v>0.73136321739621091</v>
      </c>
      <c r="K41" s="109">
        <f>(VLOOKUP($A41,'Occupancy Raw Data'!$B$8:$BE$45,'Occupancy Raw Data'!R$3,FALSE))/100</f>
        <v>0.72019767444985106</v>
      </c>
      <c r="M41" s="110">
        <f>VLOOKUP($A41,'ADR Raw Data'!$B$6:$BE$43,'ADR Raw Data'!G$1,FALSE)</f>
        <v>128.144045744046</v>
      </c>
      <c r="N41" s="111">
        <f>VLOOKUP($A41,'ADR Raw Data'!$B$6:$BE$43,'ADR Raw Data'!H$1,FALSE)</f>
        <v>146.16245919616401</v>
      </c>
      <c r="O41" s="111">
        <f>VLOOKUP($A41,'ADR Raw Data'!$B$6:$BE$43,'ADR Raw Data'!I$1,FALSE)</f>
        <v>153.61310293066401</v>
      </c>
      <c r="P41" s="111">
        <f>VLOOKUP($A41,'ADR Raw Data'!$B$6:$BE$43,'ADR Raw Data'!J$1,FALSE)</f>
        <v>148.18467894671701</v>
      </c>
      <c r="Q41" s="111">
        <f>VLOOKUP($A41,'ADR Raw Data'!$B$6:$BE$43,'ADR Raw Data'!K$1,FALSE)</f>
        <v>133.15158116750499</v>
      </c>
      <c r="R41" s="112">
        <f>VLOOKUP($A41,'ADR Raw Data'!$B$6:$BE$43,'ADR Raw Data'!L$1,FALSE)</f>
        <v>142.704321480196</v>
      </c>
      <c r="S41" s="111">
        <f>VLOOKUP($A41,'ADR Raw Data'!$B$6:$BE$43,'ADR Raw Data'!N$1,FALSE)</f>
        <v>129.03080733992101</v>
      </c>
      <c r="T41" s="111">
        <f>VLOOKUP($A41,'ADR Raw Data'!$B$6:$BE$43,'ADR Raw Data'!O$1,FALSE)</f>
        <v>126.706894663787</v>
      </c>
      <c r="U41" s="112">
        <f>VLOOKUP($A41,'ADR Raw Data'!$B$6:$BE$43,'ADR Raw Data'!P$1,FALSE)</f>
        <v>127.868133744855</v>
      </c>
      <c r="V41" s="113">
        <f>VLOOKUP($A41,'ADR Raw Data'!$B$6:$BE$43,'ADR Raw Data'!R$1,FALSE)</f>
        <v>138.39969299080201</v>
      </c>
      <c r="X41" s="110">
        <f>VLOOKUP($A41,'RevPAR Raw Data'!$B$6:$BE$43,'RevPAR Raw Data'!G$1,FALSE)</f>
        <v>76.829539888263895</v>
      </c>
      <c r="Y41" s="111">
        <f>VLOOKUP($A41,'RevPAR Raw Data'!$B$6:$BE$43,'RevPAR Raw Data'!H$1,FALSE)</f>
        <v>107.810657248734</v>
      </c>
      <c r="Z41" s="111">
        <f>VLOOKUP($A41,'RevPAR Raw Data'!$B$6:$BE$43,'RevPAR Raw Data'!I$1,FALSE)</f>
        <v>121.27578356313801</v>
      </c>
      <c r="AA41" s="111">
        <f>VLOOKUP($A41,'RevPAR Raw Data'!$B$6:$BE$43,'RevPAR Raw Data'!J$1,FALSE)</f>
        <v>112.739213709298</v>
      </c>
      <c r="AB41" s="111">
        <f>VLOOKUP($A41,'RevPAR Raw Data'!$B$6:$BE$43,'RevPAR Raw Data'!K$1,FALSE)</f>
        <v>92.034665450236005</v>
      </c>
      <c r="AC41" s="112">
        <f>VLOOKUP($A41,'RevPAR Raw Data'!$B$6:$BE$43,'RevPAR Raw Data'!L$1,FALSE)</f>
        <v>102.13797197193399</v>
      </c>
      <c r="AD41" s="111">
        <f>VLOOKUP($A41,'RevPAR Raw Data'!$B$6:$BE$43,'RevPAR Raw Data'!N$1,FALSE)</f>
        <v>94.310134308985894</v>
      </c>
      <c r="AE41" s="111">
        <f>VLOOKUP($A41,'RevPAR Raw Data'!$B$6:$BE$43,'RevPAR Raw Data'!O$1,FALSE)</f>
        <v>92.725965087187902</v>
      </c>
      <c r="AF41" s="112">
        <f>VLOOKUP($A41,'RevPAR Raw Data'!$B$6:$BE$43,'RevPAR Raw Data'!P$1,FALSE)</f>
        <v>93.518049698086898</v>
      </c>
      <c r="AG41" s="113">
        <f>VLOOKUP($A41,'RevPAR Raw Data'!$B$6:$BE$43,'RevPAR Raw Data'!R$1,FALSE)</f>
        <v>99.675137036549302</v>
      </c>
    </row>
    <row r="42" spans="1:33" x14ac:dyDescent="0.2">
      <c r="A42" s="90" t="s">
        <v>14</v>
      </c>
      <c r="B42" s="78">
        <f>(VLOOKUP($A41,'Occupancy Raw Data'!$B$8:$BE$51,'Occupancy Raw Data'!T$3,FALSE))/100</f>
        <v>-1.0771869725649801E-2</v>
      </c>
      <c r="C42" s="79">
        <f>(VLOOKUP($A41,'Occupancy Raw Data'!$B$8:$BE$51,'Occupancy Raw Data'!U$3,FALSE))/100</f>
        <v>-3.3493182216936798E-2</v>
      </c>
      <c r="D42" s="79">
        <f>(VLOOKUP($A41,'Occupancy Raw Data'!$B$8:$BE$51,'Occupancy Raw Data'!V$3,FALSE))/100</f>
        <v>-4.2915006667284795E-2</v>
      </c>
      <c r="E42" s="79">
        <f>(VLOOKUP($A41,'Occupancy Raw Data'!$B$8:$BE$51,'Occupancy Raw Data'!W$3,FALSE))/100</f>
        <v>-7.7139767980827098E-2</v>
      </c>
      <c r="F42" s="79">
        <f>(VLOOKUP($A41,'Occupancy Raw Data'!$B$8:$BE$51,'Occupancy Raw Data'!X$3,FALSE))/100</f>
        <v>-5.5131324938389993E-2</v>
      </c>
      <c r="G42" s="79">
        <f>(VLOOKUP($A41,'Occupancy Raw Data'!$B$8:$BE$51,'Occupancy Raw Data'!Y$3,FALSE))/100</f>
        <v>-4.5709479405872298E-2</v>
      </c>
      <c r="H42" s="80">
        <f>(VLOOKUP($A41,'Occupancy Raw Data'!$B$8:$BE$51,'Occupancy Raw Data'!AA$3,FALSE))/100</f>
        <v>-5.8795893721922801E-2</v>
      </c>
      <c r="I42" s="80">
        <f>(VLOOKUP($A41,'Occupancy Raw Data'!$B$8:$BE$51,'Occupancy Raw Data'!AB$3,FALSE))/100</f>
        <v>-7.1749098567622405E-2</v>
      </c>
      <c r="J42" s="79">
        <f>(VLOOKUP($A41,'Occupancy Raw Data'!$B$8:$BE$51,'Occupancy Raw Data'!AC$3,FALSE))/100</f>
        <v>-6.5321369354349207E-2</v>
      </c>
      <c r="K42" s="81">
        <f>(VLOOKUP($A41,'Occupancy Raw Data'!$B$8:$BE$51,'Occupancy Raw Data'!AE$3,FALSE))/100</f>
        <v>-5.1483989638817E-2</v>
      </c>
      <c r="M42" s="78">
        <f>(VLOOKUP($A41,'ADR Raw Data'!$B$6:$BE$49,'ADR Raw Data'!T$1,FALSE))/100</f>
        <v>-2.9878604613055599E-3</v>
      </c>
      <c r="N42" s="79">
        <f>(VLOOKUP($A41,'ADR Raw Data'!$B$6:$BE$49,'ADR Raw Data'!U$1,FALSE))/100</f>
        <v>-6.6936108327297099E-3</v>
      </c>
      <c r="O42" s="79">
        <f>(VLOOKUP($A41,'ADR Raw Data'!$B$6:$BE$49,'ADR Raw Data'!V$1,FALSE))/100</f>
        <v>-2.5510762694351499E-2</v>
      </c>
      <c r="P42" s="79">
        <f>(VLOOKUP($A41,'ADR Raw Data'!$B$6:$BE$49,'ADR Raw Data'!W$1,FALSE))/100</f>
        <v>-3.9760322539979701E-2</v>
      </c>
      <c r="Q42" s="79">
        <f>(VLOOKUP($A41,'ADR Raw Data'!$B$6:$BE$49,'ADR Raw Data'!X$1,FALSE))/100</f>
        <v>-3.7374885779486097E-2</v>
      </c>
      <c r="R42" s="79">
        <f>(VLOOKUP($A41,'ADR Raw Data'!$B$6:$BE$49,'ADR Raw Data'!Y$1,FALSE))/100</f>
        <v>-2.4578354207352299E-2</v>
      </c>
      <c r="S42" s="80">
        <f>(VLOOKUP($A41,'ADR Raw Data'!$B$6:$BE$49,'ADR Raw Data'!AA$1,FALSE))/100</f>
        <v>-2.4631043928267902E-2</v>
      </c>
      <c r="T42" s="80">
        <f>(VLOOKUP($A41,'ADR Raw Data'!$B$6:$BE$49,'ADR Raw Data'!AB$1,FALSE))/100</f>
        <v>-3.0172141287374301E-2</v>
      </c>
      <c r="U42" s="79">
        <f>(VLOOKUP($A41,'ADR Raw Data'!$B$6:$BE$49,'ADR Raw Data'!AC$1,FALSE))/100</f>
        <v>-2.73439735201738E-2</v>
      </c>
      <c r="V42" s="81">
        <f>(VLOOKUP($A41,'ADR Raw Data'!$B$6:$BE$49,'ADR Raw Data'!AE$1,FALSE))/100</f>
        <v>-2.4883596999158E-2</v>
      </c>
      <c r="X42" s="78">
        <f>(VLOOKUP($A41,'RevPAR Raw Data'!$B$6:$BE$43,'RevPAR Raw Data'!T$1,FALSE))/100</f>
        <v>-1.3727545343307701E-2</v>
      </c>
      <c r="Y42" s="79">
        <f>(VLOOKUP($A41,'RevPAR Raw Data'!$B$6:$BE$43,'RevPAR Raw Data'!U$1,FALSE))/100</f>
        <v>-3.9962602722356605E-2</v>
      </c>
      <c r="Z42" s="79">
        <f>(VLOOKUP($A41,'RevPAR Raw Data'!$B$6:$BE$43,'RevPAR Raw Data'!V$1,FALSE))/100</f>
        <v>-6.7330974810520694E-2</v>
      </c>
      <c r="AA42" s="79">
        <f>(VLOOKUP($A41,'RevPAR Raw Data'!$B$6:$BE$43,'RevPAR Raw Data'!W$1,FALSE))/100</f>
        <v>-0.11383298846522899</v>
      </c>
      <c r="AB42" s="79">
        <f>(VLOOKUP($A41,'RevPAR Raw Data'!$B$6:$BE$43,'RevPAR Raw Data'!X$1,FALSE))/100</f>
        <v>-9.0445683745432104E-2</v>
      </c>
      <c r="AC42" s="79">
        <f>(VLOOKUP($A41,'RevPAR Raw Data'!$B$6:$BE$43,'RevPAR Raw Data'!Y$1,FALSE))/100</f>
        <v>-6.9164369837753495E-2</v>
      </c>
      <c r="AD42" s="80">
        <f>(VLOOKUP($A41,'RevPAR Raw Data'!$B$6:$BE$43,'RevPAR Raw Data'!AA$1,FALSE))/100</f>
        <v>-8.1978733409124302E-2</v>
      </c>
      <c r="AE42" s="80">
        <f>(VLOOKUP($A41,'RevPAR Raw Data'!$B$6:$BE$43,'RevPAR Raw Data'!AB$1,FALSE))/100</f>
        <v>-9.9756415915772792E-2</v>
      </c>
      <c r="AF42" s="79">
        <f>(VLOOKUP($A41,'RevPAR Raw Data'!$B$6:$BE$43,'RevPAR Raw Data'!AC$1,FALSE))/100</f>
        <v>-9.0879197080596191E-2</v>
      </c>
      <c r="AG42" s="81">
        <f>(VLOOKUP($A41,'RevPAR Raw Data'!$B$6:$BE$43,'RevPAR Raw Data'!AE$1,FALSE))/100</f>
        <v>-7.5086479787893901E-2</v>
      </c>
    </row>
    <row r="43" spans="1:33" x14ac:dyDescent="0.2">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x14ac:dyDescent="0.2">
      <c r="A44" s="105" t="s">
        <v>29</v>
      </c>
      <c r="B44" s="106">
        <f>(VLOOKUP($A44,'Occupancy Raw Data'!$B$8:$BE$45,'Occupancy Raw Data'!G$3,FALSE))/100</f>
        <v>0.51052417716375398</v>
      </c>
      <c r="C44" s="107">
        <f>(VLOOKUP($A44,'Occupancy Raw Data'!$B$8:$BE$45,'Occupancy Raw Data'!H$3,FALSE))/100</f>
        <v>0.60365704997968306</v>
      </c>
      <c r="D44" s="107">
        <f>(VLOOKUP($A44,'Occupancy Raw Data'!$B$8:$BE$45,'Occupancy Raw Data'!I$3,FALSE))/100</f>
        <v>0.63405119869971505</v>
      </c>
      <c r="E44" s="107">
        <f>(VLOOKUP($A44,'Occupancy Raw Data'!$B$8:$BE$45,'Occupancy Raw Data'!J$3,FALSE))/100</f>
        <v>0.64624136529865894</v>
      </c>
      <c r="F44" s="107">
        <f>(VLOOKUP($A44,'Occupancy Raw Data'!$B$8:$BE$45,'Occupancy Raw Data'!K$3,FALSE))/100</f>
        <v>0.63665176757415598</v>
      </c>
      <c r="G44" s="108">
        <f>(VLOOKUP($A44,'Occupancy Raw Data'!$B$8:$BE$45,'Occupancy Raw Data'!L$3,FALSE))/100</f>
        <v>0.60622511174319305</v>
      </c>
      <c r="H44" s="88">
        <f>(VLOOKUP($A44,'Occupancy Raw Data'!$B$8:$BE$45,'Occupancy Raw Data'!N$3,FALSE))/100</f>
        <v>0.69004469727752904</v>
      </c>
      <c r="I44" s="88">
        <f>(VLOOKUP($A44,'Occupancy Raw Data'!$B$8:$BE$45,'Occupancy Raw Data'!O$3,FALSE))/100</f>
        <v>0.70857375050792304</v>
      </c>
      <c r="J44" s="108">
        <f>(VLOOKUP($A44,'Occupancy Raw Data'!$B$8:$BE$45,'Occupancy Raw Data'!P$3,FALSE))/100</f>
        <v>0.69930922389272598</v>
      </c>
      <c r="K44" s="109">
        <f>(VLOOKUP($A44,'Occupancy Raw Data'!$B$8:$BE$45,'Occupancy Raw Data'!R$3,FALSE))/100</f>
        <v>0.63282057235734601</v>
      </c>
      <c r="M44" s="110">
        <f>VLOOKUP($A44,'ADR Raw Data'!$B$6:$BE$43,'ADR Raw Data'!G$1,FALSE)</f>
        <v>96.518992359121199</v>
      </c>
      <c r="N44" s="111">
        <f>VLOOKUP($A44,'ADR Raw Data'!$B$6:$BE$43,'ADR Raw Data'!H$1,FALSE)</f>
        <v>98.663282175551899</v>
      </c>
      <c r="O44" s="111">
        <f>VLOOKUP($A44,'ADR Raw Data'!$B$6:$BE$43,'ADR Raw Data'!I$1,FALSE)</f>
        <v>99.141200974109196</v>
      </c>
      <c r="P44" s="111">
        <f>VLOOKUP($A44,'ADR Raw Data'!$B$6:$BE$43,'ADR Raw Data'!J$1,FALSE)</f>
        <v>98.131822183098507</v>
      </c>
      <c r="Q44" s="111">
        <f>VLOOKUP($A44,'ADR Raw Data'!$B$6:$BE$43,'ADR Raw Data'!K$1,FALSE)</f>
        <v>98.991942813377506</v>
      </c>
      <c r="R44" s="112">
        <f>VLOOKUP($A44,'ADR Raw Data'!$B$6:$BE$43,'ADR Raw Data'!L$1,FALSE)</f>
        <v>98.357819454126201</v>
      </c>
      <c r="S44" s="111">
        <f>VLOOKUP($A44,'ADR Raw Data'!$B$6:$BE$43,'ADR Raw Data'!N$1,FALSE)</f>
        <v>110.16547167589199</v>
      </c>
      <c r="T44" s="111">
        <f>VLOOKUP($A44,'ADR Raw Data'!$B$6:$BE$43,'ADR Raw Data'!O$1,FALSE)</f>
        <v>110.92629544672501</v>
      </c>
      <c r="U44" s="112">
        <f>VLOOKUP($A44,'ADR Raw Data'!$B$6:$BE$43,'ADR Raw Data'!P$1,FALSE)</f>
        <v>110.550923300406</v>
      </c>
      <c r="V44" s="113">
        <f>VLOOKUP($A44,'ADR Raw Data'!$B$6:$BE$43,'ADR Raw Data'!R$1,FALSE)</f>
        <v>102.207590445439</v>
      </c>
      <c r="X44" s="110">
        <f>VLOOKUP($A44,'RevPAR Raw Data'!$B$6:$BE$43,'RevPAR Raw Data'!G$1,FALSE)</f>
        <v>49.275279154815102</v>
      </c>
      <c r="Y44" s="111">
        <f>VLOOKUP($A44,'RevPAR Raw Data'!$B$6:$BE$43,'RevPAR Raw Data'!H$1,FALSE)</f>
        <v>59.558785859406697</v>
      </c>
      <c r="Z44" s="111">
        <f>VLOOKUP($A44,'RevPAR Raw Data'!$B$6:$BE$43,'RevPAR Raw Data'!I$1,FALSE)</f>
        <v>62.8605973181633</v>
      </c>
      <c r="AA44" s="111">
        <f>VLOOKUP($A44,'RevPAR Raw Data'!$B$6:$BE$43,'RevPAR Raw Data'!J$1,FALSE)</f>
        <v>63.416842746850797</v>
      </c>
      <c r="AB44" s="111">
        <f>VLOOKUP($A44,'RevPAR Raw Data'!$B$6:$BE$43,'RevPAR Raw Data'!K$1,FALSE)</f>
        <v>63.023395367736597</v>
      </c>
      <c r="AC44" s="112">
        <f>VLOOKUP($A44,'RevPAR Raw Data'!$B$6:$BE$43,'RevPAR Raw Data'!L$1,FALSE)</f>
        <v>59.6269800893945</v>
      </c>
      <c r="AD44" s="111">
        <f>VLOOKUP($A44,'RevPAR Raw Data'!$B$6:$BE$43,'RevPAR Raw Data'!N$1,FALSE)</f>
        <v>76.019099553027203</v>
      </c>
      <c r="AE44" s="111">
        <f>VLOOKUP($A44,'RevPAR Raw Data'!$B$6:$BE$43,'RevPAR Raw Data'!O$1,FALSE)</f>
        <v>78.599461194636305</v>
      </c>
      <c r="AF44" s="112">
        <f>VLOOKUP($A44,'RevPAR Raw Data'!$B$6:$BE$43,'RevPAR Raw Data'!P$1,FALSE)</f>
        <v>77.309280373831697</v>
      </c>
      <c r="AG44" s="113">
        <f>VLOOKUP($A44,'RevPAR Raw Data'!$B$6:$BE$43,'RevPAR Raw Data'!R$1,FALSE)</f>
        <v>64.679065884948002</v>
      </c>
    </row>
    <row r="45" spans="1:33" x14ac:dyDescent="0.2">
      <c r="A45" s="90" t="s">
        <v>14</v>
      </c>
      <c r="B45" s="78">
        <f>(VLOOKUP($A44,'Occupancy Raw Data'!$B$8:$BE$51,'Occupancy Raw Data'!T$3,FALSE))/100</f>
        <v>1.8072776275763602E-2</v>
      </c>
      <c r="C45" s="79">
        <f>(VLOOKUP($A44,'Occupancy Raw Data'!$B$8:$BE$51,'Occupancy Raw Data'!U$3,FALSE))/100</f>
        <v>6.7453215225443605E-2</v>
      </c>
      <c r="D45" s="79">
        <f>(VLOOKUP($A44,'Occupancy Raw Data'!$B$8:$BE$51,'Occupancy Raw Data'!V$3,FALSE))/100</f>
        <v>8.2206827883280098E-2</v>
      </c>
      <c r="E45" s="79">
        <f>(VLOOKUP($A44,'Occupancy Raw Data'!$B$8:$BE$51,'Occupancy Raw Data'!W$3,FALSE))/100</f>
        <v>8.9503076087771694E-2</v>
      </c>
      <c r="F45" s="79">
        <f>(VLOOKUP($A44,'Occupancy Raw Data'!$B$8:$BE$51,'Occupancy Raw Data'!X$3,FALSE))/100</f>
        <v>7.6062796993723106E-2</v>
      </c>
      <c r="G45" s="79">
        <f>(VLOOKUP($A44,'Occupancy Raw Data'!$B$8:$BE$51,'Occupancy Raw Data'!Y$3,FALSE))/100</f>
        <v>6.8177174468783394E-2</v>
      </c>
      <c r="H45" s="80">
        <f>(VLOOKUP($A44,'Occupancy Raw Data'!$B$8:$BE$51,'Occupancy Raw Data'!AA$3,FALSE))/100</f>
        <v>5.4797708692674904E-2</v>
      </c>
      <c r="I45" s="80">
        <f>(VLOOKUP($A44,'Occupancy Raw Data'!$B$8:$BE$51,'Occupancy Raw Data'!AB$3,FALSE))/100</f>
        <v>9.5284711802295696E-2</v>
      </c>
      <c r="J45" s="79">
        <f>(VLOOKUP($A44,'Occupancy Raw Data'!$B$8:$BE$51,'Occupancy Raw Data'!AC$3,FALSE))/100</f>
        <v>7.49281761267441E-2</v>
      </c>
      <c r="K45" s="81">
        <f>(VLOOKUP($A44,'Occupancy Raw Data'!$B$8:$BE$51,'Occupancy Raw Data'!AE$3,FALSE))/100</f>
        <v>7.0299513293542004E-2</v>
      </c>
      <c r="M45" s="78">
        <f>(VLOOKUP($A44,'ADR Raw Data'!$B$6:$BE$49,'ADR Raw Data'!T$1,FALSE))/100</f>
        <v>4.7131121640650803E-3</v>
      </c>
      <c r="N45" s="79">
        <f>(VLOOKUP($A44,'ADR Raw Data'!$B$6:$BE$49,'ADR Raw Data'!U$1,FALSE))/100</f>
        <v>4.2962151167478301E-3</v>
      </c>
      <c r="O45" s="79">
        <f>(VLOOKUP($A44,'ADR Raw Data'!$B$6:$BE$49,'ADR Raw Data'!V$1,FALSE))/100</f>
        <v>-1.6094165349231501E-3</v>
      </c>
      <c r="P45" s="79">
        <f>(VLOOKUP($A44,'ADR Raw Data'!$B$6:$BE$49,'ADR Raw Data'!W$1,FALSE))/100</f>
        <v>-4.9846913256380403E-3</v>
      </c>
      <c r="Q45" s="79">
        <f>(VLOOKUP($A44,'ADR Raw Data'!$B$6:$BE$49,'ADR Raw Data'!X$1,FALSE))/100</f>
        <v>-4.1144937869924195E-3</v>
      </c>
      <c r="R45" s="79">
        <f>(VLOOKUP($A44,'ADR Raw Data'!$B$6:$BE$49,'ADR Raw Data'!Y$1,FALSE))/100</f>
        <v>-4.0191131928000399E-4</v>
      </c>
      <c r="S45" s="80">
        <f>(VLOOKUP($A44,'ADR Raw Data'!$B$6:$BE$49,'ADR Raw Data'!AA$1,FALSE))/100</f>
        <v>-1.7067987368455301E-2</v>
      </c>
      <c r="T45" s="80">
        <f>(VLOOKUP($A44,'ADR Raw Data'!$B$6:$BE$49,'ADR Raw Data'!AB$1,FALSE))/100</f>
        <v>-2.25258134110413E-2</v>
      </c>
      <c r="U45" s="79">
        <f>(VLOOKUP($A44,'ADR Raw Data'!$B$6:$BE$49,'ADR Raw Data'!AC$1,FALSE))/100</f>
        <v>-1.9735128401271399E-2</v>
      </c>
      <c r="V45" s="81">
        <f>(VLOOKUP($A44,'ADR Raw Data'!$B$6:$BE$49,'ADR Raw Data'!AE$1,FALSE))/100</f>
        <v>-6.9009123269702299E-3</v>
      </c>
      <c r="X45" s="78">
        <f>(VLOOKUP($A44,'RevPAR Raw Data'!$B$6:$BE$43,'RevPAR Raw Data'!T$1,FALSE))/100</f>
        <v>2.2871067461532498E-2</v>
      </c>
      <c r="Y45" s="79">
        <f>(VLOOKUP($A44,'RevPAR Raw Data'!$B$6:$BE$43,'RevPAR Raw Data'!U$1,FALSE))/100</f>
        <v>7.2039223865116297E-2</v>
      </c>
      <c r="Z45" s="79">
        <f>(VLOOKUP($A44,'RevPAR Raw Data'!$B$6:$BE$43,'RevPAR Raw Data'!V$1,FALSE))/100</f>
        <v>8.046510632027809E-2</v>
      </c>
      <c r="AA45" s="79">
        <f>(VLOOKUP($A44,'RevPAR Raw Data'!$B$6:$BE$43,'RevPAR Raw Data'!W$1,FALSE))/100</f>
        <v>8.4072239555140996E-2</v>
      </c>
      <c r="AB45" s="79">
        <f>(VLOOKUP($A44,'RevPAR Raw Data'!$B$6:$BE$43,'RevPAR Raw Data'!X$1,FALSE))/100</f>
        <v>7.1635343301078708E-2</v>
      </c>
      <c r="AC45" s="79">
        <f>(VLOOKUP($A44,'RevPAR Raw Data'!$B$6:$BE$43,'RevPAR Raw Data'!Y$1,FALSE))/100</f>
        <v>6.7747861971367895E-2</v>
      </c>
      <c r="AD45" s="80">
        <f>(VLOOKUP($A44,'RevPAR Raw Data'!$B$6:$BE$43,'RevPAR Raw Data'!AA$1,FALSE))/100</f>
        <v>3.6794434724432598E-2</v>
      </c>
      <c r="AE45" s="80">
        <f>(VLOOKUP($A44,'RevPAR Raw Data'!$B$6:$BE$43,'RevPAR Raw Data'!AB$1,FALSE))/100</f>
        <v>7.0612532752271001E-2</v>
      </c>
      <c r="AF45" s="79">
        <f>(VLOOKUP($A44,'RevPAR Raw Data'!$B$6:$BE$43,'RevPAR Raw Data'!AC$1,FALSE))/100</f>
        <v>5.3714330548738198E-2</v>
      </c>
      <c r="AG45" s="81">
        <f>(VLOOKUP($A44,'RevPAR Raw Data'!$B$6:$BE$43,'RevPAR Raw Data'!AE$1,FALSE))/100</f>
        <v>6.2913470188704301E-2</v>
      </c>
    </row>
    <row r="46" spans="1:33" x14ac:dyDescent="0.2">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x14ac:dyDescent="0.2">
      <c r="A47" s="105" t="s">
        <v>30</v>
      </c>
      <c r="B47" s="106">
        <f>(VLOOKUP($A47,'Occupancy Raw Data'!$B$8:$BE$45,'Occupancy Raw Data'!G$3,FALSE))/100</f>
        <v>0.50566289140572895</v>
      </c>
      <c r="C47" s="107">
        <f>(VLOOKUP($A47,'Occupancy Raw Data'!$B$8:$BE$45,'Occupancy Raw Data'!H$3,FALSE))/100</f>
        <v>0.64068398845214303</v>
      </c>
      <c r="D47" s="107">
        <f>(VLOOKUP($A47,'Occupancy Raw Data'!$B$8:$BE$45,'Occupancy Raw Data'!I$3,FALSE))/100</f>
        <v>0.68576504552520501</v>
      </c>
      <c r="E47" s="107">
        <f>(VLOOKUP($A47,'Occupancy Raw Data'!$B$8:$BE$45,'Occupancy Raw Data'!J$3,FALSE))/100</f>
        <v>0.68110148789695701</v>
      </c>
      <c r="F47" s="107">
        <f>(VLOOKUP($A47,'Occupancy Raw Data'!$B$8:$BE$45,'Occupancy Raw Data'!K$3,FALSE))/100</f>
        <v>0.63024650233177804</v>
      </c>
      <c r="G47" s="108">
        <f>(VLOOKUP($A47,'Occupancy Raw Data'!$B$8:$BE$45,'Occupancy Raw Data'!L$3,FALSE))/100</f>
        <v>0.62869198312236196</v>
      </c>
      <c r="H47" s="88">
        <f>(VLOOKUP($A47,'Occupancy Raw Data'!$B$8:$BE$45,'Occupancy Raw Data'!N$3,FALSE))/100</f>
        <v>0.68176771041527795</v>
      </c>
      <c r="I47" s="88">
        <f>(VLOOKUP($A47,'Occupancy Raw Data'!$B$8:$BE$45,'Occupancy Raw Data'!O$3,FALSE))/100</f>
        <v>0.69908949589162706</v>
      </c>
      <c r="J47" s="108">
        <f>(VLOOKUP($A47,'Occupancy Raw Data'!$B$8:$BE$45,'Occupancy Raw Data'!P$3,FALSE))/100</f>
        <v>0.69042860315345289</v>
      </c>
      <c r="K47" s="109">
        <f>(VLOOKUP($A47,'Occupancy Raw Data'!$B$8:$BE$45,'Occupancy Raw Data'!R$3,FALSE))/100</f>
        <v>0.64633101741695997</v>
      </c>
      <c r="M47" s="110">
        <f>VLOOKUP($A47,'ADR Raw Data'!$B$6:$BE$43,'ADR Raw Data'!G$1,FALSE)</f>
        <v>106.204857268335</v>
      </c>
      <c r="N47" s="111">
        <f>VLOOKUP($A47,'ADR Raw Data'!$B$6:$BE$43,'ADR Raw Data'!H$1,FALSE)</f>
        <v>108.64440901213101</v>
      </c>
      <c r="O47" s="111">
        <f>VLOOKUP($A47,'ADR Raw Data'!$B$6:$BE$43,'ADR Raw Data'!I$1,FALSE)</f>
        <v>109.669329663212</v>
      </c>
      <c r="P47" s="111">
        <f>VLOOKUP($A47,'ADR Raw Data'!$B$6:$BE$43,'ADR Raw Data'!J$1,FALSE)</f>
        <v>109.298363221388</v>
      </c>
      <c r="Q47" s="111">
        <f>VLOOKUP($A47,'ADR Raw Data'!$B$6:$BE$43,'ADR Raw Data'!K$1,FALSE)</f>
        <v>105.94217758985199</v>
      </c>
      <c r="R47" s="112">
        <f>VLOOKUP($A47,'ADR Raw Data'!$B$6:$BE$43,'ADR Raw Data'!L$1,FALSE)</f>
        <v>108.07548216178</v>
      </c>
      <c r="S47" s="111">
        <f>VLOOKUP($A47,'ADR Raw Data'!$B$6:$BE$43,'ADR Raw Data'!N$1,FALSE)</f>
        <v>120.390876221498</v>
      </c>
      <c r="T47" s="111">
        <f>VLOOKUP($A47,'ADR Raw Data'!$B$6:$BE$43,'ADR Raw Data'!O$1,FALSE)</f>
        <v>122.823869123252</v>
      </c>
      <c r="U47" s="112">
        <f>VLOOKUP($A47,'ADR Raw Data'!$B$6:$BE$43,'ADR Raw Data'!P$1,FALSE)</f>
        <v>121.622632679318</v>
      </c>
      <c r="V47" s="113">
        <f>VLOOKUP($A47,'ADR Raw Data'!$B$6:$BE$43,'ADR Raw Data'!R$1,FALSE)</f>
        <v>112.21017915869</v>
      </c>
      <c r="X47" s="110">
        <f>VLOOKUP($A47,'RevPAR Raw Data'!$B$6:$BE$43,'RevPAR Raw Data'!G$1,FALSE)</f>
        <v>53.7038552076393</v>
      </c>
      <c r="Y47" s="111">
        <f>VLOOKUP($A47,'RevPAR Raw Data'!$B$6:$BE$43,'RevPAR Raw Data'!H$1,FALSE)</f>
        <v>69.606733288918406</v>
      </c>
      <c r="Z47" s="111">
        <f>VLOOKUP($A47,'RevPAR Raw Data'!$B$6:$BE$43,'RevPAR Raw Data'!I$1,FALSE)</f>
        <v>75.207392849211601</v>
      </c>
      <c r="AA47" s="111">
        <f>VLOOKUP($A47,'RevPAR Raw Data'!$B$6:$BE$43,'RevPAR Raw Data'!J$1,FALSE)</f>
        <v>74.443277814790093</v>
      </c>
      <c r="AB47" s="111">
        <f>VLOOKUP($A47,'RevPAR Raw Data'!$B$6:$BE$43,'RevPAR Raw Data'!K$1,FALSE)</f>
        <v>66.769686875416298</v>
      </c>
      <c r="AC47" s="112">
        <f>VLOOKUP($A47,'RevPAR Raw Data'!$B$6:$BE$43,'RevPAR Raw Data'!L$1,FALSE)</f>
        <v>67.946189207195204</v>
      </c>
      <c r="AD47" s="111">
        <f>VLOOKUP($A47,'RevPAR Raw Data'!$B$6:$BE$43,'RevPAR Raw Data'!N$1,FALSE)</f>
        <v>82.078612036420097</v>
      </c>
      <c r="AE47" s="111">
        <f>VLOOKUP($A47,'RevPAR Raw Data'!$B$6:$BE$43,'RevPAR Raw Data'!O$1,FALSE)</f>
        <v>85.864876748834106</v>
      </c>
      <c r="AF47" s="112">
        <f>VLOOKUP($A47,'RevPAR Raw Data'!$B$6:$BE$43,'RevPAR Raw Data'!P$1,FALSE)</f>
        <v>83.971744392627102</v>
      </c>
      <c r="AG47" s="113">
        <f>VLOOKUP($A47,'RevPAR Raw Data'!$B$6:$BE$43,'RevPAR Raw Data'!R$1,FALSE)</f>
        <v>72.524919260175693</v>
      </c>
    </row>
    <row r="48" spans="1:33" x14ac:dyDescent="0.2">
      <c r="A48" s="90" t="s">
        <v>14</v>
      </c>
      <c r="B48" s="78">
        <f>(VLOOKUP($A47,'Occupancy Raw Data'!$B$8:$BE$51,'Occupancy Raw Data'!T$3,FALSE))/100</f>
        <v>2.8953954288353997E-2</v>
      </c>
      <c r="C48" s="79">
        <f>(VLOOKUP($A47,'Occupancy Raw Data'!$B$8:$BE$51,'Occupancy Raw Data'!U$3,FALSE))/100</f>
        <v>2.2837944846227497E-2</v>
      </c>
      <c r="D48" s="79">
        <f>(VLOOKUP($A47,'Occupancy Raw Data'!$B$8:$BE$51,'Occupancy Raw Data'!V$3,FALSE))/100</f>
        <v>1.95550798963364E-2</v>
      </c>
      <c r="E48" s="79">
        <f>(VLOOKUP($A47,'Occupancy Raw Data'!$B$8:$BE$51,'Occupancy Raw Data'!W$3,FALSE))/100</f>
        <v>3.31696119362535E-2</v>
      </c>
      <c r="F48" s="79">
        <f>(VLOOKUP($A47,'Occupancy Raw Data'!$B$8:$BE$51,'Occupancy Raw Data'!X$3,FALSE))/100</f>
        <v>2.10951887588249E-2</v>
      </c>
      <c r="G48" s="79">
        <f>(VLOOKUP($A47,'Occupancy Raw Data'!$B$8:$BE$51,'Occupancy Raw Data'!Y$3,FALSE))/100</f>
        <v>2.4968067066264199E-2</v>
      </c>
      <c r="H48" s="80">
        <f>(VLOOKUP($A47,'Occupancy Raw Data'!$B$8:$BE$51,'Occupancy Raw Data'!AA$3,FALSE))/100</f>
        <v>-4.0299896240666398E-2</v>
      </c>
      <c r="I48" s="80">
        <f>(VLOOKUP($A47,'Occupancy Raw Data'!$B$8:$BE$51,'Occupancy Raw Data'!AB$3,FALSE))/100</f>
        <v>1.3893921713487401E-2</v>
      </c>
      <c r="J48" s="79">
        <f>(VLOOKUP($A47,'Occupancy Raw Data'!$B$8:$BE$51,'Occupancy Raw Data'!AC$3,FALSE))/100</f>
        <v>-1.3607283139358099E-2</v>
      </c>
      <c r="K48" s="81">
        <f>(VLOOKUP($A47,'Occupancy Raw Data'!$B$8:$BE$51,'Occupancy Raw Data'!AE$3,FALSE))/100</f>
        <v>1.2878435165011699E-2</v>
      </c>
      <c r="M48" s="78">
        <f>(VLOOKUP($A47,'ADR Raw Data'!$B$6:$BE$49,'ADR Raw Data'!T$1,FALSE))/100</f>
        <v>4.20941615246141E-2</v>
      </c>
      <c r="N48" s="79">
        <f>(VLOOKUP($A47,'ADR Raw Data'!$B$6:$BE$49,'ADR Raw Data'!U$1,FALSE))/100</f>
        <v>1.4558247800870401E-2</v>
      </c>
      <c r="O48" s="79">
        <f>(VLOOKUP($A47,'ADR Raw Data'!$B$6:$BE$49,'ADR Raw Data'!V$1,FALSE))/100</f>
        <v>-1.1805401711270799E-2</v>
      </c>
      <c r="P48" s="79">
        <f>(VLOOKUP($A47,'ADR Raw Data'!$B$6:$BE$49,'ADR Raw Data'!W$1,FALSE))/100</f>
        <v>5.1868417667899503E-3</v>
      </c>
      <c r="Q48" s="79">
        <f>(VLOOKUP($A47,'ADR Raw Data'!$B$6:$BE$49,'ADR Raw Data'!X$1,FALSE))/100</f>
        <v>-1.4874873718001E-3</v>
      </c>
      <c r="R48" s="79">
        <f>(VLOOKUP($A47,'ADR Raw Data'!$B$6:$BE$49,'ADR Raw Data'!Y$1,FALSE))/100</f>
        <v>7.5366663900713502E-3</v>
      </c>
      <c r="S48" s="80">
        <f>(VLOOKUP($A47,'ADR Raw Data'!$B$6:$BE$49,'ADR Raw Data'!AA$1,FALSE))/100</f>
        <v>2.0340790967130099E-2</v>
      </c>
      <c r="T48" s="80">
        <f>(VLOOKUP($A47,'ADR Raw Data'!$B$6:$BE$49,'ADR Raw Data'!AB$1,FALSE))/100</f>
        <v>5.2390567531752599E-2</v>
      </c>
      <c r="U48" s="79">
        <f>(VLOOKUP($A47,'ADR Raw Data'!$B$6:$BE$49,'ADR Raw Data'!AC$1,FALSE))/100</f>
        <v>3.6323798881501397E-2</v>
      </c>
      <c r="V48" s="81">
        <f>(VLOOKUP($A47,'ADR Raw Data'!$B$6:$BE$49,'ADR Raw Data'!AE$1,FALSE))/100</f>
        <v>1.61194250948275E-2</v>
      </c>
      <c r="X48" s="78">
        <f>(VLOOKUP($A47,'RevPAR Raw Data'!$B$6:$BE$43,'RevPAR Raw Data'!T$1,FALSE))/100</f>
        <v>7.2266908241558403E-2</v>
      </c>
      <c r="Y48" s="79">
        <f>(VLOOKUP($A47,'RevPAR Raw Data'!$B$6:$BE$43,'RevPAR Raw Data'!U$1,FALSE))/100</f>
        <v>3.7728673107431998E-2</v>
      </c>
      <c r="Z48" s="79">
        <f>(VLOOKUP($A47,'RevPAR Raw Data'!$B$6:$BE$43,'RevPAR Raw Data'!V$1,FALSE))/100</f>
        <v>7.5188226113933002E-3</v>
      </c>
      <c r="AA48" s="79">
        <f>(VLOOKUP($A47,'RevPAR Raw Data'!$B$6:$BE$43,'RevPAR Raw Data'!W$1,FALSE))/100</f>
        <v>3.8528499231622597E-2</v>
      </c>
      <c r="AB48" s="79">
        <f>(VLOOKUP($A47,'RevPAR Raw Data'!$B$6:$BE$43,'RevPAR Raw Data'!X$1,FALSE))/100</f>
        <v>1.9576322560140299E-2</v>
      </c>
      <c r="AC48" s="79">
        <f>(VLOOKUP($A47,'RevPAR Raw Data'!$B$6:$BE$43,'RevPAR Raw Data'!Y$1,FALSE))/100</f>
        <v>3.2692909448218899E-2</v>
      </c>
      <c r="AD48" s="80">
        <f>(VLOOKUP($A47,'RevPAR Raw Data'!$B$6:$BE$43,'RevPAR Raw Data'!AA$1,FALSE))/100</f>
        <v>-2.0778837038964701E-2</v>
      </c>
      <c r="AE48" s="80">
        <f>(VLOOKUP($A47,'RevPAR Raw Data'!$B$6:$BE$43,'RevPAR Raw Data'!AB$1,FALSE))/100</f>
        <v>6.7012399689051302E-2</v>
      </c>
      <c r="AF48" s="79">
        <f>(VLOOKUP($A47,'RevPAR Raw Data'!$B$6:$BE$43,'RevPAR Raw Data'!AC$1,FALSE))/100</f>
        <v>2.2222247526065598E-2</v>
      </c>
      <c r="AG48" s="81">
        <f>(VLOOKUP($A47,'RevPAR Raw Data'!$B$6:$BE$43,'RevPAR Raw Data'!AE$1,FALSE))/100</f>
        <v>2.9205453230820303E-2</v>
      </c>
    </row>
    <row r="49" spans="1:33" x14ac:dyDescent="0.2">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x14ac:dyDescent="0.2">
      <c r="A50" s="105" t="s">
        <v>31</v>
      </c>
      <c r="B50" s="106">
        <f>(VLOOKUP($A50,'Occupancy Raw Data'!$B$8:$BE$45,'Occupancy Raw Data'!G$3,FALSE))/100</f>
        <v>0.49135608441850004</v>
      </c>
      <c r="C50" s="107">
        <f>(VLOOKUP($A50,'Occupancy Raw Data'!$B$8:$BE$45,'Occupancy Raw Data'!H$3,FALSE))/100</f>
        <v>0.57386618769645203</v>
      </c>
      <c r="D50" s="107">
        <f>(VLOOKUP($A50,'Occupancy Raw Data'!$B$8:$BE$45,'Occupancy Raw Data'!I$3,FALSE))/100</f>
        <v>0.60720700493937996</v>
      </c>
      <c r="E50" s="107">
        <f>(VLOOKUP($A50,'Occupancy Raw Data'!$B$8:$BE$45,'Occupancy Raw Data'!J$3,FALSE))/100</f>
        <v>0.63145487202514505</v>
      </c>
      <c r="F50" s="107">
        <f>(VLOOKUP($A50,'Occupancy Raw Data'!$B$8:$BE$45,'Occupancy Raw Data'!K$3,FALSE))/100</f>
        <v>0.63156713066906101</v>
      </c>
      <c r="G50" s="108">
        <f>(VLOOKUP($A50,'Occupancy Raw Data'!$B$8:$BE$45,'Occupancy Raw Data'!L$3,FALSE))/100</f>
        <v>0.58709025594970798</v>
      </c>
      <c r="H50" s="88">
        <f>(VLOOKUP($A50,'Occupancy Raw Data'!$B$8:$BE$45,'Occupancy Raw Data'!N$3,FALSE))/100</f>
        <v>0.73271216883700008</v>
      </c>
      <c r="I50" s="88">
        <f>(VLOOKUP($A50,'Occupancy Raw Data'!$B$8:$BE$45,'Occupancy Raw Data'!O$3,FALSE))/100</f>
        <v>0.66636731028289109</v>
      </c>
      <c r="J50" s="108">
        <f>(VLOOKUP($A50,'Occupancy Raw Data'!$B$8:$BE$45,'Occupancy Raw Data'!P$3,FALSE))/100</f>
        <v>0.69953973955994597</v>
      </c>
      <c r="K50" s="109">
        <f>(VLOOKUP($A50,'Occupancy Raw Data'!$B$8:$BE$45,'Occupancy Raw Data'!R$3,FALSE))/100</f>
        <v>0.619218679838347</v>
      </c>
      <c r="M50" s="110">
        <f>VLOOKUP($A50,'ADR Raw Data'!$B$6:$BE$43,'ADR Raw Data'!G$1,FALSE)</f>
        <v>108.669131825451</v>
      </c>
      <c r="N50" s="111">
        <f>VLOOKUP($A50,'ADR Raw Data'!$B$6:$BE$43,'ADR Raw Data'!H$1,FALSE)</f>
        <v>107.249489436619</v>
      </c>
      <c r="O50" s="111">
        <f>VLOOKUP($A50,'ADR Raw Data'!$B$6:$BE$43,'ADR Raw Data'!I$1,FALSE)</f>
        <v>110.324289147716</v>
      </c>
      <c r="P50" s="111">
        <f>VLOOKUP($A50,'ADR Raw Data'!$B$6:$BE$43,'ADR Raw Data'!J$1,FALSE)</f>
        <v>108.979342222222</v>
      </c>
      <c r="Q50" s="111">
        <f>VLOOKUP($A50,'ADR Raw Data'!$B$6:$BE$43,'ADR Raw Data'!K$1,FALSE)</f>
        <v>107.763738002132</v>
      </c>
      <c r="R50" s="112">
        <f>VLOOKUP($A50,'ADR Raw Data'!$B$6:$BE$43,'ADR Raw Data'!L$1,FALSE)</f>
        <v>108.605906535622</v>
      </c>
      <c r="S50" s="111">
        <f>VLOOKUP($A50,'ADR Raw Data'!$B$6:$BE$43,'ADR Raw Data'!N$1,FALSE)</f>
        <v>135.12077830550001</v>
      </c>
      <c r="T50" s="111">
        <f>VLOOKUP($A50,'ADR Raw Data'!$B$6:$BE$43,'ADR Raw Data'!O$1,FALSE)</f>
        <v>130.97133086253299</v>
      </c>
      <c r="U50" s="112">
        <f>VLOOKUP($A50,'ADR Raw Data'!$B$6:$BE$43,'ADR Raw Data'!P$1,FALSE)</f>
        <v>133.144438738666</v>
      </c>
      <c r="V50" s="113">
        <f>VLOOKUP($A50,'ADR Raw Data'!$B$6:$BE$43,'ADR Raw Data'!R$1,FALSE)</f>
        <v>116.526338702993</v>
      </c>
      <c r="X50" s="110">
        <f>VLOOKUP($A50,'RevPAR Raw Data'!$B$6:$BE$43,'RevPAR Raw Data'!G$1,FALSE)</f>
        <v>53.395239110911497</v>
      </c>
      <c r="Y50" s="111">
        <f>VLOOKUP($A50,'RevPAR Raw Data'!$B$6:$BE$43,'RevPAR Raw Data'!H$1,FALSE)</f>
        <v>61.546855635383899</v>
      </c>
      <c r="Z50" s="111">
        <f>VLOOKUP($A50,'RevPAR Raw Data'!$B$6:$BE$43,'RevPAR Raw Data'!I$1,FALSE)</f>
        <v>66.989681185451204</v>
      </c>
      <c r="AA50" s="111">
        <f>VLOOKUP($A50,'RevPAR Raw Data'!$B$6:$BE$43,'RevPAR Raw Data'!J$1,FALSE)</f>
        <v>68.815536596317898</v>
      </c>
      <c r="AB50" s="111">
        <f>VLOOKUP($A50,'RevPAR Raw Data'!$B$6:$BE$43,'RevPAR Raw Data'!K$1,FALSE)</f>
        <v>68.060034800179594</v>
      </c>
      <c r="AC50" s="112">
        <f>VLOOKUP($A50,'RevPAR Raw Data'!$B$6:$BE$43,'RevPAR Raw Data'!L$1,FALSE)</f>
        <v>63.761469465648801</v>
      </c>
      <c r="AD50" s="111">
        <f>VLOOKUP($A50,'RevPAR Raw Data'!$B$6:$BE$43,'RevPAR Raw Data'!N$1,FALSE)</f>
        <v>99.004638527166506</v>
      </c>
      <c r="AE50" s="111">
        <f>VLOOKUP($A50,'RevPAR Raw Data'!$B$6:$BE$43,'RevPAR Raw Data'!O$1,FALSE)</f>
        <v>87.275013471037198</v>
      </c>
      <c r="AF50" s="112">
        <f>VLOOKUP($A50,'RevPAR Raw Data'!$B$6:$BE$43,'RevPAR Raw Data'!P$1,FALSE)</f>
        <v>93.139825999101902</v>
      </c>
      <c r="AG50" s="113">
        <f>VLOOKUP($A50,'RevPAR Raw Data'!$B$6:$BE$43,'RevPAR Raw Data'!R$1,FALSE)</f>
        <v>72.155285618063999</v>
      </c>
    </row>
    <row r="51" spans="1:33" x14ac:dyDescent="0.2">
      <c r="A51" s="90" t="s">
        <v>14</v>
      </c>
      <c r="B51" s="78">
        <f>(VLOOKUP($A50,'Occupancy Raw Data'!$B$8:$BE$51,'Occupancy Raw Data'!T$3,FALSE))/100</f>
        <v>6.4019180586646199E-2</v>
      </c>
      <c r="C51" s="79">
        <f>(VLOOKUP($A50,'Occupancy Raw Data'!$B$8:$BE$51,'Occupancy Raw Data'!U$3,FALSE))/100</f>
        <v>5.9751628635657299E-2</v>
      </c>
      <c r="D51" s="79">
        <f>(VLOOKUP($A50,'Occupancy Raw Data'!$B$8:$BE$51,'Occupancy Raw Data'!V$3,FALSE))/100</f>
        <v>7.0014993050912799E-2</v>
      </c>
      <c r="E51" s="79">
        <f>(VLOOKUP($A50,'Occupancy Raw Data'!$B$8:$BE$51,'Occupancy Raw Data'!W$3,FALSE))/100</f>
        <v>7.0632406111760207E-2</v>
      </c>
      <c r="F51" s="79">
        <f>(VLOOKUP($A50,'Occupancy Raw Data'!$B$8:$BE$51,'Occupancy Raw Data'!X$3,FALSE))/100</f>
        <v>-4.3463241642676502E-3</v>
      </c>
      <c r="G51" s="79">
        <f>(VLOOKUP($A50,'Occupancy Raw Data'!$B$8:$BE$51,'Occupancy Raw Data'!Y$3,FALSE))/100</f>
        <v>5.0289205748184101E-2</v>
      </c>
      <c r="H51" s="80">
        <f>(VLOOKUP($A50,'Occupancy Raw Data'!$B$8:$BE$51,'Occupancy Raw Data'!AA$3,FALSE))/100</f>
        <v>-1.3047161442291599E-2</v>
      </c>
      <c r="I51" s="80">
        <f>(VLOOKUP($A50,'Occupancy Raw Data'!$B$8:$BE$51,'Occupancy Raw Data'!AB$3,FALSE))/100</f>
        <v>-3.76033961193959E-2</v>
      </c>
      <c r="J51" s="79">
        <f>(VLOOKUP($A50,'Occupancy Raw Data'!$B$8:$BE$51,'Occupancy Raw Data'!AC$3,FALSE))/100</f>
        <v>-2.48974596276074E-2</v>
      </c>
      <c r="K51" s="81">
        <f>(VLOOKUP($A50,'Occupancy Raw Data'!$B$8:$BE$51,'Occupancy Raw Data'!AE$3,FALSE))/100</f>
        <v>2.4784324429167399E-2</v>
      </c>
      <c r="M51" s="78">
        <f>(VLOOKUP($A50,'ADR Raw Data'!$B$6:$BE$49,'ADR Raw Data'!T$1,FALSE))/100</f>
        <v>6.7787632595443098E-2</v>
      </c>
      <c r="N51" s="79">
        <f>(VLOOKUP($A50,'ADR Raw Data'!$B$6:$BE$49,'ADR Raw Data'!U$1,FALSE))/100</f>
        <v>1.6878545434009899E-2</v>
      </c>
      <c r="O51" s="79">
        <f>(VLOOKUP($A50,'ADR Raw Data'!$B$6:$BE$49,'ADR Raw Data'!V$1,FALSE))/100</f>
        <v>4.1766085850674102E-2</v>
      </c>
      <c r="P51" s="79">
        <f>(VLOOKUP($A50,'ADR Raw Data'!$B$6:$BE$49,'ADR Raw Data'!W$1,FALSE))/100</f>
        <v>1.09934063939054E-2</v>
      </c>
      <c r="Q51" s="79">
        <f>(VLOOKUP($A50,'ADR Raw Data'!$B$6:$BE$49,'ADR Raw Data'!X$1,FALSE))/100</f>
        <v>-1.68474942687812E-2</v>
      </c>
      <c r="R51" s="79">
        <f>(VLOOKUP($A50,'ADR Raw Data'!$B$6:$BE$49,'ADR Raw Data'!Y$1,FALSE))/100</f>
        <v>2.0959349240793998E-2</v>
      </c>
      <c r="S51" s="80">
        <f>(VLOOKUP($A50,'ADR Raw Data'!$B$6:$BE$49,'ADR Raw Data'!AA$1,FALSE))/100</f>
        <v>2.7103764340752599E-2</v>
      </c>
      <c r="T51" s="80">
        <f>(VLOOKUP($A50,'ADR Raw Data'!$B$6:$BE$49,'ADR Raw Data'!AB$1,FALSE))/100</f>
        <v>5.6139727543638596E-3</v>
      </c>
      <c r="U51" s="79">
        <f>(VLOOKUP($A50,'ADR Raw Data'!$B$6:$BE$49,'ADR Raw Data'!AC$1,FALSE))/100</f>
        <v>1.6986459240570299E-2</v>
      </c>
      <c r="V51" s="81">
        <f>(VLOOKUP($A50,'ADR Raw Data'!$B$6:$BE$49,'ADR Raw Data'!AE$1,FALSE))/100</f>
        <v>1.5902879088910301E-2</v>
      </c>
      <c r="X51" s="78">
        <f>(VLOOKUP($A50,'RevPAR Raw Data'!$B$6:$BE$43,'RevPAR Raw Data'!T$1,FALSE))/100</f>
        <v>0.13614652187475801</v>
      </c>
      <c r="Y51" s="79">
        <f>(VLOOKUP($A50,'RevPAR Raw Data'!$B$6:$BE$43,'RevPAR Raw Data'!U$1,FALSE))/100</f>
        <v>7.7638694648350201E-2</v>
      </c>
      <c r="Z51" s="79">
        <f>(VLOOKUP($A50,'RevPAR Raw Data'!$B$6:$BE$43,'RevPAR Raw Data'!V$1,FALSE))/100</f>
        <v>0.114705331112185</v>
      </c>
      <c r="AA51" s="79">
        <f>(VLOOKUP($A50,'RevPAR Raw Data'!$B$6:$BE$43,'RevPAR Raw Data'!W$1,FALSE))/100</f>
        <v>8.2402303250631609E-2</v>
      </c>
      <c r="AB51" s="79">
        <f>(VLOOKUP($A50,'RevPAR Raw Data'!$B$6:$BE$43,'RevPAR Raw Data'!X$1,FALSE))/100</f>
        <v>-2.1120593761600998E-2</v>
      </c>
      <c r="AC51" s="79">
        <f>(VLOOKUP($A50,'RevPAR Raw Data'!$B$6:$BE$43,'RevPAR Raw Data'!Y$1,FALSE))/100</f>
        <v>7.2302584015296489E-2</v>
      </c>
      <c r="AD51" s="80">
        <f>(VLOOKUP($A50,'RevPAR Raw Data'!$B$6:$BE$43,'RevPAR Raw Data'!AA$1,FALSE))/100</f>
        <v>1.37029757094134E-2</v>
      </c>
      <c r="AE51" s="80">
        <f>(VLOOKUP($A50,'RevPAR Raw Data'!$B$6:$BE$43,'RevPAR Raw Data'!AB$1,FALSE))/100</f>
        <v>-3.2200527806317901E-2</v>
      </c>
      <c r="AF51" s="79">
        <f>(VLOOKUP($A50,'RevPAR Raw Data'!$B$6:$BE$43,'RevPAR Raw Data'!AC$1,FALSE))/100</f>
        <v>-8.3339200701951603E-3</v>
      </c>
      <c r="AG51" s="81">
        <f>(VLOOKUP($A50,'RevPAR Raw Data'!$B$6:$BE$43,'RevPAR Raw Data'!AE$1,FALSE))/100</f>
        <v>4.1081345632775206E-2</v>
      </c>
    </row>
    <row r="52" spans="1:33" x14ac:dyDescent="0.2">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x14ac:dyDescent="0.2">
      <c r="A53" s="105" t="s">
        <v>32</v>
      </c>
      <c r="B53" s="106">
        <f>(VLOOKUP($A53,'Occupancy Raw Data'!$B$8:$BE$45,'Occupancy Raw Data'!G$3,FALSE))/100</f>
        <v>0.427002583979328</v>
      </c>
      <c r="C53" s="107">
        <f>(VLOOKUP($A53,'Occupancy Raw Data'!$B$8:$BE$45,'Occupancy Raw Data'!H$3,FALSE))/100</f>
        <v>0.56395348837209303</v>
      </c>
      <c r="D53" s="107">
        <f>(VLOOKUP($A53,'Occupancy Raw Data'!$B$8:$BE$45,'Occupancy Raw Data'!I$3,FALSE))/100</f>
        <v>0.57558139534883701</v>
      </c>
      <c r="E53" s="107">
        <f>(VLOOKUP($A53,'Occupancy Raw Data'!$B$8:$BE$45,'Occupancy Raw Data'!J$3,FALSE))/100</f>
        <v>0.57622739018087799</v>
      </c>
      <c r="F53" s="107">
        <f>(VLOOKUP($A53,'Occupancy Raw Data'!$B$8:$BE$45,'Occupancy Raw Data'!K$3,FALSE))/100</f>
        <v>0.58268733850129106</v>
      </c>
      <c r="G53" s="108">
        <f>(VLOOKUP($A53,'Occupancy Raw Data'!$B$8:$BE$45,'Occupancy Raw Data'!L$3,FALSE))/100</f>
        <v>0.54509043927648504</v>
      </c>
      <c r="H53" s="88">
        <f>(VLOOKUP($A53,'Occupancy Raw Data'!$B$8:$BE$45,'Occupancy Raw Data'!N$3,FALSE))/100</f>
        <v>0.59883720930232498</v>
      </c>
      <c r="I53" s="88">
        <f>(VLOOKUP($A53,'Occupancy Raw Data'!$B$8:$BE$45,'Occupancy Raw Data'!O$3,FALSE))/100</f>
        <v>0.56718346253229901</v>
      </c>
      <c r="J53" s="108">
        <f>(VLOOKUP($A53,'Occupancy Raw Data'!$B$8:$BE$45,'Occupancy Raw Data'!P$3,FALSE))/100</f>
        <v>0.58301033591731199</v>
      </c>
      <c r="K53" s="109">
        <f>(VLOOKUP($A53,'Occupancy Raw Data'!$B$8:$BE$45,'Occupancy Raw Data'!R$3,FALSE))/100</f>
        <v>0.55592469545957901</v>
      </c>
      <c r="M53" s="110">
        <f>VLOOKUP($A53,'ADR Raw Data'!$B$6:$BE$43,'ADR Raw Data'!G$1,FALSE)</f>
        <v>84.447367624810795</v>
      </c>
      <c r="N53" s="111">
        <f>VLOOKUP($A53,'ADR Raw Data'!$B$6:$BE$43,'ADR Raw Data'!H$1,FALSE)</f>
        <v>89.420011454753705</v>
      </c>
      <c r="O53" s="111">
        <f>VLOOKUP($A53,'ADR Raw Data'!$B$6:$BE$43,'ADR Raw Data'!I$1,FALSE)</f>
        <v>90.4117059483726</v>
      </c>
      <c r="P53" s="111">
        <f>VLOOKUP($A53,'ADR Raw Data'!$B$6:$BE$43,'ADR Raw Data'!J$1,FALSE)</f>
        <v>91.176827354259999</v>
      </c>
      <c r="Q53" s="111">
        <f>VLOOKUP($A53,'ADR Raw Data'!$B$6:$BE$43,'ADR Raw Data'!K$1,FALSE)</f>
        <v>90.728192904656296</v>
      </c>
      <c r="R53" s="112">
        <f>VLOOKUP($A53,'ADR Raw Data'!$B$6:$BE$43,'ADR Raw Data'!L$1,FALSE)</f>
        <v>89.501486134155002</v>
      </c>
      <c r="S53" s="111">
        <f>VLOOKUP($A53,'ADR Raw Data'!$B$6:$BE$43,'ADR Raw Data'!N$1,FALSE)</f>
        <v>97.717098166127201</v>
      </c>
      <c r="T53" s="111">
        <f>VLOOKUP($A53,'ADR Raw Data'!$B$6:$BE$43,'ADR Raw Data'!O$1,FALSE)</f>
        <v>94.084157175398602</v>
      </c>
      <c r="U53" s="112">
        <f>VLOOKUP($A53,'ADR Raw Data'!$B$6:$BE$43,'ADR Raw Data'!P$1,FALSE)</f>
        <v>95.949939058171694</v>
      </c>
      <c r="V53" s="113">
        <f>VLOOKUP($A53,'ADR Raw Data'!$B$6:$BE$43,'ADR Raw Data'!R$1,FALSE)</f>
        <v>91.433666998671896</v>
      </c>
      <c r="X53" s="110">
        <f>VLOOKUP($A53,'RevPAR Raw Data'!$B$6:$BE$43,'RevPAR Raw Data'!G$1,FALSE)</f>
        <v>36.059244186046499</v>
      </c>
      <c r="Y53" s="111">
        <f>VLOOKUP($A53,'RevPAR Raw Data'!$B$6:$BE$43,'RevPAR Raw Data'!H$1,FALSE)</f>
        <v>50.428727390180804</v>
      </c>
      <c r="Z53" s="111">
        <f>VLOOKUP($A53,'RevPAR Raw Data'!$B$6:$BE$43,'RevPAR Raw Data'!I$1,FALSE)</f>
        <v>52.039295865633001</v>
      </c>
      <c r="AA53" s="111">
        <f>VLOOKUP($A53,'RevPAR Raw Data'!$B$6:$BE$43,'RevPAR Raw Data'!J$1,FALSE)</f>
        <v>52.5385852713178</v>
      </c>
      <c r="AB53" s="111">
        <f>VLOOKUP($A53,'RevPAR Raw Data'!$B$6:$BE$43,'RevPAR Raw Data'!K$1,FALSE)</f>
        <v>52.866169250645903</v>
      </c>
      <c r="AC53" s="112">
        <f>VLOOKUP($A53,'RevPAR Raw Data'!$B$6:$BE$43,'RevPAR Raw Data'!L$1,FALSE)</f>
        <v>48.786404392764801</v>
      </c>
      <c r="AD53" s="111">
        <f>VLOOKUP($A53,'RevPAR Raw Data'!$B$6:$BE$43,'RevPAR Raw Data'!N$1,FALSE)</f>
        <v>58.516634366924997</v>
      </c>
      <c r="AE53" s="111">
        <f>VLOOKUP($A53,'RevPAR Raw Data'!$B$6:$BE$43,'RevPAR Raw Data'!O$1,FALSE)</f>
        <v>53.362978036175697</v>
      </c>
      <c r="AF53" s="112">
        <f>VLOOKUP($A53,'RevPAR Raw Data'!$B$6:$BE$43,'RevPAR Raw Data'!P$1,FALSE)</f>
        <v>55.939806201550297</v>
      </c>
      <c r="AG53" s="113">
        <f>VLOOKUP($A53,'RevPAR Raw Data'!$B$6:$BE$43,'RevPAR Raw Data'!R$1,FALSE)</f>
        <v>50.8302334809892</v>
      </c>
    </row>
    <row r="54" spans="1:33" x14ac:dyDescent="0.2">
      <c r="A54" s="90" t="s">
        <v>14</v>
      </c>
      <c r="B54" s="78">
        <f>(VLOOKUP($A53,'Occupancy Raw Data'!$B$8:$BE$51,'Occupancy Raw Data'!T$3,FALSE))/100</f>
        <v>-3.5036496350364897E-2</v>
      </c>
      <c r="C54" s="79">
        <f>(VLOOKUP($A53,'Occupancy Raw Data'!$B$8:$BE$51,'Occupancy Raw Data'!U$3,FALSE))/100</f>
        <v>8.7173100871730996E-2</v>
      </c>
      <c r="D54" s="79">
        <f>(VLOOKUP($A53,'Occupancy Raw Data'!$B$8:$BE$51,'Occupancy Raw Data'!V$3,FALSE))/100</f>
        <v>3.125E-2</v>
      </c>
      <c r="E54" s="79">
        <f>(VLOOKUP($A53,'Occupancy Raw Data'!$B$8:$BE$51,'Occupancy Raw Data'!W$3,FALSE))/100</f>
        <v>2.24719101123595E-3</v>
      </c>
      <c r="F54" s="79">
        <f>(VLOOKUP($A53,'Occupancy Raw Data'!$B$8:$BE$51,'Occupancy Raw Data'!X$3,FALSE))/100</f>
        <v>1.5765765765765702E-2</v>
      </c>
      <c r="G54" s="79">
        <f>(VLOOKUP($A53,'Occupancy Raw Data'!$B$8:$BE$51,'Occupancy Raw Data'!Y$3,FALSE))/100</f>
        <v>2.1549636803874003E-2</v>
      </c>
      <c r="H54" s="80">
        <f>(VLOOKUP($A53,'Occupancy Raw Data'!$B$8:$BE$51,'Occupancy Raw Data'!AA$3,FALSE))/100</f>
        <v>-5.3648068669527801E-3</v>
      </c>
      <c r="I54" s="80">
        <f>(VLOOKUP($A53,'Occupancy Raw Data'!$B$8:$BE$51,'Occupancy Raw Data'!AB$3,FALSE))/100</f>
        <v>-2.6607538802660698E-2</v>
      </c>
      <c r="J54" s="79">
        <f>(VLOOKUP($A53,'Occupancy Raw Data'!$B$8:$BE$51,'Occupancy Raw Data'!AC$3,FALSE))/100</f>
        <v>-1.5812431842966098E-2</v>
      </c>
      <c r="K54" s="81">
        <f>(VLOOKUP($A53,'Occupancy Raw Data'!$B$8:$BE$51,'Occupancy Raw Data'!AE$3,FALSE))/100</f>
        <v>1.00603621730382E-2</v>
      </c>
      <c r="M54" s="78">
        <f>(VLOOKUP($A53,'ADR Raw Data'!$B$6:$BE$49,'ADR Raw Data'!T$1,FALSE))/100</f>
        <v>2.5971517038345599E-3</v>
      </c>
      <c r="N54" s="79">
        <f>(VLOOKUP($A53,'ADR Raw Data'!$B$6:$BE$49,'ADR Raw Data'!U$1,FALSE))/100</f>
        <v>2.7630882023643201E-2</v>
      </c>
      <c r="O54" s="79">
        <f>(VLOOKUP($A53,'ADR Raw Data'!$B$6:$BE$49,'ADR Raw Data'!V$1,FALSE))/100</f>
        <v>6.7895511291295096E-3</v>
      </c>
      <c r="P54" s="79">
        <f>(VLOOKUP($A53,'ADR Raw Data'!$B$6:$BE$49,'ADR Raw Data'!W$1,FALSE))/100</f>
        <v>1.37387763095452E-2</v>
      </c>
      <c r="Q54" s="79">
        <f>(VLOOKUP($A53,'ADR Raw Data'!$B$6:$BE$49,'ADR Raw Data'!X$1,FALSE))/100</f>
        <v>4.9069408745888296E-3</v>
      </c>
      <c r="R54" s="79">
        <f>(VLOOKUP($A53,'ADR Raw Data'!$B$6:$BE$49,'ADR Raw Data'!Y$1,FALSE))/100</f>
        <v>1.16622915428566E-2</v>
      </c>
      <c r="S54" s="80">
        <f>(VLOOKUP($A53,'ADR Raw Data'!$B$6:$BE$49,'ADR Raw Data'!AA$1,FALSE))/100</f>
        <v>2.6707063768977201E-2</v>
      </c>
      <c r="T54" s="80">
        <f>(VLOOKUP($A53,'ADR Raw Data'!$B$6:$BE$49,'ADR Raw Data'!AB$1,FALSE))/100</f>
        <v>-1.4512569992284901E-2</v>
      </c>
      <c r="U54" s="79">
        <f>(VLOOKUP($A53,'ADR Raw Data'!$B$6:$BE$49,'ADR Raw Data'!AC$1,FALSE))/100</f>
        <v>6.6081584224173392E-3</v>
      </c>
      <c r="V54" s="81">
        <f>(VLOOKUP($A53,'ADR Raw Data'!$B$6:$BE$49,'ADR Raw Data'!AE$1,FALSE))/100</f>
        <v>9.4658995663316411E-3</v>
      </c>
      <c r="X54" s="78">
        <f>(VLOOKUP($A53,'RevPAR Raw Data'!$B$6:$BE$43,'RevPAR Raw Data'!T$1,FALSE))/100</f>
        <v>-3.2530339742723097E-2</v>
      </c>
      <c r="Y54" s="79">
        <f>(VLOOKUP($A53,'RevPAR Raw Data'!$B$6:$BE$43,'RevPAR Raw Data'!U$1,FALSE))/100</f>
        <v>0.11721265256119599</v>
      </c>
      <c r="Z54" s="79">
        <f>(VLOOKUP($A53,'RevPAR Raw Data'!$B$6:$BE$43,'RevPAR Raw Data'!V$1,FALSE))/100</f>
        <v>3.8251724601914797E-2</v>
      </c>
      <c r="AA54" s="79">
        <f>(VLOOKUP($A53,'RevPAR Raw Data'!$B$6:$BE$43,'RevPAR Raw Data'!W$1,FALSE))/100</f>
        <v>1.6016840975409299E-2</v>
      </c>
      <c r="AB54" s="79">
        <f>(VLOOKUP($A53,'RevPAR Raw Data'!$B$6:$BE$43,'RevPAR Raw Data'!X$1,FALSE))/100</f>
        <v>2.0750068320809799E-2</v>
      </c>
      <c r="AC54" s="79">
        <f>(VLOOKUP($A53,'RevPAR Raw Data'!$B$6:$BE$43,'RevPAR Raw Data'!Y$1,FALSE))/100</f>
        <v>3.3463246493780102E-2</v>
      </c>
      <c r="AD54" s="80">
        <f>(VLOOKUP($A53,'RevPAR Raw Data'!$B$6:$BE$43,'RevPAR Raw Data'!AA$1,FALSE))/100</f>
        <v>2.11989786629205E-2</v>
      </c>
      <c r="AE54" s="80">
        <f>(VLOOKUP($A53,'RevPAR Raw Data'!$B$6:$BE$43,'RevPAR Raw Data'!AB$1,FALSE))/100</f>
        <v>-4.0733965025749601E-2</v>
      </c>
      <c r="AF54" s="79">
        <f>(VLOOKUP($A53,'RevPAR Raw Data'!$B$6:$BE$43,'RevPAR Raw Data'!AC$1,FALSE))/100</f>
        <v>-9.3087644752108401E-3</v>
      </c>
      <c r="AG54" s="81">
        <f>(VLOOKUP($A53,'RevPAR Raw Data'!$B$6:$BE$43,'RevPAR Raw Data'!AE$1,FALSE))/100</f>
        <v>1.9621492117300701E-2</v>
      </c>
    </row>
    <row r="55" spans="1:33" x14ac:dyDescent="0.2">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x14ac:dyDescent="0.2">
      <c r="A56" s="105" t="s">
        <v>33</v>
      </c>
      <c r="B56" s="106">
        <f>(VLOOKUP($A56,'Occupancy Raw Data'!$B$8:$BE$45,'Occupancy Raw Data'!G$3,FALSE))/100</f>
        <v>0.55585609954016701</v>
      </c>
      <c r="C56" s="107">
        <f>(VLOOKUP($A56,'Occupancy Raw Data'!$B$8:$BE$45,'Occupancy Raw Data'!H$3,FALSE))/100</f>
        <v>0.64849878279686191</v>
      </c>
      <c r="D56" s="107">
        <f>(VLOOKUP($A56,'Occupancy Raw Data'!$B$8:$BE$45,'Occupancy Raw Data'!I$3,FALSE))/100</f>
        <v>0.66932648093048397</v>
      </c>
      <c r="E56" s="107">
        <f>(VLOOKUP($A56,'Occupancy Raw Data'!$B$8:$BE$45,'Occupancy Raw Data'!J$3,FALSE))/100</f>
        <v>0.65958885582905002</v>
      </c>
      <c r="F56" s="107">
        <f>(VLOOKUP($A56,'Occupancy Raw Data'!$B$8:$BE$45,'Occupancy Raw Data'!K$3,FALSE))/100</f>
        <v>0.65674871517446509</v>
      </c>
      <c r="G56" s="107">
        <f>(VLOOKUP($A56,'Occupancy Raw Data'!$B$8:$BE$45,'Occupancy Raw Data'!L$3,FALSE))/100</f>
        <v>0.638003786854206</v>
      </c>
      <c r="H56" s="88">
        <f>(VLOOKUP($A56,'Occupancy Raw Data'!$B$8:$BE$45,'Occupancy Raw Data'!N$3,FALSE))/100</f>
        <v>0.64241276710846607</v>
      </c>
      <c r="I56" s="88">
        <f>(VLOOKUP($A56,'Occupancy Raw Data'!$B$8:$BE$45,'Occupancy Raw Data'!O$3,FALSE))/100</f>
        <v>0.64092507438463597</v>
      </c>
      <c r="J56" s="107">
        <f>(VLOOKUP($A56,'Occupancy Raw Data'!$B$8:$BE$45,'Occupancy Raw Data'!P$3,FALSE))/100</f>
        <v>0.64166892074655091</v>
      </c>
      <c r="K56" s="130">
        <f>(VLOOKUP($A56,'Occupancy Raw Data'!$B$8:$BE$45,'Occupancy Raw Data'!R$3,FALSE))/100</f>
        <v>0.63905096796630401</v>
      </c>
      <c r="M56" s="110">
        <f>VLOOKUP($A56,'ADR Raw Data'!$B$6:$BE$43,'ADR Raw Data'!G$1,FALSE)</f>
        <v>132.464659367396</v>
      </c>
      <c r="N56" s="111">
        <f>VLOOKUP($A56,'ADR Raw Data'!$B$6:$BE$43,'ADR Raw Data'!H$1,FALSE)</f>
        <v>133.633543274244</v>
      </c>
      <c r="O56" s="111">
        <f>VLOOKUP($A56,'ADR Raw Data'!$B$6:$BE$43,'ADR Raw Data'!I$1,FALSE)</f>
        <v>125.75815114164401</v>
      </c>
      <c r="P56" s="111">
        <f>VLOOKUP($A56,'ADR Raw Data'!$B$6:$BE$43,'ADR Raw Data'!J$1,FALSE)</f>
        <v>127.95470986262001</v>
      </c>
      <c r="Q56" s="111">
        <f>VLOOKUP($A56,'ADR Raw Data'!$B$6:$BE$43,'ADR Raw Data'!K$1,FALSE)</f>
        <v>130.916787479406</v>
      </c>
      <c r="R56" s="112">
        <f>VLOOKUP($A56,'ADR Raw Data'!$B$6:$BE$43,'ADR Raw Data'!L$1,FALSE)</f>
        <v>130.04395302497099</v>
      </c>
      <c r="S56" s="111">
        <f>VLOOKUP($A56,'ADR Raw Data'!$B$6:$BE$43,'ADR Raw Data'!N$1,FALSE)</f>
        <v>147.43475157894699</v>
      </c>
      <c r="T56" s="111">
        <f>VLOOKUP($A56,'ADR Raw Data'!$B$6:$BE$43,'ADR Raw Data'!O$1,FALSE)</f>
        <v>144.26955686853699</v>
      </c>
      <c r="U56" s="112">
        <f>VLOOKUP($A56,'ADR Raw Data'!$B$6:$BE$43,'ADR Raw Data'!P$1,FALSE)</f>
        <v>145.85398882916999</v>
      </c>
      <c r="V56" s="113">
        <f>VLOOKUP($A56,'ADR Raw Data'!$B$6:$BE$43,'ADR Raw Data'!R$1,FALSE)</f>
        <v>134.579611198452</v>
      </c>
      <c r="X56" s="110">
        <f>VLOOKUP($A56,'RevPAR Raw Data'!$B$6:$BE$43,'RevPAR Raw Data'!G$1,FALSE)</f>
        <v>73.631288882877996</v>
      </c>
      <c r="Y56" s="111">
        <f>VLOOKUP($A56,'RevPAR Raw Data'!$B$6:$BE$43,'RevPAR Raw Data'!H$1,FALSE)</f>
        <v>86.661190154178996</v>
      </c>
      <c r="Z56" s="111">
        <f>VLOOKUP($A56,'RevPAR Raw Data'!$B$6:$BE$43,'RevPAR Raw Data'!I$1,FALSE)</f>
        <v>84.173260751960996</v>
      </c>
      <c r="AA56" s="111">
        <f>VLOOKUP($A56,'RevPAR Raw Data'!$B$6:$BE$43,'RevPAR Raw Data'!J$1,FALSE)</f>
        <v>84.397500676223899</v>
      </c>
      <c r="AB56" s="111">
        <f>VLOOKUP($A56,'RevPAR Raw Data'!$B$6:$BE$43,'RevPAR Raw Data'!K$1,FALSE)</f>
        <v>85.979431971869005</v>
      </c>
      <c r="AC56" s="112">
        <f>VLOOKUP($A56,'RevPAR Raw Data'!$B$6:$BE$43,'RevPAR Raw Data'!L$1,FALSE)</f>
        <v>82.968534487422204</v>
      </c>
      <c r="AD56" s="111">
        <f>VLOOKUP($A56,'RevPAR Raw Data'!$B$6:$BE$43,'RevPAR Raw Data'!N$1,FALSE)</f>
        <v>94.713966729780907</v>
      </c>
      <c r="AE56" s="111">
        <f>VLOOKUP($A56,'RevPAR Raw Data'!$B$6:$BE$43,'RevPAR Raw Data'!O$1,FALSE)</f>
        <v>92.465976467405994</v>
      </c>
      <c r="AF56" s="112">
        <f>VLOOKUP($A56,'RevPAR Raw Data'!$B$6:$BE$43,'RevPAR Raw Data'!P$1,FALSE)</f>
        <v>93.589971598593394</v>
      </c>
      <c r="AG56" s="113">
        <f>VLOOKUP($A56,'RevPAR Raw Data'!$B$6:$BE$43,'RevPAR Raw Data'!R$1,FALSE)</f>
        <v>86.003230804899701</v>
      </c>
    </row>
    <row r="57" spans="1:33" ht="17.25" thickBot="1" x14ac:dyDescent="0.25">
      <c r="A57" s="94" t="s">
        <v>14</v>
      </c>
      <c r="B57" s="84">
        <f>(VLOOKUP($A56,'Occupancy Raw Data'!$B$8:$BE$51,'Occupancy Raw Data'!T$3,FALSE))/100</f>
        <v>0.128895498810873</v>
      </c>
      <c r="C57" s="85">
        <f>(VLOOKUP($A56,'Occupancy Raw Data'!$B$8:$BE$51,'Occupancy Raw Data'!U$3,FALSE))/100</f>
        <v>2.5596241962970598E-2</v>
      </c>
      <c r="D57" s="85">
        <f>(VLOOKUP($A56,'Occupancy Raw Data'!$B$8:$BE$51,'Occupancy Raw Data'!V$3,FALSE))/100</f>
        <v>2.0883265163620202E-2</v>
      </c>
      <c r="E57" s="85">
        <f>(VLOOKUP($A56,'Occupancy Raw Data'!$B$8:$BE$51,'Occupancy Raw Data'!W$3,FALSE))/100</f>
        <v>-7.7939568609451703E-4</v>
      </c>
      <c r="F57" s="85">
        <f>(VLOOKUP($A56,'Occupancy Raw Data'!$B$8:$BE$51,'Occupancy Raw Data'!X$3,FALSE))/100</f>
        <v>9.5243956535712396E-2</v>
      </c>
      <c r="G57" s="85">
        <f>(VLOOKUP($A56,'Occupancy Raw Data'!$B$8:$BE$51,'Occupancy Raw Data'!Y$3,FALSE))/100</f>
        <v>4.9321340758605794E-2</v>
      </c>
      <c r="H57" s="86">
        <f>(VLOOKUP($A56,'Occupancy Raw Data'!$B$8:$BE$51,'Occupancy Raw Data'!AA$3,FALSE))/100</f>
        <v>-2.9653608010993997E-3</v>
      </c>
      <c r="I57" s="86">
        <f>(VLOOKUP($A56,'Occupancy Raw Data'!$B$8:$BE$51,'Occupancy Raw Data'!AB$3,FALSE))/100</f>
        <v>1.3618475633475999E-2</v>
      </c>
      <c r="J57" s="85">
        <f>(VLOOKUP($A56,'Occupancy Raw Data'!$B$8:$BE$51,'Occupancy Raw Data'!AC$3,FALSE))/100</f>
        <v>5.2485542476599298E-3</v>
      </c>
      <c r="K57" s="87">
        <f>(VLOOKUP($A56,'Occupancy Raw Data'!$B$8:$BE$51,'Occupancy Raw Data'!AE$3,FALSE))/100</f>
        <v>3.6287133516011802E-2</v>
      </c>
      <c r="M57" s="84">
        <f>(VLOOKUP($A56,'ADR Raw Data'!$B$6:$BE$49,'ADR Raw Data'!T$1,FALSE))/100</f>
        <v>0.109203215609529</v>
      </c>
      <c r="N57" s="85">
        <f>(VLOOKUP($A56,'ADR Raw Data'!$B$6:$BE$49,'ADR Raw Data'!U$1,FALSE))/100</f>
        <v>6.3855697624075794E-2</v>
      </c>
      <c r="O57" s="85">
        <f>(VLOOKUP($A56,'ADR Raw Data'!$B$6:$BE$49,'ADR Raw Data'!V$1,FALSE))/100</f>
        <v>-4.3410798687102597E-2</v>
      </c>
      <c r="P57" s="85">
        <f>(VLOOKUP($A56,'ADR Raw Data'!$B$6:$BE$49,'ADR Raw Data'!W$1,FALSE))/100</f>
        <v>-3.0737725546818102E-2</v>
      </c>
      <c r="Q57" s="85">
        <f>(VLOOKUP($A56,'ADR Raw Data'!$B$6:$BE$49,'ADR Raw Data'!X$1,FALSE))/100</f>
        <v>-1.96640592059481E-2</v>
      </c>
      <c r="R57" s="85">
        <f>(VLOOKUP($A56,'ADR Raw Data'!$B$6:$BE$49,'ADR Raw Data'!Y$1,FALSE))/100</f>
        <v>9.4534459043129695E-3</v>
      </c>
      <c r="S57" s="86">
        <f>(VLOOKUP($A56,'ADR Raw Data'!$B$6:$BE$49,'ADR Raw Data'!AA$1,FALSE))/100</f>
        <v>3.2279960150479398E-3</v>
      </c>
      <c r="T57" s="86">
        <f>(VLOOKUP($A56,'ADR Raw Data'!$B$6:$BE$49,'ADR Raw Data'!AB$1,FALSE))/100</f>
        <v>-9.5409174510603604E-3</v>
      </c>
      <c r="U57" s="85">
        <f>(VLOOKUP($A56,'ADR Raw Data'!$B$6:$BE$49,'ADR Raw Data'!AC$1,FALSE))/100</f>
        <v>-3.1572292955130998E-3</v>
      </c>
      <c r="V57" s="87">
        <f>(VLOOKUP($A56,'ADR Raw Data'!$B$6:$BE$49,'ADR Raw Data'!AE$1,FALSE))/100</f>
        <v>4.3359820635591297E-3</v>
      </c>
      <c r="X57" s="84">
        <f>(VLOOKUP($A56,'RevPAR Raw Data'!$B$6:$BE$43,'RevPAR Raw Data'!T$1,FALSE))/100</f>
        <v>0.252174517368144</v>
      </c>
      <c r="Y57" s="85">
        <f>(VLOOKUP($A56,'RevPAR Raw Data'!$B$6:$BE$43,'RevPAR Raw Data'!U$1,FALSE))/100</f>
        <v>9.1086405474146606E-2</v>
      </c>
      <c r="Z57" s="85">
        <f>(VLOOKUP($A56,'RevPAR Raw Data'!$B$6:$BE$43,'RevPAR Raw Data'!V$1,FALSE))/100</f>
        <v>-2.3434092743429603E-2</v>
      </c>
      <c r="AA57" s="85">
        <f>(VLOOKUP($A56,'RevPAR Raw Data'!$B$6:$BE$43,'RevPAR Raw Data'!W$1,FALSE))/100</f>
        <v>-3.1493164382221099E-2</v>
      </c>
      <c r="AB57" s="85">
        <f>(VLOOKUP($A56,'RevPAR Raw Data'!$B$6:$BE$43,'RevPAR Raw Data'!X$1,FALSE))/100</f>
        <v>7.3707014529437301E-2</v>
      </c>
      <c r="AC57" s="85">
        <f>(VLOOKUP($A56,'RevPAR Raw Data'!$B$6:$BE$43,'RevPAR Raw Data'!Y$1,FALSE))/100</f>
        <v>5.92410432897085E-2</v>
      </c>
      <c r="AD57" s="86">
        <f>(VLOOKUP($A56,'RevPAR Raw Data'!$B$6:$BE$43,'RevPAR Raw Data'!AA$1,FALSE))/100</f>
        <v>2.5306304109941303E-4</v>
      </c>
      <c r="AE57" s="86">
        <f>(VLOOKUP($A56,'RevPAR Raw Data'!$B$6:$BE$43,'RevPAR Raw Data'!AB$1,FALSE))/100</f>
        <v>3.94762543058745E-3</v>
      </c>
      <c r="AF57" s="85">
        <f>(VLOOKUP($A56,'RevPAR Raw Data'!$B$6:$BE$43,'RevPAR Raw Data'!AC$1,FALSE))/100</f>
        <v>2.07475406291702E-3</v>
      </c>
      <c r="AG57" s="87">
        <f>(VLOOKUP($A56,'RevPAR Raw Data'!$B$6:$BE$43,'RevPAR Raw Data'!AE$1,FALSE))/100</f>
        <v>4.0780455939634301E-2</v>
      </c>
    </row>
    <row r="58" spans="1:33" x14ac:dyDescent="0.2">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x14ac:dyDescent="0.2">
      <c r="A59" s="123" t="s">
        <v>34</v>
      </c>
      <c r="B59" s="106">
        <f>(VLOOKUP($A59,'Occupancy Raw Data'!$B$8:$BE$45,'Occupancy Raw Data'!G$3,FALSE))/100</f>
        <v>0.61561353301613397</v>
      </c>
      <c r="C59" s="107">
        <f>(VLOOKUP($A59,'Occupancy Raw Data'!$B$8:$BE$45,'Occupancy Raw Data'!H$3,FALSE))/100</f>
        <v>0.73795143704900101</v>
      </c>
      <c r="D59" s="107">
        <f>(VLOOKUP($A59,'Occupancy Raw Data'!$B$8:$BE$45,'Occupancy Raw Data'!I$3,FALSE))/100</f>
        <v>0.78754147865933899</v>
      </c>
      <c r="E59" s="107">
        <f>(VLOOKUP($A59,'Occupancy Raw Data'!$B$8:$BE$45,'Occupancy Raw Data'!J$3,FALSE))/100</f>
        <v>0.73307056200291398</v>
      </c>
      <c r="F59" s="107">
        <f>(VLOOKUP($A59,'Occupancy Raw Data'!$B$8:$BE$45,'Occupancy Raw Data'!K$3,FALSE))/100</f>
        <v>0.660972312446231</v>
      </c>
      <c r="G59" s="108">
        <f>(VLOOKUP($A59,'Occupancy Raw Data'!$B$8:$BE$45,'Occupancy Raw Data'!L$3,FALSE))/100</f>
        <v>0.70702986463472395</v>
      </c>
      <c r="H59" s="88">
        <f>(VLOOKUP($A59,'Occupancy Raw Data'!$B$8:$BE$45,'Occupancy Raw Data'!N$3,FALSE))/100</f>
        <v>0.70523377284618205</v>
      </c>
      <c r="I59" s="88">
        <f>(VLOOKUP($A59,'Occupancy Raw Data'!$B$8:$BE$45,'Occupancy Raw Data'!O$3,FALSE))/100</f>
        <v>0.728101901434415</v>
      </c>
      <c r="J59" s="108">
        <f>(VLOOKUP($A59,'Occupancy Raw Data'!$B$8:$BE$45,'Occupancy Raw Data'!P$3,FALSE))/100</f>
        <v>0.71666783714029803</v>
      </c>
      <c r="K59" s="109">
        <f>(VLOOKUP($A59,'Occupancy Raw Data'!$B$8:$BE$45,'Occupancy Raw Data'!R$3,FALSE))/100</f>
        <v>0.70978357106488799</v>
      </c>
      <c r="M59" s="110">
        <f>VLOOKUP($A59,'ADR Raw Data'!$B$6:$BE$43,'ADR Raw Data'!G$1,FALSE)</f>
        <v>155.03729761718</v>
      </c>
      <c r="N59" s="111">
        <f>VLOOKUP($A59,'ADR Raw Data'!$B$6:$BE$43,'ADR Raw Data'!H$1,FALSE)</f>
        <v>171.42737078143699</v>
      </c>
      <c r="O59" s="111">
        <f>VLOOKUP($A59,'ADR Raw Data'!$B$6:$BE$43,'ADR Raw Data'!I$1,FALSE)</f>
        <v>181.38318106830701</v>
      </c>
      <c r="P59" s="111">
        <f>VLOOKUP($A59,'ADR Raw Data'!$B$6:$BE$43,'ADR Raw Data'!J$1,FALSE)</f>
        <v>168.150987462128</v>
      </c>
      <c r="Q59" s="111">
        <f>VLOOKUP($A59,'ADR Raw Data'!$B$6:$BE$43,'ADR Raw Data'!K$1,FALSE)</f>
        <v>151.84437272558199</v>
      </c>
      <c r="R59" s="112">
        <f>VLOOKUP($A59,'ADR Raw Data'!$B$6:$BE$43,'ADR Raw Data'!L$1,FALSE)</f>
        <v>166.45021837433501</v>
      </c>
      <c r="S59" s="111">
        <f>VLOOKUP($A59,'ADR Raw Data'!$B$6:$BE$43,'ADR Raw Data'!N$1,FALSE)</f>
        <v>147.667813558056</v>
      </c>
      <c r="T59" s="111">
        <f>VLOOKUP($A59,'ADR Raw Data'!$B$6:$BE$43,'ADR Raw Data'!O$1,FALSE)</f>
        <v>149.26351683726901</v>
      </c>
      <c r="U59" s="112">
        <f>VLOOKUP($A59,'ADR Raw Data'!$B$6:$BE$43,'ADR Raw Data'!P$1,FALSE)</f>
        <v>148.47839450749299</v>
      </c>
      <c r="V59" s="113">
        <f>VLOOKUP($A59,'ADR Raw Data'!$B$6:$BE$43,'ADR Raw Data'!R$1,FALSE)</f>
        <v>161.265608519735</v>
      </c>
      <c r="X59" s="110">
        <f>VLOOKUP($A59,'RevPAR Raw Data'!$B$6:$BE$43,'RevPAR Raw Data'!G$1,FALSE)</f>
        <v>95.443058535386299</v>
      </c>
      <c r="Y59" s="111">
        <f>VLOOKUP($A59,'RevPAR Raw Data'!$B$6:$BE$43,'RevPAR Raw Data'!H$1,FALSE)</f>
        <v>126.50507461769401</v>
      </c>
      <c r="Z59" s="111">
        <f>VLOOKUP($A59,'RevPAR Raw Data'!$B$6:$BE$43,'RevPAR Raw Data'!I$1,FALSE)</f>
        <v>142.846778622469</v>
      </c>
      <c r="AA59" s="111">
        <f>VLOOKUP($A59,'RevPAR Raw Data'!$B$6:$BE$43,'RevPAR Raw Data'!J$1,FALSE)</f>
        <v>123.26653888020699</v>
      </c>
      <c r="AB59" s="111">
        <f>VLOOKUP($A59,'RevPAR Raw Data'!$B$6:$BE$43,'RevPAR Raw Data'!K$1,FALSE)</f>
        <v>100.36492617237499</v>
      </c>
      <c r="AC59" s="112">
        <f>VLOOKUP($A59,'RevPAR Raw Data'!$B$6:$BE$43,'RevPAR Raw Data'!L$1,FALSE)</f>
        <v>117.685275365626</v>
      </c>
      <c r="AD59" s="111">
        <f>VLOOKUP($A59,'RevPAR Raw Data'!$B$6:$BE$43,'RevPAR Raw Data'!N$1,FALSE)</f>
        <v>104.140329283494</v>
      </c>
      <c r="AE59" s="111">
        <f>VLOOKUP($A59,'RevPAR Raw Data'!$B$6:$BE$43,'RevPAR Raw Data'!O$1,FALSE)</f>
        <v>108.679050424004</v>
      </c>
      <c r="AF59" s="112">
        <f>VLOOKUP($A59,'RevPAR Raw Data'!$B$6:$BE$43,'RevPAR Raw Data'!P$1,FALSE)</f>
        <v>106.409689853749</v>
      </c>
      <c r="AG59" s="113">
        <f>VLOOKUP($A59,'RevPAR Raw Data'!$B$6:$BE$43,'RevPAR Raw Data'!R$1,FALSE)</f>
        <v>114.46367950509</v>
      </c>
    </row>
    <row r="60" spans="1:33" x14ac:dyDescent="0.2">
      <c r="A60" s="90" t="s">
        <v>14</v>
      </c>
      <c r="B60" s="78">
        <f>(VLOOKUP($A59,'Occupancy Raw Data'!$B$8:$BE$51,'Occupancy Raw Data'!T$3,FALSE))/100</f>
        <v>-3.8261820035369E-3</v>
      </c>
      <c r="C60" s="79">
        <f>(VLOOKUP($A59,'Occupancy Raw Data'!$B$8:$BE$51,'Occupancy Raw Data'!U$3,FALSE))/100</f>
        <v>-4.0348840279512806E-2</v>
      </c>
      <c r="D60" s="79">
        <f>(VLOOKUP($A59,'Occupancy Raw Data'!$B$8:$BE$51,'Occupancy Raw Data'!V$3,FALSE))/100</f>
        <v>-5.1563041439597106E-2</v>
      </c>
      <c r="E60" s="79">
        <f>(VLOOKUP($A59,'Occupancy Raw Data'!$B$8:$BE$51,'Occupancy Raw Data'!W$3,FALSE))/100</f>
        <v>-9.5554641760238312E-2</v>
      </c>
      <c r="F60" s="79">
        <f>(VLOOKUP($A59,'Occupancy Raw Data'!$B$8:$BE$51,'Occupancy Raw Data'!X$3,FALSE))/100</f>
        <v>-8.9952003828376703E-2</v>
      </c>
      <c r="G60" s="79">
        <f>(VLOOKUP($A59,'Occupancy Raw Data'!$B$8:$BE$51,'Occupancy Raw Data'!Y$3,FALSE))/100</f>
        <v>-5.8332723996546196E-2</v>
      </c>
      <c r="H60" s="80">
        <f>(VLOOKUP($A59,'Occupancy Raw Data'!$B$8:$BE$51,'Occupancy Raw Data'!AA$3,FALSE))/100</f>
        <v>-8.9058817445070701E-2</v>
      </c>
      <c r="I60" s="80">
        <f>(VLOOKUP($A59,'Occupancy Raw Data'!$B$8:$BE$51,'Occupancy Raw Data'!AB$3,FALSE))/100</f>
        <v>-0.104327716722954</v>
      </c>
      <c r="J60" s="79">
        <f>(VLOOKUP($A59,'Occupancy Raw Data'!$B$8:$BE$51,'Occupancy Raw Data'!AC$3,FALSE))/100</f>
        <v>-9.6879569496370499E-2</v>
      </c>
      <c r="K60" s="81">
        <f>(VLOOKUP($A59,'Occupancy Raw Data'!$B$8:$BE$51,'Occupancy Raw Data'!AE$3,FALSE))/100</f>
        <v>-6.9786527510225099E-2</v>
      </c>
      <c r="M60" s="78">
        <f>(VLOOKUP($A59,'ADR Raw Data'!$B$6:$BE$49,'ADR Raw Data'!T$1,FALSE))/100</f>
        <v>3.1778588562713702E-3</v>
      </c>
      <c r="N60" s="79">
        <f>(VLOOKUP($A59,'ADR Raw Data'!$B$6:$BE$49,'ADR Raw Data'!U$1,FALSE))/100</f>
        <v>-3.6889432274479099E-2</v>
      </c>
      <c r="O60" s="79">
        <f>(VLOOKUP($A59,'ADR Raw Data'!$B$6:$BE$49,'ADR Raw Data'!V$1,FALSE))/100</f>
        <v>-6.2226477455425498E-2</v>
      </c>
      <c r="P60" s="79">
        <f>(VLOOKUP($A59,'ADR Raw Data'!$B$6:$BE$49,'ADR Raw Data'!W$1,FALSE))/100</f>
        <v>-9.4115663749535908E-2</v>
      </c>
      <c r="Q60" s="79">
        <f>(VLOOKUP($A59,'ADR Raw Data'!$B$6:$BE$49,'ADR Raw Data'!X$1,FALSE))/100</f>
        <v>-8.4436569939352099E-2</v>
      </c>
      <c r="R60" s="79">
        <f>(VLOOKUP($A59,'ADR Raw Data'!$B$6:$BE$49,'ADR Raw Data'!Y$1,FALSE))/100</f>
        <v>-5.87663712770813E-2</v>
      </c>
      <c r="S60" s="80">
        <f>(VLOOKUP($A59,'ADR Raw Data'!$B$6:$BE$49,'ADR Raw Data'!AA$1,FALSE))/100</f>
        <v>-5.8978967280240997E-2</v>
      </c>
      <c r="T60" s="80">
        <f>(VLOOKUP($A59,'ADR Raw Data'!$B$6:$BE$49,'ADR Raw Data'!AB$1,FALSE))/100</f>
        <v>-6.9253898179751097E-2</v>
      </c>
      <c r="U60" s="79">
        <f>(VLOOKUP($A59,'ADR Raw Data'!$B$6:$BE$49,'ADR Raw Data'!AC$1,FALSE))/100</f>
        <v>-6.4340038963420998E-2</v>
      </c>
      <c r="V60" s="81">
        <f>(VLOOKUP($A59,'ADR Raw Data'!$B$6:$BE$49,'ADR Raw Data'!AE$1,FALSE))/100</f>
        <v>-5.93920887363662E-2</v>
      </c>
      <c r="X60" s="78">
        <f>(VLOOKUP($A59,'RevPAR Raw Data'!$B$6:$BE$43,'RevPAR Raw Data'!T$1,FALSE))/100</f>
        <v>-6.6048221363117308E-4</v>
      </c>
      <c r="Y60" s="79">
        <f>(VLOOKUP($A59,'RevPAR Raw Data'!$B$6:$BE$43,'RevPAR Raw Data'!U$1,FALSE))/100</f>
        <v>-7.5749826743147008E-2</v>
      </c>
      <c r="Z60" s="79">
        <f>(VLOOKUP($A59,'RevPAR Raw Data'!$B$6:$BE$43,'RevPAR Raw Data'!V$1,FALSE))/100</f>
        <v>-0.110580932459348</v>
      </c>
      <c r="AA60" s="79">
        <f>(VLOOKUP($A59,'RevPAR Raw Data'!$B$6:$BE$43,'RevPAR Raw Data'!W$1,FALSE))/100</f>
        <v>-0.18067711697616001</v>
      </c>
      <c r="AB60" s="79">
        <f>(VLOOKUP($A59,'RevPAR Raw Data'!$B$6:$BE$43,'RevPAR Raw Data'!X$1,FALSE))/100</f>
        <v>-0.16679333510528899</v>
      </c>
      <c r="AC60" s="79">
        <f>(VLOOKUP($A59,'RevPAR Raw Data'!$B$6:$BE$43,'RevPAR Raw Data'!Y$1,FALSE))/100</f>
        <v>-0.11367109275764299</v>
      </c>
      <c r="AD60" s="80">
        <f>(VLOOKUP($A59,'RevPAR Raw Data'!$B$6:$BE$43,'RevPAR Raw Data'!AA$1,FALSE))/100</f>
        <v>-0.14278518764520201</v>
      </c>
      <c r="AE60" s="80">
        <f>(VLOOKUP($A59,'RevPAR Raw Data'!$B$6:$BE$43,'RevPAR Raw Data'!AB$1,FALSE))/100</f>
        <v>-0.16635651383144801</v>
      </c>
      <c r="AF60" s="79">
        <f>(VLOOKUP($A59,'RevPAR Raw Data'!$B$6:$BE$43,'RevPAR Raw Data'!AC$1,FALSE))/100</f>
        <v>-0.15498637318363501</v>
      </c>
      <c r="AG60" s="81">
        <f>(VLOOKUP($A59,'RevPAR Raw Data'!$B$6:$BE$43,'RevPAR Raw Data'!AE$1,FALSE))/100</f>
        <v>-0.12503384861210098</v>
      </c>
    </row>
    <row r="61" spans="1:33" x14ac:dyDescent="0.2">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x14ac:dyDescent="0.2">
      <c r="A62" s="105" t="s">
        <v>35</v>
      </c>
      <c r="B62" s="106">
        <f>(VLOOKUP($A62,'Occupancy Raw Data'!$B$8:$BE$45,'Occupancy Raw Data'!G$3,FALSE))/100</f>
        <v>0.61784582893347395</v>
      </c>
      <c r="C62" s="107">
        <f>(VLOOKUP($A62,'Occupancy Raw Data'!$B$8:$BE$45,'Occupancy Raw Data'!H$3,FALSE))/100</f>
        <v>0.76177402323125609</v>
      </c>
      <c r="D62" s="107">
        <f>(VLOOKUP($A62,'Occupancy Raw Data'!$B$8:$BE$45,'Occupancy Raw Data'!I$3,FALSE))/100</f>
        <v>0.793030623020063</v>
      </c>
      <c r="E62" s="107">
        <f>(VLOOKUP($A62,'Occupancy Raw Data'!$B$8:$BE$45,'Occupancy Raw Data'!J$3,FALSE))/100</f>
        <v>0.75480464625131904</v>
      </c>
      <c r="F62" s="107">
        <f>(VLOOKUP($A62,'Occupancy Raw Data'!$B$8:$BE$45,'Occupancy Raw Data'!K$3,FALSE))/100</f>
        <v>0.68236536430834205</v>
      </c>
      <c r="G62" s="108">
        <f>(VLOOKUP($A62,'Occupancy Raw Data'!$B$8:$BE$45,'Occupancy Raw Data'!L$3,FALSE))/100</f>
        <v>0.72196409714889098</v>
      </c>
      <c r="H62" s="88">
        <f>(VLOOKUP($A62,'Occupancy Raw Data'!$B$8:$BE$45,'Occupancy Raw Data'!N$3,FALSE))/100</f>
        <v>0.76473072861668401</v>
      </c>
      <c r="I62" s="88">
        <f>(VLOOKUP($A62,'Occupancy Raw Data'!$B$8:$BE$45,'Occupancy Raw Data'!O$3,FALSE))/100</f>
        <v>0.71108764519535295</v>
      </c>
      <c r="J62" s="108">
        <f>(VLOOKUP($A62,'Occupancy Raw Data'!$B$8:$BE$45,'Occupancy Raw Data'!P$3,FALSE))/100</f>
        <v>0.73790918690601903</v>
      </c>
      <c r="K62" s="109">
        <f>(VLOOKUP($A62,'Occupancy Raw Data'!$B$8:$BE$45,'Occupancy Raw Data'!R$3,FALSE))/100</f>
        <v>0.72651983707949896</v>
      </c>
      <c r="M62" s="110">
        <f>VLOOKUP($A62,'ADR Raw Data'!$B$6:$BE$43,'ADR Raw Data'!G$1,FALSE)</f>
        <v>156.370875064091</v>
      </c>
      <c r="N62" s="111">
        <f>VLOOKUP($A62,'ADR Raw Data'!$B$6:$BE$43,'ADR Raw Data'!H$1,FALSE)</f>
        <v>178.58658441918399</v>
      </c>
      <c r="O62" s="111">
        <f>VLOOKUP($A62,'ADR Raw Data'!$B$6:$BE$43,'ADR Raw Data'!I$1,FALSE)</f>
        <v>179.714033288948</v>
      </c>
      <c r="P62" s="111">
        <f>VLOOKUP($A62,'ADR Raw Data'!$B$6:$BE$43,'ADR Raw Data'!J$1,FALSE)</f>
        <v>176.09702294348</v>
      </c>
      <c r="Q62" s="111">
        <f>VLOOKUP($A62,'ADR Raw Data'!$B$6:$BE$43,'ADR Raw Data'!K$1,FALSE)</f>
        <v>156.67948158464799</v>
      </c>
      <c r="R62" s="112">
        <f>VLOOKUP($A62,'ADR Raw Data'!$B$6:$BE$43,'ADR Raw Data'!L$1,FALSE)</f>
        <v>170.37023051045699</v>
      </c>
      <c r="S62" s="111">
        <f>VLOOKUP($A62,'ADR Raw Data'!$B$6:$BE$43,'ADR Raw Data'!N$1,FALSE)</f>
        <v>139.21952499309501</v>
      </c>
      <c r="T62" s="111">
        <f>VLOOKUP($A62,'ADR Raw Data'!$B$6:$BE$43,'ADR Raw Data'!O$1,FALSE)</f>
        <v>134.97374517374499</v>
      </c>
      <c r="U62" s="112">
        <f>VLOOKUP($A62,'ADR Raw Data'!$B$6:$BE$43,'ADR Raw Data'!P$1,FALSE)</f>
        <v>137.173797939324</v>
      </c>
      <c r="V62" s="113">
        <f>VLOOKUP($A62,'ADR Raw Data'!$B$6:$BE$43,'ADR Raw Data'!R$1,FALSE)</f>
        <v>160.73684786445401</v>
      </c>
      <c r="X62" s="110">
        <f>VLOOKUP($A62,'RevPAR Raw Data'!$B$6:$BE$43,'RevPAR Raw Data'!G$1,FALSE)</f>
        <v>96.613092925026294</v>
      </c>
      <c r="Y62" s="111">
        <f>VLOOKUP($A62,'RevPAR Raw Data'!$B$6:$BE$43,'RevPAR Raw Data'!H$1,FALSE)</f>
        <v>136.04262090813</v>
      </c>
      <c r="Z62" s="111">
        <f>VLOOKUP($A62,'RevPAR Raw Data'!$B$6:$BE$43,'RevPAR Raw Data'!I$1,FALSE)</f>
        <v>142.518731784582</v>
      </c>
      <c r="AA62" s="111">
        <f>VLOOKUP($A62,'RevPAR Raw Data'!$B$6:$BE$43,'RevPAR Raw Data'!J$1,FALSE)</f>
        <v>132.91885110876399</v>
      </c>
      <c r="AB62" s="111">
        <f>VLOOKUP($A62,'RevPAR Raw Data'!$B$6:$BE$43,'RevPAR Raw Data'!K$1,FALSE)</f>
        <v>106.912651531151</v>
      </c>
      <c r="AC62" s="112">
        <f>VLOOKUP($A62,'RevPAR Raw Data'!$B$6:$BE$43,'RevPAR Raw Data'!L$1,FALSE)</f>
        <v>123.00118965153101</v>
      </c>
      <c r="AD62" s="111">
        <f>VLOOKUP($A62,'RevPAR Raw Data'!$B$6:$BE$43,'RevPAR Raw Data'!N$1,FALSE)</f>
        <v>106.465448785638</v>
      </c>
      <c r="AE62" s="111">
        <f>VLOOKUP($A62,'RevPAR Raw Data'!$B$6:$BE$43,'RevPAR Raw Data'!O$1,FALSE)</f>
        <v>95.978162618796105</v>
      </c>
      <c r="AF62" s="112">
        <f>VLOOKUP($A62,'RevPAR Raw Data'!$B$6:$BE$43,'RevPAR Raw Data'!P$1,FALSE)</f>
        <v>101.221805702217</v>
      </c>
      <c r="AG62" s="113">
        <f>VLOOKUP($A62,'RevPAR Raw Data'!$B$6:$BE$43,'RevPAR Raw Data'!R$1,FALSE)</f>
        <v>116.778508523155</v>
      </c>
    </row>
    <row r="63" spans="1:33" x14ac:dyDescent="0.2">
      <c r="A63" s="90" t="s">
        <v>14</v>
      </c>
      <c r="B63" s="78">
        <f>(VLOOKUP($A62,'Occupancy Raw Data'!$B$8:$BE$51,'Occupancy Raw Data'!T$3,FALSE))/100</f>
        <v>-6.9721315314797E-2</v>
      </c>
      <c r="C63" s="79">
        <f>(VLOOKUP($A62,'Occupancy Raw Data'!$B$8:$BE$51,'Occupancy Raw Data'!U$3,FALSE))/100</f>
        <v>-0.16180597125350499</v>
      </c>
      <c r="D63" s="79">
        <f>(VLOOKUP($A62,'Occupancy Raw Data'!$B$8:$BE$51,'Occupancy Raw Data'!V$3,FALSE))/100</f>
        <v>-0.15704007833247999</v>
      </c>
      <c r="E63" s="79">
        <f>(VLOOKUP($A62,'Occupancy Raw Data'!$B$8:$BE$51,'Occupancy Raw Data'!W$3,FALSE))/100</f>
        <v>-0.18920939952972801</v>
      </c>
      <c r="F63" s="79">
        <f>(VLOOKUP($A62,'Occupancy Raw Data'!$B$8:$BE$51,'Occupancy Raw Data'!X$3,FALSE))/100</f>
        <v>-0.18180434626686801</v>
      </c>
      <c r="G63" s="79">
        <f>(VLOOKUP($A62,'Occupancy Raw Data'!$B$8:$BE$51,'Occupancy Raw Data'!Y$3,FALSE))/100</f>
        <v>-0.15632481206291302</v>
      </c>
      <c r="H63" s="80">
        <f>(VLOOKUP($A62,'Occupancy Raw Data'!$B$8:$BE$51,'Occupancy Raw Data'!AA$3,FALSE))/100</f>
        <v>-0.14275723422505102</v>
      </c>
      <c r="I63" s="80">
        <f>(VLOOKUP($A62,'Occupancy Raw Data'!$B$8:$BE$51,'Occupancy Raw Data'!AB$3,FALSE))/100</f>
        <v>-0.20307438836656</v>
      </c>
      <c r="J63" s="79">
        <f>(VLOOKUP($A62,'Occupancy Raw Data'!$B$8:$BE$51,'Occupancy Raw Data'!AC$3,FALSE))/100</f>
        <v>-0.17291930551166398</v>
      </c>
      <c r="K63" s="81">
        <f>(VLOOKUP($A62,'Occupancy Raw Data'!$B$8:$BE$51,'Occupancy Raw Data'!AE$3,FALSE))/100</f>
        <v>-0.16120860764228301</v>
      </c>
      <c r="M63" s="78">
        <f>(VLOOKUP($A62,'ADR Raw Data'!$B$6:$BE$49,'ADR Raw Data'!T$1,FALSE))/100</f>
        <v>2.6421368333003802E-2</v>
      </c>
      <c r="N63" s="79">
        <f>(VLOOKUP($A62,'ADR Raw Data'!$B$6:$BE$49,'ADR Raw Data'!U$1,FALSE))/100</f>
        <v>-5.39275875415972E-3</v>
      </c>
      <c r="O63" s="79">
        <f>(VLOOKUP($A62,'ADR Raw Data'!$B$6:$BE$49,'ADR Raw Data'!V$1,FALSE))/100</f>
        <v>-6.0820149862399295E-2</v>
      </c>
      <c r="P63" s="79">
        <f>(VLOOKUP($A62,'ADR Raw Data'!$B$6:$BE$49,'ADR Raw Data'!W$1,FALSE))/100</f>
        <v>-5.2445865210499099E-2</v>
      </c>
      <c r="Q63" s="79">
        <f>(VLOOKUP($A62,'ADR Raw Data'!$B$6:$BE$49,'ADR Raw Data'!X$1,FALSE))/100</f>
        <v>-7.9559228950912997E-2</v>
      </c>
      <c r="R63" s="79">
        <f>(VLOOKUP($A62,'ADR Raw Data'!$B$6:$BE$49,'ADR Raw Data'!Y$1,FALSE))/100</f>
        <v>-4.0029853358069502E-2</v>
      </c>
      <c r="S63" s="80">
        <f>(VLOOKUP($A62,'ADR Raw Data'!$B$6:$BE$49,'ADR Raw Data'!AA$1,FALSE))/100</f>
        <v>-4.4079340456824496E-2</v>
      </c>
      <c r="T63" s="80">
        <f>(VLOOKUP($A62,'ADR Raw Data'!$B$6:$BE$49,'ADR Raw Data'!AB$1,FALSE))/100</f>
        <v>-5.7612129111506205E-2</v>
      </c>
      <c r="U63" s="79">
        <f>(VLOOKUP($A62,'ADR Raw Data'!$B$6:$BE$49,'ADR Raw Data'!AC$1,FALSE))/100</f>
        <v>-5.02540210711609E-2</v>
      </c>
      <c r="V63" s="81">
        <f>(VLOOKUP($A62,'ADR Raw Data'!$B$6:$BE$49,'ADR Raw Data'!AE$1,FALSE))/100</f>
        <v>-4.1807472022044705E-2</v>
      </c>
      <c r="X63" s="78">
        <f>(VLOOKUP($A62,'RevPAR Raw Data'!$B$6:$BE$43,'RevPAR Raw Data'!T$1,FALSE))/100</f>
        <v>-4.5142079534387002E-2</v>
      </c>
      <c r="Y63" s="79">
        <f>(VLOOKUP($A62,'RevPAR Raw Data'!$B$6:$BE$43,'RevPAR Raw Data'!U$1,FALSE))/100</f>
        <v>-0.166326149439712</v>
      </c>
      <c r="Z63" s="79">
        <f>(VLOOKUP($A62,'RevPAR Raw Data'!$B$6:$BE$43,'RevPAR Raw Data'!V$1,FALSE))/100</f>
        <v>-0.20830902709629498</v>
      </c>
      <c r="AA63" s="79">
        <f>(VLOOKUP($A62,'RevPAR Raw Data'!$B$6:$BE$43,'RevPAR Raw Data'!W$1,FALSE))/100</f>
        <v>-0.23173201407593103</v>
      </c>
      <c r="AB63" s="79">
        <f>(VLOOKUP($A62,'RevPAR Raw Data'!$B$6:$BE$43,'RevPAR Raw Data'!X$1,FALSE))/100</f>
        <v>-0.246899361608865</v>
      </c>
      <c r="AC63" s="79">
        <f>(VLOOKUP($A62,'RevPAR Raw Data'!$B$6:$BE$43,'RevPAR Raw Data'!Y$1,FALSE))/100</f>
        <v>-0.190097006117877</v>
      </c>
      <c r="AD63" s="80">
        <f>(VLOOKUP($A62,'RevPAR Raw Data'!$B$6:$BE$43,'RevPAR Raw Data'!AA$1,FALSE))/100</f>
        <v>-0.18054392995179502</v>
      </c>
      <c r="AE63" s="80">
        <f>(VLOOKUP($A62,'RevPAR Raw Data'!$B$6:$BE$43,'RevPAR Raw Data'!AB$1,FALSE))/100</f>
        <v>-0.24898696959625202</v>
      </c>
      <c r="AF63" s="79">
        <f>(VLOOKUP($A62,'RevPAR Raw Data'!$B$6:$BE$43,'RevPAR Raw Data'!AC$1,FALSE))/100</f>
        <v>-0.21448343616003102</v>
      </c>
      <c r="AG63" s="81">
        <f>(VLOOKUP($A62,'RevPAR Raw Data'!$B$6:$BE$43,'RevPAR Raw Data'!AE$1,FALSE))/100</f>
        <v>-0.19627635531061</v>
      </c>
    </row>
    <row r="64" spans="1:33" x14ac:dyDescent="0.2">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x14ac:dyDescent="0.2">
      <c r="A65" s="105" t="s">
        <v>36</v>
      </c>
      <c r="B65" s="106">
        <f>(VLOOKUP($A65,'Occupancy Raw Data'!$B$8:$BE$45,'Occupancy Raw Data'!G$3,FALSE))/100</f>
        <v>0.52988972721996497</v>
      </c>
      <c r="C65" s="107">
        <f>(VLOOKUP($A65,'Occupancy Raw Data'!$B$8:$BE$45,'Occupancy Raw Data'!H$3,FALSE))/100</f>
        <v>0.629831688914683</v>
      </c>
      <c r="D65" s="107">
        <f>(VLOOKUP($A65,'Occupancy Raw Data'!$B$8:$BE$45,'Occupancy Raw Data'!I$3,FALSE))/100</f>
        <v>0.68717353453279106</v>
      </c>
      <c r="E65" s="107">
        <f>(VLOOKUP($A65,'Occupancy Raw Data'!$B$8:$BE$45,'Occupancy Raw Data'!J$3,FALSE))/100</f>
        <v>0.65594892629135204</v>
      </c>
      <c r="F65" s="107">
        <f>(VLOOKUP($A65,'Occupancy Raw Data'!$B$8:$BE$45,'Occupancy Raw Data'!K$3,FALSE))/100</f>
        <v>0.61195589088798596</v>
      </c>
      <c r="G65" s="108">
        <f>(VLOOKUP($A65,'Occupancy Raw Data'!$B$8:$BE$45,'Occupancy Raw Data'!L$3,FALSE))/100</f>
        <v>0.62295995356935496</v>
      </c>
      <c r="H65" s="88">
        <f>(VLOOKUP($A65,'Occupancy Raw Data'!$B$8:$BE$45,'Occupancy Raw Data'!N$3,FALSE))/100</f>
        <v>0.66581543818920397</v>
      </c>
      <c r="I65" s="88">
        <f>(VLOOKUP($A65,'Occupancy Raw Data'!$B$8:$BE$45,'Occupancy Raw Data'!O$3,FALSE))/100</f>
        <v>0.67788740568775296</v>
      </c>
      <c r="J65" s="108">
        <f>(VLOOKUP($A65,'Occupancy Raw Data'!$B$8:$BE$45,'Occupancy Raw Data'!P$3,FALSE))/100</f>
        <v>0.67185142193847891</v>
      </c>
      <c r="K65" s="109">
        <f>(VLOOKUP($A65,'Occupancy Raw Data'!$B$8:$BE$45,'Occupancy Raw Data'!R$3,FALSE))/100</f>
        <v>0.63692894453196203</v>
      </c>
      <c r="M65" s="110">
        <f>VLOOKUP($A65,'ADR Raw Data'!$B$6:$BE$43,'ADR Raw Data'!G$1,FALSE)</f>
        <v>124.38299671412901</v>
      </c>
      <c r="N65" s="111">
        <f>VLOOKUP($A65,'ADR Raw Data'!$B$6:$BE$43,'ADR Raw Data'!H$1,FALSE)</f>
        <v>136.94397161813399</v>
      </c>
      <c r="O65" s="111">
        <f>VLOOKUP($A65,'ADR Raw Data'!$B$6:$BE$43,'ADR Raw Data'!I$1,FALSE)</f>
        <v>141.23989527027001</v>
      </c>
      <c r="P65" s="111">
        <f>VLOOKUP($A65,'ADR Raw Data'!$B$6:$BE$43,'ADR Raw Data'!J$1,FALSE)</f>
        <v>138.27951689966301</v>
      </c>
      <c r="Q65" s="111">
        <f>VLOOKUP($A65,'ADR Raw Data'!$B$6:$BE$43,'ADR Raw Data'!K$1,FALSE)</f>
        <v>131.54897951441501</v>
      </c>
      <c r="R65" s="112">
        <f>VLOOKUP($A65,'ADR Raw Data'!$B$6:$BE$43,'ADR Raw Data'!L$1,FALSE)</f>
        <v>134.976161586047</v>
      </c>
      <c r="S65" s="111">
        <f>VLOOKUP($A65,'ADR Raw Data'!$B$6:$BE$43,'ADR Raw Data'!N$1,FALSE)</f>
        <v>127.63288877266299</v>
      </c>
      <c r="T65" s="111">
        <f>VLOOKUP($A65,'ADR Raw Data'!$B$6:$BE$43,'ADR Raw Data'!O$1,FALSE)</f>
        <v>125.45458904109501</v>
      </c>
      <c r="U65" s="112">
        <f>VLOOKUP($A65,'ADR Raw Data'!$B$6:$BE$43,'ADR Raw Data'!P$1,FALSE)</f>
        <v>126.533953870076</v>
      </c>
      <c r="V65" s="113">
        <f>VLOOKUP($A65,'ADR Raw Data'!$B$6:$BE$43,'ADR Raw Data'!R$1,FALSE)</f>
        <v>132.43185029940099</v>
      </c>
      <c r="X65" s="110">
        <f>VLOOKUP($A65,'RevPAR Raw Data'!$B$6:$BE$43,'RevPAR Raw Data'!G$1,FALSE)</f>
        <v>65.909272199651696</v>
      </c>
      <c r="Y65" s="111">
        <f>VLOOKUP($A65,'RevPAR Raw Data'!$B$6:$BE$43,'RevPAR Raw Data'!H$1,FALSE)</f>
        <v>86.251652930934398</v>
      </c>
      <c r="Z65" s="111">
        <f>VLOOKUP($A65,'RevPAR Raw Data'!$B$6:$BE$43,'RevPAR Raw Data'!I$1,FALSE)</f>
        <v>97.056318049912903</v>
      </c>
      <c r="AA65" s="111">
        <f>VLOOKUP($A65,'RevPAR Raw Data'!$B$6:$BE$43,'RevPAR Raw Data'!J$1,FALSE)</f>
        <v>90.704300638421302</v>
      </c>
      <c r="AB65" s="111">
        <f>VLOOKUP($A65,'RevPAR Raw Data'!$B$6:$BE$43,'RevPAR Raw Data'!K$1,FALSE)</f>
        <v>80.5021729541497</v>
      </c>
      <c r="AC65" s="112">
        <f>VLOOKUP($A65,'RevPAR Raw Data'!$B$6:$BE$43,'RevPAR Raw Data'!L$1,FALSE)</f>
        <v>84.084743354614005</v>
      </c>
      <c r="AD65" s="111">
        <f>VLOOKUP($A65,'RevPAR Raw Data'!$B$6:$BE$43,'RevPAR Raw Data'!N$1,FALSE)</f>
        <v>84.979947765525196</v>
      </c>
      <c r="AE65" s="111">
        <f>VLOOKUP($A65,'RevPAR Raw Data'!$B$6:$BE$43,'RevPAR Raw Data'!O$1,FALSE)</f>
        <v>85.044085896691797</v>
      </c>
      <c r="AF65" s="112">
        <f>VLOOKUP($A65,'RevPAR Raw Data'!$B$6:$BE$43,'RevPAR Raw Data'!P$1,FALSE)</f>
        <v>85.012016831108497</v>
      </c>
      <c r="AG65" s="113">
        <f>VLOOKUP($A65,'RevPAR Raw Data'!$B$6:$BE$43,'RevPAR Raw Data'!R$1,FALSE)</f>
        <v>84.349678633612399</v>
      </c>
    </row>
    <row r="66" spans="1:33" x14ac:dyDescent="0.2">
      <c r="A66" s="90" t="s">
        <v>14</v>
      </c>
      <c r="B66" s="78">
        <f>(VLOOKUP($A65,'Occupancy Raw Data'!$B$8:$BE$51,'Occupancy Raw Data'!T$3,FALSE))/100</f>
        <v>-7.2237561522657506E-2</v>
      </c>
      <c r="C66" s="79">
        <f>(VLOOKUP($A65,'Occupancy Raw Data'!$B$8:$BE$51,'Occupancy Raw Data'!U$3,FALSE))/100</f>
        <v>-9.9557007492844796E-2</v>
      </c>
      <c r="D66" s="79">
        <f>(VLOOKUP($A65,'Occupancy Raw Data'!$B$8:$BE$51,'Occupancy Raw Data'!V$3,FALSE))/100</f>
        <v>-0.11478225532139399</v>
      </c>
      <c r="E66" s="79">
        <f>(VLOOKUP($A65,'Occupancy Raw Data'!$B$8:$BE$51,'Occupancy Raw Data'!W$3,FALSE))/100</f>
        <v>-0.16062580493193401</v>
      </c>
      <c r="F66" s="79">
        <f>(VLOOKUP($A65,'Occupancy Raw Data'!$B$8:$BE$51,'Occupancy Raw Data'!X$3,FALSE))/100</f>
        <v>-8.9167250591682401E-2</v>
      </c>
      <c r="G66" s="79">
        <f>(VLOOKUP($A65,'Occupancy Raw Data'!$B$8:$BE$51,'Occupancy Raw Data'!Y$3,FALSE))/100</f>
        <v>-0.110115941593221</v>
      </c>
      <c r="H66" s="80">
        <f>(VLOOKUP($A65,'Occupancy Raw Data'!$B$8:$BE$51,'Occupancy Raw Data'!AA$3,FALSE))/100</f>
        <v>-6.60029060527971E-2</v>
      </c>
      <c r="I66" s="80">
        <f>(VLOOKUP($A65,'Occupancy Raw Data'!$B$8:$BE$51,'Occupancy Raw Data'!AB$3,FALSE))/100</f>
        <v>-0.1072179558192</v>
      </c>
      <c r="J66" s="79">
        <f>(VLOOKUP($A65,'Occupancy Raw Data'!$B$8:$BE$51,'Occupancy Raw Data'!AC$3,FALSE))/100</f>
        <v>-8.7260377978447393E-2</v>
      </c>
      <c r="K66" s="81">
        <f>(VLOOKUP($A65,'Occupancy Raw Data'!$B$8:$BE$51,'Occupancy Raw Data'!AE$3,FALSE))/100</f>
        <v>-0.103349153043968</v>
      </c>
      <c r="M66" s="78">
        <f>(VLOOKUP($A65,'ADR Raw Data'!$B$6:$BE$49,'ADR Raw Data'!T$1,FALSE))/100</f>
        <v>-7.81616040120163E-2</v>
      </c>
      <c r="N66" s="79">
        <f>(VLOOKUP($A65,'ADR Raw Data'!$B$6:$BE$49,'ADR Raw Data'!U$1,FALSE))/100</f>
        <v>-9.9696343640658394E-2</v>
      </c>
      <c r="O66" s="79">
        <f>(VLOOKUP($A65,'ADR Raw Data'!$B$6:$BE$49,'ADR Raw Data'!V$1,FALSE))/100</f>
        <v>-0.13478129411927101</v>
      </c>
      <c r="P66" s="79">
        <f>(VLOOKUP($A65,'ADR Raw Data'!$B$6:$BE$49,'ADR Raw Data'!W$1,FALSE))/100</f>
        <v>-0.138515386787327</v>
      </c>
      <c r="Q66" s="79">
        <f>(VLOOKUP($A65,'ADR Raw Data'!$B$6:$BE$49,'ADR Raw Data'!X$1,FALSE))/100</f>
        <v>-6.4416387477001291E-2</v>
      </c>
      <c r="R66" s="79">
        <f>(VLOOKUP($A65,'ADR Raw Data'!$B$6:$BE$49,'ADR Raw Data'!Y$1,FALSE))/100</f>
        <v>-0.10873327626563499</v>
      </c>
      <c r="S66" s="80">
        <f>(VLOOKUP($A65,'ADR Raw Data'!$B$6:$BE$49,'ADR Raw Data'!AA$1,FALSE))/100</f>
        <v>-6.1074405112700993E-2</v>
      </c>
      <c r="T66" s="80">
        <f>(VLOOKUP($A65,'ADR Raw Data'!$B$6:$BE$49,'ADR Raw Data'!AB$1,FALSE))/100</f>
        <v>-7.6249593764044304E-2</v>
      </c>
      <c r="U66" s="79">
        <f>(VLOOKUP($A65,'ADR Raw Data'!$B$6:$BE$49,'ADR Raw Data'!AC$1,FALSE))/100</f>
        <v>-6.8717015998458003E-2</v>
      </c>
      <c r="V66" s="81">
        <f>(VLOOKUP($A65,'ADR Raw Data'!$B$6:$BE$49,'ADR Raw Data'!AE$1,FALSE))/100</f>
        <v>-9.8075694446369099E-2</v>
      </c>
      <c r="X66" s="78">
        <f>(VLOOKUP($A65,'RevPAR Raw Data'!$B$6:$BE$43,'RevPAR Raw Data'!T$1,FALSE))/100</f>
        <v>-0.144752961856146</v>
      </c>
      <c r="Y66" s="79">
        <f>(VLOOKUP($A65,'RevPAR Raw Data'!$B$6:$BE$43,'RevPAR Raw Data'!U$1,FALSE))/100</f>
        <v>-0.189327881502661</v>
      </c>
      <c r="Z66" s="79">
        <f>(VLOOKUP($A65,'RevPAR Raw Data'!$B$6:$BE$43,'RevPAR Raw Data'!V$1,FALSE))/100</f>
        <v>-0.23409304852651899</v>
      </c>
      <c r="AA66" s="79">
        <f>(VLOOKUP($A65,'RevPAR Raw Data'!$B$6:$BE$43,'RevPAR Raw Data'!W$1,FALSE))/100</f>
        <v>-0.27689204622108898</v>
      </c>
      <c r="AB66" s="79">
        <f>(VLOOKUP($A65,'RevPAR Raw Data'!$B$6:$BE$43,'RevPAR Raw Data'!X$1,FALSE))/100</f>
        <v>-0.14783980590431101</v>
      </c>
      <c r="AC66" s="79">
        <f>(VLOOKUP($A65,'RevPAR Raw Data'!$B$6:$BE$43,'RevPAR Raw Data'!Y$1,FALSE))/100</f>
        <v>-0.20687595076035101</v>
      </c>
      <c r="AD66" s="80">
        <f>(VLOOKUP($A65,'RevPAR Raw Data'!$B$6:$BE$43,'RevPAR Raw Data'!AA$1,FALSE))/100</f>
        <v>-0.123046222942614</v>
      </c>
      <c r="AE66" s="80">
        <f>(VLOOKUP($A65,'RevPAR Raw Data'!$B$6:$BE$43,'RevPAR Raw Data'!AB$1,FALSE))/100</f>
        <v>-0.17529222400781902</v>
      </c>
      <c r="AF66" s="79">
        <f>(VLOOKUP($A65,'RevPAR Raw Data'!$B$6:$BE$43,'RevPAR Raw Data'!AC$1,FALSE))/100</f>
        <v>-0.14998112118732801</v>
      </c>
      <c r="AG66" s="81">
        <f>(VLOOKUP($A65,'RevPAR Raw Data'!$B$6:$BE$43,'RevPAR Raw Data'!AE$1,FALSE))/100</f>
        <v>-0.19128880753510599</v>
      </c>
    </row>
    <row r="67" spans="1:33" x14ac:dyDescent="0.2">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x14ac:dyDescent="0.2">
      <c r="A68" s="105" t="s">
        <v>37</v>
      </c>
      <c r="B68" s="106">
        <f>(VLOOKUP($A68,'Occupancy Raw Data'!$B$8:$BE$45,'Occupancy Raw Data'!G$3,FALSE))/100</f>
        <v>0.64045854562297289</v>
      </c>
      <c r="C68" s="107">
        <f>(VLOOKUP($A68,'Occupancy Raw Data'!$B$8:$BE$45,'Occupancy Raw Data'!H$3,FALSE))/100</f>
        <v>0.79319129226493701</v>
      </c>
      <c r="D68" s="107">
        <f>(VLOOKUP($A68,'Occupancy Raw Data'!$B$8:$BE$45,'Occupancy Raw Data'!I$3,FALSE))/100</f>
        <v>0.87181565539601602</v>
      </c>
      <c r="E68" s="107">
        <f>(VLOOKUP($A68,'Occupancy Raw Data'!$B$8:$BE$45,'Occupancy Raw Data'!J$3,FALSE))/100</f>
        <v>0.81009726725335796</v>
      </c>
      <c r="F68" s="107">
        <f>(VLOOKUP($A68,'Occupancy Raw Data'!$B$8:$BE$45,'Occupancy Raw Data'!K$3,FALSE))/100</f>
        <v>0.70611394163964702</v>
      </c>
      <c r="G68" s="108">
        <f>(VLOOKUP($A68,'Occupancy Raw Data'!$B$8:$BE$45,'Occupancy Raw Data'!L$3,FALSE))/100</f>
        <v>0.76433534043538598</v>
      </c>
      <c r="H68" s="88">
        <f>(VLOOKUP($A68,'Occupancy Raw Data'!$B$8:$BE$45,'Occupancy Raw Data'!N$3,FALSE))/100</f>
        <v>0.709703566465956</v>
      </c>
      <c r="I68" s="88">
        <f>(VLOOKUP($A68,'Occupancy Raw Data'!$B$8:$BE$45,'Occupancy Raw Data'!O$3,FALSE))/100</f>
        <v>0.73263084761463604</v>
      </c>
      <c r="J68" s="108">
        <f>(VLOOKUP($A68,'Occupancy Raw Data'!$B$8:$BE$45,'Occupancy Raw Data'!P$3,FALSE))/100</f>
        <v>0.72116720704029602</v>
      </c>
      <c r="K68" s="109">
        <f>(VLOOKUP($A68,'Occupancy Raw Data'!$B$8:$BE$45,'Occupancy Raw Data'!R$3,FALSE))/100</f>
        <v>0.75200158803678907</v>
      </c>
      <c r="M68" s="110">
        <f>VLOOKUP($A68,'ADR Raw Data'!$B$6:$BE$43,'ADR Raw Data'!G$1,FALSE)</f>
        <v>137.359904176459</v>
      </c>
      <c r="N68" s="111">
        <f>VLOOKUP($A68,'ADR Raw Data'!$B$6:$BE$43,'ADR Raw Data'!H$1,FALSE)</f>
        <v>159.807143065693</v>
      </c>
      <c r="O68" s="111">
        <f>VLOOKUP($A68,'ADR Raw Data'!$B$6:$BE$43,'ADR Raw Data'!I$1,FALSE)</f>
        <v>176.022058706335</v>
      </c>
      <c r="P68" s="111">
        <f>VLOOKUP($A68,'ADR Raw Data'!$B$6:$BE$43,'ADR Raw Data'!J$1,FALSE)</f>
        <v>167.483726415094</v>
      </c>
      <c r="Q68" s="111">
        <f>VLOOKUP($A68,'ADR Raw Data'!$B$6:$BE$43,'ADR Raw Data'!K$1,FALSE)</f>
        <v>144.25763693014099</v>
      </c>
      <c r="R68" s="112">
        <f>VLOOKUP($A68,'ADR Raw Data'!$B$6:$BE$43,'ADR Raw Data'!L$1,FALSE)</f>
        <v>158.49854138892201</v>
      </c>
      <c r="S68" s="111">
        <f>VLOOKUP($A68,'ADR Raw Data'!$B$6:$BE$43,'ADR Raw Data'!N$1,FALSE)</f>
        <v>135.25745472344499</v>
      </c>
      <c r="T68" s="111">
        <f>VLOOKUP($A68,'ADR Raw Data'!$B$6:$BE$43,'ADR Raw Data'!O$1,FALSE)</f>
        <v>129.767676623992</v>
      </c>
      <c r="U68" s="112">
        <f>VLOOKUP($A68,'ADR Raw Data'!$B$6:$BE$43,'ADR Raw Data'!P$1,FALSE)</f>
        <v>132.46893304431501</v>
      </c>
      <c r="V68" s="113">
        <f>VLOOKUP($A68,'ADR Raw Data'!$B$6:$BE$43,'ADR Raw Data'!R$1,FALSE)</f>
        <v>151.36645160580699</v>
      </c>
      <c r="X68" s="110">
        <f>VLOOKUP($A68,'RevPAR Raw Data'!$B$6:$BE$43,'RevPAR Raw Data'!G$1,FALSE)</f>
        <v>87.973324455766502</v>
      </c>
      <c r="Y68" s="111">
        <f>VLOOKUP($A68,'RevPAR Raw Data'!$B$6:$BE$43,'RevPAR Raw Data'!H$1,FALSE)</f>
        <v>126.757634321445</v>
      </c>
      <c r="Z68" s="111">
        <f>VLOOKUP($A68,'RevPAR Raw Data'!$B$6:$BE$43,'RevPAR Raw Data'!I$1,FALSE)</f>
        <v>153.45878647521999</v>
      </c>
      <c r="AA68" s="111">
        <f>VLOOKUP($A68,'RevPAR Raw Data'!$B$6:$BE$43,'RevPAR Raw Data'!J$1,FALSE)</f>
        <v>135.67810907827601</v>
      </c>
      <c r="AB68" s="111">
        <f>VLOOKUP($A68,'RevPAR Raw Data'!$B$6:$BE$43,'RevPAR Raw Data'!K$1,FALSE)</f>
        <v>101.862328624363</v>
      </c>
      <c r="AC68" s="112">
        <f>VLOOKUP($A68,'RevPAR Raw Data'!$B$6:$BE$43,'RevPAR Raw Data'!L$1,FALSE)</f>
        <v>121.146036591014</v>
      </c>
      <c r="AD68" s="111">
        <f>VLOOKUP($A68,'RevPAR Raw Data'!$B$6:$BE$43,'RevPAR Raw Data'!N$1,FALSE)</f>
        <v>95.992698008337101</v>
      </c>
      <c r="AE68" s="111">
        <f>VLOOKUP($A68,'RevPAR Raw Data'!$B$6:$BE$43,'RevPAR Raw Data'!O$1,FALSE)</f>
        <v>95.071802918017596</v>
      </c>
      <c r="AF68" s="112">
        <f>VLOOKUP($A68,'RevPAR Raw Data'!$B$6:$BE$43,'RevPAR Raw Data'!P$1,FALSE)</f>
        <v>95.532250463177306</v>
      </c>
      <c r="AG68" s="113">
        <f>VLOOKUP($A68,'RevPAR Raw Data'!$B$6:$BE$43,'RevPAR Raw Data'!R$1,FALSE)</f>
        <v>113.82781198306</v>
      </c>
    </row>
    <row r="69" spans="1:33" x14ac:dyDescent="0.2">
      <c r="A69" s="90" t="s">
        <v>14</v>
      </c>
      <c r="B69" s="78">
        <f>(VLOOKUP($A68,'Occupancy Raw Data'!$B$8:$BE$51,'Occupancy Raw Data'!T$3,FALSE))/100</f>
        <v>4.4694152333437806E-2</v>
      </c>
      <c r="C69" s="79">
        <f>(VLOOKUP($A68,'Occupancy Raw Data'!$B$8:$BE$51,'Occupancy Raw Data'!U$3,FALSE))/100</f>
        <v>6.3517122020104996E-2</v>
      </c>
      <c r="D69" s="79">
        <f>(VLOOKUP($A68,'Occupancy Raw Data'!$B$8:$BE$51,'Occupancy Raw Data'!V$3,FALSE))/100</f>
        <v>2.1878446778628501E-2</v>
      </c>
      <c r="E69" s="79">
        <f>(VLOOKUP($A68,'Occupancy Raw Data'!$B$8:$BE$51,'Occupancy Raw Data'!W$3,FALSE))/100</f>
        <v>-4.91867245063436E-2</v>
      </c>
      <c r="F69" s="79">
        <f>(VLOOKUP($A68,'Occupancy Raw Data'!$B$8:$BE$51,'Occupancy Raw Data'!X$3,FALSE))/100</f>
        <v>-1.38578290650892E-2</v>
      </c>
      <c r="G69" s="79">
        <f>(VLOOKUP($A68,'Occupancy Raw Data'!$B$8:$BE$51,'Occupancy Raw Data'!Y$3,FALSE))/100</f>
        <v>1.10072003031706E-2</v>
      </c>
      <c r="H69" s="80">
        <f>(VLOOKUP($A68,'Occupancy Raw Data'!$B$8:$BE$51,'Occupancy Raw Data'!AA$3,FALSE))/100</f>
        <v>-2.3528426280882503E-2</v>
      </c>
      <c r="I69" s="80">
        <f>(VLOOKUP($A68,'Occupancy Raw Data'!$B$8:$BE$51,'Occupancy Raw Data'!AB$3,FALSE))/100</f>
        <v>-4.2821415792311301E-2</v>
      </c>
      <c r="J69" s="79">
        <f>(VLOOKUP($A68,'Occupancy Raw Data'!$B$8:$BE$51,'Occupancy Raw Data'!AC$3,FALSE))/100</f>
        <v>-3.3424469569081398E-2</v>
      </c>
      <c r="K69" s="81">
        <f>(VLOOKUP($A68,'Occupancy Raw Data'!$B$8:$BE$51,'Occupancy Raw Data'!AE$3,FALSE))/100</f>
        <v>-1.5682741667237099E-3</v>
      </c>
      <c r="M69" s="78">
        <f>(VLOOKUP($A68,'ADR Raw Data'!$B$6:$BE$49,'ADR Raw Data'!T$1,FALSE))/100</f>
        <v>1.4058443727591501E-2</v>
      </c>
      <c r="N69" s="79">
        <f>(VLOOKUP($A68,'ADR Raw Data'!$B$6:$BE$49,'ADR Raw Data'!U$1,FALSE))/100</f>
        <v>1.7430570356729E-2</v>
      </c>
      <c r="O69" s="79">
        <f>(VLOOKUP($A68,'ADR Raw Data'!$B$6:$BE$49,'ADR Raw Data'!V$1,FALSE))/100</f>
        <v>1.9514842278128799E-2</v>
      </c>
      <c r="P69" s="79">
        <f>(VLOOKUP($A68,'ADR Raw Data'!$B$6:$BE$49,'ADR Raw Data'!W$1,FALSE))/100</f>
        <v>-2.1309253402704603E-2</v>
      </c>
      <c r="Q69" s="79">
        <f>(VLOOKUP($A68,'ADR Raw Data'!$B$6:$BE$49,'ADR Raw Data'!X$1,FALSE))/100</f>
        <v>4.3074674321850496E-3</v>
      </c>
      <c r="R69" s="79">
        <f>(VLOOKUP($A68,'ADR Raw Data'!$B$6:$BE$49,'ADR Raw Data'!Y$1,FALSE))/100</f>
        <v>5.0232420915201506E-3</v>
      </c>
      <c r="S69" s="80">
        <f>(VLOOKUP($A68,'ADR Raw Data'!$B$6:$BE$49,'ADR Raw Data'!AA$1,FALSE))/100</f>
        <v>1.9281158614286299E-2</v>
      </c>
      <c r="T69" s="80">
        <f>(VLOOKUP($A68,'ADR Raw Data'!$B$6:$BE$49,'ADR Raw Data'!AB$1,FALSE))/100</f>
        <v>-1.2230086692973801E-2</v>
      </c>
      <c r="U69" s="79">
        <f>(VLOOKUP($A68,'ADR Raw Data'!$B$6:$BE$49,'ADR Raw Data'!AC$1,FALSE))/100</f>
        <v>3.4042908413423399E-3</v>
      </c>
      <c r="V69" s="81">
        <f>(VLOOKUP($A68,'ADR Raw Data'!$B$6:$BE$49,'ADR Raw Data'!AE$1,FALSE))/100</f>
        <v>6.1836352292317801E-3</v>
      </c>
      <c r="X69" s="78">
        <f>(VLOOKUP($A68,'RevPAR Raw Data'!$B$6:$BE$43,'RevPAR Raw Data'!T$1,FALSE))/100</f>
        <v>5.93809262865614E-2</v>
      </c>
      <c r="Y69" s="79">
        <f>(VLOOKUP($A68,'RevPAR Raw Data'!$B$6:$BE$43,'RevPAR Raw Data'!U$1,FALSE))/100</f>
        <v>8.2054832041062495E-2</v>
      </c>
      <c r="Z69" s="79">
        <f>(VLOOKUP($A68,'RevPAR Raw Data'!$B$6:$BE$43,'RevPAR Raw Data'!V$1,FALSE))/100</f>
        <v>4.1820243494932699E-2</v>
      </c>
      <c r="AA69" s="79">
        <f>(VLOOKUP($A68,'RevPAR Raw Data'!$B$6:$BE$43,'RevPAR Raw Data'!W$1,FALSE))/100</f>
        <v>-6.9447845532493599E-2</v>
      </c>
      <c r="AB69" s="79">
        <f>(VLOOKUP($A68,'RevPAR Raw Data'!$B$6:$BE$43,'RevPAR Raw Data'!X$1,FALSE))/100</f>
        <v>-9.6100537802828803E-3</v>
      </c>
      <c r="AC69" s="79">
        <f>(VLOOKUP($A68,'RevPAR Raw Data'!$B$6:$BE$43,'RevPAR Raw Data'!Y$1,FALSE))/100</f>
        <v>1.6085734226563401E-2</v>
      </c>
      <c r="AD69" s="80">
        <f>(VLOOKUP($A68,'RevPAR Raw Data'!$B$6:$BE$43,'RevPAR Raw Data'!AA$1,FALSE))/100</f>
        <v>-4.7009229856624698E-3</v>
      </c>
      <c r="AE69" s="80">
        <f>(VLOOKUP($A68,'RevPAR Raw Data'!$B$6:$BE$43,'RevPAR Raw Data'!AB$1,FALSE))/100</f>
        <v>-5.4527792857829299E-2</v>
      </c>
      <c r="AF69" s="79">
        <f>(VLOOKUP($A68,'RevPAR Raw Data'!$B$6:$BE$43,'RevPAR Raw Data'!AC$1,FALSE))/100</f>
        <v>-3.0133965343369803E-2</v>
      </c>
      <c r="AG69" s="81">
        <f>(VLOOKUP($A68,'RevPAR Raw Data'!$B$6:$BE$43,'RevPAR Raw Data'!AE$1,FALSE))/100</f>
        <v>4.6056634271216205E-3</v>
      </c>
    </row>
    <row r="70" spans="1:33" x14ac:dyDescent="0.2">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x14ac:dyDescent="0.2">
      <c r="A71" s="105" t="s">
        <v>38</v>
      </c>
      <c r="B71" s="106">
        <f>(VLOOKUP($A71,'Occupancy Raw Data'!$B$8:$BE$45,'Occupancy Raw Data'!G$3,FALSE))/100</f>
        <v>0.57479541734860806</v>
      </c>
      <c r="C71" s="107">
        <f>(VLOOKUP($A71,'Occupancy Raw Data'!$B$8:$BE$45,'Occupancy Raw Data'!H$3,FALSE))/100</f>
        <v>0.74860883797054001</v>
      </c>
      <c r="D71" s="107">
        <f>(VLOOKUP($A71,'Occupancy Raw Data'!$B$8:$BE$45,'Occupancy Raw Data'!I$3,FALSE))/100</f>
        <v>0.787070376432078</v>
      </c>
      <c r="E71" s="107">
        <f>(VLOOKUP($A71,'Occupancy Raw Data'!$B$8:$BE$45,'Occupancy Raw Data'!J$3,FALSE))/100</f>
        <v>0.78543371522094896</v>
      </c>
      <c r="F71" s="107">
        <f>(VLOOKUP($A71,'Occupancy Raw Data'!$B$8:$BE$45,'Occupancy Raw Data'!K$3,FALSE))/100</f>
        <v>0.70605564648117802</v>
      </c>
      <c r="G71" s="108">
        <f>(VLOOKUP($A71,'Occupancy Raw Data'!$B$8:$BE$45,'Occupancy Raw Data'!L$3,FALSE))/100</f>
        <v>0.72039279869067097</v>
      </c>
      <c r="H71" s="88">
        <f>(VLOOKUP($A71,'Occupancy Raw Data'!$B$8:$BE$45,'Occupancy Raw Data'!N$3,FALSE))/100</f>
        <v>0.73404255319148903</v>
      </c>
      <c r="I71" s="88">
        <f>(VLOOKUP($A71,'Occupancy Raw Data'!$B$8:$BE$45,'Occupancy Raw Data'!O$3,FALSE))/100</f>
        <v>0.762193126022913</v>
      </c>
      <c r="J71" s="108">
        <f>(VLOOKUP($A71,'Occupancy Raw Data'!$B$8:$BE$45,'Occupancy Raw Data'!P$3,FALSE))/100</f>
        <v>0.74811783960720102</v>
      </c>
      <c r="K71" s="109">
        <f>(VLOOKUP($A71,'Occupancy Raw Data'!$B$8:$BE$45,'Occupancy Raw Data'!R$3,FALSE))/100</f>
        <v>0.72831423895253589</v>
      </c>
      <c r="M71" s="110">
        <f>VLOOKUP($A71,'ADR Raw Data'!$B$6:$BE$43,'ADR Raw Data'!G$1,FALSE)</f>
        <v>135.385424259681</v>
      </c>
      <c r="N71" s="111">
        <f>VLOOKUP($A71,'ADR Raw Data'!$B$6:$BE$43,'ADR Raw Data'!H$1,FALSE)</f>
        <v>142.82751421075599</v>
      </c>
      <c r="O71" s="111">
        <f>VLOOKUP($A71,'ADR Raw Data'!$B$6:$BE$43,'ADR Raw Data'!I$1,FALSE)</f>
        <v>150.98449573715899</v>
      </c>
      <c r="P71" s="111">
        <f>VLOOKUP($A71,'ADR Raw Data'!$B$6:$BE$43,'ADR Raw Data'!J$1,FALSE)</f>
        <v>147.34478849760299</v>
      </c>
      <c r="Q71" s="111">
        <f>VLOOKUP($A71,'ADR Raw Data'!$B$6:$BE$43,'ADR Raw Data'!K$1,FALSE)</f>
        <v>142.56861381548401</v>
      </c>
      <c r="R71" s="112">
        <f>VLOOKUP($A71,'ADR Raw Data'!$B$6:$BE$43,'ADR Raw Data'!L$1,FALSE)</f>
        <v>144.35658578698599</v>
      </c>
      <c r="S71" s="111">
        <f>VLOOKUP($A71,'ADR Raw Data'!$B$6:$BE$43,'ADR Raw Data'!N$1,FALSE)</f>
        <v>149.771770345596</v>
      </c>
      <c r="T71" s="111">
        <f>VLOOKUP($A71,'ADR Raw Data'!$B$6:$BE$43,'ADR Raw Data'!O$1,FALSE)</f>
        <v>152.408149022976</v>
      </c>
      <c r="U71" s="112">
        <f>VLOOKUP($A71,'ADR Raw Data'!$B$6:$BE$43,'ADR Raw Data'!P$1,FALSE)</f>
        <v>151.114760446291</v>
      </c>
      <c r="V71" s="113">
        <f>VLOOKUP($A71,'ADR Raw Data'!$B$6:$BE$43,'ADR Raw Data'!R$1,FALSE)</f>
        <v>146.339996147672</v>
      </c>
      <c r="X71" s="110">
        <f>VLOOKUP($A71,'RevPAR Raw Data'!$B$6:$BE$43,'RevPAR Raw Data'!G$1,FALSE)</f>
        <v>77.818921440261803</v>
      </c>
      <c r="Y71" s="111">
        <f>VLOOKUP($A71,'RevPAR Raw Data'!$B$6:$BE$43,'RevPAR Raw Data'!H$1,FALSE)</f>
        <v>106.921939443535</v>
      </c>
      <c r="Z71" s="111">
        <f>VLOOKUP($A71,'RevPAR Raw Data'!$B$6:$BE$43,'RevPAR Raw Data'!I$1,FALSE)</f>
        <v>118.835423895253</v>
      </c>
      <c r="AA71" s="111">
        <f>VLOOKUP($A71,'RevPAR Raw Data'!$B$6:$BE$43,'RevPAR Raw Data'!J$1,FALSE)</f>
        <v>115.72956464811701</v>
      </c>
      <c r="AB71" s="111">
        <f>VLOOKUP($A71,'RevPAR Raw Data'!$B$6:$BE$43,'RevPAR Raw Data'!K$1,FALSE)</f>
        <v>100.661374795417</v>
      </c>
      <c r="AC71" s="112">
        <f>VLOOKUP($A71,'RevPAR Raw Data'!$B$6:$BE$43,'RevPAR Raw Data'!L$1,FALSE)</f>
        <v>103.993444844517</v>
      </c>
      <c r="AD71" s="111">
        <f>VLOOKUP($A71,'RevPAR Raw Data'!$B$6:$BE$43,'RevPAR Raw Data'!N$1,FALSE)</f>
        <v>109.93885270049</v>
      </c>
      <c r="AE71" s="111">
        <f>VLOOKUP($A71,'RevPAR Raw Data'!$B$6:$BE$43,'RevPAR Raw Data'!O$1,FALSE)</f>
        <v>116.164443535188</v>
      </c>
      <c r="AF71" s="112">
        <f>VLOOKUP($A71,'RevPAR Raw Data'!$B$6:$BE$43,'RevPAR Raw Data'!P$1,FALSE)</f>
        <v>113.05164811783899</v>
      </c>
      <c r="AG71" s="113">
        <f>VLOOKUP($A71,'RevPAR Raw Data'!$B$6:$BE$43,'RevPAR Raw Data'!R$1,FALSE)</f>
        <v>106.581502922609</v>
      </c>
    </row>
    <row r="72" spans="1:33" x14ac:dyDescent="0.2">
      <c r="A72" s="90" t="s">
        <v>14</v>
      </c>
      <c r="B72" s="78">
        <f>(VLOOKUP($A71,'Occupancy Raw Data'!$B$8:$BE$51,'Occupancy Raw Data'!T$3,FALSE))/100</f>
        <v>1.4676339391056299E-2</v>
      </c>
      <c r="C72" s="79">
        <f>(VLOOKUP($A71,'Occupancy Raw Data'!$B$8:$BE$51,'Occupancy Raw Data'!U$3,FALSE))/100</f>
        <v>1.7084621849899298E-2</v>
      </c>
      <c r="D72" s="79">
        <f>(VLOOKUP($A71,'Occupancy Raw Data'!$B$8:$BE$51,'Occupancy Raw Data'!V$3,FALSE))/100</f>
        <v>4.0518534105407197E-3</v>
      </c>
      <c r="E72" s="79">
        <f>(VLOOKUP($A71,'Occupancy Raw Data'!$B$8:$BE$51,'Occupancy Raw Data'!W$3,FALSE))/100</f>
        <v>-7.54897738232169E-3</v>
      </c>
      <c r="F72" s="79">
        <f>(VLOOKUP($A71,'Occupancy Raw Data'!$B$8:$BE$51,'Occupancy Raw Data'!X$3,FALSE))/100</f>
        <v>5.1184987295178501E-2</v>
      </c>
      <c r="G72" s="79">
        <f>(VLOOKUP($A71,'Occupancy Raw Data'!$B$8:$BE$51,'Occupancy Raw Data'!Y$3,FALSE))/100</f>
        <v>1.47824927713502E-2</v>
      </c>
      <c r="H72" s="80">
        <f>(VLOOKUP($A71,'Occupancy Raw Data'!$B$8:$BE$51,'Occupancy Raw Data'!AA$3,FALSE))/100</f>
        <v>-4.4277220196023405E-2</v>
      </c>
      <c r="I72" s="80">
        <f>(VLOOKUP($A71,'Occupancy Raw Data'!$B$8:$BE$51,'Occupancy Raw Data'!AB$3,FALSE))/100</f>
        <v>3.3476482284003302E-2</v>
      </c>
      <c r="J72" s="79">
        <f>(VLOOKUP($A71,'Occupancy Raw Data'!$B$8:$BE$51,'Occupancy Raw Data'!AC$3,FALSE))/100</f>
        <v>-6.1891257295678802E-3</v>
      </c>
      <c r="K72" s="81">
        <f>(VLOOKUP($A71,'Occupancy Raw Data'!$B$8:$BE$51,'Occupancy Raw Data'!AE$3,FALSE))/100</f>
        <v>8.5364783685660302E-3</v>
      </c>
      <c r="M72" s="78">
        <f>(VLOOKUP($A71,'ADR Raw Data'!$B$6:$BE$49,'ADR Raw Data'!T$1,FALSE))/100</f>
        <v>-5.9567163996968903E-2</v>
      </c>
      <c r="N72" s="79">
        <f>(VLOOKUP($A71,'ADR Raw Data'!$B$6:$BE$49,'ADR Raw Data'!U$1,FALSE))/100</f>
        <v>-4.1044736027434504E-2</v>
      </c>
      <c r="O72" s="79">
        <f>(VLOOKUP($A71,'ADR Raw Data'!$B$6:$BE$49,'ADR Raw Data'!V$1,FALSE))/100</f>
        <v>9.7336736744191004E-3</v>
      </c>
      <c r="P72" s="79">
        <f>(VLOOKUP($A71,'ADR Raw Data'!$B$6:$BE$49,'ADR Raw Data'!W$1,FALSE))/100</f>
        <v>-1.1107939032298999E-2</v>
      </c>
      <c r="Q72" s="79">
        <f>(VLOOKUP($A71,'ADR Raw Data'!$B$6:$BE$49,'ADR Raw Data'!X$1,FALSE))/100</f>
        <v>-4.68686455213441E-2</v>
      </c>
      <c r="R72" s="79">
        <f>(VLOOKUP($A71,'ADR Raw Data'!$B$6:$BE$49,'ADR Raw Data'!Y$1,FALSE))/100</f>
        <v>-2.7311493334929299E-2</v>
      </c>
      <c r="S72" s="80">
        <f>(VLOOKUP($A71,'ADR Raw Data'!$B$6:$BE$49,'ADR Raw Data'!AA$1,FALSE))/100</f>
        <v>-0.10418037683768701</v>
      </c>
      <c r="T72" s="80">
        <f>(VLOOKUP($A71,'ADR Raw Data'!$B$6:$BE$49,'ADR Raw Data'!AB$1,FALSE))/100</f>
        <v>-6.1703345625502198E-2</v>
      </c>
      <c r="U72" s="79">
        <f>(VLOOKUP($A71,'ADR Raw Data'!$B$6:$BE$49,'ADR Raw Data'!AC$1,FALSE))/100</f>
        <v>-8.3366519991371693E-2</v>
      </c>
      <c r="V72" s="81">
        <f>(VLOOKUP($A71,'ADR Raw Data'!$B$6:$BE$49,'ADR Raw Data'!AE$1,FALSE))/100</f>
        <v>-4.54558883909984E-2</v>
      </c>
      <c r="X72" s="78">
        <f>(VLOOKUP($A71,'RevPAR Raw Data'!$B$6:$BE$43,'RevPAR Raw Data'!T$1,FALSE))/100</f>
        <v>-4.57650525212948E-2</v>
      </c>
      <c r="Y72" s="79">
        <f>(VLOOKUP($A71,'RevPAR Raw Data'!$B$6:$BE$43,'RevPAR Raw Data'!U$1,FALSE))/100</f>
        <v>-2.4661347971492803E-2</v>
      </c>
      <c r="Z72" s="79">
        <f>(VLOOKUP($A71,'RevPAR Raw Data'!$B$6:$BE$43,'RevPAR Raw Data'!V$1,FALSE))/100</f>
        <v>1.38249665038346E-2</v>
      </c>
      <c r="AA72" s="79">
        <f>(VLOOKUP($A71,'RevPAR Raw Data'!$B$6:$BE$43,'RevPAR Raw Data'!W$1,FALSE))/100</f>
        <v>-1.8573062834101598E-2</v>
      </c>
      <c r="AB72" s="79">
        <f>(VLOOKUP($A71,'RevPAR Raw Data'!$B$6:$BE$43,'RevPAR Raw Data'!X$1,FALSE))/100</f>
        <v>1.9173707482821301E-3</v>
      </c>
      <c r="AC72" s="79">
        <f>(VLOOKUP($A71,'RevPAR Raw Data'!$B$6:$BE$43,'RevPAR Raw Data'!Y$1,FALSE))/100</f>
        <v>-1.29327325163775E-2</v>
      </c>
      <c r="AD72" s="80">
        <f>(VLOOKUP($A71,'RevPAR Raw Data'!$B$6:$BE$43,'RevPAR Raw Data'!AA$1,FALSE))/100</f>
        <v>-0.143844779548363</v>
      </c>
      <c r="AE72" s="80">
        <f>(VLOOKUP($A71,'RevPAR Raw Data'!$B$6:$BE$43,'RevPAR Raw Data'!AB$1,FALSE))/100</f>
        <v>-3.0292474298194701E-2</v>
      </c>
      <c r="AF72" s="79">
        <f>(VLOOKUP($A71,'RevPAR Raw Data'!$B$6:$BE$43,'RevPAR Raw Data'!AC$1,FALSE))/100</f>
        <v>-8.9039679847076392E-2</v>
      </c>
      <c r="AG72" s="81">
        <f>(VLOOKUP($A71,'RevPAR Raw Data'!$B$6:$BE$43,'RevPAR Raw Data'!AE$1,FALSE))/100</f>
        <v>-3.73074432304061E-2</v>
      </c>
    </row>
    <row r="73" spans="1:33" x14ac:dyDescent="0.2">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x14ac:dyDescent="0.2">
      <c r="A74" s="105" t="s">
        <v>39</v>
      </c>
      <c r="B74" s="106">
        <f>(VLOOKUP($A74,'Occupancy Raw Data'!$B$8:$BE$45,'Occupancy Raw Data'!G$3,FALSE))/100</f>
        <v>0.57667219458264196</v>
      </c>
      <c r="C74" s="107">
        <f>(VLOOKUP($A74,'Occupancy Raw Data'!$B$8:$BE$45,'Occupancy Raw Data'!H$3,FALSE))/100</f>
        <v>0.63161967938087304</v>
      </c>
      <c r="D74" s="107">
        <f>(VLOOKUP($A74,'Occupancy Raw Data'!$B$8:$BE$45,'Occupancy Raw Data'!I$3,FALSE))/100</f>
        <v>0.67119955776672102</v>
      </c>
      <c r="E74" s="107">
        <f>(VLOOKUP($A74,'Occupancy Raw Data'!$B$8:$BE$45,'Occupancy Raw Data'!J$3,FALSE))/100</f>
        <v>0.68015478164731802</v>
      </c>
      <c r="F74" s="107">
        <f>(VLOOKUP($A74,'Occupancy Raw Data'!$B$8:$BE$45,'Occupancy Raw Data'!K$3,FALSE))/100</f>
        <v>0.67197346600331598</v>
      </c>
      <c r="G74" s="108">
        <f>(VLOOKUP($A74,'Occupancy Raw Data'!$B$8:$BE$45,'Occupancy Raw Data'!L$3,FALSE))/100</f>
        <v>0.64632393587617398</v>
      </c>
      <c r="H74" s="88">
        <f>(VLOOKUP($A74,'Occupancy Raw Data'!$B$8:$BE$45,'Occupancy Raw Data'!N$3,FALSE))/100</f>
        <v>0.76307352128247596</v>
      </c>
      <c r="I74" s="88">
        <f>(VLOOKUP($A74,'Occupancy Raw Data'!$B$8:$BE$45,'Occupancy Raw Data'!O$3,FALSE))/100</f>
        <v>0.785295743504698</v>
      </c>
      <c r="J74" s="108">
        <f>(VLOOKUP($A74,'Occupancy Raw Data'!$B$8:$BE$45,'Occupancy Raw Data'!P$3,FALSE))/100</f>
        <v>0.77418463239358704</v>
      </c>
      <c r="K74" s="109">
        <f>(VLOOKUP($A74,'Occupancy Raw Data'!$B$8:$BE$45,'Occupancy Raw Data'!R$3,FALSE))/100</f>
        <v>0.68285556345257803</v>
      </c>
      <c r="M74" s="110">
        <f>VLOOKUP($A74,'ADR Raw Data'!$B$6:$BE$43,'ADR Raw Data'!G$1,FALSE)</f>
        <v>97.305939417177896</v>
      </c>
      <c r="N74" s="111">
        <f>VLOOKUP($A74,'ADR Raw Data'!$B$6:$BE$43,'ADR Raw Data'!H$1,FALSE)</f>
        <v>99.786707509189498</v>
      </c>
      <c r="O74" s="111">
        <f>VLOOKUP($A74,'ADR Raw Data'!$B$6:$BE$43,'ADR Raw Data'!I$1,FALSE)</f>
        <v>102.14436666117599</v>
      </c>
      <c r="P74" s="111">
        <f>VLOOKUP($A74,'ADR Raw Data'!$B$6:$BE$43,'ADR Raw Data'!J$1,FALSE)</f>
        <v>101.946484070221</v>
      </c>
      <c r="Q74" s="111">
        <f>VLOOKUP($A74,'ADR Raw Data'!$B$6:$BE$43,'ADR Raw Data'!K$1,FALSE)</f>
        <v>100.56909838762699</v>
      </c>
      <c r="R74" s="112">
        <f>VLOOKUP($A74,'ADR Raw Data'!$B$6:$BE$43,'ADR Raw Data'!L$1,FALSE)</f>
        <v>100.450955867259</v>
      </c>
      <c r="S74" s="111">
        <f>VLOOKUP($A74,'ADR Raw Data'!$B$6:$BE$43,'ADR Raw Data'!N$1,FALSE)</f>
        <v>114.031218487394</v>
      </c>
      <c r="T74" s="111">
        <f>VLOOKUP($A74,'ADR Raw Data'!$B$6:$BE$43,'ADR Raw Data'!O$1,FALSE)</f>
        <v>113.137496832324</v>
      </c>
      <c r="U74" s="112">
        <f>VLOOKUP($A74,'ADR Raw Data'!$B$6:$BE$43,'ADR Raw Data'!P$1,FALSE)</f>
        <v>113.577944305605</v>
      </c>
      <c r="V74" s="113">
        <f>VLOOKUP($A74,'ADR Raw Data'!$B$6:$BE$43,'ADR Raw Data'!R$1,FALSE)</f>
        <v>104.7031467561</v>
      </c>
      <c r="X74" s="110">
        <f>VLOOKUP($A74,'RevPAR Raw Data'!$B$6:$BE$43,'RevPAR Raw Data'!G$1,FALSE)</f>
        <v>56.1136296296296</v>
      </c>
      <c r="Y74" s="111">
        <f>VLOOKUP($A74,'RevPAR Raw Data'!$B$6:$BE$43,'RevPAR Raw Data'!H$1,FALSE)</f>
        <v>63.027248203427298</v>
      </c>
      <c r="Z74" s="111">
        <f>VLOOKUP($A74,'RevPAR Raw Data'!$B$6:$BE$43,'RevPAR Raw Data'!I$1,FALSE)</f>
        <v>68.559253731343205</v>
      </c>
      <c r="AA74" s="111">
        <f>VLOOKUP($A74,'RevPAR Raw Data'!$B$6:$BE$43,'RevPAR Raw Data'!J$1,FALSE)</f>
        <v>69.339388612492996</v>
      </c>
      <c r="AB74" s="111">
        <f>VLOOKUP($A74,'RevPAR Raw Data'!$B$6:$BE$43,'RevPAR Raw Data'!K$1,FALSE)</f>
        <v>67.579765616362593</v>
      </c>
      <c r="AC74" s="112">
        <f>VLOOKUP($A74,'RevPAR Raw Data'!$B$6:$BE$43,'RevPAR Raw Data'!L$1,FALSE)</f>
        <v>64.923857158651103</v>
      </c>
      <c r="AD74" s="111">
        <f>VLOOKUP($A74,'RevPAR Raw Data'!$B$6:$BE$43,'RevPAR Raw Data'!N$1,FALSE)</f>
        <v>87.014203427307905</v>
      </c>
      <c r="AE74" s="111">
        <f>VLOOKUP($A74,'RevPAR Raw Data'!$B$6:$BE$43,'RevPAR Raw Data'!O$1,FALSE)</f>
        <v>88.846394693200594</v>
      </c>
      <c r="AF74" s="112">
        <f>VLOOKUP($A74,'RevPAR Raw Data'!$B$6:$BE$43,'RevPAR Raw Data'!P$1,FALSE)</f>
        <v>87.9302990602542</v>
      </c>
      <c r="AG74" s="113">
        <f>VLOOKUP($A74,'RevPAR Raw Data'!$B$6:$BE$43,'RevPAR Raw Data'!R$1,FALSE)</f>
        <v>71.497126273394898</v>
      </c>
    </row>
    <row r="75" spans="1:33" x14ac:dyDescent="0.2">
      <c r="A75" s="90" t="s">
        <v>14</v>
      </c>
      <c r="B75" s="78">
        <f>(VLOOKUP($A74,'Occupancy Raw Data'!$B$8:$BE$51,'Occupancy Raw Data'!T$3,FALSE))/100</f>
        <v>4.7115300689534706E-2</v>
      </c>
      <c r="C75" s="79">
        <f>(VLOOKUP($A74,'Occupancy Raw Data'!$B$8:$BE$51,'Occupancy Raw Data'!U$3,FALSE))/100</f>
        <v>3.80595422172018E-2</v>
      </c>
      <c r="D75" s="79">
        <f>(VLOOKUP($A74,'Occupancy Raw Data'!$B$8:$BE$51,'Occupancy Raw Data'!V$3,FALSE))/100</f>
        <v>4.8144445382747293E-2</v>
      </c>
      <c r="E75" s="79">
        <f>(VLOOKUP($A74,'Occupancy Raw Data'!$B$8:$BE$51,'Occupancy Raw Data'!W$3,FALSE))/100</f>
        <v>2.0053341240045701E-2</v>
      </c>
      <c r="F75" s="79">
        <f>(VLOOKUP($A74,'Occupancy Raw Data'!$B$8:$BE$51,'Occupancy Raw Data'!X$3,FALSE))/100</f>
        <v>5.97981520966595E-2</v>
      </c>
      <c r="G75" s="79">
        <f>(VLOOKUP($A74,'Occupancy Raw Data'!$B$8:$BE$51,'Occupancy Raw Data'!Y$3,FALSE))/100</f>
        <v>4.2324347901487203E-2</v>
      </c>
      <c r="H75" s="80">
        <f>(VLOOKUP($A74,'Occupancy Raw Data'!$B$8:$BE$51,'Occupancy Raw Data'!AA$3,FALSE))/100</f>
        <v>4.66266508645189E-2</v>
      </c>
      <c r="I75" s="80">
        <f>(VLOOKUP($A74,'Occupancy Raw Data'!$B$8:$BE$51,'Occupancy Raw Data'!AB$3,FALSE))/100</f>
        <v>7.38357649714243E-2</v>
      </c>
      <c r="J75" s="79">
        <f>(VLOOKUP($A74,'Occupancy Raw Data'!$B$8:$BE$51,'Occupancy Raw Data'!AC$3,FALSE))/100</f>
        <v>6.0251895119573504E-2</v>
      </c>
      <c r="K75" s="81">
        <f>(VLOOKUP($A74,'Occupancy Raw Data'!$B$8:$BE$51,'Occupancy Raw Data'!AE$3,FALSE))/100</f>
        <v>4.8064820006709599E-2</v>
      </c>
      <c r="M75" s="78">
        <f>(VLOOKUP($A74,'ADR Raw Data'!$B$6:$BE$49,'ADR Raw Data'!T$1,FALSE))/100</f>
        <v>1.02899733406615E-2</v>
      </c>
      <c r="N75" s="79">
        <f>(VLOOKUP($A74,'ADR Raw Data'!$B$6:$BE$49,'ADR Raw Data'!U$1,FALSE))/100</f>
        <v>4.4818248955429095E-2</v>
      </c>
      <c r="O75" s="79">
        <f>(VLOOKUP($A74,'ADR Raw Data'!$B$6:$BE$49,'ADR Raw Data'!V$1,FALSE))/100</f>
        <v>2.1168199081510301E-2</v>
      </c>
      <c r="P75" s="79">
        <f>(VLOOKUP($A74,'ADR Raw Data'!$B$6:$BE$49,'ADR Raw Data'!W$1,FALSE))/100</f>
        <v>2.54778437312577E-2</v>
      </c>
      <c r="Q75" s="79">
        <f>(VLOOKUP($A74,'ADR Raw Data'!$B$6:$BE$49,'ADR Raw Data'!X$1,FALSE))/100</f>
        <v>2.2722470728444598E-2</v>
      </c>
      <c r="R75" s="79">
        <f>(VLOOKUP($A74,'ADR Raw Data'!$B$6:$BE$49,'ADR Raw Data'!Y$1,FALSE))/100</f>
        <v>2.4984657917778201E-2</v>
      </c>
      <c r="S75" s="80">
        <f>(VLOOKUP($A74,'ADR Raw Data'!$B$6:$BE$49,'ADR Raw Data'!AA$1,FALSE))/100</f>
        <v>3.00648761883653E-2</v>
      </c>
      <c r="T75" s="80">
        <f>(VLOOKUP($A74,'ADR Raw Data'!$B$6:$BE$49,'ADR Raw Data'!AB$1,FALSE))/100</f>
        <v>7.9399114584366211E-3</v>
      </c>
      <c r="U75" s="79">
        <f>(VLOOKUP($A74,'ADR Raw Data'!$B$6:$BE$49,'ADR Raw Data'!AC$1,FALSE))/100</f>
        <v>1.8857559316038199E-2</v>
      </c>
      <c r="V75" s="81">
        <f>(VLOOKUP($A74,'ADR Raw Data'!$B$6:$BE$49,'ADR Raw Data'!AE$1,FALSE))/100</f>
        <v>2.3324811646412397E-2</v>
      </c>
      <c r="X75" s="78">
        <f>(VLOOKUP($A74,'RevPAR Raw Data'!$B$6:$BE$43,'RevPAR Raw Data'!T$1,FALSE))/100</f>
        <v>5.7890089218228802E-2</v>
      </c>
      <c r="Y75" s="79">
        <f>(VLOOKUP($A74,'RevPAR Raw Data'!$B$6:$BE$43,'RevPAR Raw Data'!U$1,FALSE))/100</f>
        <v>8.4583553210851092E-2</v>
      </c>
      <c r="Z75" s="79">
        <f>(VLOOKUP($A74,'RevPAR Raw Data'!$B$6:$BE$43,'RevPAR Raw Data'!V$1,FALSE))/100</f>
        <v>7.0331775668788593E-2</v>
      </c>
      <c r="AA75" s="79">
        <f>(VLOOKUP($A74,'RevPAR Raw Data'!$B$6:$BE$43,'RevPAR Raw Data'!W$1,FALSE))/100</f>
        <v>4.6042100865706904E-2</v>
      </c>
      <c r="AB75" s="79">
        <f>(VLOOKUP($A74,'RevPAR Raw Data'!$B$6:$BE$43,'RevPAR Raw Data'!X$1,FALSE))/100</f>
        <v>8.38793845857356E-2</v>
      </c>
      <c r="AC75" s="79">
        <f>(VLOOKUP($A74,'RevPAR Raw Data'!$B$6:$BE$43,'RevPAR Raw Data'!Y$1,FALSE))/100</f>
        <v>6.8366465173177196E-2</v>
      </c>
      <c r="AD75" s="80">
        <f>(VLOOKUP($A74,'RevPAR Raw Data'!$B$6:$BE$43,'RevPAR Raw Data'!AA$1,FALSE))/100</f>
        <v>7.8093351538204098E-2</v>
      </c>
      <c r="AE75" s="80">
        <f>(VLOOKUP($A74,'RevPAR Raw Data'!$B$6:$BE$43,'RevPAR Raw Data'!AB$1,FALSE))/100</f>
        <v>8.2361925866200003E-2</v>
      </c>
      <c r="AF75" s="79">
        <f>(VLOOKUP($A74,'RevPAR Raw Data'!$B$6:$BE$43,'RevPAR Raw Data'!AC$1,FALSE))/100</f>
        <v>8.0245658121732899E-2</v>
      </c>
      <c r="AG75" s="81">
        <f>(VLOOKUP($A74,'RevPAR Raw Data'!$B$6:$BE$43,'RevPAR Raw Data'!AE$1,FALSE))/100</f>
        <v>7.2510734526597204E-2</v>
      </c>
    </row>
    <row r="76" spans="1:33" x14ac:dyDescent="0.2">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x14ac:dyDescent="0.2">
      <c r="A77" s="105" t="s">
        <v>40</v>
      </c>
      <c r="B77" s="106">
        <f>(VLOOKUP($A77,'Occupancy Raw Data'!$B$8:$BE$45,'Occupancy Raw Data'!G$3,FALSE))/100</f>
        <v>0.64968093960972895</v>
      </c>
      <c r="C77" s="107">
        <f>(VLOOKUP($A77,'Occupancy Raw Data'!$B$8:$BE$45,'Occupancy Raw Data'!H$3,FALSE))/100</f>
        <v>0.855266808471284</v>
      </c>
      <c r="D77" s="107">
        <f>(VLOOKUP($A77,'Occupancy Raw Data'!$B$8:$BE$45,'Occupancy Raw Data'!I$3,FALSE))/100</f>
        <v>0.91917136779801989</v>
      </c>
      <c r="E77" s="107">
        <f>(VLOOKUP($A77,'Occupancy Raw Data'!$B$8:$BE$45,'Occupancy Raw Data'!J$3,FALSE))/100</f>
        <v>0.87949690187736906</v>
      </c>
      <c r="F77" s="107">
        <f>(VLOOKUP($A77,'Occupancy Raw Data'!$B$8:$BE$45,'Occupancy Raw Data'!K$3,FALSE))/100</f>
        <v>0.76898178118930904</v>
      </c>
      <c r="G77" s="108">
        <f>(VLOOKUP($A77,'Occupancy Raw Data'!$B$8:$BE$45,'Occupancy Raw Data'!L$3,FALSE))/100</f>
        <v>0.81451955978914203</v>
      </c>
      <c r="H77" s="88">
        <f>(VLOOKUP($A77,'Occupancy Raw Data'!$B$8:$BE$45,'Occupancy Raw Data'!N$3,FALSE))/100</f>
        <v>0.750485526680847</v>
      </c>
      <c r="I77" s="88">
        <f>(VLOOKUP($A77,'Occupancy Raw Data'!$B$8:$BE$45,'Occupancy Raw Data'!O$3,FALSE))/100</f>
        <v>0.73837047997780403</v>
      </c>
      <c r="J77" s="108">
        <f>(VLOOKUP($A77,'Occupancy Raw Data'!$B$8:$BE$45,'Occupancy Raw Data'!P$3,FALSE))/100</f>
        <v>0.74442800332932502</v>
      </c>
      <c r="K77" s="109">
        <f>(VLOOKUP($A77,'Occupancy Raw Data'!$B$8:$BE$45,'Occupancy Raw Data'!R$3,FALSE))/100</f>
        <v>0.79449340080062303</v>
      </c>
      <c r="M77" s="110">
        <f>VLOOKUP($A77,'ADR Raw Data'!$B$6:$BE$43,'ADR Raw Data'!G$1,FALSE)</f>
        <v>120.824160854092</v>
      </c>
      <c r="N77" s="111">
        <f>VLOOKUP($A77,'ADR Raw Data'!$B$6:$BE$43,'ADR Raw Data'!H$1,FALSE)</f>
        <v>148.291657655709</v>
      </c>
      <c r="O77" s="111">
        <f>VLOOKUP($A77,'ADR Raw Data'!$B$6:$BE$43,'ADR Raw Data'!I$1,FALSE)</f>
        <v>158.848047087232</v>
      </c>
      <c r="P77" s="111">
        <f>VLOOKUP($A77,'ADR Raw Data'!$B$6:$BE$43,'ADR Raw Data'!J$1,FALSE)</f>
        <v>151.04372870662399</v>
      </c>
      <c r="Q77" s="111">
        <f>VLOOKUP($A77,'ADR Raw Data'!$B$6:$BE$43,'ADR Raw Data'!K$1,FALSE)</f>
        <v>128.598289837642</v>
      </c>
      <c r="R77" s="112">
        <f>VLOOKUP($A77,'ADR Raw Data'!$B$6:$BE$43,'ADR Raw Data'!L$1,FALSE)</f>
        <v>143.168298476281</v>
      </c>
      <c r="S77" s="111">
        <f>VLOOKUP($A77,'ADR Raw Data'!$B$6:$BE$43,'ADR Raw Data'!N$1,FALSE)</f>
        <v>119.34777942082501</v>
      </c>
      <c r="T77" s="111">
        <f>VLOOKUP($A77,'ADR Raw Data'!$B$6:$BE$43,'ADR Raw Data'!O$1,FALSE)</f>
        <v>117.250820390781</v>
      </c>
      <c r="U77" s="112">
        <f>VLOOKUP($A77,'ADR Raw Data'!$B$6:$BE$43,'ADR Raw Data'!P$1,FALSE)</f>
        <v>118.307831542331</v>
      </c>
      <c r="V77" s="113">
        <f>VLOOKUP($A77,'ADR Raw Data'!$B$6:$BE$43,'ADR Raw Data'!R$1,FALSE)</f>
        <v>136.512906412132</v>
      </c>
      <c r="X77" s="110">
        <f>VLOOKUP($A77,'RevPAR Raw Data'!$B$6:$BE$43,'RevPAR Raw Data'!G$1,FALSE)</f>
        <v>78.497154351243793</v>
      </c>
      <c r="Y77" s="111">
        <f>VLOOKUP($A77,'RevPAR Raw Data'!$B$6:$BE$43,'RevPAR Raw Data'!H$1,FALSE)</f>
        <v>126.82893276611399</v>
      </c>
      <c r="Z77" s="111">
        <f>VLOOKUP($A77,'RevPAR Raw Data'!$B$6:$BE$43,'RevPAR Raw Data'!I$1,FALSE)</f>
        <v>146.00857671321501</v>
      </c>
      <c r="AA77" s="111">
        <f>VLOOKUP($A77,'RevPAR Raw Data'!$B$6:$BE$43,'RevPAR Raw Data'!J$1,FALSE)</f>
        <v>132.84249144548201</v>
      </c>
      <c r="AB77" s="111">
        <f>VLOOKUP($A77,'RevPAR Raw Data'!$B$6:$BE$43,'RevPAR Raw Data'!K$1,FALSE)</f>
        <v>98.889741977249599</v>
      </c>
      <c r="AC77" s="112">
        <f>VLOOKUP($A77,'RevPAR Raw Data'!$B$6:$BE$43,'RevPAR Raw Data'!L$1,FALSE)</f>
        <v>116.613379450661</v>
      </c>
      <c r="AD77" s="111">
        <f>VLOOKUP($A77,'RevPAR Raw Data'!$B$6:$BE$43,'RevPAR Raw Data'!N$1,FALSE)</f>
        <v>89.568781096827806</v>
      </c>
      <c r="AE77" s="111">
        <f>VLOOKUP($A77,'RevPAR Raw Data'!$B$6:$BE$43,'RevPAR Raw Data'!O$1,FALSE)</f>
        <v>86.574544529732705</v>
      </c>
      <c r="AF77" s="112">
        <f>VLOOKUP($A77,'RevPAR Raw Data'!$B$6:$BE$43,'RevPAR Raw Data'!P$1,FALSE)</f>
        <v>88.071662813280298</v>
      </c>
      <c r="AG77" s="113">
        <f>VLOOKUP($A77,'RevPAR Raw Data'!$B$6:$BE$43,'RevPAR Raw Data'!R$1,FALSE)</f>
        <v>108.458603268552</v>
      </c>
    </row>
    <row r="78" spans="1:33" x14ac:dyDescent="0.2">
      <c r="A78" s="90" t="s">
        <v>14</v>
      </c>
      <c r="B78" s="78">
        <f>(VLOOKUP($A77,'Occupancy Raw Data'!$B$8:$BE$51,'Occupancy Raw Data'!T$3,FALSE))/100</f>
        <v>-1.9545175134236901E-3</v>
      </c>
      <c r="C78" s="79">
        <f>(VLOOKUP($A77,'Occupancy Raw Data'!$B$8:$BE$51,'Occupancy Raw Data'!U$3,FALSE))/100</f>
        <v>6.0334666643705407E-3</v>
      </c>
      <c r="D78" s="79">
        <f>(VLOOKUP($A77,'Occupancy Raw Data'!$B$8:$BE$51,'Occupancy Raw Data'!V$3,FALSE))/100</f>
        <v>-1.66645403373499E-3</v>
      </c>
      <c r="E78" s="79">
        <f>(VLOOKUP($A77,'Occupancy Raw Data'!$B$8:$BE$51,'Occupancy Raw Data'!W$3,FALSE))/100</f>
        <v>-2.09549322676475E-2</v>
      </c>
      <c r="F78" s="79">
        <f>(VLOOKUP($A77,'Occupancy Raw Data'!$B$8:$BE$51,'Occupancy Raw Data'!X$3,FALSE))/100</f>
        <v>-6.3921611929466909E-2</v>
      </c>
      <c r="G78" s="79">
        <f>(VLOOKUP($A77,'Occupancy Raw Data'!$B$8:$BE$51,'Occupancy Raw Data'!Y$3,FALSE))/100</f>
        <v>-1.6663263614229699E-2</v>
      </c>
      <c r="H78" s="80">
        <f>(VLOOKUP($A77,'Occupancy Raw Data'!$B$8:$BE$51,'Occupancy Raw Data'!AA$3,FALSE))/100</f>
        <v>-8.0812162198400109E-2</v>
      </c>
      <c r="I78" s="80">
        <f>(VLOOKUP($A77,'Occupancy Raw Data'!$B$8:$BE$51,'Occupancy Raw Data'!AB$3,FALSE))/100</f>
        <v>-9.9729389336649293E-2</v>
      </c>
      <c r="J78" s="79">
        <f>(VLOOKUP($A77,'Occupancy Raw Data'!$B$8:$BE$51,'Occupancy Raw Data'!AC$3,FALSE))/100</f>
        <v>-9.0292154262407096E-2</v>
      </c>
      <c r="K78" s="81">
        <f>(VLOOKUP($A77,'Occupancy Raw Data'!$B$8:$BE$51,'Occupancy Raw Data'!AE$3,FALSE))/100</f>
        <v>-3.7517933806847897E-2</v>
      </c>
      <c r="M78" s="78">
        <f>(VLOOKUP($A77,'ADR Raw Data'!$B$6:$BE$49,'ADR Raw Data'!T$1,FALSE))/100</f>
        <v>7.1653228819682405E-2</v>
      </c>
      <c r="N78" s="79">
        <f>(VLOOKUP($A77,'ADR Raw Data'!$B$6:$BE$49,'ADR Raw Data'!U$1,FALSE))/100</f>
        <v>8.8770003674993297E-2</v>
      </c>
      <c r="O78" s="79">
        <f>(VLOOKUP($A77,'ADR Raw Data'!$B$6:$BE$49,'ADR Raw Data'!V$1,FALSE))/100</f>
        <v>5.9531252409817298E-2</v>
      </c>
      <c r="P78" s="79">
        <f>(VLOOKUP($A77,'ADR Raw Data'!$B$6:$BE$49,'ADR Raw Data'!W$1,FALSE))/100</f>
        <v>4.2815451890103405E-2</v>
      </c>
      <c r="Q78" s="79">
        <f>(VLOOKUP($A77,'ADR Raw Data'!$B$6:$BE$49,'ADR Raw Data'!X$1,FALSE))/100</f>
        <v>2.6233742074878597E-2</v>
      </c>
      <c r="R78" s="79">
        <f>(VLOOKUP($A77,'ADR Raw Data'!$B$6:$BE$49,'ADR Raw Data'!Y$1,FALSE))/100</f>
        <v>5.8317566105024303E-2</v>
      </c>
      <c r="S78" s="80">
        <f>(VLOOKUP($A77,'ADR Raw Data'!$B$6:$BE$49,'ADR Raw Data'!AA$1,FALSE))/100</f>
        <v>4.10970995820647E-2</v>
      </c>
      <c r="T78" s="80">
        <f>(VLOOKUP($A77,'ADR Raw Data'!$B$6:$BE$49,'ADR Raw Data'!AB$1,FALSE))/100</f>
        <v>4.3531768428364002E-2</v>
      </c>
      <c r="U78" s="79">
        <f>(VLOOKUP($A77,'ADR Raw Data'!$B$6:$BE$49,'ADR Raw Data'!AC$1,FALSE))/100</f>
        <v>4.2401026051316702E-2</v>
      </c>
      <c r="V78" s="81">
        <f>(VLOOKUP($A77,'ADR Raw Data'!$B$6:$BE$49,'ADR Raw Data'!AE$1,FALSE))/100</f>
        <v>5.7345003885763905E-2</v>
      </c>
      <c r="X78" s="78">
        <f>(VLOOKUP($A77,'RevPAR Raw Data'!$B$6:$BE$43,'RevPAR Raw Data'!T$1,FALSE))/100</f>
        <v>6.95586638156373E-2</v>
      </c>
      <c r="Y78" s="79">
        <f>(VLOOKUP($A77,'RevPAR Raw Data'!$B$6:$BE$43,'RevPAR Raw Data'!U$1,FALSE))/100</f>
        <v>9.5339061197332903E-2</v>
      </c>
      <c r="Z78" s="79">
        <f>(VLOOKUP($A77,'RevPAR Raw Data'!$B$6:$BE$43,'RevPAR Raw Data'!V$1,FALSE))/100</f>
        <v>5.7765592280370696E-2</v>
      </c>
      <c r="AA78" s="79">
        <f>(VLOOKUP($A77,'RevPAR Raw Data'!$B$6:$BE$43,'RevPAR Raw Data'!W$1,FALSE))/100</f>
        <v>2.0963324728090101E-2</v>
      </c>
      <c r="AB78" s="79">
        <f>(VLOOKUP($A77,'RevPAR Raw Data'!$B$6:$BE$43,'RevPAR Raw Data'!X$1,FALSE))/100</f>
        <v>-3.9364772934956396E-2</v>
      </c>
      <c r="AC78" s="79">
        <f>(VLOOKUP($A77,'RevPAR Raw Data'!$B$6:$BE$43,'RevPAR Raw Data'!Y$1,FALSE))/100</f>
        <v>4.0682541513446198E-2</v>
      </c>
      <c r="AD78" s="80">
        <f>(VLOOKUP($A77,'RevPAR Raw Data'!$B$6:$BE$43,'RevPAR Raw Data'!AA$1,FALSE))/100</f>
        <v>-4.3036208093645001E-2</v>
      </c>
      <c r="AE78" s="80">
        <f>(VLOOKUP($A77,'RevPAR Raw Data'!$B$6:$BE$43,'RevPAR Raw Data'!AB$1,FALSE))/100</f>
        <v>-6.0539017590390501E-2</v>
      </c>
      <c r="AF78" s="79">
        <f>(VLOOKUP($A77,'RevPAR Raw Data'!$B$6:$BE$43,'RevPAR Raw Data'!AC$1,FALSE))/100</f>
        <v>-5.1719608196200202E-2</v>
      </c>
      <c r="AG78" s="81">
        <f>(VLOOKUP($A77,'RevPAR Raw Data'!$B$6:$BE$43,'RevPAR Raw Data'!AE$1,FALSE))/100</f>
        <v>1.7675604018976401E-2</v>
      </c>
    </row>
    <row r="79" spans="1:33" x14ac:dyDescent="0.2">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x14ac:dyDescent="0.2">
      <c r="A80" s="132" t="s">
        <v>41</v>
      </c>
      <c r="B80" s="106">
        <f>(VLOOKUP($A80,'Occupancy Raw Data'!$B$8:$BE$45,'Occupancy Raw Data'!G$3,FALSE))/100</f>
        <v>0.66862200005100803</v>
      </c>
      <c r="C80" s="107">
        <f>(VLOOKUP($A80,'Occupancy Raw Data'!$B$8:$BE$45,'Occupancy Raw Data'!H$3,FALSE))/100</f>
        <v>0.74768548037440297</v>
      </c>
      <c r="D80" s="107">
        <f>(VLOOKUP($A80,'Occupancy Raw Data'!$B$8:$BE$45,'Occupancy Raw Data'!I$3,FALSE))/100</f>
        <v>0.78336606391389696</v>
      </c>
      <c r="E80" s="107">
        <f>(VLOOKUP($A80,'Occupancy Raw Data'!$B$8:$BE$45,'Occupancy Raw Data'!J$3,FALSE))/100</f>
        <v>0.78701318574816992</v>
      </c>
      <c r="F80" s="107">
        <f>(VLOOKUP($A80,'Occupancy Raw Data'!$B$8:$BE$45,'Occupancy Raw Data'!K$3,FALSE))/100</f>
        <v>0.80471320360121401</v>
      </c>
      <c r="G80" s="108">
        <f>(VLOOKUP($A80,'Occupancy Raw Data'!$B$8:$BE$45,'Occupancy Raw Data'!L$3,FALSE))/100</f>
        <v>0.75827998673773811</v>
      </c>
      <c r="H80" s="88">
        <f>(VLOOKUP($A80,'Occupancy Raw Data'!$B$8:$BE$45,'Occupancy Raw Data'!N$3,FALSE))/100</f>
        <v>0.89349384069983895</v>
      </c>
      <c r="I80" s="88">
        <f>(VLOOKUP($A80,'Occupancy Raw Data'!$B$8:$BE$45,'Occupancy Raw Data'!O$3,FALSE))/100</f>
        <v>0.89714096253411202</v>
      </c>
      <c r="J80" s="108">
        <f>(VLOOKUP($A80,'Occupancy Raw Data'!$B$8:$BE$45,'Occupancy Raw Data'!P$3,FALSE))/100</f>
        <v>0.89531740161697504</v>
      </c>
      <c r="K80" s="109">
        <f>(VLOOKUP($A80,'Occupancy Raw Data'!$B$8:$BE$45,'Occupancy Raw Data'!R$3,FALSE))/100</f>
        <v>0.79743353384609195</v>
      </c>
      <c r="M80" s="110">
        <f>VLOOKUP($A80,'ADR Raw Data'!$B$6:$BE$43,'ADR Raw Data'!G$1,FALSE)</f>
        <v>146.44059269530001</v>
      </c>
      <c r="N80" s="111">
        <f>VLOOKUP($A80,'ADR Raw Data'!$B$6:$BE$43,'ADR Raw Data'!H$1,FALSE)</f>
        <v>150.470361665984</v>
      </c>
      <c r="O80" s="111">
        <f>VLOOKUP($A80,'ADR Raw Data'!$B$6:$BE$43,'ADR Raw Data'!I$1,FALSE)</f>
        <v>155.952562220413</v>
      </c>
      <c r="P80" s="111">
        <f>VLOOKUP($A80,'ADR Raw Data'!$B$6:$BE$43,'ADR Raw Data'!J$1,FALSE)</f>
        <v>153.26968722211399</v>
      </c>
      <c r="Q80" s="111">
        <f>VLOOKUP($A80,'ADR Raw Data'!$B$6:$BE$43,'ADR Raw Data'!K$1,FALSE)</f>
        <v>157.12833827332599</v>
      </c>
      <c r="R80" s="112">
        <f>VLOOKUP($A80,'ADR Raw Data'!$B$6:$BE$43,'ADR Raw Data'!L$1,FALSE)</f>
        <v>152.88663155317201</v>
      </c>
      <c r="S80" s="111">
        <f>VLOOKUP($A80,'ADR Raw Data'!$B$6:$BE$43,'ADR Raw Data'!N$1,FALSE)</f>
        <v>202.28983142751099</v>
      </c>
      <c r="T80" s="111">
        <f>VLOOKUP($A80,'ADR Raw Data'!$B$6:$BE$43,'ADR Raw Data'!O$1,FALSE)</f>
        <v>205.82410377530101</v>
      </c>
      <c r="U80" s="112">
        <f>VLOOKUP($A80,'ADR Raw Data'!$B$6:$BE$43,'ADR Raw Data'!P$1,FALSE)</f>
        <v>204.06056686179801</v>
      </c>
      <c r="V80" s="113">
        <f>VLOOKUP($A80,'ADR Raw Data'!$B$6:$BE$43,'ADR Raw Data'!R$1,FALSE)</f>
        <v>169.30247880255399</v>
      </c>
      <c r="X80" s="110">
        <f>VLOOKUP($A80,'RevPAR Raw Data'!$B$6:$BE$43,'RevPAR Raw Data'!G$1,FALSE)</f>
        <v>97.913401976586997</v>
      </c>
      <c r="Y80" s="111">
        <f>VLOOKUP($A80,'RevPAR Raw Data'!$B$6:$BE$43,'RevPAR Raw Data'!H$1,FALSE)</f>
        <v>112.504504644341</v>
      </c>
      <c r="Z80" s="111">
        <f>VLOOKUP($A80,'RevPAR Raw Data'!$B$6:$BE$43,'RevPAR Raw Data'!I$1,FALSE)</f>
        <v>122.167944823892</v>
      </c>
      <c r="AA80" s="111">
        <f>VLOOKUP($A80,'RevPAR Raw Data'!$B$6:$BE$43,'RevPAR Raw Data'!J$1,FALSE)</f>
        <v>120.62526481930099</v>
      </c>
      <c r="AB80" s="111">
        <f>VLOOKUP($A80,'RevPAR Raw Data'!$B$6:$BE$43,'RevPAR Raw Data'!K$1,FALSE)</f>
        <v>126.443248468463</v>
      </c>
      <c r="AC80" s="112">
        <f>VLOOKUP($A80,'RevPAR Raw Data'!$B$6:$BE$43,'RevPAR Raw Data'!L$1,FALSE)</f>
        <v>115.930872946517</v>
      </c>
      <c r="AD80" s="111">
        <f>VLOOKUP($A80,'RevPAR Raw Data'!$B$6:$BE$43,'RevPAR Raw Data'!N$1,FALSE)</f>
        <v>180.74471841669001</v>
      </c>
      <c r="AE80" s="111">
        <f>VLOOKUP($A80,'RevPAR Raw Data'!$B$6:$BE$43,'RevPAR Raw Data'!O$1,FALSE)</f>
        <v>184.65323457369399</v>
      </c>
      <c r="AF80" s="112">
        <f>VLOOKUP($A80,'RevPAR Raw Data'!$B$6:$BE$43,'RevPAR Raw Data'!P$1,FALSE)</f>
        <v>182.698976495192</v>
      </c>
      <c r="AG80" s="113">
        <f>VLOOKUP($A80,'RevPAR Raw Data'!$B$6:$BE$43,'RevPAR Raw Data'!R$1,FALSE)</f>
        <v>135.00747396042399</v>
      </c>
    </row>
    <row r="81" spans="1:33" x14ac:dyDescent="0.2">
      <c r="A81" s="90" t="s">
        <v>14</v>
      </c>
      <c r="B81" s="78">
        <f>(VLOOKUP($A80,'Occupancy Raw Data'!$B$8:$BE$51,'Occupancy Raw Data'!T$3,FALSE))/100</f>
        <v>4.7573059403652106E-2</v>
      </c>
      <c r="C81" s="79">
        <f>(VLOOKUP($A80,'Occupancy Raw Data'!$B$8:$BE$51,'Occupancy Raw Data'!U$3,FALSE))/100</f>
        <v>6.67838897214664E-2</v>
      </c>
      <c r="D81" s="79">
        <f>(VLOOKUP($A80,'Occupancy Raw Data'!$B$8:$BE$51,'Occupancy Raw Data'!V$3,FALSE))/100</f>
        <v>5.6050451166203302E-2</v>
      </c>
      <c r="E81" s="79">
        <f>(VLOOKUP($A80,'Occupancy Raw Data'!$B$8:$BE$51,'Occupancy Raw Data'!W$3,FALSE))/100</f>
        <v>7.9407375298780503E-2</v>
      </c>
      <c r="F81" s="79">
        <f>(VLOOKUP($A80,'Occupancy Raw Data'!$B$8:$BE$51,'Occupancy Raw Data'!X$3,FALSE))/100</f>
        <v>0.10449778438690799</v>
      </c>
      <c r="G81" s="79">
        <f>(VLOOKUP($A80,'Occupancy Raw Data'!$B$8:$BE$51,'Occupancy Raw Data'!Y$3,FALSE))/100</f>
        <v>7.1434885979178894E-2</v>
      </c>
      <c r="H81" s="80">
        <f>(VLOOKUP($A80,'Occupancy Raw Data'!$B$8:$BE$51,'Occupancy Raw Data'!AA$3,FALSE))/100</f>
        <v>2.9642521582972103E-2</v>
      </c>
      <c r="I81" s="80">
        <f>(VLOOKUP($A80,'Occupancy Raw Data'!$B$8:$BE$51,'Occupancy Raw Data'!AB$3,FALSE))/100</f>
        <v>-1.3866976093399598E-2</v>
      </c>
      <c r="J81" s="79">
        <f>(VLOOKUP($A80,'Occupancy Raw Data'!$B$8:$BE$51,'Occupancy Raw Data'!AC$3,FALSE))/100</f>
        <v>7.3739205139038899E-3</v>
      </c>
      <c r="K81" s="81">
        <f>(VLOOKUP($A80,'Occupancy Raw Data'!$B$8:$BE$51,'Occupancy Raw Data'!AE$3,FALSE))/100</f>
        <v>5.0015212126592497E-2</v>
      </c>
      <c r="M81" s="78">
        <f>(VLOOKUP($A80,'ADR Raw Data'!$B$6:$BE$49,'ADR Raw Data'!T$1,FALSE))/100</f>
        <v>5.0845541924469696E-3</v>
      </c>
      <c r="N81" s="79">
        <f>(VLOOKUP($A80,'ADR Raw Data'!$B$6:$BE$49,'ADR Raw Data'!U$1,FALSE))/100</f>
        <v>1.9672840228129301E-2</v>
      </c>
      <c r="O81" s="79">
        <f>(VLOOKUP($A80,'ADR Raw Data'!$B$6:$BE$49,'ADR Raw Data'!V$1,FALSE))/100</f>
        <v>1.4648471593784801E-2</v>
      </c>
      <c r="P81" s="79">
        <f>(VLOOKUP($A80,'ADR Raw Data'!$B$6:$BE$49,'ADR Raw Data'!W$1,FALSE))/100</f>
        <v>6.9344317100344501E-3</v>
      </c>
      <c r="Q81" s="79">
        <f>(VLOOKUP($A80,'ADR Raw Data'!$B$6:$BE$49,'ADR Raw Data'!X$1,FALSE))/100</f>
        <v>2.2125674776748802E-2</v>
      </c>
      <c r="R81" s="79">
        <f>(VLOOKUP($A80,'ADR Raw Data'!$B$6:$BE$49,'ADR Raw Data'!Y$1,FALSE))/100</f>
        <v>1.42273740593241E-2</v>
      </c>
      <c r="S81" s="80">
        <f>(VLOOKUP($A80,'ADR Raw Data'!$B$6:$BE$49,'ADR Raw Data'!AA$1,FALSE))/100</f>
        <v>3.2088448047939505E-2</v>
      </c>
      <c r="T81" s="80">
        <f>(VLOOKUP($A80,'ADR Raw Data'!$B$6:$BE$49,'ADR Raw Data'!AB$1,FALSE))/100</f>
        <v>2.2009925172186601E-2</v>
      </c>
      <c r="U81" s="79">
        <f>(VLOOKUP($A80,'ADR Raw Data'!$B$6:$BE$49,'ADR Raw Data'!AC$1,FALSE))/100</f>
        <v>2.6669960969820501E-2</v>
      </c>
      <c r="V81" s="81">
        <f>(VLOOKUP($A80,'ADR Raw Data'!$B$6:$BE$49,'ADR Raw Data'!AE$1,FALSE))/100</f>
        <v>1.5018999755168801E-2</v>
      </c>
      <c r="X81" s="78">
        <f>(VLOOKUP($A80,'RevPAR Raw Data'!$B$6:$BE$43,'RevPAR Raw Data'!T$1,FALSE))/100</f>
        <v>5.2899501394737404E-2</v>
      </c>
      <c r="Y81" s="79">
        <f>(VLOOKUP($A80,'RevPAR Raw Data'!$B$6:$BE$43,'RevPAR Raw Data'!U$1,FALSE))/100</f>
        <v>8.7770558741899193E-2</v>
      </c>
      <c r="Z81" s="79">
        <f>(VLOOKUP($A80,'RevPAR Raw Data'!$B$6:$BE$43,'RevPAR Raw Data'!V$1,FALSE))/100</f>
        <v>7.1519976201715199E-2</v>
      </c>
      <c r="AA81" s="79">
        <f>(VLOOKUP($A80,'RevPAR Raw Data'!$B$6:$BE$43,'RevPAR Raw Data'!W$1,FALSE))/100</f>
        <v>8.6892452030097489E-2</v>
      </c>
      <c r="AB81" s="79">
        <f>(VLOOKUP($A80,'RevPAR Raw Data'!$B$6:$BE$43,'RevPAR Raw Data'!X$1,FALSE))/100</f>
        <v>0.12893554315589198</v>
      </c>
      <c r="AC81" s="79">
        <f>(VLOOKUP($A80,'RevPAR Raw Data'!$B$6:$BE$43,'RevPAR Raw Data'!Y$1,FALSE))/100</f>
        <v>8.6678590882213996E-2</v>
      </c>
      <c r="AD81" s="80">
        <f>(VLOOKUP($A80,'RevPAR Raw Data'!$B$6:$BE$43,'RevPAR Raw Data'!AA$1,FALSE))/100</f>
        <v>6.26821521447367E-2</v>
      </c>
      <c r="AE81" s="80">
        <f>(VLOOKUP($A80,'RevPAR Raw Data'!$B$6:$BE$43,'RevPAR Raw Data'!AB$1,FALSE))/100</f>
        <v>7.8377379726067998E-3</v>
      </c>
      <c r="AF81" s="79">
        <f>(VLOOKUP($A80,'RevPAR Raw Data'!$B$6:$BE$43,'RevPAR Raw Data'!AC$1,FALSE))/100</f>
        <v>3.4240543656024802E-2</v>
      </c>
      <c r="AG81" s="81">
        <f>(VLOOKUP($A80,'RevPAR Raw Data'!$B$6:$BE$43,'RevPAR Raw Data'!AE$1,FALSE))/100</f>
        <v>6.5785390340445393E-2</v>
      </c>
    </row>
    <row r="82" spans="1:33" x14ac:dyDescent="0.2">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x14ac:dyDescent="0.2">
      <c r="A83" s="105" t="s">
        <v>42</v>
      </c>
      <c r="B83" s="106">
        <f>(VLOOKUP($A83,'Occupancy Raw Data'!$B$8:$BE$45,'Occupancy Raw Data'!G$3,FALSE))/100</f>
        <v>0.69373744139316795</v>
      </c>
      <c r="C83" s="107">
        <f>(VLOOKUP($A83,'Occupancy Raw Data'!$B$8:$BE$45,'Occupancy Raw Data'!H$3,FALSE))/100</f>
        <v>0.81965840589417194</v>
      </c>
      <c r="D83" s="107">
        <f>(VLOOKUP($A83,'Occupancy Raw Data'!$B$8:$BE$45,'Occupancy Raw Data'!I$3,FALSE))/100</f>
        <v>0.84393837910247793</v>
      </c>
      <c r="E83" s="107">
        <f>(VLOOKUP($A83,'Occupancy Raw Data'!$B$8:$BE$45,'Occupancy Raw Data'!J$3,FALSE))/100</f>
        <v>0.85549229738780896</v>
      </c>
      <c r="F83" s="107">
        <f>(VLOOKUP($A83,'Occupancy Raw Data'!$B$8:$BE$45,'Occupancy Raw Data'!K$3,FALSE))/100</f>
        <v>0.85850636302746097</v>
      </c>
      <c r="G83" s="108">
        <f>(VLOOKUP($A83,'Occupancy Raw Data'!$B$8:$BE$45,'Occupancy Raw Data'!L$3,FALSE))/100</f>
        <v>0.81426657736101804</v>
      </c>
      <c r="H83" s="88">
        <f>(VLOOKUP($A83,'Occupancy Raw Data'!$B$8:$BE$45,'Occupancy Raw Data'!N$3,FALSE))/100</f>
        <v>0.908238446081714</v>
      </c>
      <c r="I83" s="88">
        <f>(VLOOKUP($A83,'Occupancy Raw Data'!$B$8:$BE$45,'Occupancy Raw Data'!O$3,FALSE))/100</f>
        <v>0.88429336905559197</v>
      </c>
      <c r="J83" s="108">
        <f>(VLOOKUP($A83,'Occupancy Raw Data'!$B$8:$BE$45,'Occupancy Raw Data'!P$3,FALSE))/100</f>
        <v>0.89626590756865299</v>
      </c>
      <c r="K83" s="109">
        <f>(VLOOKUP($A83,'Occupancy Raw Data'!$B$8:$BE$45,'Occupancy Raw Data'!R$3,FALSE))/100</f>
        <v>0.83769495742034195</v>
      </c>
      <c r="M83" s="110">
        <f>VLOOKUP($A83,'ADR Raw Data'!$B$6:$BE$43,'ADR Raw Data'!G$1,FALSE)</f>
        <v>106.287520202751</v>
      </c>
      <c r="N83" s="111">
        <f>VLOOKUP($A83,'ADR Raw Data'!$B$6:$BE$43,'ADR Raw Data'!H$1,FALSE)</f>
        <v>114.079529662921</v>
      </c>
      <c r="O83" s="111">
        <f>VLOOKUP($A83,'ADR Raw Data'!$B$6:$BE$43,'ADR Raw Data'!I$1,FALSE)</f>
        <v>117.69891930555499</v>
      </c>
      <c r="P83" s="111">
        <f>VLOOKUP($A83,'ADR Raw Data'!$B$6:$BE$43,'ADR Raw Data'!J$1,FALSE)</f>
        <v>116.481620669406</v>
      </c>
      <c r="Q83" s="111">
        <f>VLOOKUP($A83,'ADR Raw Data'!$B$6:$BE$43,'ADR Raw Data'!K$1,FALSE)</f>
        <v>116.075915623171</v>
      </c>
      <c r="R83" s="112">
        <f>VLOOKUP($A83,'ADR Raw Data'!$B$6:$BE$43,'ADR Raw Data'!L$1,FALSE)</f>
        <v>114.42777274821</v>
      </c>
      <c r="S83" s="111">
        <f>VLOOKUP($A83,'ADR Raw Data'!$B$6:$BE$43,'ADR Raw Data'!N$1,FALSE)</f>
        <v>149.12748148967501</v>
      </c>
      <c r="T83" s="111">
        <f>VLOOKUP($A83,'ADR Raw Data'!$B$6:$BE$43,'ADR Raw Data'!O$1,FALSE)</f>
        <v>149.990639670516</v>
      </c>
      <c r="U83" s="112">
        <f>VLOOKUP($A83,'ADR Raw Data'!$B$6:$BE$43,'ADR Raw Data'!P$1,FALSE)</f>
        <v>149.55329544138201</v>
      </c>
      <c r="V83" s="113">
        <f>VLOOKUP($A83,'ADR Raw Data'!$B$6:$BE$43,'ADR Raw Data'!R$1,FALSE)</f>
        <v>125.16533579770901</v>
      </c>
      <c r="X83" s="110">
        <f>VLOOKUP($A83,'RevPAR Raw Data'!$B$6:$BE$43,'RevPAR Raw Data'!G$1,FALSE)</f>
        <v>73.735632317481503</v>
      </c>
      <c r="Y83" s="111">
        <f>VLOOKUP($A83,'RevPAR Raw Data'!$B$6:$BE$43,'RevPAR Raw Data'!H$1,FALSE)</f>
        <v>93.5062454286671</v>
      </c>
      <c r="Z83" s="111">
        <f>VLOOKUP($A83,'RevPAR Raw Data'!$B$6:$BE$43,'RevPAR Raw Data'!I$1,FALSE)</f>
        <v>99.330635180843899</v>
      </c>
      <c r="AA83" s="111">
        <f>VLOOKUP($A83,'RevPAR Raw Data'!$B$6:$BE$43,'RevPAR Raw Data'!J$1,FALSE)</f>
        <v>99.649129269926306</v>
      </c>
      <c r="AB83" s="111">
        <f>VLOOKUP($A83,'RevPAR Raw Data'!$B$6:$BE$43,'RevPAR Raw Data'!K$1,FALSE)</f>
        <v>99.651912156731399</v>
      </c>
      <c r="AC83" s="112">
        <f>VLOOKUP($A83,'RevPAR Raw Data'!$B$6:$BE$43,'RevPAR Raw Data'!L$1,FALSE)</f>
        <v>93.174710870729996</v>
      </c>
      <c r="AD83" s="111">
        <f>VLOOKUP($A83,'RevPAR Raw Data'!$B$6:$BE$43,'RevPAR Raw Data'!N$1,FALSE)</f>
        <v>135.44331205626199</v>
      </c>
      <c r="AE83" s="111">
        <f>VLOOKUP($A83,'RevPAR Raw Data'!$B$6:$BE$43,'RevPAR Raw Data'!O$1,FALSE)</f>
        <v>132.63572808104399</v>
      </c>
      <c r="AF83" s="112">
        <f>VLOOKUP($A83,'RevPAR Raw Data'!$B$6:$BE$43,'RevPAR Raw Data'!P$1,FALSE)</f>
        <v>134.03952006865299</v>
      </c>
      <c r="AG83" s="113">
        <f>VLOOKUP($A83,'RevPAR Raw Data'!$B$6:$BE$43,'RevPAR Raw Data'!R$1,FALSE)</f>
        <v>104.85037064156499</v>
      </c>
    </row>
    <row r="84" spans="1:33" x14ac:dyDescent="0.2">
      <c r="A84" s="90" t="s">
        <v>14</v>
      </c>
      <c r="B84" s="78">
        <f>(VLOOKUP($A83,'Occupancy Raw Data'!$B$8:$BE$51,'Occupancy Raw Data'!T$3,FALSE))/100</f>
        <v>8.9409457656298305E-2</v>
      </c>
      <c r="C84" s="79">
        <f>(VLOOKUP($A83,'Occupancy Raw Data'!$B$8:$BE$51,'Occupancy Raw Data'!U$3,FALSE))/100</f>
        <v>7.4946691536900006E-2</v>
      </c>
      <c r="D84" s="79">
        <f>(VLOOKUP($A83,'Occupancy Raw Data'!$B$8:$BE$51,'Occupancy Raw Data'!V$3,FALSE))/100</f>
        <v>3.7746177729099301E-2</v>
      </c>
      <c r="E84" s="79">
        <f>(VLOOKUP($A83,'Occupancy Raw Data'!$B$8:$BE$51,'Occupancy Raw Data'!W$3,FALSE))/100</f>
        <v>5.5524657184407696E-2</v>
      </c>
      <c r="F84" s="79">
        <f>(VLOOKUP($A83,'Occupancy Raw Data'!$B$8:$BE$51,'Occupancy Raw Data'!X$3,FALSE))/100</f>
        <v>9.47838817992738E-2</v>
      </c>
      <c r="G84" s="79">
        <f>(VLOOKUP($A83,'Occupancy Raw Data'!$B$8:$BE$51,'Occupancy Raw Data'!Y$3,FALSE))/100</f>
        <v>6.9370826901468008E-2</v>
      </c>
      <c r="H84" s="80">
        <f>(VLOOKUP($A83,'Occupancy Raw Data'!$B$8:$BE$51,'Occupancy Raw Data'!AA$3,FALSE))/100</f>
        <v>2.6712006991673899E-2</v>
      </c>
      <c r="I84" s="80">
        <f>(VLOOKUP($A83,'Occupancy Raw Data'!$B$8:$BE$51,'Occupancy Raw Data'!AB$3,FALSE))/100</f>
        <v>-3.0145993764943001E-2</v>
      </c>
      <c r="J84" s="79">
        <f>(VLOOKUP($A83,'Occupancy Raw Data'!$B$8:$BE$51,'Occupancy Raw Data'!AC$3,FALSE))/100</f>
        <v>-2.1469935838174599E-3</v>
      </c>
      <c r="K84" s="81">
        <f>(VLOOKUP($A83,'Occupancy Raw Data'!$B$8:$BE$51,'Occupancy Raw Data'!AE$3,FALSE))/100</f>
        <v>4.6443861954735099E-2</v>
      </c>
      <c r="M84" s="78">
        <f>(VLOOKUP($A83,'ADR Raw Data'!$B$6:$BE$49,'ADR Raw Data'!T$1,FALSE))/100</f>
        <v>9.4124721372508807E-3</v>
      </c>
      <c r="N84" s="79">
        <f>(VLOOKUP($A83,'ADR Raw Data'!$B$6:$BE$49,'ADR Raw Data'!U$1,FALSE))/100</f>
        <v>3.0273376148271001E-2</v>
      </c>
      <c r="O84" s="79">
        <f>(VLOOKUP($A83,'ADR Raw Data'!$B$6:$BE$49,'ADR Raw Data'!V$1,FALSE))/100</f>
        <v>2.1850508312490802E-2</v>
      </c>
      <c r="P84" s="79">
        <f>(VLOOKUP($A83,'ADR Raw Data'!$B$6:$BE$49,'ADR Raw Data'!W$1,FALSE))/100</f>
        <v>-4.4360520743810502E-3</v>
      </c>
      <c r="Q84" s="79">
        <f>(VLOOKUP($A83,'ADR Raw Data'!$B$6:$BE$49,'ADR Raw Data'!X$1,FALSE))/100</f>
        <v>-2.75737394645067E-3</v>
      </c>
      <c r="R84" s="79">
        <f>(VLOOKUP($A83,'ADR Raw Data'!$B$6:$BE$49,'ADR Raw Data'!Y$1,FALSE))/100</f>
        <v>1.0187678201076101E-2</v>
      </c>
      <c r="S84" s="80">
        <f>(VLOOKUP($A83,'ADR Raw Data'!$B$6:$BE$49,'ADR Raw Data'!AA$1,FALSE))/100</f>
        <v>-3.6938601454708196E-3</v>
      </c>
      <c r="T84" s="80">
        <f>(VLOOKUP($A83,'ADR Raw Data'!$B$6:$BE$49,'ADR Raw Data'!AB$1,FALSE))/100</f>
        <v>-1.6943426560903301E-2</v>
      </c>
      <c r="U84" s="79">
        <f>(VLOOKUP($A83,'ADR Raw Data'!$B$6:$BE$49,'ADR Raw Data'!AC$1,FALSE))/100</f>
        <v>-1.0563612746181701E-2</v>
      </c>
      <c r="V84" s="81">
        <f>(VLOOKUP($A83,'ADR Raw Data'!$B$6:$BE$49,'ADR Raw Data'!AE$1,FALSE))/100</f>
        <v>-1.9987873986425401E-3</v>
      </c>
      <c r="X84" s="78">
        <f>(VLOOKUP($A83,'RevPAR Raw Data'!$B$6:$BE$43,'RevPAR Raw Data'!T$1,FALSE))/100</f>
        <v>9.9663493822545787E-2</v>
      </c>
      <c r="Y84" s="79">
        <f>(VLOOKUP($A83,'RevPAR Raw Data'!$B$6:$BE$43,'RevPAR Raw Data'!U$1,FALSE))/100</f>
        <v>0.10748895706913601</v>
      </c>
      <c r="Z84" s="79">
        <f>(VLOOKUP($A83,'RevPAR Raw Data'!$B$6:$BE$43,'RevPAR Raw Data'!V$1,FALSE))/100</f>
        <v>6.0421459211824707E-2</v>
      </c>
      <c r="AA84" s="79">
        <f>(VLOOKUP($A83,'RevPAR Raw Data'!$B$6:$BE$43,'RevPAR Raw Data'!W$1,FALSE))/100</f>
        <v>5.0842294839344507E-2</v>
      </c>
      <c r="AB84" s="79">
        <f>(VLOOKUP($A83,'RevPAR Raw Data'!$B$6:$BE$43,'RevPAR Raw Data'!X$1,FALSE))/100</f>
        <v>9.1765153246606293E-2</v>
      </c>
      <c r="AC84" s="79">
        <f>(VLOOKUP($A83,'RevPAR Raw Data'!$B$6:$BE$43,'RevPAR Raw Data'!Y$1,FALSE))/100</f>
        <v>8.0265232763558791E-2</v>
      </c>
      <c r="AD84" s="80">
        <f>(VLOOKUP($A83,'RevPAR Raw Data'!$B$6:$BE$43,'RevPAR Raw Data'!AA$1,FALSE))/100</f>
        <v>2.2919476428171E-2</v>
      </c>
      <c r="AE84" s="80">
        <f>(VLOOKUP($A83,'RevPAR Raw Data'!$B$6:$BE$43,'RevPAR Raw Data'!AB$1,FALSE))/100</f>
        <v>-4.6578643894384604E-2</v>
      </c>
      <c r="AF84" s="79">
        <f>(VLOOKUP($A83,'RevPAR Raw Data'!$B$6:$BE$43,'RevPAR Raw Data'!AC$1,FALSE))/100</f>
        <v>-1.26879263212112E-2</v>
      </c>
      <c r="AG84" s="81">
        <f>(VLOOKUP($A83,'RevPAR Raw Data'!$B$6:$BE$43,'RevPAR Raw Data'!AE$1,FALSE))/100</f>
        <v>4.4352243150073099E-2</v>
      </c>
    </row>
    <row r="85" spans="1:33" x14ac:dyDescent="0.2">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x14ac:dyDescent="0.2">
      <c r="A86" s="105" t="s">
        <v>43</v>
      </c>
      <c r="B86" s="106">
        <f>(VLOOKUP($A86,'Occupancy Raw Data'!$B$8:$BE$45,'Occupancy Raw Data'!G$3,FALSE))/100</f>
        <v>0.61508841985168206</v>
      </c>
      <c r="C86" s="107">
        <f>(VLOOKUP($A86,'Occupancy Raw Data'!$B$8:$BE$45,'Occupancy Raw Data'!H$3,FALSE))/100</f>
        <v>0.72047917855105492</v>
      </c>
      <c r="D86" s="107">
        <f>(VLOOKUP($A86,'Occupancy Raw Data'!$B$8:$BE$45,'Occupancy Raw Data'!I$3,FALSE))/100</f>
        <v>0.75955504848830502</v>
      </c>
      <c r="E86" s="107">
        <f>(VLOOKUP($A86,'Occupancy Raw Data'!$B$8:$BE$45,'Occupancy Raw Data'!J$3,FALSE))/100</f>
        <v>0.75955504848830502</v>
      </c>
      <c r="F86" s="107">
        <f>(VLOOKUP($A86,'Occupancy Raw Data'!$B$8:$BE$45,'Occupancy Raw Data'!K$3,FALSE))/100</f>
        <v>0.767969195664575</v>
      </c>
      <c r="G86" s="108">
        <f>(VLOOKUP($A86,'Occupancy Raw Data'!$B$8:$BE$45,'Occupancy Raw Data'!L$3,FALSE))/100</f>
        <v>0.72452937820878405</v>
      </c>
      <c r="H86" s="88">
        <f>(VLOOKUP($A86,'Occupancy Raw Data'!$B$8:$BE$45,'Occupancy Raw Data'!N$3,FALSE))/100</f>
        <v>0.86822589845978304</v>
      </c>
      <c r="I86" s="88">
        <f>(VLOOKUP($A86,'Occupancy Raw Data'!$B$8:$BE$45,'Occupancy Raw Data'!O$3,FALSE))/100</f>
        <v>0.87179121505989698</v>
      </c>
      <c r="J86" s="108">
        <f>(VLOOKUP($A86,'Occupancy Raw Data'!$B$8:$BE$45,'Occupancy Raw Data'!P$3,FALSE))/100</f>
        <v>0.87000855675984001</v>
      </c>
      <c r="K86" s="109">
        <f>(VLOOKUP($A86,'Occupancy Raw Data'!$B$8:$BE$45,'Occupancy Raw Data'!R$3,FALSE))/100</f>
        <v>0.76609485779479991</v>
      </c>
      <c r="M86" s="110">
        <f>VLOOKUP($A86,'ADR Raw Data'!$B$6:$BE$43,'ADR Raw Data'!G$1,FALSE)</f>
        <v>88.349568560166901</v>
      </c>
      <c r="N86" s="111">
        <f>VLOOKUP($A86,'ADR Raw Data'!$B$6:$BE$43,'ADR Raw Data'!H$1,FALSE)</f>
        <v>96.248307462391097</v>
      </c>
      <c r="O86" s="111">
        <f>VLOOKUP($A86,'ADR Raw Data'!$B$6:$BE$43,'ADR Raw Data'!I$1,FALSE)</f>
        <v>100.121438340217</v>
      </c>
      <c r="P86" s="111">
        <f>VLOOKUP($A86,'ADR Raw Data'!$B$6:$BE$43,'ADR Raw Data'!J$1,FALSE)</f>
        <v>97.437323263236905</v>
      </c>
      <c r="Q86" s="111">
        <f>VLOOKUP($A86,'ADR Raw Data'!$B$6:$BE$43,'ADR Raw Data'!K$1,FALSE)</f>
        <v>97.054706852367602</v>
      </c>
      <c r="R86" s="112">
        <f>VLOOKUP($A86,'ADR Raw Data'!$B$6:$BE$43,'ADR Raw Data'!L$1,FALSE)</f>
        <v>96.139504731910804</v>
      </c>
      <c r="S86" s="111">
        <f>VLOOKUP($A86,'ADR Raw Data'!$B$6:$BE$43,'ADR Raw Data'!N$1,FALSE)</f>
        <v>124.406982128777</v>
      </c>
      <c r="T86" s="111">
        <f>VLOOKUP($A86,'ADR Raw Data'!$B$6:$BE$43,'ADR Raw Data'!O$1,FALSE)</f>
        <v>125.544027024374</v>
      </c>
      <c r="U86" s="112">
        <f>VLOOKUP($A86,'ADR Raw Data'!$B$6:$BE$43,'ADR Raw Data'!P$1,FALSE)</f>
        <v>124.976669486107</v>
      </c>
      <c r="V86" s="113">
        <f>VLOOKUP($A86,'ADR Raw Data'!$B$6:$BE$43,'ADR Raw Data'!R$1,FALSE)</f>
        <v>105.496264755471</v>
      </c>
      <c r="X86" s="110">
        <f>VLOOKUP($A86,'RevPAR Raw Data'!$B$6:$BE$43,'RevPAR Raw Data'!G$1,FALSE)</f>
        <v>54.3427965202509</v>
      </c>
      <c r="Y86" s="111">
        <f>VLOOKUP($A86,'RevPAR Raw Data'!$B$6:$BE$43,'RevPAR Raw Data'!H$1,FALSE)</f>
        <v>69.3449014974329</v>
      </c>
      <c r="Z86" s="111">
        <f>VLOOKUP($A86,'RevPAR Raw Data'!$B$6:$BE$43,'RevPAR Raw Data'!I$1,FALSE)</f>
        <v>76.047743953223005</v>
      </c>
      <c r="AA86" s="111">
        <f>VLOOKUP($A86,'RevPAR Raw Data'!$B$6:$BE$43,'RevPAR Raw Data'!J$1,FALSE)</f>
        <v>74.009010795778593</v>
      </c>
      <c r="AB86" s="111">
        <f>VLOOKUP($A86,'RevPAR Raw Data'!$B$6:$BE$43,'RevPAR Raw Data'!K$1,FALSE)</f>
        <v>74.5350251568739</v>
      </c>
      <c r="AC86" s="112">
        <f>VLOOKUP($A86,'RevPAR Raw Data'!$B$6:$BE$43,'RevPAR Raw Data'!L$1,FALSE)</f>
        <v>69.655895584711899</v>
      </c>
      <c r="AD86" s="111">
        <f>VLOOKUP($A86,'RevPAR Raw Data'!$B$6:$BE$43,'RevPAR Raw Data'!N$1,FALSE)</f>
        <v>108.013363833428</v>
      </c>
      <c r="AE86" s="111">
        <f>VLOOKUP($A86,'RevPAR Raw Data'!$B$6:$BE$43,'RevPAR Raw Data'!O$1,FALSE)</f>
        <v>109.448179863091</v>
      </c>
      <c r="AF86" s="112">
        <f>VLOOKUP($A86,'RevPAR Raw Data'!$B$6:$BE$43,'RevPAR Raw Data'!P$1,FALSE)</f>
        <v>108.73077184826001</v>
      </c>
      <c r="AG86" s="113">
        <f>VLOOKUP($A86,'RevPAR Raw Data'!$B$6:$BE$43,'RevPAR Raw Data'!R$1,FALSE)</f>
        <v>80.820145945725599</v>
      </c>
    </row>
    <row r="87" spans="1:33" x14ac:dyDescent="0.2">
      <c r="A87" s="90" t="s">
        <v>14</v>
      </c>
      <c r="B87" s="78">
        <f>(VLOOKUP($A86,'Occupancy Raw Data'!$B$8:$BE$51,'Occupancy Raw Data'!T$3,FALSE))/100</f>
        <v>-1.1348403557211199E-3</v>
      </c>
      <c r="C87" s="79">
        <f>(VLOOKUP($A86,'Occupancy Raw Data'!$B$8:$BE$51,'Occupancy Raw Data'!U$3,FALSE))/100</f>
        <v>2.3526389304141901E-2</v>
      </c>
      <c r="D87" s="79">
        <f>(VLOOKUP($A86,'Occupancy Raw Data'!$B$8:$BE$51,'Occupancy Raw Data'!V$3,FALSE))/100</f>
        <v>3.4346876856835504E-2</v>
      </c>
      <c r="E87" s="79">
        <f>(VLOOKUP($A86,'Occupancy Raw Data'!$B$8:$BE$51,'Occupancy Raw Data'!W$3,FALSE))/100</f>
        <v>7.3858927552766601E-2</v>
      </c>
      <c r="F87" s="79">
        <f>(VLOOKUP($A86,'Occupancy Raw Data'!$B$8:$BE$51,'Occupancy Raw Data'!X$3,FALSE))/100</f>
        <v>0.12049004007283401</v>
      </c>
      <c r="G87" s="79">
        <f>(VLOOKUP($A86,'Occupancy Raw Data'!$B$8:$BE$51,'Occupancy Raw Data'!Y$3,FALSE))/100</f>
        <v>5.1035947990539794E-2</v>
      </c>
      <c r="H87" s="80">
        <f>(VLOOKUP($A86,'Occupancy Raw Data'!$B$8:$BE$51,'Occupancy Raw Data'!AA$3,FALSE))/100</f>
        <v>6.4427484601492807E-2</v>
      </c>
      <c r="I87" s="80">
        <f>(VLOOKUP($A86,'Occupancy Raw Data'!$B$8:$BE$51,'Occupancy Raw Data'!AB$3,FALSE))/100</f>
        <v>-2.15477667447957E-3</v>
      </c>
      <c r="J87" s="79">
        <f>(VLOOKUP($A86,'Occupancy Raw Data'!$B$8:$BE$51,'Occupancy Raw Data'!AC$3,FALSE))/100</f>
        <v>2.9993382638638502E-2</v>
      </c>
      <c r="K87" s="81">
        <f>(VLOOKUP($A86,'Occupancy Raw Data'!$B$8:$BE$51,'Occupancy Raw Data'!AE$3,FALSE))/100</f>
        <v>4.4114684448181396E-2</v>
      </c>
      <c r="M87" s="78">
        <f>(VLOOKUP($A86,'ADR Raw Data'!$B$6:$BE$49,'ADR Raw Data'!T$1,FALSE))/100</f>
        <v>-3.9943755347511399E-2</v>
      </c>
      <c r="N87" s="79">
        <f>(VLOOKUP($A86,'ADR Raw Data'!$B$6:$BE$49,'ADR Raw Data'!U$1,FALSE))/100</f>
        <v>-2.4462308290307501E-3</v>
      </c>
      <c r="O87" s="79">
        <f>(VLOOKUP($A86,'ADR Raw Data'!$B$6:$BE$49,'ADR Raw Data'!V$1,FALSE))/100</f>
        <v>1.2066871806782099E-2</v>
      </c>
      <c r="P87" s="79">
        <f>(VLOOKUP($A86,'ADR Raw Data'!$B$6:$BE$49,'ADR Raw Data'!W$1,FALSE))/100</f>
        <v>1.2570368338282002E-2</v>
      </c>
      <c r="Q87" s="79">
        <f>(VLOOKUP($A86,'ADR Raw Data'!$B$6:$BE$49,'ADR Raw Data'!X$1,FALSE))/100</f>
        <v>3.5004205287037501E-2</v>
      </c>
      <c r="R87" s="79">
        <f>(VLOOKUP($A86,'ADR Raw Data'!$B$6:$BE$49,'ADR Raw Data'!Y$1,FALSE))/100</f>
        <v>5.4717632895624705E-3</v>
      </c>
      <c r="S87" s="80">
        <f>(VLOOKUP($A86,'ADR Raw Data'!$B$6:$BE$49,'ADR Raw Data'!AA$1,FALSE))/100</f>
        <v>3.8847652894193702E-2</v>
      </c>
      <c r="T87" s="80">
        <f>(VLOOKUP($A86,'ADR Raw Data'!$B$6:$BE$49,'ADR Raw Data'!AB$1,FALSE))/100</f>
        <v>1.43909240300252E-2</v>
      </c>
      <c r="U87" s="79">
        <f>(VLOOKUP($A86,'ADR Raw Data'!$B$6:$BE$49,'ADR Raw Data'!AC$1,FALSE))/100</f>
        <v>2.5847880177779402E-2</v>
      </c>
      <c r="V87" s="81">
        <f>(VLOOKUP($A86,'ADR Raw Data'!$B$6:$BE$49,'ADR Raw Data'!AE$1,FALSE))/100</f>
        <v>1.20741168687313E-2</v>
      </c>
      <c r="X87" s="78">
        <f>(VLOOKUP($A86,'RevPAR Raw Data'!$B$6:$BE$43,'RevPAR Raw Data'!T$1,FALSE))/100</f>
        <v>-4.1033265917705099E-2</v>
      </c>
      <c r="Y87" s="79">
        <f>(VLOOKUP($A86,'RevPAR Raw Data'!$B$6:$BE$43,'RevPAR Raw Data'!U$1,FALSE))/100</f>
        <v>2.10226074962995E-2</v>
      </c>
      <c r="Z87" s="79">
        <f>(VLOOKUP($A86,'RevPAR Raw Data'!$B$6:$BE$43,'RevPAR Raw Data'!V$1,FALSE))/100</f>
        <v>4.6828208023612497E-2</v>
      </c>
      <c r="AA87" s="79">
        <f>(VLOOKUP($A86,'RevPAR Raw Data'!$B$6:$BE$43,'RevPAR Raw Data'!W$1,FALSE))/100</f>
        <v>8.7357729815457391E-2</v>
      </c>
      <c r="AB87" s="79">
        <f>(VLOOKUP($A86,'RevPAR Raw Data'!$B$6:$BE$43,'RevPAR Raw Data'!X$1,FALSE))/100</f>
        <v>0.15971190345762401</v>
      </c>
      <c r="AC87" s="79">
        <f>(VLOOKUP($A86,'RevPAR Raw Data'!$B$6:$BE$43,'RevPAR Raw Data'!Y$1,FALSE))/100</f>
        <v>5.67869679067649E-2</v>
      </c>
      <c r="AD87" s="80">
        <f>(VLOOKUP($A86,'RevPAR Raw Data'!$B$6:$BE$43,'RevPAR Raw Data'!AA$1,FALSE))/100</f>
        <v>0.105777994054331</v>
      </c>
      <c r="AE87" s="80">
        <f>(VLOOKUP($A86,'RevPAR Raw Data'!$B$6:$BE$43,'RevPAR Raw Data'!AB$1,FALSE))/100</f>
        <v>1.22051381281215E-2</v>
      </c>
      <c r="AF87" s="79">
        <f>(VLOOKUP($A86,'RevPAR Raw Data'!$B$6:$BE$43,'RevPAR Raw Data'!AC$1,FALSE))/100</f>
        <v>5.6616528176987799E-2</v>
      </c>
      <c r="AG87" s="81">
        <f>(VLOOKUP($A86,'RevPAR Raw Data'!$B$6:$BE$43,'RevPAR Raw Data'!AE$1,FALSE))/100</f>
        <v>5.6721447172567399E-2</v>
      </c>
    </row>
    <row r="88" spans="1:33" x14ac:dyDescent="0.2">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x14ac:dyDescent="0.2">
      <c r="A89" s="105" t="s">
        <v>44</v>
      </c>
      <c r="B89" s="106">
        <f>(VLOOKUP($A89,'Occupancy Raw Data'!$B$8:$BE$45,'Occupancy Raw Data'!G$3,FALSE))/100</f>
        <v>0.67339417339417296</v>
      </c>
      <c r="C89" s="107">
        <f>(VLOOKUP($A89,'Occupancy Raw Data'!$B$8:$BE$45,'Occupancy Raw Data'!H$3,FALSE))/100</f>
        <v>0.77711477711477694</v>
      </c>
      <c r="D89" s="107">
        <f>(VLOOKUP($A89,'Occupancy Raw Data'!$B$8:$BE$45,'Occupancy Raw Data'!I$3,FALSE))/100</f>
        <v>0.82309582309582296</v>
      </c>
      <c r="E89" s="107">
        <f>(VLOOKUP($A89,'Occupancy Raw Data'!$B$8:$BE$45,'Occupancy Raw Data'!J$3,FALSE))/100</f>
        <v>0.82239382239382197</v>
      </c>
      <c r="F89" s="107">
        <f>(VLOOKUP($A89,'Occupancy Raw Data'!$B$8:$BE$45,'Occupancy Raw Data'!K$3,FALSE))/100</f>
        <v>0.84503334503334504</v>
      </c>
      <c r="G89" s="108">
        <f>(VLOOKUP($A89,'Occupancy Raw Data'!$B$8:$BE$45,'Occupancy Raw Data'!L$3,FALSE))/100</f>
        <v>0.78820638820638811</v>
      </c>
      <c r="H89" s="88">
        <f>(VLOOKUP($A89,'Occupancy Raw Data'!$B$8:$BE$45,'Occupancy Raw Data'!N$3,FALSE))/100</f>
        <v>0.89750789750789706</v>
      </c>
      <c r="I89" s="88">
        <f>(VLOOKUP($A89,'Occupancy Raw Data'!$B$8:$BE$45,'Occupancy Raw Data'!O$3,FALSE))/100</f>
        <v>0.898034398034398</v>
      </c>
      <c r="J89" s="108">
        <f>(VLOOKUP($A89,'Occupancy Raw Data'!$B$8:$BE$45,'Occupancy Raw Data'!P$3,FALSE))/100</f>
        <v>0.89777114777114708</v>
      </c>
      <c r="K89" s="109">
        <f>(VLOOKUP($A89,'Occupancy Raw Data'!$B$8:$BE$45,'Occupancy Raw Data'!R$3,FALSE))/100</f>
        <v>0.81951060522489005</v>
      </c>
      <c r="M89" s="110">
        <f>VLOOKUP($A89,'ADR Raw Data'!$B$6:$BE$43,'ADR Raw Data'!G$1,FALSE)</f>
        <v>123.958602892885</v>
      </c>
      <c r="N89" s="111">
        <f>VLOOKUP($A89,'ADR Raw Data'!$B$6:$BE$43,'ADR Raw Data'!H$1,FALSE)</f>
        <v>136.30627389340501</v>
      </c>
      <c r="O89" s="111">
        <f>VLOOKUP($A89,'ADR Raw Data'!$B$6:$BE$43,'ADR Raw Data'!I$1,FALSE)</f>
        <v>142.88785488272899</v>
      </c>
      <c r="P89" s="111">
        <f>VLOOKUP($A89,'ADR Raw Data'!$B$6:$BE$43,'ADR Raw Data'!J$1,FALSE)</f>
        <v>141.41259848484799</v>
      </c>
      <c r="Q89" s="111">
        <f>VLOOKUP($A89,'ADR Raw Data'!$B$6:$BE$43,'ADR Raw Data'!K$1,FALSE)</f>
        <v>139.14413221183801</v>
      </c>
      <c r="R89" s="112">
        <f>VLOOKUP($A89,'ADR Raw Data'!$B$6:$BE$43,'ADR Raw Data'!L$1,FALSE)</f>
        <v>137.245093186676</v>
      </c>
      <c r="S89" s="111">
        <f>VLOOKUP($A89,'ADR Raw Data'!$B$6:$BE$43,'ADR Raw Data'!N$1,FALSE)</f>
        <v>171.27240394994101</v>
      </c>
      <c r="T89" s="111">
        <f>VLOOKUP($A89,'ADR Raw Data'!$B$6:$BE$43,'ADR Raw Data'!O$1,FALSE)</f>
        <v>169.38600431893599</v>
      </c>
      <c r="U89" s="112">
        <f>VLOOKUP($A89,'ADR Raw Data'!$B$6:$BE$43,'ADR Raw Data'!P$1,FALSE)</f>
        <v>170.328927563288</v>
      </c>
      <c r="V89" s="113">
        <f>VLOOKUP($A89,'ADR Raw Data'!$B$6:$BE$43,'ADR Raw Data'!R$1,FALSE)</f>
        <v>147.600301970202</v>
      </c>
      <c r="X89" s="110">
        <f>VLOOKUP($A89,'RevPAR Raw Data'!$B$6:$BE$43,'RevPAR Raw Data'!G$1,FALSE)</f>
        <v>83.473000930150903</v>
      </c>
      <c r="Y89" s="111">
        <f>VLOOKUP($A89,'RevPAR Raw Data'!$B$6:$BE$43,'RevPAR Raw Data'!H$1,FALSE)</f>
        <v>105.92561965601899</v>
      </c>
      <c r="Z89" s="111">
        <f>VLOOKUP($A89,'RevPAR Raw Data'!$B$6:$BE$43,'RevPAR Raw Data'!I$1,FALSE)</f>
        <v>117.61039652509599</v>
      </c>
      <c r="AA89" s="111">
        <f>VLOOKUP($A89,'RevPAR Raw Data'!$B$6:$BE$43,'RevPAR Raw Data'!J$1,FALSE)</f>
        <v>116.296847402597</v>
      </c>
      <c r="AB89" s="111">
        <f>VLOOKUP($A89,'RevPAR Raw Data'!$B$6:$BE$43,'RevPAR Raw Data'!K$1,FALSE)</f>
        <v>117.581431484731</v>
      </c>
      <c r="AC89" s="112">
        <f>VLOOKUP($A89,'RevPAR Raw Data'!$B$6:$BE$43,'RevPAR Raw Data'!L$1,FALSE)</f>
        <v>108.177459199719</v>
      </c>
      <c r="AD89" s="111">
        <f>VLOOKUP($A89,'RevPAR Raw Data'!$B$6:$BE$43,'RevPAR Raw Data'!N$1,FALSE)</f>
        <v>153.71833517023501</v>
      </c>
      <c r="AE89" s="111">
        <f>VLOOKUP($A89,'RevPAR Raw Data'!$B$6:$BE$43,'RevPAR Raw Data'!O$1,FALSE)</f>
        <v>152.11445842400801</v>
      </c>
      <c r="AF89" s="112">
        <f>VLOOKUP($A89,'RevPAR Raw Data'!$B$6:$BE$43,'RevPAR Raw Data'!P$1,FALSE)</f>
        <v>152.916396797121</v>
      </c>
      <c r="AG89" s="113">
        <f>VLOOKUP($A89,'RevPAR Raw Data'!$B$6:$BE$43,'RevPAR Raw Data'!R$1,FALSE)</f>
        <v>120.960012798977</v>
      </c>
    </row>
    <row r="90" spans="1:33" x14ac:dyDescent="0.2">
      <c r="A90" s="90" t="s">
        <v>14</v>
      </c>
      <c r="B90" s="78">
        <f>(VLOOKUP($A89,'Occupancy Raw Data'!$B$8:$BE$51,'Occupancy Raw Data'!T$3,FALSE))/100</f>
        <v>-1.3266451473029E-2</v>
      </c>
      <c r="C90" s="79">
        <f>(VLOOKUP($A89,'Occupancy Raw Data'!$B$8:$BE$51,'Occupancy Raw Data'!U$3,FALSE))/100</f>
        <v>5.5965111719221701E-2</v>
      </c>
      <c r="D90" s="79">
        <f>(VLOOKUP($A89,'Occupancy Raw Data'!$B$8:$BE$51,'Occupancy Raw Data'!V$3,FALSE))/100</f>
        <v>0.105017768153361</v>
      </c>
      <c r="E90" s="79">
        <f>(VLOOKUP($A89,'Occupancy Raw Data'!$B$8:$BE$51,'Occupancy Raw Data'!W$3,FALSE))/100</f>
        <v>7.1046350562221694E-2</v>
      </c>
      <c r="F90" s="79">
        <f>(VLOOKUP($A89,'Occupancy Raw Data'!$B$8:$BE$51,'Occupancy Raw Data'!X$3,FALSE))/100</f>
        <v>0.12968241132798</v>
      </c>
      <c r="G90" s="79">
        <f>(VLOOKUP($A89,'Occupancy Raw Data'!$B$8:$BE$51,'Occupancy Raw Data'!Y$3,FALSE))/100</f>
        <v>7.1189836989093397E-2</v>
      </c>
      <c r="H90" s="80">
        <f>(VLOOKUP($A89,'Occupancy Raw Data'!$B$8:$BE$51,'Occupancy Raw Data'!AA$3,FALSE))/100</f>
        <v>3.4246825517789299E-2</v>
      </c>
      <c r="I90" s="80">
        <f>(VLOOKUP($A89,'Occupancy Raw Data'!$B$8:$BE$51,'Occupancy Raw Data'!AB$3,FALSE))/100</f>
        <v>-2.1682870680005299E-2</v>
      </c>
      <c r="J90" s="79">
        <f>(VLOOKUP($A89,'Occupancy Raw Data'!$B$8:$BE$51,'Occupancy Raw Data'!AC$3,FALSE))/100</f>
        <v>5.4966330987540699E-3</v>
      </c>
      <c r="K90" s="81">
        <f>(VLOOKUP($A89,'Occupancy Raw Data'!$B$8:$BE$51,'Occupancy Raw Data'!AE$3,FALSE))/100</f>
        <v>4.9723508669154502E-2</v>
      </c>
      <c r="M90" s="78">
        <f>(VLOOKUP($A89,'ADR Raw Data'!$B$6:$BE$49,'ADR Raw Data'!T$1,FALSE))/100</f>
        <v>2.46099845398399E-3</v>
      </c>
      <c r="N90" s="79">
        <f>(VLOOKUP($A89,'ADR Raw Data'!$B$6:$BE$49,'ADR Raw Data'!U$1,FALSE))/100</f>
        <v>7.1757811923867307E-2</v>
      </c>
      <c r="O90" s="79">
        <f>(VLOOKUP($A89,'ADR Raw Data'!$B$6:$BE$49,'ADR Raw Data'!V$1,FALSE))/100</f>
        <v>7.60771208914333E-2</v>
      </c>
      <c r="P90" s="79">
        <f>(VLOOKUP($A89,'ADR Raw Data'!$B$6:$BE$49,'ADR Raw Data'!W$1,FALSE))/100</f>
        <v>6.3294093635136509E-2</v>
      </c>
      <c r="Q90" s="79">
        <f>(VLOOKUP($A89,'ADR Raw Data'!$B$6:$BE$49,'ADR Raw Data'!X$1,FALSE))/100</f>
        <v>5.07466576206674E-2</v>
      </c>
      <c r="R90" s="79">
        <f>(VLOOKUP($A89,'ADR Raw Data'!$B$6:$BE$49,'ADR Raw Data'!Y$1,FALSE))/100</f>
        <v>5.6212744749955801E-2</v>
      </c>
      <c r="S90" s="80">
        <f>(VLOOKUP($A89,'ADR Raw Data'!$B$6:$BE$49,'ADR Raw Data'!AA$1,FALSE))/100</f>
        <v>8.0506220518403102E-2</v>
      </c>
      <c r="T90" s="80">
        <f>(VLOOKUP($A89,'ADR Raw Data'!$B$6:$BE$49,'ADR Raw Data'!AB$1,FALSE))/100</f>
        <v>2.5783403366183802E-2</v>
      </c>
      <c r="U90" s="79">
        <f>(VLOOKUP($A89,'ADR Raw Data'!$B$6:$BE$49,'ADR Raw Data'!AC$1,FALSE))/100</f>
        <v>5.1979628977865601E-2</v>
      </c>
      <c r="V90" s="81">
        <f>(VLOOKUP($A89,'ADR Raw Data'!$B$6:$BE$49,'ADR Raw Data'!AE$1,FALSE))/100</f>
        <v>5.1373025862142895E-2</v>
      </c>
      <c r="X90" s="78">
        <f>(VLOOKUP($A89,'RevPAR Raw Data'!$B$6:$BE$43,'RevPAR Raw Data'!T$1,FALSE))/100</f>
        <v>-1.0838101735609999E-2</v>
      </c>
      <c r="Y90" s="79">
        <f>(VLOOKUP($A89,'RevPAR Raw Data'!$B$6:$BE$43,'RevPAR Raw Data'!U$1,FALSE))/100</f>
        <v>0.13173885760413501</v>
      </c>
      <c r="Z90" s="79">
        <f>(VLOOKUP($A89,'RevPAR Raw Data'!$B$6:$BE$43,'RevPAR Raw Data'!V$1,FALSE))/100</f>
        <v>0.18908433848834602</v>
      </c>
      <c r="AA90" s="79">
        <f>(VLOOKUP($A89,'RevPAR Raw Data'!$B$6:$BE$43,'RevPAR Raw Data'!W$1,FALSE))/100</f>
        <v>0.13883725856227799</v>
      </c>
      <c r="AB90" s="79">
        <f>(VLOOKUP($A89,'RevPAR Raw Data'!$B$6:$BE$43,'RevPAR Raw Data'!X$1,FALSE))/100</f>
        <v>0.18701001787573102</v>
      </c>
      <c r="AC90" s="79">
        <f>(VLOOKUP($A89,'RevPAR Raw Data'!$B$6:$BE$43,'RevPAR Raw Data'!Y$1,FALSE))/100</f>
        <v>0.13140435787450799</v>
      </c>
      <c r="AD90" s="80">
        <f>(VLOOKUP($A89,'RevPAR Raw Data'!$B$6:$BE$43,'RevPAR Raw Data'!AA$1,FALSE))/100</f>
        <v>0.117510128523382</v>
      </c>
      <c r="AE90" s="80">
        <f>(VLOOKUP($A89,'RevPAR Raw Data'!$B$6:$BE$43,'RevPAR Raw Data'!AB$1,FALSE))/100</f>
        <v>3.5414744852991197E-3</v>
      </c>
      <c r="AF90" s="79">
        <f>(VLOOKUP($A89,'RevPAR Raw Data'!$B$6:$BE$43,'RevPAR Raw Data'!AC$1,FALSE))/100</f>
        <v>5.7761975025720398E-2</v>
      </c>
      <c r="AG90" s="81">
        <f>(VLOOKUP($A89,'RevPAR Raw Data'!$B$6:$BE$43,'RevPAR Raw Data'!AE$1,FALSE))/100</f>
        <v>0.10365098162811399</v>
      </c>
    </row>
    <row r="91" spans="1:33" x14ac:dyDescent="0.2">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x14ac:dyDescent="0.2">
      <c r="A92" s="105" t="s">
        <v>45</v>
      </c>
      <c r="B92" s="106">
        <f>(VLOOKUP($A92,'Occupancy Raw Data'!$B$8:$BE$45,'Occupancy Raw Data'!G$3,FALSE))/100</f>
        <v>0.7144860905478061</v>
      </c>
      <c r="C92" s="107">
        <f>(VLOOKUP($A92,'Occupancy Raw Data'!$B$8:$BE$45,'Occupancy Raw Data'!H$3,FALSE))/100</f>
        <v>0.76583807371619994</v>
      </c>
      <c r="D92" s="107">
        <f>(VLOOKUP($A92,'Occupancy Raw Data'!$B$8:$BE$45,'Occupancy Raw Data'!I$3,FALSE))/100</f>
        <v>0.81874853892308808</v>
      </c>
      <c r="E92" s="107">
        <f>(VLOOKUP($A92,'Occupancy Raw Data'!$B$8:$BE$45,'Occupancy Raw Data'!J$3,FALSE))/100</f>
        <v>0.81781344969999192</v>
      </c>
      <c r="F92" s="107">
        <f>(VLOOKUP($A92,'Occupancy Raw Data'!$B$8:$BE$45,'Occupancy Raw Data'!K$3,FALSE))/100</f>
        <v>0.84867139406218295</v>
      </c>
      <c r="G92" s="108">
        <f>(VLOOKUP($A92,'Occupancy Raw Data'!$B$8:$BE$45,'Occupancy Raw Data'!L$3,FALSE))/100</f>
        <v>0.79311150938985409</v>
      </c>
      <c r="H92" s="88">
        <f>(VLOOKUP($A92,'Occupancy Raw Data'!$B$8:$BE$45,'Occupancy Raw Data'!N$3,FALSE))/100</f>
        <v>0.94077768253720806</v>
      </c>
      <c r="I92" s="88">
        <f>(VLOOKUP($A92,'Occupancy Raw Data'!$B$8:$BE$45,'Occupancy Raw Data'!O$3,FALSE))/100</f>
        <v>0.94592067326424001</v>
      </c>
      <c r="J92" s="108">
        <f>(VLOOKUP($A92,'Occupancy Raw Data'!$B$8:$BE$45,'Occupancy Raw Data'!P$3,FALSE))/100</f>
        <v>0.94334917790072392</v>
      </c>
      <c r="K92" s="109">
        <f>(VLOOKUP($A92,'Occupancy Raw Data'!$B$8:$BE$45,'Occupancy Raw Data'!R$3,FALSE))/100</f>
        <v>0.83603655753581707</v>
      </c>
      <c r="M92" s="110">
        <f>VLOOKUP($A92,'ADR Raw Data'!$B$6:$BE$43,'ADR Raw Data'!G$1,FALSE)</f>
        <v>210.587477740211</v>
      </c>
      <c r="N92" s="111">
        <f>VLOOKUP($A92,'ADR Raw Data'!$B$6:$BE$43,'ADR Raw Data'!H$1,FALSE)</f>
        <v>211.612691778591</v>
      </c>
      <c r="O92" s="111">
        <f>VLOOKUP($A92,'ADR Raw Data'!$B$6:$BE$43,'ADR Raw Data'!I$1,FALSE)</f>
        <v>218.93117781479</v>
      </c>
      <c r="P92" s="111">
        <f>VLOOKUP($A92,'ADR Raw Data'!$B$6:$BE$43,'ADR Raw Data'!J$1,FALSE)</f>
        <v>213.68323755121401</v>
      </c>
      <c r="Q92" s="111">
        <f>VLOOKUP($A92,'ADR Raw Data'!$B$6:$BE$43,'ADR Raw Data'!K$1,FALSE)</f>
        <v>222.21927984574401</v>
      </c>
      <c r="R92" s="112">
        <f>VLOOKUP($A92,'ADR Raw Data'!$B$6:$BE$43,'ADR Raw Data'!L$1,FALSE)</f>
        <v>215.63591586559201</v>
      </c>
      <c r="S92" s="111">
        <f>VLOOKUP($A92,'ADR Raw Data'!$B$6:$BE$43,'ADR Raw Data'!N$1,FALSE)</f>
        <v>291.761390192992</v>
      </c>
      <c r="T92" s="111">
        <f>VLOOKUP($A92,'ADR Raw Data'!$B$6:$BE$43,'ADR Raw Data'!O$1,FALSE)</f>
        <v>298.033823626328</v>
      </c>
      <c r="U92" s="112">
        <f>VLOOKUP($A92,'ADR Raw Data'!$B$6:$BE$43,'ADR Raw Data'!P$1,FALSE)</f>
        <v>294.90615598876502</v>
      </c>
      <c r="V92" s="113">
        <f>VLOOKUP($A92,'ADR Raw Data'!$B$6:$BE$43,'ADR Raw Data'!R$1,FALSE)</f>
        <v>241.19170737397101</v>
      </c>
      <c r="X92" s="110">
        <f>VLOOKUP($A92,'RevPAR Raw Data'!$B$6:$BE$43,'RevPAR Raw Data'!G$1,FALSE)</f>
        <v>150.46182368892599</v>
      </c>
      <c r="Y92" s="111">
        <f>VLOOKUP($A92,'RevPAR Raw Data'!$B$6:$BE$43,'RevPAR Raw Data'!H$1,FALSE)</f>
        <v>162.06105624561599</v>
      </c>
      <c r="Z92" s="111">
        <f>VLOOKUP($A92,'RevPAR Raw Data'!$B$6:$BE$43,'RevPAR Raw Data'!I$1,FALSE)</f>
        <v>179.24958196057</v>
      </c>
      <c r="AA92" s="111">
        <f>VLOOKUP($A92,'RevPAR Raw Data'!$B$6:$BE$43,'RevPAR Raw Data'!J$1,FALSE)</f>
        <v>174.75302564482101</v>
      </c>
      <c r="AB92" s="111">
        <f>VLOOKUP($A92,'RevPAR Raw Data'!$B$6:$BE$43,'RevPAR Raw Data'!K$1,FALSE)</f>
        <v>188.59114601418199</v>
      </c>
      <c r="AC92" s="112">
        <f>VLOOKUP($A92,'RevPAR Raw Data'!$B$6:$BE$43,'RevPAR Raw Data'!L$1,FALSE)</f>
        <v>171.023326710823</v>
      </c>
      <c r="AD92" s="111">
        <f>VLOOKUP($A92,'RevPAR Raw Data'!$B$6:$BE$43,'RevPAR Raw Data'!N$1,FALSE)</f>
        <v>274.48260451959698</v>
      </c>
      <c r="AE92" s="111">
        <f>VLOOKUP($A92,'RevPAR Raw Data'!$B$6:$BE$43,'RevPAR Raw Data'!O$1,FALSE)</f>
        <v>281.91635510013202</v>
      </c>
      <c r="AF92" s="112">
        <f>VLOOKUP($A92,'RevPAR Raw Data'!$B$6:$BE$43,'RevPAR Raw Data'!P$1,FALSE)</f>
        <v>278.19947980986501</v>
      </c>
      <c r="AG92" s="113">
        <f>VLOOKUP($A92,'RevPAR Raw Data'!$B$6:$BE$43,'RevPAR Raw Data'!R$1,FALSE)</f>
        <v>201.64508473912099</v>
      </c>
    </row>
    <row r="93" spans="1:33" x14ac:dyDescent="0.2">
      <c r="A93" s="90" t="s">
        <v>14</v>
      </c>
      <c r="B93" s="78">
        <f>(VLOOKUP($A92,'Occupancy Raw Data'!$B$8:$BE$51,'Occupancy Raw Data'!T$3,FALSE))/100</f>
        <v>7.0602975608937205E-2</v>
      </c>
      <c r="C93" s="79">
        <f>(VLOOKUP($A92,'Occupancy Raw Data'!$B$8:$BE$51,'Occupancy Raw Data'!U$3,FALSE))/100</f>
        <v>9.8186127159074404E-2</v>
      </c>
      <c r="D93" s="79">
        <f>(VLOOKUP($A92,'Occupancy Raw Data'!$B$8:$BE$51,'Occupancy Raw Data'!V$3,FALSE))/100</f>
        <v>5.8082645105117604E-2</v>
      </c>
      <c r="E93" s="79">
        <f>(VLOOKUP($A92,'Occupancy Raw Data'!$B$8:$BE$51,'Occupancy Raw Data'!W$3,FALSE))/100</f>
        <v>5.9113805595327903E-2</v>
      </c>
      <c r="F93" s="79">
        <f>(VLOOKUP($A92,'Occupancy Raw Data'!$B$8:$BE$51,'Occupancy Raw Data'!X$3,FALSE))/100</f>
        <v>7.7227640331723996E-2</v>
      </c>
      <c r="G93" s="79">
        <f>(VLOOKUP($A92,'Occupancy Raw Data'!$B$8:$BE$51,'Occupancy Raw Data'!Y$3,FALSE))/100</f>
        <v>7.2196801094380203E-2</v>
      </c>
      <c r="H93" s="80">
        <f>(VLOOKUP($A92,'Occupancy Raw Data'!$B$8:$BE$51,'Occupancy Raw Data'!AA$3,FALSE))/100</f>
        <v>1.38500946916229E-2</v>
      </c>
      <c r="I93" s="80">
        <f>(VLOOKUP($A92,'Occupancy Raw Data'!$B$8:$BE$51,'Occupancy Raw Data'!AB$3,FALSE))/100</f>
        <v>-9.7115653256167507E-3</v>
      </c>
      <c r="J93" s="79">
        <f>(VLOOKUP($A92,'Occupancy Raw Data'!$B$8:$BE$51,'Occupancy Raw Data'!AC$3,FALSE))/100</f>
        <v>1.8986551785750299E-3</v>
      </c>
      <c r="K93" s="81">
        <f>(VLOOKUP($A92,'Occupancy Raw Data'!$B$8:$BE$51,'Occupancy Raw Data'!AE$3,FALSE))/100</f>
        <v>4.8479824888710103E-2</v>
      </c>
      <c r="M93" s="78">
        <f>(VLOOKUP($A92,'ADR Raw Data'!$B$6:$BE$49,'ADR Raw Data'!T$1,FALSE))/100</f>
        <v>2.2532323736401502E-2</v>
      </c>
      <c r="N93" s="79">
        <f>(VLOOKUP($A92,'ADR Raw Data'!$B$6:$BE$49,'ADR Raw Data'!U$1,FALSE))/100</f>
        <v>1.45484436300783E-2</v>
      </c>
      <c r="O93" s="79">
        <f>(VLOOKUP($A92,'ADR Raw Data'!$B$6:$BE$49,'ADR Raw Data'!V$1,FALSE))/100</f>
        <v>1.87741468310344E-2</v>
      </c>
      <c r="P93" s="79">
        <f>(VLOOKUP($A92,'ADR Raw Data'!$B$6:$BE$49,'ADR Raw Data'!W$1,FALSE))/100</f>
        <v>6.4268384167432205E-3</v>
      </c>
      <c r="Q93" s="79">
        <f>(VLOOKUP($A92,'ADR Raw Data'!$B$6:$BE$49,'ADR Raw Data'!X$1,FALSE))/100</f>
        <v>2.2218587575005101E-2</v>
      </c>
      <c r="R93" s="79">
        <f>(VLOOKUP($A92,'ADR Raw Data'!$B$6:$BE$49,'ADR Raw Data'!Y$1,FALSE))/100</f>
        <v>1.6751799675290099E-2</v>
      </c>
      <c r="S93" s="80">
        <f>(VLOOKUP($A92,'ADR Raw Data'!$B$6:$BE$49,'ADR Raw Data'!AA$1,FALSE))/100</f>
        <v>4.1608383606499003E-2</v>
      </c>
      <c r="T93" s="80">
        <f>(VLOOKUP($A92,'ADR Raw Data'!$B$6:$BE$49,'ADR Raw Data'!AB$1,FALSE))/100</f>
        <v>3.2329373880382796E-2</v>
      </c>
      <c r="U93" s="79">
        <f>(VLOOKUP($A92,'ADR Raw Data'!$B$6:$BE$49,'ADR Raw Data'!AC$1,FALSE))/100</f>
        <v>3.6702014937391302E-2</v>
      </c>
      <c r="V93" s="81">
        <f>(VLOOKUP($A92,'ADR Raw Data'!$B$6:$BE$49,'ADR Raw Data'!AE$1,FALSE))/100</f>
        <v>1.98236497401897E-2</v>
      </c>
      <c r="X93" s="78">
        <f>(VLOOKUP($A92,'RevPAR Raw Data'!$B$6:$BE$43,'RevPAR Raw Data'!T$1,FALSE))/100</f>
        <v>9.4726148448512598E-2</v>
      </c>
      <c r="Y93" s="79">
        <f>(VLOOKUP($A92,'RevPAR Raw Data'!$B$6:$BE$43,'RevPAR Raw Data'!U$1,FALSE))/100</f>
        <v>0.114163026125382</v>
      </c>
      <c r="Z93" s="79">
        <f>(VLOOKUP($A92,'RevPAR Raw Data'!$B$6:$BE$43,'RevPAR Raw Data'!V$1,FALSE))/100</f>
        <v>7.7947244043690397E-2</v>
      </c>
      <c r="AA93" s="79">
        <f>(VLOOKUP($A92,'RevPAR Raw Data'!$B$6:$BE$43,'RevPAR Raw Data'!W$1,FALSE))/100</f>
        <v>6.5920558888831096E-2</v>
      </c>
      <c r="AB93" s="79">
        <f>(VLOOKUP($A92,'RevPAR Raw Data'!$B$6:$BE$43,'RevPAR Raw Data'!X$1,FALSE))/100</f>
        <v>0.10116211699665</v>
      </c>
      <c r="AC93" s="79">
        <f>(VLOOKUP($A92,'RevPAR Raw Data'!$B$6:$BE$43,'RevPAR Raw Data'!Y$1,FALSE))/100</f>
        <v>9.0158027118800207E-2</v>
      </c>
      <c r="AD93" s="80">
        <f>(VLOOKUP($A92,'RevPAR Raw Data'!$B$6:$BE$43,'RevPAR Raw Data'!AA$1,FALSE))/100</f>
        <v>5.60347583510373E-2</v>
      </c>
      <c r="AE93" s="80">
        <f>(VLOOKUP($A92,'RevPAR Raw Data'!$B$6:$BE$43,'RevPAR Raw Data'!AB$1,FALSE))/100</f>
        <v>2.2303839728390402E-2</v>
      </c>
      <c r="AF93" s="79">
        <f>(VLOOKUP($A92,'RevPAR Raw Data'!$B$6:$BE$43,'RevPAR Raw Data'!AC$1,FALSE))/100</f>
        <v>3.8670354586691297E-2</v>
      </c>
      <c r="AG93" s="81">
        <f>(VLOOKUP($A92,'RevPAR Raw Data'!$B$6:$BE$43,'RevPAR Raw Data'!AE$1,FALSE))/100</f>
        <v>6.9264521696959402E-2</v>
      </c>
    </row>
    <row r="94" spans="1:33" x14ac:dyDescent="0.2">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x14ac:dyDescent="0.2">
      <c r="A95" s="105" t="s">
        <v>46</v>
      </c>
      <c r="B95" s="106">
        <f>(VLOOKUP($A95,'Occupancy Raw Data'!$B$8:$BE$45,'Occupancy Raw Data'!G$3,FALSE))/100</f>
        <v>0.61788406550558794</v>
      </c>
      <c r="C95" s="107">
        <f>(VLOOKUP($A95,'Occupancy Raw Data'!$B$8:$BE$45,'Occupancy Raw Data'!H$3,FALSE))/100</f>
        <v>0.66454380036391891</v>
      </c>
      <c r="D95" s="107">
        <f>(VLOOKUP($A95,'Occupancy Raw Data'!$B$8:$BE$45,'Occupancy Raw Data'!I$3,FALSE))/100</f>
        <v>0.66961268520925299</v>
      </c>
      <c r="E95" s="107">
        <f>(VLOOKUP($A95,'Occupancy Raw Data'!$B$8:$BE$45,'Occupancy Raw Data'!J$3,FALSE))/100</f>
        <v>0.68131011177540901</v>
      </c>
      <c r="F95" s="107">
        <f>(VLOOKUP($A95,'Occupancy Raw Data'!$B$8:$BE$45,'Occupancy Raw Data'!K$3,FALSE))/100</f>
        <v>0.69326748115414605</v>
      </c>
      <c r="G95" s="108">
        <f>(VLOOKUP($A95,'Occupancy Raw Data'!$B$8:$BE$45,'Occupancy Raw Data'!L$3,FALSE))/100</f>
        <v>0.66532362880166307</v>
      </c>
      <c r="H95" s="88">
        <f>(VLOOKUP($A95,'Occupancy Raw Data'!$B$8:$BE$45,'Occupancy Raw Data'!N$3,FALSE))/100</f>
        <v>0.82323888744476204</v>
      </c>
      <c r="I95" s="88">
        <f>(VLOOKUP($A95,'Occupancy Raw Data'!$B$8:$BE$45,'Occupancy Raw Data'!O$3,FALSE))/100</f>
        <v>0.84819339745256006</v>
      </c>
      <c r="J95" s="108">
        <f>(VLOOKUP($A95,'Occupancy Raw Data'!$B$8:$BE$45,'Occupancy Raw Data'!P$3,FALSE))/100</f>
        <v>0.83571614244866099</v>
      </c>
      <c r="K95" s="109">
        <f>(VLOOKUP($A95,'Occupancy Raw Data'!$B$8:$BE$45,'Occupancy Raw Data'!R$3,FALSE))/100</f>
        <v>0.71400720412937702</v>
      </c>
      <c r="M95" s="110">
        <f>VLOOKUP($A95,'ADR Raw Data'!$B$6:$BE$43,'ADR Raw Data'!G$1,FALSE)</f>
        <v>128.56120109381499</v>
      </c>
      <c r="N95" s="111">
        <f>VLOOKUP($A95,'ADR Raw Data'!$B$6:$BE$43,'ADR Raw Data'!H$1,FALSE)</f>
        <v>133.625984744768</v>
      </c>
      <c r="O95" s="111">
        <f>VLOOKUP($A95,'ADR Raw Data'!$B$6:$BE$43,'ADR Raw Data'!I$1,FALSE)</f>
        <v>134.545747282608</v>
      </c>
      <c r="P95" s="111">
        <f>VLOOKUP($A95,'ADR Raw Data'!$B$6:$BE$43,'ADR Raw Data'!J$1,FALSE)</f>
        <v>135.49698779091901</v>
      </c>
      <c r="Q95" s="111">
        <f>VLOOKUP($A95,'ADR Raw Data'!$B$6:$BE$43,'ADR Raw Data'!K$1,FALSE)</f>
        <v>140.56680539932501</v>
      </c>
      <c r="R95" s="112">
        <f>VLOOKUP($A95,'ADR Raw Data'!$B$6:$BE$43,'ADR Raw Data'!L$1,FALSE)</f>
        <v>134.70005274467599</v>
      </c>
      <c r="S95" s="111">
        <f>VLOOKUP($A95,'ADR Raw Data'!$B$6:$BE$43,'ADR Raw Data'!N$1,FALSE)</f>
        <v>177.177164508999</v>
      </c>
      <c r="T95" s="111">
        <f>VLOOKUP($A95,'ADR Raw Data'!$B$6:$BE$43,'ADR Raw Data'!O$1,FALSE)</f>
        <v>183.257232608029</v>
      </c>
      <c r="U95" s="112">
        <f>VLOOKUP($A95,'ADR Raw Data'!$B$6:$BE$43,'ADR Raw Data'!P$1,FALSE)</f>
        <v>180.262586314152</v>
      </c>
      <c r="V95" s="113">
        <f>VLOOKUP($A95,'ADR Raw Data'!$B$6:$BE$43,'ADR Raw Data'!R$1,FALSE)</f>
        <v>149.936931738395</v>
      </c>
      <c r="X95" s="110">
        <f>VLOOKUP($A95,'RevPAR Raw Data'!$B$6:$BE$43,'RevPAR Raw Data'!G$1,FALSE)</f>
        <v>79.435917598128398</v>
      </c>
      <c r="Y95" s="111">
        <f>VLOOKUP($A95,'RevPAR Raw Data'!$B$6:$BE$43,'RevPAR Raw Data'!H$1,FALSE)</f>
        <v>88.800319729659407</v>
      </c>
      <c r="Z95" s="111">
        <f>VLOOKUP($A95,'RevPAR Raw Data'!$B$6:$BE$43,'RevPAR Raw Data'!I$1,FALSE)</f>
        <v>90.093539121393206</v>
      </c>
      <c r="AA95" s="111">
        <f>VLOOKUP($A95,'RevPAR Raw Data'!$B$6:$BE$43,'RevPAR Raw Data'!J$1,FALSE)</f>
        <v>92.315467897062604</v>
      </c>
      <c r="AB95" s="111">
        <f>VLOOKUP($A95,'RevPAR Raw Data'!$B$6:$BE$43,'RevPAR Raw Data'!K$1,FALSE)</f>
        <v>97.450395113075103</v>
      </c>
      <c r="AC95" s="112">
        <f>VLOOKUP($A95,'RevPAR Raw Data'!$B$6:$BE$43,'RevPAR Raw Data'!L$1,FALSE)</f>
        <v>89.619127891863698</v>
      </c>
      <c r="AD95" s="111">
        <f>VLOOKUP($A95,'RevPAR Raw Data'!$B$6:$BE$43,'RevPAR Raw Data'!N$1,FALSE)</f>
        <v>145.85913179100501</v>
      </c>
      <c r="AE95" s="111">
        <f>VLOOKUP($A95,'RevPAR Raw Data'!$B$6:$BE$43,'RevPAR Raw Data'!O$1,FALSE)</f>
        <v>155.43757473355799</v>
      </c>
      <c r="AF95" s="112">
        <f>VLOOKUP($A95,'RevPAR Raw Data'!$B$6:$BE$43,'RevPAR Raw Data'!P$1,FALSE)</f>
        <v>150.648353262282</v>
      </c>
      <c r="AG95" s="113">
        <f>VLOOKUP($A95,'RevPAR Raw Data'!$B$6:$BE$43,'RevPAR Raw Data'!R$1,FALSE)</f>
        <v>107.056049426269</v>
      </c>
    </row>
    <row r="96" spans="1:33" x14ac:dyDescent="0.2">
      <c r="A96" s="90" t="s">
        <v>14</v>
      </c>
      <c r="B96" s="78">
        <f>(VLOOKUP($A95,'Occupancy Raw Data'!$B$8:$BE$51,'Occupancy Raw Data'!T$3,FALSE))/100</f>
        <v>6.8500285301651906E-2</v>
      </c>
      <c r="C96" s="79">
        <f>(VLOOKUP($A95,'Occupancy Raw Data'!$B$8:$BE$51,'Occupancy Raw Data'!U$3,FALSE))/100</f>
        <v>5.3343285224138601E-2</v>
      </c>
      <c r="D96" s="79">
        <f>(VLOOKUP($A95,'Occupancy Raw Data'!$B$8:$BE$51,'Occupancy Raw Data'!V$3,FALSE))/100</f>
        <v>4.9188046554286304E-2</v>
      </c>
      <c r="E96" s="79">
        <f>(VLOOKUP($A95,'Occupancy Raw Data'!$B$8:$BE$51,'Occupancy Raw Data'!W$3,FALSE))/100</f>
        <v>0.16239599239931302</v>
      </c>
      <c r="F96" s="79">
        <f>(VLOOKUP($A95,'Occupancy Raw Data'!$B$8:$BE$51,'Occupancy Raw Data'!X$3,FALSE))/100</f>
        <v>0.132470292071344</v>
      </c>
      <c r="G96" s="79">
        <f>(VLOOKUP($A95,'Occupancy Raw Data'!$B$8:$BE$51,'Occupancy Raw Data'!Y$3,FALSE))/100</f>
        <v>9.2241291857129593E-2</v>
      </c>
      <c r="H96" s="80">
        <f>(VLOOKUP($A95,'Occupancy Raw Data'!$B$8:$BE$51,'Occupancy Raw Data'!AA$3,FALSE))/100</f>
        <v>2.6361798315597703E-2</v>
      </c>
      <c r="I96" s="80">
        <f>(VLOOKUP($A95,'Occupancy Raw Data'!$B$8:$BE$51,'Occupancy Raw Data'!AB$3,FALSE))/100</f>
        <v>-1.27669779802617E-2</v>
      </c>
      <c r="J96" s="79">
        <f>(VLOOKUP($A95,'Occupancy Raw Data'!$B$8:$BE$51,'Occupancy Raw Data'!AC$3,FALSE))/100</f>
        <v>6.12532749886106E-3</v>
      </c>
      <c r="K96" s="81">
        <f>(VLOOKUP($A95,'Occupancy Raw Data'!$B$8:$BE$51,'Occupancy Raw Data'!AE$3,FALSE))/100</f>
        <v>6.1847703813550599E-2</v>
      </c>
      <c r="M96" s="78">
        <f>(VLOOKUP($A95,'ADR Raw Data'!$B$6:$BE$49,'ADR Raw Data'!T$1,FALSE))/100</f>
        <v>-4.8194559226321196E-2</v>
      </c>
      <c r="N96" s="79">
        <f>(VLOOKUP($A95,'ADR Raw Data'!$B$6:$BE$49,'ADR Raw Data'!U$1,FALSE))/100</f>
        <v>-3.6286412883905397E-2</v>
      </c>
      <c r="O96" s="79">
        <f>(VLOOKUP($A95,'ADR Raw Data'!$B$6:$BE$49,'ADR Raw Data'!V$1,FALSE))/100</f>
        <v>-5.8820194010028699E-2</v>
      </c>
      <c r="P96" s="79">
        <f>(VLOOKUP($A95,'ADR Raw Data'!$B$6:$BE$49,'ADR Raw Data'!W$1,FALSE))/100</f>
        <v>-1.5062241855535501E-2</v>
      </c>
      <c r="Q96" s="79">
        <f>(VLOOKUP($A95,'ADR Raw Data'!$B$6:$BE$49,'ADR Raw Data'!X$1,FALSE))/100</f>
        <v>4.8738670921494094E-2</v>
      </c>
      <c r="R96" s="79">
        <f>(VLOOKUP($A95,'ADR Raw Data'!$B$6:$BE$49,'ADR Raw Data'!Y$1,FALSE))/100</f>
        <v>-2.2057104161387602E-2</v>
      </c>
      <c r="S96" s="80">
        <f>(VLOOKUP($A95,'ADR Raw Data'!$B$6:$BE$49,'ADR Raw Data'!AA$1,FALSE))/100</f>
        <v>2.1481806529537E-2</v>
      </c>
      <c r="T96" s="80">
        <f>(VLOOKUP($A95,'ADR Raw Data'!$B$6:$BE$49,'ADR Raw Data'!AB$1,FALSE))/100</f>
        <v>1.9660775158297297E-2</v>
      </c>
      <c r="U96" s="79">
        <f>(VLOOKUP($A95,'ADR Raw Data'!$B$6:$BE$49,'ADR Raw Data'!AC$1,FALSE))/100</f>
        <v>2.0189709557468502E-2</v>
      </c>
      <c r="V96" s="81">
        <f>(VLOOKUP($A95,'ADR Raw Data'!$B$6:$BE$49,'ADR Raw Data'!AE$1,FALSE))/100</f>
        <v>-1.0236018691881199E-2</v>
      </c>
      <c r="X96" s="78">
        <f>(VLOOKUP($A95,'RevPAR Raw Data'!$B$6:$BE$43,'RevPAR Raw Data'!T$1,FALSE))/100</f>
        <v>1.7004385018340298E-2</v>
      </c>
      <c r="Y96" s="79">
        <f>(VLOOKUP($A95,'RevPAR Raw Data'!$B$6:$BE$43,'RevPAR Raw Data'!U$1,FALSE))/100</f>
        <v>1.51212358680061E-2</v>
      </c>
      <c r="Z96" s="79">
        <f>(VLOOKUP($A95,'RevPAR Raw Data'!$B$6:$BE$43,'RevPAR Raw Data'!V$1,FALSE))/100</f>
        <v>-1.25253978970397E-2</v>
      </c>
      <c r="AA96" s="79">
        <f>(VLOOKUP($A95,'RevPAR Raw Data'!$B$6:$BE$43,'RevPAR Raw Data'!W$1,FALSE))/100</f>
        <v>0.14488770282989</v>
      </c>
      <c r="AB96" s="79">
        <f>(VLOOKUP($A95,'RevPAR Raw Data'!$B$6:$BE$43,'RevPAR Raw Data'!X$1,FALSE))/100</f>
        <v>0.187665388964977</v>
      </c>
      <c r="AC96" s="79">
        <f>(VLOOKUP($A95,'RevPAR Raw Data'!$B$6:$BE$43,'RevPAR Raw Data'!Y$1,FALSE))/100</f>
        <v>6.8149611913268307E-2</v>
      </c>
      <c r="AD96" s="80">
        <f>(VLOOKUP($A95,'RevPAR Raw Data'!$B$6:$BE$43,'RevPAR Raw Data'!AA$1,FALSE))/100</f>
        <v>4.8409903896320994E-2</v>
      </c>
      <c r="AE96" s="80">
        <f>(VLOOKUP($A95,'RevPAR Raw Data'!$B$6:$BE$43,'RevPAR Raw Data'!AB$1,FALSE))/100</f>
        <v>6.6427884945146698E-3</v>
      </c>
      <c r="AF96" s="79">
        <f>(VLOOKUP($A95,'RevPAR Raw Data'!$B$6:$BE$43,'RevPAR Raw Data'!AC$1,FALSE))/100</f>
        <v>2.6438705639476E-2</v>
      </c>
      <c r="AG96" s="81">
        <f>(VLOOKUP($A95,'RevPAR Raw Data'!$B$6:$BE$43,'RevPAR Raw Data'!AE$1,FALSE))/100</f>
        <v>5.0978610869383899E-2</v>
      </c>
    </row>
    <row r="97" spans="1:33" x14ac:dyDescent="0.2">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x14ac:dyDescent="0.2">
      <c r="A98" s="123" t="s">
        <v>47</v>
      </c>
      <c r="B98" s="106">
        <f>(VLOOKUP($A98,'Occupancy Raw Data'!$B$8:$BE$45,'Occupancy Raw Data'!G$3,FALSE))/100</f>
        <v>0.51582271443502992</v>
      </c>
      <c r="C98" s="107">
        <f>(VLOOKUP($A98,'Occupancy Raw Data'!$B$8:$BE$45,'Occupancy Raw Data'!H$3,FALSE))/100</f>
        <v>0.631173972023928</v>
      </c>
      <c r="D98" s="107">
        <f>(VLOOKUP($A98,'Occupancy Raw Data'!$B$8:$BE$45,'Occupancy Raw Data'!I$3,FALSE))/100</f>
        <v>0.656881713256388</v>
      </c>
      <c r="E98" s="107">
        <f>(VLOOKUP($A98,'Occupancy Raw Data'!$B$8:$BE$45,'Occupancy Raw Data'!J$3,FALSE))/100</f>
        <v>0.66172971290057103</v>
      </c>
      <c r="F98" s="107">
        <f>(VLOOKUP($A98,'Occupancy Raw Data'!$B$8:$BE$45,'Occupancy Raw Data'!K$3,FALSE))/100</f>
        <v>0.64818644783952606</v>
      </c>
      <c r="G98" s="108">
        <f>(VLOOKUP($A98,'Occupancy Raw Data'!$B$8:$BE$45,'Occupancy Raw Data'!L$3,FALSE))/100</f>
        <v>0.62275891209108902</v>
      </c>
      <c r="H98" s="88">
        <f>(VLOOKUP($A98,'Occupancy Raw Data'!$B$8:$BE$45,'Occupancy Raw Data'!N$3,FALSE))/100</f>
        <v>0.68147752796495198</v>
      </c>
      <c r="I98" s="88">
        <f>(VLOOKUP($A98,'Occupancy Raw Data'!$B$8:$BE$45,'Occupancy Raw Data'!O$3,FALSE))/100</f>
        <v>0.67358284964529502</v>
      </c>
      <c r="J98" s="108">
        <f>(VLOOKUP($A98,'Occupancy Raw Data'!$B$8:$BE$45,'Occupancy Raw Data'!P$3,FALSE))/100</f>
        <v>0.67753018880512306</v>
      </c>
      <c r="K98" s="109">
        <f>(VLOOKUP($A98,'Occupancy Raw Data'!$B$8:$BE$45,'Occupancy Raw Data'!R$3,FALSE))/100</f>
        <v>0.638407848295098</v>
      </c>
      <c r="M98" s="110">
        <f>VLOOKUP($A98,'ADR Raw Data'!$B$6:$BE$43,'ADR Raw Data'!G$1,FALSE)</f>
        <v>115.201554645397</v>
      </c>
      <c r="N98" s="111">
        <f>VLOOKUP($A98,'ADR Raw Data'!$B$6:$BE$43,'ADR Raw Data'!H$1,FALSE)</f>
        <v>116.996754280882</v>
      </c>
      <c r="O98" s="111">
        <f>VLOOKUP($A98,'ADR Raw Data'!$B$6:$BE$43,'ADR Raw Data'!I$1,FALSE)</f>
        <v>115.35410962150399</v>
      </c>
      <c r="P98" s="111">
        <f>VLOOKUP($A98,'ADR Raw Data'!$B$6:$BE$43,'ADR Raw Data'!J$1,FALSE)</f>
        <v>115.056455168705</v>
      </c>
      <c r="Q98" s="111">
        <f>VLOOKUP($A98,'ADR Raw Data'!$B$6:$BE$43,'ADR Raw Data'!K$1,FALSE)</f>
        <v>117.005017325968</v>
      </c>
      <c r="R98" s="112">
        <f>VLOOKUP($A98,'ADR Raw Data'!$B$6:$BE$43,'ADR Raw Data'!L$1,FALSE)</f>
        <v>115.942212786927</v>
      </c>
      <c r="S98" s="111">
        <f>VLOOKUP($A98,'ADR Raw Data'!$B$6:$BE$43,'ADR Raw Data'!N$1,FALSE)</f>
        <v>136.02131281816901</v>
      </c>
      <c r="T98" s="111">
        <f>VLOOKUP($A98,'ADR Raw Data'!$B$6:$BE$43,'ADR Raw Data'!O$1,FALSE)</f>
        <v>134.413396942784</v>
      </c>
      <c r="U98" s="112">
        <f>VLOOKUP($A98,'ADR Raw Data'!$B$6:$BE$43,'ADR Raw Data'!P$1,FALSE)</f>
        <v>135.22203879671099</v>
      </c>
      <c r="V98" s="113">
        <f>VLOOKUP($A98,'ADR Raw Data'!$B$6:$BE$43,'ADR Raw Data'!R$1,FALSE)</f>
        <v>121.78830282009</v>
      </c>
      <c r="X98" s="110">
        <f>VLOOKUP($A98,'RevPAR Raw Data'!$B$6:$BE$43,'RevPAR Raw Data'!G$1,FALSE)</f>
        <v>59.423578624324499</v>
      </c>
      <c r="Y98" s="111">
        <f>VLOOKUP($A98,'RevPAR Raw Data'!$B$6:$BE$43,'RevPAR Raw Data'!H$1,FALSE)</f>
        <v>73.845306113372004</v>
      </c>
      <c r="Z98" s="111">
        <f>VLOOKUP($A98,'RevPAR Raw Data'!$B$6:$BE$43,'RevPAR Raw Data'!I$1,FALSE)</f>
        <v>75.774005159338998</v>
      </c>
      <c r="AA98" s="111">
        <f>VLOOKUP($A98,'RevPAR Raw Data'!$B$6:$BE$43,'RevPAR Raw Data'!J$1,FALSE)</f>
        <v>76.136275046144902</v>
      </c>
      <c r="AB98" s="111">
        <f>VLOOKUP($A98,'RevPAR Raw Data'!$B$6:$BE$43,'RevPAR Raw Data'!K$1,FALSE)</f>
        <v>75.8410665599217</v>
      </c>
      <c r="AC98" s="112">
        <f>VLOOKUP($A98,'RevPAR Raw Data'!$B$6:$BE$43,'RevPAR Raw Data'!L$1,FALSE)</f>
        <v>72.204046300620405</v>
      </c>
      <c r="AD98" s="111">
        <f>VLOOKUP($A98,'RevPAR Raw Data'!$B$6:$BE$43,'RevPAR Raw Data'!N$1,FALSE)</f>
        <v>92.695468009873906</v>
      </c>
      <c r="AE98" s="111">
        <f>VLOOKUP($A98,'RevPAR Raw Data'!$B$6:$BE$43,'RevPAR Raw Data'!O$1,FALSE)</f>
        <v>90.538558943224999</v>
      </c>
      <c r="AF98" s="112">
        <f>VLOOKUP($A98,'RevPAR Raw Data'!$B$6:$BE$43,'RevPAR Raw Data'!P$1,FALSE)</f>
        <v>91.617013476549403</v>
      </c>
      <c r="AG98" s="113">
        <f>VLOOKUP($A98,'RevPAR Raw Data'!$B$6:$BE$43,'RevPAR Raw Data'!R$1,FALSE)</f>
        <v>77.750608350885798</v>
      </c>
    </row>
    <row r="99" spans="1:33" x14ac:dyDescent="0.2">
      <c r="A99" s="90" t="s">
        <v>14</v>
      </c>
      <c r="B99" s="78">
        <f>(VLOOKUP($A98,'Occupancy Raw Data'!$B$8:$BE$51,'Occupancy Raw Data'!T$3,FALSE))/100</f>
        <v>3.1809100462510502E-2</v>
      </c>
      <c r="C99" s="79">
        <f>(VLOOKUP($A98,'Occupancy Raw Data'!$B$8:$BE$51,'Occupancy Raw Data'!U$3,FALSE))/100</f>
        <v>4.9673118953983304E-2</v>
      </c>
      <c r="D99" s="79">
        <f>(VLOOKUP($A98,'Occupancy Raw Data'!$B$8:$BE$51,'Occupancy Raw Data'!V$3,FALSE))/100</f>
        <v>3.7492237805696001E-2</v>
      </c>
      <c r="E99" s="79">
        <f>(VLOOKUP($A98,'Occupancy Raw Data'!$B$8:$BE$51,'Occupancy Raw Data'!W$3,FALSE))/100</f>
        <v>2.86916722650974E-2</v>
      </c>
      <c r="F99" s="79">
        <f>(VLOOKUP($A98,'Occupancy Raw Data'!$B$8:$BE$51,'Occupancy Raw Data'!X$3,FALSE))/100</f>
        <v>3.1846605703635296E-2</v>
      </c>
      <c r="G99" s="79">
        <f>(VLOOKUP($A98,'Occupancy Raw Data'!$B$8:$BE$51,'Occupancy Raw Data'!Y$3,FALSE))/100</f>
        <v>3.5920510225402796E-2</v>
      </c>
      <c r="H99" s="80">
        <f>(VLOOKUP($A98,'Occupancy Raw Data'!$B$8:$BE$51,'Occupancy Raw Data'!AA$3,FALSE))/100</f>
        <v>9.4633221968168195E-3</v>
      </c>
      <c r="I99" s="80">
        <f>(VLOOKUP($A98,'Occupancy Raw Data'!$B$8:$BE$51,'Occupancy Raw Data'!AB$3,FALSE))/100</f>
        <v>1.95697870617151E-2</v>
      </c>
      <c r="J99" s="79">
        <f>(VLOOKUP($A98,'Occupancy Raw Data'!$B$8:$BE$51,'Occupancy Raw Data'!AC$3,FALSE))/100</f>
        <v>1.4461945942193698E-2</v>
      </c>
      <c r="K99" s="81">
        <f>(VLOOKUP($A98,'Occupancy Raw Data'!$B$8:$BE$51,'Occupancy Raw Data'!AE$3,FALSE))/100</f>
        <v>2.9318486770644098E-2</v>
      </c>
      <c r="M99" s="78">
        <f>(VLOOKUP($A98,'ADR Raw Data'!$B$6:$BE$49,'ADR Raw Data'!T$1,FALSE))/100</f>
        <v>3.2096199658681802E-2</v>
      </c>
      <c r="N99" s="79">
        <f>(VLOOKUP($A98,'ADR Raw Data'!$B$6:$BE$49,'ADR Raw Data'!U$1,FALSE))/100</f>
        <v>1.7732086022728598E-2</v>
      </c>
      <c r="O99" s="79">
        <f>(VLOOKUP($A98,'ADR Raw Data'!$B$6:$BE$49,'ADR Raw Data'!V$1,FALSE))/100</f>
        <v>-2.1620583417890603E-2</v>
      </c>
      <c r="P99" s="79">
        <f>(VLOOKUP($A98,'ADR Raw Data'!$B$6:$BE$49,'ADR Raw Data'!W$1,FALSE))/100</f>
        <v>-2.9515697702635801E-2</v>
      </c>
      <c r="Q99" s="79">
        <f>(VLOOKUP($A98,'ADR Raw Data'!$B$6:$BE$49,'ADR Raw Data'!X$1,FALSE))/100</f>
        <v>-1.5543912555800501E-2</v>
      </c>
      <c r="R99" s="79">
        <f>(VLOOKUP($A98,'ADR Raw Data'!$B$6:$BE$49,'ADR Raw Data'!Y$1,FALSE))/100</f>
        <v>-5.7006432374397901E-3</v>
      </c>
      <c r="S99" s="80">
        <f>(VLOOKUP($A98,'ADR Raw Data'!$B$6:$BE$49,'ADR Raw Data'!AA$1,FALSE))/100</f>
        <v>-5.8790313174955401E-3</v>
      </c>
      <c r="T99" s="80">
        <f>(VLOOKUP($A98,'ADR Raw Data'!$B$6:$BE$49,'ADR Raw Data'!AB$1,FALSE))/100</f>
        <v>-2.0733255302810297E-2</v>
      </c>
      <c r="U99" s="79">
        <f>(VLOOKUP($A98,'ADR Raw Data'!$B$6:$BE$49,'ADR Raw Data'!AC$1,FALSE))/100</f>
        <v>-1.3266846131752502E-2</v>
      </c>
      <c r="V99" s="81">
        <f>(VLOOKUP($A98,'ADR Raw Data'!$B$6:$BE$49,'ADR Raw Data'!AE$1,FALSE))/100</f>
        <v>-8.9931114985494203E-3</v>
      </c>
      <c r="X99" s="78">
        <f>(VLOOKUP($A98,'RevPAR Raw Data'!$B$6:$BE$43,'RevPAR Raw Data'!T$1,FALSE))/100</f>
        <v>6.4926251360600096E-2</v>
      </c>
      <c r="Y99" s="79">
        <f>(VLOOKUP($A98,'RevPAR Raw Data'!$B$6:$BE$43,'RevPAR Raw Data'!U$1,FALSE))/100</f>
        <v>6.82860129950211E-2</v>
      </c>
      <c r="Z99" s="79">
        <f>(VLOOKUP($A98,'RevPAR Raw Data'!$B$6:$BE$43,'RevPAR Raw Data'!V$1,FALSE))/100</f>
        <v>1.50610503328039E-2</v>
      </c>
      <c r="AA99" s="79">
        <f>(VLOOKUP($A98,'RevPAR Raw Data'!$B$6:$BE$43,'RevPAR Raw Data'!W$1,FALSE))/100</f>
        <v>-1.6708801626981601E-3</v>
      </c>
      <c r="AB99" s="79">
        <f>(VLOOKUP($A98,'RevPAR Raw Data'!$B$6:$BE$43,'RevPAR Raw Data'!X$1,FALSE))/100</f>
        <v>1.5807672293578399E-2</v>
      </c>
      <c r="AC99" s="79">
        <f>(VLOOKUP($A98,'RevPAR Raw Data'!$B$6:$BE$43,'RevPAR Raw Data'!Y$1,FALSE))/100</f>
        <v>3.0015096974261201E-2</v>
      </c>
      <c r="AD99" s="80">
        <f>(VLOOKUP($A98,'RevPAR Raw Data'!$B$6:$BE$43,'RevPAR Raw Data'!AA$1,FALSE))/100</f>
        <v>3.5286557117586398E-3</v>
      </c>
      <c r="AE99" s="80">
        <f>(VLOOKUP($A98,'RevPAR Raw Data'!$B$6:$BE$43,'RevPAR Raw Data'!AB$1,FALSE))/100</f>
        <v>-1.5692136324674298E-3</v>
      </c>
      <c r="AF99" s="79">
        <f>(VLOOKUP($A98,'RevPAR Raw Data'!$B$6:$BE$43,'RevPAR Raw Data'!AC$1,FALSE))/100</f>
        <v>1.0032353988603999E-3</v>
      </c>
      <c r="AG99" s="81">
        <f>(VLOOKUP($A98,'RevPAR Raw Data'!$B$6:$BE$43,'RevPAR Raw Data'!AE$1,FALSE))/100</f>
        <v>2.0061710851597598E-2</v>
      </c>
    </row>
    <row r="100" spans="1:33" x14ac:dyDescent="0.2">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x14ac:dyDescent="0.2">
      <c r="A101" s="105" t="s">
        <v>49</v>
      </c>
      <c r="B101" s="106">
        <f>(VLOOKUP($A101,'Occupancy Raw Data'!$B$8:$BE$45,'Occupancy Raw Data'!G$3,FALSE))/100</f>
        <v>0.49755700325732805</v>
      </c>
      <c r="C101" s="107">
        <f>(VLOOKUP($A101,'Occupancy Raw Data'!$B$8:$BE$45,'Occupancy Raw Data'!H$3,FALSE))/100</f>
        <v>0.605354234527687</v>
      </c>
      <c r="D101" s="107">
        <f>(VLOOKUP($A101,'Occupancy Raw Data'!$B$8:$BE$45,'Occupancy Raw Data'!I$3,FALSE))/100</f>
        <v>0.60158794788273606</v>
      </c>
      <c r="E101" s="107">
        <f>(VLOOKUP($A101,'Occupancy Raw Data'!$B$8:$BE$45,'Occupancy Raw Data'!J$3,FALSE))/100</f>
        <v>0.61451547231270298</v>
      </c>
      <c r="F101" s="107">
        <f>(VLOOKUP($A101,'Occupancy Raw Data'!$B$8:$BE$45,'Occupancy Raw Data'!K$3,FALSE))/100</f>
        <v>0.60718648208468995</v>
      </c>
      <c r="G101" s="108">
        <f>(VLOOKUP($A101,'Occupancy Raw Data'!$B$8:$BE$45,'Occupancy Raw Data'!L$3,FALSE))/100</f>
        <v>0.585240228013029</v>
      </c>
      <c r="H101" s="88">
        <f>(VLOOKUP($A101,'Occupancy Raw Data'!$B$8:$BE$45,'Occupancy Raw Data'!N$3,FALSE))/100</f>
        <v>0.68139250814332197</v>
      </c>
      <c r="I101" s="88">
        <f>(VLOOKUP($A101,'Occupancy Raw Data'!$B$8:$BE$45,'Occupancy Raw Data'!O$3,FALSE))/100</f>
        <v>0.65930374592833796</v>
      </c>
      <c r="J101" s="108">
        <f>(VLOOKUP($A101,'Occupancy Raw Data'!$B$8:$BE$45,'Occupancy Raw Data'!P$3,FALSE))/100</f>
        <v>0.67034812703583002</v>
      </c>
      <c r="K101" s="109">
        <f>(VLOOKUP($A101,'Occupancy Raw Data'!$B$8:$BE$45,'Occupancy Raw Data'!R$3,FALSE))/100</f>
        <v>0.60955677059097202</v>
      </c>
      <c r="M101" s="110">
        <f>VLOOKUP($A101,'ADR Raw Data'!$B$6:$BE$43,'ADR Raw Data'!G$1,FALSE)</f>
        <v>136.77282324058899</v>
      </c>
      <c r="N101" s="111">
        <f>VLOOKUP($A101,'ADR Raw Data'!$B$6:$BE$43,'ADR Raw Data'!H$1,FALSE)</f>
        <v>132.62824112998101</v>
      </c>
      <c r="O101" s="111">
        <f>VLOOKUP($A101,'ADR Raw Data'!$B$6:$BE$43,'ADR Raw Data'!I$1,FALSE)</f>
        <v>123.43373604060901</v>
      </c>
      <c r="P101" s="111">
        <f>VLOOKUP($A101,'ADR Raw Data'!$B$6:$BE$43,'ADR Raw Data'!J$1,FALSE)</f>
        <v>126.215337087957</v>
      </c>
      <c r="Q101" s="111">
        <f>VLOOKUP($A101,'ADR Raw Data'!$B$6:$BE$43,'ADR Raw Data'!K$1,FALSE)</f>
        <v>131.752650461022</v>
      </c>
      <c r="R101" s="112">
        <f>VLOOKUP($A101,'ADR Raw Data'!$B$6:$BE$43,'ADR Raw Data'!L$1,FALSE)</f>
        <v>129.914274185132</v>
      </c>
      <c r="S101" s="111">
        <f>VLOOKUP($A101,'ADR Raw Data'!$B$6:$BE$43,'ADR Raw Data'!N$1,FALSE)</f>
        <v>157.32333731700001</v>
      </c>
      <c r="T101" s="111">
        <f>VLOOKUP($A101,'ADR Raw Data'!$B$6:$BE$43,'ADR Raw Data'!O$1,FALSE)</f>
        <v>154.75096495291001</v>
      </c>
      <c r="U101" s="112">
        <f>VLOOKUP($A101,'ADR Raw Data'!$B$6:$BE$43,'ADR Raw Data'!P$1,FALSE)</f>
        <v>156.05834181155501</v>
      </c>
      <c r="V101" s="113">
        <f>VLOOKUP($A101,'ADR Raw Data'!$B$6:$BE$43,'ADR Raw Data'!R$1,FALSE)</f>
        <v>138.12896750799101</v>
      </c>
      <c r="X101" s="110">
        <f>VLOOKUP($A101,'RevPAR Raw Data'!$B$6:$BE$43,'RevPAR Raw Data'!G$1,FALSE)</f>
        <v>68.052276058631904</v>
      </c>
      <c r="Y101" s="111">
        <f>VLOOKUP($A101,'RevPAR Raw Data'!$B$6:$BE$43,'RevPAR Raw Data'!H$1,FALSE)</f>
        <v>80.287067385993396</v>
      </c>
      <c r="Z101" s="111">
        <f>VLOOKUP($A101,'RevPAR Raw Data'!$B$6:$BE$43,'RevPAR Raw Data'!I$1,FALSE)</f>
        <v>74.256247964169305</v>
      </c>
      <c r="AA101" s="111">
        <f>VLOOKUP($A101,'RevPAR Raw Data'!$B$6:$BE$43,'RevPAR Raw Data'!J$1,FALSE)</f>
        <v>77.561277483713297</v>
      </c>
      <c r="AB101" s="111">
        <f>VLOOKUP($A101,'RevPAR Raw Data'!$B$6:$BE$43,'RevPAR Raw Data'!K$1,FALSE)</f>
        <v>79.998428338762196</v>
      </c>
      <c r="AC101" s="112">
        <f>VLOOKUP($A101,'RevPAR Raw Data'!$B$6:$BE$43,'RevPAR Raw Data'!L$1,FALSE)</f>
        <v>76.031059446254005</v>
      </c>
      <c r="AD101" s="111">
        <f>VLOOKUP($A101,'RevPAR Raw Data'!$B$6:$BE$43,'RevPAR Raw Data'!N$1,FALSE)</f>
        <v>107.198943403908</v>
      </c>
      <c r="AE101" s="111">
        <f>VLOOKUP($A101,'RevPAR Raw Data'!$B$6:$BE$43,'RevPAR Raw Data'!O$1,FALSE)</f>
        <v>102.02789087947799</v>
      </c>
      <c r="AF101" s="112">
        <f>VLOOKUP($A101,'RevPAR Raw Data'!$B$6:$BE$43,'RevPAR Raw Data'!P$1,FALSE)</f>
        <v>104.61341714169301</v>
      </c>
      <c r="AG101" s="113">
        <f>VLOOKUP($A101,'RevPAR Raw Data'!$B$6:$BE$43,'RevPAR Raw Data'!R$1,FALSE)</f>
        <v>84.197447359236804</v>
      </c>
    </row>
    <row r="102" spans="1:33" x14ac:dyDescent="0.2">
      <c r="A102" s="90" t="s">
        <v>14</v>
      </c>
      <c r="B102" s="78">
        <f>(VLOOKUP($A101,'Occupancy Raw Data'!$B$8:$BE$51,'Occupancy Raw Data'!T$3,FALSE))/100</f>
        <v>5.8335302541056198E-2</v>
      </c>
      <c r="C102" s="79">
        <f>(VLOOKUP($A101,'Occupancy Raw Data'!$B$8:$BE$51,'Occupancy Raw Data'!U$3,FALSE))/100</f>
        <v>7.0271532538299597E-2</v>
      </c>
      <c r="D102" s="79">
        <f>(VLOOKUP($A101,'Occupancy Raw Data'!$B$8:$BE$51,'Occupancy Raw Data'!V$3,FALSE))/100</f>
        <v>-1.3504559006089201E-2</v>
      </c>
      <c r="E102" s="79">
        <f>(VLOOKUP($A101,'Occupancy Raw Data'!$B$8:$BE$51,'Occupancy Raw Data'!W$3,FALSE))/100</f>
        <v>-3.3206326004792601E-3</v>
      </c>
      <c r="F102" s="79">
        <f>(VLOOKUP($A101,'Occupancy Raw Data'!$B$8:$BE$51,'Occupancy Raw Data'!X$3,FALSE))/100</f>
        <v>1.6788170153107799E-2</v>
      </c>
      <c r="G102" s="79">
        <f>(VLOOKUP($A101,'Occupancy Raw Data'!$B$8:$BE$51,'Occupancy Raw Data'!Y$3,FALSE))/100</f>
        <v>2.3402298655690101E-2</v>
      </c>
      <c r="H102" s="80">
        <f>(VLOOKUP($A101,'Occupancy Raw Data'!$B$8:$BE$51,'Occupancy Raw Data'!AA$3,FALSE))/100</f>
        <v>8.7493321613842708E-3</v>
      </c>
      <c r="I102" s="80">
        <f>(VLOOKUP($A101,'Occupancy Raw Data'!$B$8:$BE$51,'Occupancy Raw Data'!AB$3,FALSE))/100</f>
        <v>1.79388423215228E-3</v>
      </c>
      <c r="J102" s="79">
        <f>(VLOOKUP($A101,'Occupancy Raw Data'!$B$8:$BE$51,'Occupancy Raw Data'!AC$3,FALSE))/100</f>
        <v>5.3168771917135108E-3</v>
      </c>
      <c r="K102" s="81">
        <f>(VLOOKUP($A101,'Occupancy Raw Data'!$B$8:$BE$51,'Occupancy Raw Data'!AE$3,FALSE))/100</f>
        <v>1.7649988572654301E-2</v>
      </c>
      <c r="M102" s="78">
        <f>(VLOOKUP($A101,'ADR Raw Data'!$B$6:$BE$49,'ADR Raw Data'!T$1,FALSE))/100</f>
        <v>0.125315540241214</v>
      </c>
      <c r="N102" s="79">
        <f>(VLOOKUP($A101,'ADR Raw Data'!$B$6:$BE$49,'ADR Raw Data'!U$1,FALSE))/100</f>
        <v>5.8344905802324695E-2</v>
      </c>
      <c r="O102" s="79">
        <f>(VLOOKUP($A101,'ADR Raw Data'!$B$6:$BE$49,'ADR Raw Data'!V$1,FALSE))/100</f>
        <v>-8.6233614740857709E-2</v>
      </c>
      <c r="P102" s="79">
        <f>(VLOOKUP($A101,'ADR Raw Data'!$B$6:$BE$49,'ADR Raw Data'!W$1,FALSE))/100</f>
        <v>-7.8973959737392491E-2</v>
      </c>
      <c r="Q102" s="79">
        <f>(VLOOKUP($A101,'ADR Raw Data'!$B$6:$BE$49,'ADR Raw Data'!X$1,FALSE))/100</f>
        <v>-3.0490001439801202E-2</v>
      </c>
      <c r="R102" s="79">
        <f>(VLOOKUP($A101,'ADR Raw Data'!$B$6:$BE$49,'ADR Raw Data'!Y$1,FALSE))/100</f>
        <v>-1.21773556792208E-2</v>
      </c>
      <c r="S102" s="80">
        <f>(VLOOKUP($A101,'ADR Raw Data'!$B$6:$BE$49,'ADR Raw Data'!AA$1,FALSE))/100</f>
        <v>1.40144069348401E-2</v>
      </c>
      <c r="T102" s="80">
        <f>(VLOOKUP($A101,'ADR Raw Data'!$B$6:$BE$49,'ADR Raw Data'!AB$1,FALSE))/100</f>
        <v>3.88492125034206E-3</v>
      </c>
      <c r="U102" s="79">
        <f>(VLOOKUP($A101,'ADR Raw Data'!$B$6:$BE$49,'ADR Raw Data'!AC$1,FALSE))/100</f>
        <v>9.0606761979983904E-3</v>
      </c>
      <c r="V102" s="81">
        <f>(VLOOKUP($A101,'ADR Raw Data'!$B$6:$BE$49,'ADR Raw Data'!AE$1,FALSE))/100</f>
        <v>-5.3803826824522002E-3</v>
      </c>
      <c r="X102" s="78">
        <f>(VLOOKUP($A101,'RevPAR Raw Data'!$B$6:$BE$43,'RevPAR Raw Data'!T$1,FALSE))/100</f>
        <v>0.19096116273533797</v>
      </c>
      <c r="Y102" s="79">
        <f>(VLOOKUP($A101,'RevPAR Raw Data'!$B$6:$BE$43,'RevPAR Raw Data'!U$1,FALSE))/100</f>
        <v>0.13271642428715599</v>
      </c>
      <c r="Z102" s="79">
        <f>(VLOOKUP($A101,'RevPAR Raw Data'!$B$6:$BE$43,'RevPAR Raw Data'!V$1,FALSE))/100</f>
        <v>-9.8573626808370604E-2</v>
      </c>
      <c r="AA102" s="79">
        <f>(VLOOKUP($A101,'RevPAR Raw Data'!$B$6:$BE$43,'RevPAR Raw Data'!W$1,FALSE))/100</f>
        <v>-8.2032348832578789E-2</v>
      </c>
      <c r="AB102" s="79">
        <f>(VLOOKUP($A101,'RevPAR Raw Data'!$B$6:$BE$43,'RevPAR Raw Data'!X$1,FALSE))/100</f>
        <v>-1.4213702618833299E-2</v>
      </c>
      <c r="AC102" s="79">
        <f>(VLOOKUP($A101,'RevPAR Raw Data'!$B$6:$BE$43,'RevPAR Raw Data'!Y$1,FALSE))/100</f>
        <v>1.09399648620276E-2</v>
      </c>
      <c r="AD102" s="80">
        <f>(VLOOKUP($A101,'RevPAR Raw Data'!$B$6:$BE$43,'RevPAR Raw Data'!AA$1,FALSE))/100</f>
        <v>2.28863557975422E-2</v>
      </c>
      <c r="AE102" s="80">
        <f>(VLOOKUP($A101,'RevPAR Raw Data'!$B$6:$BE$43,'RevPAR Raw Data'!AB$1,FALSE))/100</f>
        <v>5.6857745814684899E-3</v>
      </c>
      <c r="AF102" s="79">
        <f>(VLOOKUP($A101,'RevPAR Raw Data'!$B$6:$BE$43,'RevPAR Raw Data'!AC$1,FALSE))/100</f>
        <v>1.44257278923305E-2</v>
      </c>
      <c r="AG102" s="81">
        <f>(VLOOKUP($A101,'RevPAR Raw Data'!$B$6:$BE$43,'RevPAR Raw Data'!AE$1,FALSE))/100</f>
        <v>1.21746421973403E-2</v>
      </c>
    </row>
    <row r="103" spans="1:33" x14ac:dyDescent="0.2">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x14ac:dyDescent="0.2">
      <c r="A104" s="105" t="s">
        <v>53</v>
      </c>
      <c r="B104" s="106">
        <f>(VLOOKUP($A104,'Occupancy Raw Data'!$B$8:$BE$54,'Occupancy Raw Data'!G$3,FALSE))/100</f>
        <v>0.48897338403041801</v>
      </c>
      <c r="C104" s="107">
        <f>(VLOOKUP($A104,'Occupancy Raw Data'!$B$8:$BE$54,'Occupancy Raw Data'!H$3,FALSE))/100</f>
        <v>0.55634980988593097</v>
      </c>
      <c r="D104" s="107">
        <f>(VLOOKUP($A104,'Occupancy Raw Data'!$B$8:$BE$54,'Occupancy Raw Data'!I$3,FALSE))/100</f>
        <v>0.57855513307984696</v>
      </c>
      <c r="E104" s="107">
        <f>(VLOOKUP($A104,'Occupancy Raw Data'!$B$8:$BE$54,'Occupancy Raw Data'!J$3,FALSE))/100</f>
        <v>0.60182509505703397</v>
      </c>
      <c r="F104" s="107">
        <f>(VLOOKUP($A104,'Occupancy Raw Data'!$B$8:$BE$54,'Occupancy Raw Data'!K$3,FALSE))/100</f>
        <v>0.60577946768060797</v>
      </c>
      <c r="G104" s="108">
        <f>(VLOOKUP($A104,'Occupancy Raw Data'!$B$8:$BE$54,'Occupancy Raw Data'!L$3,FALSE))/100</f>
        <v>0.56629657794676802</v>
      </c>
      <c r="H104" s="88">
        <f>(VLOOKUP($A104,'Occupancy Raw Data'!$B$8:$BE$54,'Occupancy Raw Data'!N$3,FALSE))/100</f>
        <v>0.66479087452471408</v>
      </c>
      <c r="I104" s="88">
        <f>(VLOOKUP($A104,'Occupancy Raw Data'!$B$8:$BE$54,'Occupancy Raw Data'!O$3,FALSE))/100</f>
        <v>0.682433460076045</v>
      </c>
      <c r="J104" s="108">
        <f>(VLOOKUP($A104,'Occupancy Raw Data'!$B$8:$BE$54,'Occupancy Raw Data'!P$3,FALSE))/100</f>
        <v>0.67361216730037998</v>
      </c>
      <c r="K104" s="109">
        <f>(VLOOKUP($A104,'Occupancy Raw Data'!$B$8:$BE$54,'Occupancy Raw Data'!R$3,FALSE))/100</f>
        <v>0.59695817490494196</v>
      </c>
      <c r="M104" s="110">
        <f>VLOOKUP($A104,'ADR Raw Data'!$B$6:$BE$54,'ADR Raw Data'!G$1,FALSE)</f>
        <v>97.314746500777602</v>
      </c>
      <c r="N104" s="111">
        <f>VLOOKUP($A104,'ADR Raw Data'!$B$6:$BE$54,'ADR Raw Data'!H$1,FALSE)</f>
        <v>99.461208310552195</v>
      </c>
      <c r="O104" s="111">
        <f>VLOOKUP($A104,'ADR Raw Data'!$B$6:$BE$54,'ADR Raw Data'!I$1,FALSE)</f>
        <v>99.158117770767603</v>
      </c>
      <c r="P104" s="111">
        <f>VLOOKUP($A104,'ADR Raw Data'!$B$6:$BE$54,'ADR Raw Data'!J$1,FALSE)</f>
        <v>98.474687894869803</v>
      </c>
      <c r="Q104" s="111">
        <f>VLOOKUP($A104,'ADR Raw Data'!$B$6:$BE$54,'ADR Raw Data'!K$1,FALSE)</f>
        <v>99.568614109967299</v>
      </c>
      <c r="R104" s="112">
        <f>VLOOKUP($A104,'ADR Raw Data'!$B$6:$BE$54,'ADR Raw Data'!L$1,FALSE)</f>
        <v>98.841898265026501</v>
      </c>
      <c r="S104" s="111">
        <f>VLOOKUP($A104,'ADR Raw Data'!$B$6:$BE$54,'ADR Raw Data'!N$1,FALSE)</f>
        <v>110.594490963166</v>
      </c>
      <c r="T104" s="111">
        <f>VLOOKUP($A104,'ADR Raw Data'!$B$6:$BE$54,'ADR Raw Data'!O$1,FALSE)</f>
        <v>111.94037441497601</v>
      </c>
      <c r="U104" s="112">
        <f>VLOOKUP($A104,'ADR Raw Data'!$B$6:$BE$54,'ADR Raw Data'!P$1,FALSE)</f>
        <v>111.27624520207701</v>
      </c>
      <c r="V104" s="113">
        <f>VLOOKUP($A104,'ADR Raw Data'!$B$6:$BE$54,'ADR Raw Data'!R$1,FALSE)</f>
        <v>102.850758871701</v>
      </c>
      <c r="X104" s="110">
        <f>VLOOKUP($A104,'RevPAR Raw Data'!$B$6:$BE$54,'RevPAR Raw Data'!G$1,FALSE)</f>
        <v>47.584320912547497</v>
      </c>
      <c r="Y104" s="111">
        <f>VLOOKUP($A104,'RevPAR Raw Data'!$B$6:$BE$54,'RevPAR Raw Data'!H$1,FALSE)</f>
        <v>55.335224334600703</v>
      </c>
      <c r="Z104" s="111">
        <f>VLOOKUP($A104,'RevPAR Raw Data'!$B$6:$BE$54,'RevPAR Raw Data'!I$1,FALSE)</f>
        <v>57.368438022813599</v>
      </c>
      <c r="AA104" s="111">
        <f>VLOOKUP($A104,'RevPAR Raw Data'!$B$6:$BE$54,'RevPAR Raw Data'!J$1,FALSE)</f>
        <v>59.264538403041797</v>
      </c>
      <c r="AB104" s="111">
        <f>VLOOKUP($A104,'RevPAR Raw Data'!$B$6:$BE$54,'RevPAR Raw Data'!K$1,FALSE)</f>
        <v>60.316622053231903</v>
      </c>
      <c r="AC104" s="112">
        <f>VLOOKUP($A104,'RevPAR Raw Data'!$B$6:$BE$54,'RevPAR Raw Data'!L$1,FALSE)</f>
        <v>55.973828745247097</v>
      </c>
      <c r="AD104" s="111">
        <f>VLOOKUP($A104,'RevPAR Raw Data'!$B$6:$BE$54,'RevPAR Raw Data'!N$1,FALSE)</f>
        <v>73.522208365018997</v>
      </c>
      <c r="AE104" s="111">
        <f>VLOOKUP($A104,'RevPAR Raw Data'!$B$6:$BE$54,'RevPAR Raw Data'!O$1,FALSE)</f>
        <v>76.391857034220493</v>
      </c>
      <c r="AF104" s="112">
        <f>VLOOKUP($A104,'RevPAR Raw Data'!$B$6:$BE$54,'RevPAR Raw Data'!P$1,FALSE)</f>
        <v>74.957032699619702</v>
      </c>
      <c r="AG104" s="113">
        <f>VLOOKUP($A104,'RevPAR Raw Data'!$B$6:$BE$54,'RevPAR Raw Data'!R$1,FALSE)</f>
        <v>61.397601303639298</v>
      </c>
    </row>
    <row r="105" spans="1:33" x14ac:dyDescent="0.2">
      <c r="A105" s="90" t="s">
        <v>14</v>
      </c>
      <c r="B105" s="78">
        <f>(VLOOKUP($A104,'Occupancy Raw Data'!$B$8:$BE$54,'Occupancy Raw Data'!T$3,FALSE))/100</f>
        <v>1.94708235984535E-2</v>
      </c>
      <c r="C105" s="79">
        <f>(VLOOKUP($A104,'Occupancy Raw Data'!$B$8:$BE$54,'Occupancy Raw Data'!U$3,FALSE))/100</f>
        <v>2.5506914768329999E-2</v>
      </c>
      <c r="D105" s="79">
        <f>(VLOOKUP($A104,'Occupancy Raw Data'!$B$8:$BE$54,'Occupancy Raw Data'!V$3,FALSE))/100</f>
        <v>3.4255397092075798E-2</v>
      </c>
      <c r="E105" s="79">
        <f>(VLOOKUP($A104,'Occupancy Raw Data'!$B$8:$BE$54,'Occupancy Raw Data'!W$3,FALSE))/100</f>
        <v>5.1687317668002601E-2</v>
      </c>
      <c r="F105" s="79">
        <f>(VLOOKUP($A104,'Occupancy Raw Data'!$B$8:$BE$54,'Occupancy Raw Data'!X$3,FALSE))/100</f>
        <v>7.8741870604988398E-2</v>
      </c>
      <c r="G105" s="79">
        <f>(VLOOKUP($A104,'Occupancy Raw Data'!$B$8:$BE$54,'Occupancy Raw Data'!Y$3,FALSE))/100</f>
        <v>4.2769920664541494E-2</v>
      </c>
      <c r="H105" s="80">
        <f>(VLOOKUP($A104,'Occupancy Raw Data'!$B$8:$BE$54,'Occupancy Raw Data'!AA$3,FALSE))/100</f>
        <v>4.7731187895065502E-2</v>
      </c>
      <c r="I105" s="80">
        <f>(VLOOKUP($A104,'Occupancy Raw Data'!$B$8:$BE$54,'Occupancy Raw Data'!AB$3,FALSE))/100</f>
        <v>6.3851485203048397E-2</v>
      </c>
      <c r="J105" s="79">
        <f>(VLOOKUP($A104,'Occupancy Raw Data'!$B$8:$BE$54,'Occupancy Raw Data'!AC$3,FALSE))/100</f>
        <v>5.58353596937868E-2</v>
      </c>
      <c r="K105" s="81">
        <f>(VLOOKUP($A104,'Occupancy Raw Data'!$B$8:$BE$54,'Occupancy Raw Data'!AE$3,FALSE))/100</f>
        <v>4.6946785174938499E-2</v>
      </c>
      <c r="M105" s="78">
        <f>(VLOOKUP($A104,'ADR Raw Data'!$B$6:$BE$54,'ADR Raw Data'!T$1,FALSE))/100</f>
        <v>7.3247547009011602E-3</v>
      </c>
      <c r="N105" s="79">
        <f>(VLOOKUP($A104,'ADR Raw Data'!$B$6:$BE$54,'ADR Raw Data'!U$1,FALSE))/100</f>
        <v>-3.6578140544351202E-3</v>
      </c>
      <c r="O105" s="79">
        <f>(VLOOKUP($A104,'ADR Raw Data'!$B$6:$BE$54,'ADR Raw Data'!V$1,FALSE))/100</f>
        <v>-3.1383350051190501E-2</v>
      </c>
      <c r="P105" s="79">
        <f>(VLOOKUP($A104,'ADR Raw Data'!$B$6:$BE$54,'ADR Raw Data'!W$1,FALSE))/100</f>
        <v>-2.89336716801919E-2</v>
      </c>
      <c r="Q105" s="79">
        <f>(VLOOKUP($A104,'ADR Raw Data'!$B$6:$BE$54,'ADR Raw Data'!X$1,FALSE))/100</f>
        <v>-1.9792114548546999E-2</v>
      </c>
      <c r="R105" s="79">
        <f>(VLOOKUP($A104,'ADR Raw Data'!$B$6:$BE$54,'ADR Raw Data'!Y$1,FALSE))/100</f>
        <v>-1.6282103791000101E-2</v>
      </c>
      <c r="S105" s="80">
        <f>(VLOOKUP($A104,'ADR Raw Data'!$B$6:$BE$54,'ADR Raw Data'!AA$1,FALSE))/100</f>
        <v>-3.69126957303594E-2</v>
      </c>
      <c r="T105" s="80">
        <f>(VLOOKUP($A104,'ADR Raw Data'!$B$6:$BE$54,'ADR Raw Data'!AB$1,FALSE))/100</f>
        <v>-4.6449688069798899E-2</v>
      </c>
      <c r="U105" s="79">
        <f>(VLOOKUP($A104,'ADR Raw Data'!$B$6:$BE$54,'ADR Raw Data'!AC$1,FALSE))/100</f>
        <v>-4.1715558746285797E-2</v>
      </c>
      <c r="V105" s="81">
        <f>(VLOOKUP($A104,'ADR Raw Data'!$B$6:$BE$54,'ADR Raw Data'!AE$1,FALSE))/100</f>
        <v>-2.4913227933188301E-2</v>
      </c>
      <c r="X105" s="78">
        <f>(VLOOKUP($A104,'RevPAR Raw Data'!$B$6:$BE$54,'RevPAR Raw Data'!T$1,FALSE))/100</f>
        <v>2.69381973060379E-2</v>
      </c>
      <c r="Y105" s="79">
        <f>(VLOOKUP($A104,'RevPAR Raw Data'!$B$6:$BE$54,'RevPAR Raw Data'!U$1,FALSE))/100</f>
        <v>2.1755801162570001E-2</v>
      </c>
      <c r="Z105" s="79">
        <f>(VLOOKUP($A104,'RevPAR Raw Data'!$B$6:$BE$54,'RevPAR Raw Data'!V$1,FALSE))/100</f>
        <v>1.7969979228021902E-3</v>
      </c>
      <c r="AA105" s="79">
        <f>(VLOOKUP($A104,'RevPAR Raw Data'!$B$6:$BE$54,'RevPAR Raw Data'!W$1,FALSE))/100</f>
        <v>2.1258142108374897E-2</v>
      </c>
      <c r="AB105" s="79">
        <f>(VLOOKUP($A104,'RevPAR Raw Data'!$B$6:$BE$54,'RevPAR Raw Data'!X$1,FALSE))/100</f>
        <v>5.7391287933660599E-2</v>
      </c>
      <c r="AC105" s="79">
        <f>(VLOOKUP($A104,'RevPAR Raw Data'!$B$6:$BE$54,'RevPAR Raw Data'!Y$1,FALSE))/100</f>
        <v>2.57914325861484E-2</v>
      </c>
      <c r="AD105" s="80">
        <f>(VLOOKUP($A104,'RevPAR Raw Data'!$B$6:$BE$54,'RevPAR Raw Data'!AA$1,FALSE))/100</f>
        <v>9.0566053490869804E-3</v>
      </c>
      <c r="AE105" s="80">
        <f>(VLOOKUP($A104,'RevPAR Raw Data'!$B$6:$BE$54,'RevPAR Raw Data'!AB$1,FALSE))/100</f>
        <v>1.4435915562774399E-2</v>
      </c>
      <c r="AF105" s="79">
        <f>(VLOOKUP($A104,'RevPAR Raw Data'!$B$6:$BE$54,'RevPAR Raw Data'!AC$1,FALSE))/100</f>
        <v>1.1790597720074901E-2</v>
      </c>
      <c r="AG105" s="81">
        <f>(VLOOKUP($A104,'RevPAR Raw Data'!$B$6:$BE$54,'RevPAR Raw Data'!AE$1,FALSE))/100</f>
        <v>2.0863961281956497E-2</v>
      </c>
    </row>
    <row r="106" spans="1:33" x14ac:dyDescent="0.2">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x14ac:dyDescent="0.2">
      <c r="A107" s="105" t="s">
        <v>52</v>
      </c>
      <c r="B107" s="106">
        <f>(VLOOKUP($A107,'Occupancy Raw Data'!$B$8:$BE$45,'Occupancy Raw Data'!G$3,FALSE))/100</f>
        <v>0.53525305410122104</v>
      </c>
      <c r="C107" s="107">
        <f>(VLOOKUP($A107,'Occupancy Raw Data'!$B$8:$BE$45,'Occupancy Raw Data'!H$3,FALSE))/100</f>
        <v>0.65794066317626498</v>
      </c>
      <c r="D107" s="107">
        <f>(VLOOKUP($A107,'Occupancy Raw Data'!$B$8:$BE$45,'Occupancy Raw Data'!I$3,FALSE))/100</f>
        <v>0.69773123909249501</v>
      </c>
      <c r="E107" s="107">
        <f>(VLOOKUP($A107,'Occupancy Raw Data'!$B$8:$BE$45,'Occupancy Raw Data'!J$3,FALSE))/100</f>
        <v>0.69720767888307089</v>
      </c>
      <c r="F107" s="107">
        <f>(VLOOKUP($A107,'Occupancy Raw Data'!$B$8:$BE$45,'Occupancy Raw Data'!K$3,FALSE))/100</f>
        <v>0.67207678883071498</v>
      </c>
      <c r="G107" s="108">
        <f>(VLOOKUP($A107,'Occupancy Raw Data'!$B$8:$BE$45,'Occupancy Raw Data'!L$3,FALSE))/100</f>
        <v>0.65204188481675307</v>
      </c>
      <c r="H107" s="88">
        <f>(VLOOKUP($A107,'Occupancy Raw Data'!$B$8:$BE$45,'Occupancy Raw Data'!N$3,FALSE))/100</f>
        <v>0.71902268760907506</v>
      </c>
      <c r="I107" s="88">
        <f>(VLOOKUP($A107,'Occupancy Raw Data'!$B$8:$BE$45,'Occupancy Raw Data'!O$3,FALSE))/100</f>
        <v>0.73856893542757407</v>
      </c>
      <c r="J107" s="108">
        <f>(VLOOKUP($A107,'Occupancy Raw Data'!$B$8:$BE$45,'Occupancy Raw Data'!P$3,FALSE))/100</f>
        <v>0.72879581151832395</v>
      </c>
      <c r="K107" s="109">
        <f>(VLOOKUP($A107,'Occupancy Raw Data'!$B$8:$BE$45,'Occupancy Raw Data'!R$3,FALSE))/100</f>
        <v>0.67397157816005904</v>
      </c>
      <c r="M107" s="110">
        <f>VLOOKUP($A107,'ADR Raw Data'!$B$6:$BE$43,'ADR Raw Data'!G$1,FALSE)</f>
        <v>95.684838604499504</v>
      </c>
      <c r="N107" s="111">
        <f>VLOOKUP($A107,'ADR Raw Data'!$B$6:$BE$43,'ADR Raw Data'!H$1,FALSE)</f>
        <v>97.889061007957494</v>
      </c>
      <c r="O107" s="111">
        <f>VLOOKUP($A107,'ADR Raw Data'!$B$6:$BE$43,'ADR Raw Data'!I$1,FALSE)</f>
        <v>99.125105052526195</v>
      </c>
      <c r="P107" s="111">
        <f>VLOOKUP($A107,'ADR Raw Data'!$B$6:$BE$43,'ADR Raw Data'!J$1,FALSE)</f>
        <v>97.792217772215196</v>
      </c>
      <c r="Q107" s="111">
        <f>VLOOKUP($A107,'ADR Raw Data'!$B$6:$BE$43,'ADR Raw Data'!K$1,FALSE)</f>
        <v>98.395505063619794</v>
      </c>
      <c r="R107" s="112">
        <f>VLOOKUP($A107,'ADR Raw Data'!$B$6:$BE$43,'ADR Raw Data'!L$1,FALSE)</f>
        <v>97.875399068572307</v>
      </c>
      <c r="S107" s="111">
        <f>VLOOKUP($A107,'ADR Raw Data'!$B$6:$BE$43,'ADR Raw Data'!N$1,FALSE)</f>
        <v>109.71031553397999</v>
      </c>
      <c r="T107" s="111">
        <f>VLOOKUP($A107,'ADR Raw Data'!$B$6:$BE$43,'ADR Raw Data'!O$1,FALSE)</f>
        <v>109.85111294895999</v>
      </c>
      <c r="U107" s="112">
        <f>VLOOKUP($A107,'ADR Raw Data'!$B$6:$BE$43,'ADR Raw Data'!P$1,FALSE)</f>
        <v>109.78165828544</v>
      </c>
      <c r="V107" s="113">
        <f>VLOOKUP($A107,'ADR Raw Data'!$B$6:$BE$43,'ADR Raw Data'!R$1,FALSE)</f>
        <v>101.553905966781</v>
      </c>
      <c r="X107" s="110">
        <f>VLOOKUP($A107,'RevPAR Raw Data'!$B$6:$BE$43,'RevPAR Raw Data'!G$1,FALSE)</f>
        <v>51.215602094240801</v>
      </c>
      <c r="Y107" s="111">
        <f>VLOOKUP($A107,'RevPAR Raw Data'!$B$6:$BE$43,'RevPAR Raw Data'!H$1,FALSE)</f>
        <v>64.405193717277399</v>
      </c>
      <c r="Z107" s="111">
        <f>VLOOKUP($A107,'RevPAR Raw Data'!$B$6:$BE$43,'RevPAR Raw Data'!I$1,FALSE)</f>
        <v>69.162682373472904</v>
      </c>
      <c r="AA107" s="111">
        <f>VLOOKUP($A107,'RevPAR Raw Data'!$B$6:$BE$43,'RevPAR Raw Data'!J$1,FALSE)</f>
        <v>68.181485165794001</v>
      </c>
      <c r="AB107" s="111">
        <f>VLOOKUP($A107,'RevPAR Raw Data'!$B$6:$BE$43,'RevPAR Raw Data'!K$1,FALSE)</f>
        <v>66.129335078533998</v>
      </c>
      <c r="AC107" s="112">
        <f>VLOOKUP($A107,'RevPAR Raw Data'!$B$6:$BE$43,'RevPAR Raw Data'!L$1,FALSE)</f>
        <v>63.818859685863799</v>
      </c>
      <c r="AD107" s="111">
        <f>VLOOKUP($A107,'RevPAR Raw Data'!$B$6:$BE$43,'RevPAR Raw Data'!N$1,FALSE)</f>
        <v>78.884205933682296</v>
      </c>
      <c r="AE107" s="111">
        <f>VLOOKUP($A107,'RevPAR Raw Data'!$B$6:$BE$43,'RevPAR Raw Data'!O$1,FALSE)</f>
        <v>81.132619546247795</v>
      </c>
      <c r="AF107" s="112">
        <f>VLOOKUP($A107,'RevPAR Raw Data'!$B$6:$BE$43,'RevPAR Raw Data'!P$1,FALSE)</f>
        <v>80.008412739964996</v>
      </c>
      <c r="AG107" s="113">
        <f>VLOOKUP($A107,'RevPAR Raw Data'!$B$6:$BE$43,'RevPAR Raw Data'!R$1,FALSE)</f>
        <v>68.4444462727499</v>
      </c>
    </row>
    <row r="108" spans="1:33" x14ac:dyDescent="0.2">
      <c r="A108" s="90" t="s">
        <v>14</v>
      </c>
      <c r="B108" s="78">
        <f>(VLOOKUP($A107,'Occupancy Raw Data'!$B$8:$BE$51,'Occupancy Raw Data'!T$3,FALSE))/100</f>
        <v>1.5655554515316701E-2</v>
      </c>
      <c r="C108" s="79">
        <f>(VLOOKUP($A107,'Occupancy Raw Data'!$B$8:$BE$51,'Occupancy Raw Data'!U$3,FALSE))/100</f>
        <v>0.11058934824308</v>
      </c>
      <c r="D108" s="79">
        <f>(VLOOKUP($A107,'Occupancy Raw Data'!$B$8:$BE$51,'Occupancy Raw Data'!V$3,FALSE))/100</f>
        <v>0.13104611554418</v>
      </c>
      <c r="E108" s="79">
        <f>(VLOOKUP($A107,'Occupancy Raw Data'!$B$8:$BE$51,'Occupancy Raw Data'!W$3,FALSE))/100</f>
        <v>0.128870883825348</v>
      </c>
      <c r="F108" s="79">
        <f>(VLOOKUP($A107,'Occupancy Raw Data'!$B$8:$BE$51,'Occupancy Raw Data'!X$3,FALSE))/100</f>
        <v>7.2136374896758601E-2</v>
      </c>
      <c r="G108" s="79">
        <f>(VLOOKUP($A107,'Occupancy Raw Data'!$B$8:$BE$51,'Occupancy Raw Data'!Y$3,FALSE))/100</f>
        <v>9.3740004991138104E-2</v>
      </c>
      <c r="H108" s="80">
        <f>(VLOOKUP($A107,'Occupancy Raw Data'!$B$8:$BE$51,'Occupancy Raw Data'!AA$3,FALSE))/100</f>
        <v>6.1698472097103503E-2</v>
      </c>
      <c r="I108" s="80">
        <f>(VLOOKUP($A107,'Occupancy Raw Data'!$B$8:$BE$51,'Occupancy Raw Data'!AB$3,FALSE))/100</f>
        <v>0.13049192390828102</v>
      </c>
      <c r="J108" s="79">
        <f>(VLOOKUP($A107,'Occupancy Raw Data'!$B$8:$BE$51,'Occupancy Raw Data'!AC$3,FALSE))/100</f>
        <v>9.5476787784831096E-2</v>
      </c>
      <c r="K108" s="81">
        <f>(VLOOKUP($A107,'Occupancy Raw Data'!$B$8:$BE$51,'Occupancy Raw Data'!AE$3,FALSE))/100</f>
        <v>9.4276005801196702E-2</v>
      </c>
      <c r="M108" s="78">
        <f>(VLOOKUP($A107,'ADR Raw Data'!$B$6:$BE$49,'ADR Raw Data'!T$1,FALSE))/100</f>
        <v>2.0386763649964199E-3</v>
      </c>
      <c r="N108" s="79">
        <f>(VLOOKUP($A107,'ADR Raw Data'!$B$6:$BE$49,'ADR Raw Data'!U$1,FALSE))/100</f>
        <v>1.3946676545315699E-2</v>
      </c>
      <c r="O108" s="79">
        <f>(VLOOKUP($A107,'ADR Raw Data'!$B$6:$BE$49,'ADR Raw Data'!V$1,FALSE))/100</f>
        <v>3.2084484739962699E-2</v>
      </c>
      <c r="P108" s="79">
        <f>(VLOOKUP($A107,'ADR Raw Data'!$B$6:$BE$49,'ADR Raw Data'!W$1,FALSE))/100</f>
        <v>2.2893975481760597E-2</v>
      </c>
      <c r="Q108" s="79">
        <f>(VLOOKUP($A107,'ADR Raw Data'!$B$6:$BE$49,'ADR Raw Data'!X$1,FALSE))/100</f>
        <v>1.3158170606822901E-2</v>
      </c>
      <c r="R108" s="79">
        <f>(VLOOKUP($A107,'ADR Raw Data'!$B$6:$BE$49,'ADR Raw Data'!Y$1,FALSE))/100</f>
        <v>1.7631581950557099E-2</v>
      </c>
      <c r="S108" s="80">
        <f>(VLOOKUP($A107,'ADR Raw Data'!$B$6:$BE$49,'ADR Raw Data'!AA$1,FALSE))/100</f>
        <v>5.9798478658819902E-3</v>
      </c>
      <c r="T108" s="80">
        <f>(VLOOKUP($A107,'ADR Raw Data'!$B$6:$BE$49,'ADR Raw Data'!AB$1,FALSE))/100</f>
        <v>7.9065897882015998E-3</v>
      </c>
      <c r="U108" s="79">
        <f>(VLOOKUP($A107,'ADR Raw Data'!$B$6:$BE$49,'ADR Raw Data'!AC$1,FALSE))/100</f>
        <v>6.9458629826393802E-3</v>
      </c>
      <c r="V108" s="81">
        <f>(VLOOKUP($A107,'ADR Raw Data'!$B$6:$BE$49,'ADR Raw Data'!AE$1,FALSE))/100</f>
        <v>1.4081604024440499E-2</v>
      </c>
      <c r="X108" s="78">
        <f>(VLOOKUP($A107,'RevPAR Raw Data'!$B$6:$BE$43,'RevPAR Raw Data'!T$1,FALSE))/100</f>
        <v>1.7726147489284402E-2</v>
      </c>
      <c r="Y108" s="79">
        <f>(VLOOKUP($A107,'RevPAR Raw Data'!$B$6:$BE$43,'RevPAR Raw Data'!U$1,FALSE))/100</f>
        <v>0.1260783786577</v>
      </c>
      <c r="Z108" s="79">
        <f>(VLOOKUP($A107,'RevPAR Raw Data'!$B$6:$BE$43,'RevPAR Raw Data'!V$1,FALSE))/100</f>
        <v>0.16733514737855198</v>
      </c>
      <c r="AA108" s="79">
        <f>(VLOOKUP($A107,'RevPAR Raw Data'!$B$6:$BE$43,'RevPAR Raw Data'!W$1,FALSE))/100</f>
        <v>0.15471522616171898</v>
      </c>
      <c r="AB108" s="79">
        <f>(VLOOKUP($A107,'RevPAR Raw Data'!$B$6:$BE$43,'RevPAR Raw Data'!X$1,FALSE))/100</f>
        <v>8.6243728231430908E-2</v>
      </c>
      <c r="AC108" s="79">
        <f>(VLOOKUP($A107,'RevPAR Raw Data'!$B$6:$BE$43,'RevPAR Raw Data'!Y$1,FALSE))/100</f>
        <v>0.113024371521742</v>
      </c>
      <c r="AD108" s="80">
        <f>(VLOOKUP($A107,'RevPAR Raw Data'!$B$6:$BE$43,'RevPAR Raw Data'!AA$1,FALSE))/100</f>
        <v>6.8047267439683604E-2</v>
      </c>
      <c r="AE108" s="80">
        <f>(VLOOKUP($A107,'RevPAR Raw Data'!$B$6:$BE$43,'RevPAR Raw Data'!AB$1,FALSE))/100</f>
        <v>0.139430259809498</v>
      </c>
      <c r="AF108" s="79">
        <f>(VLOOKUP($A107,'RevPAR Raw Data'!$B$6:$BE$43,'RevPAR Raw Data'!AC$1,FALSE))/100</f>
        <v>0.103085819453446</v>
      </c>
      <c r="AG108" s="81">
        <f>(VLOOKUP($A107,'RevPAR Raw Data'!$B$6:$BE$43,'RevPAR Raw Data'!AE$1,FALSE))/100</f>
        <v>0.109685167208335</v>
      </c>
    </row>
    <row r="109" spans="1:33" x14ac:dyDescent="0.2">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x14ac:dyDescent="0.2">
      <c r="A110" s="105" t="s">
        <v>55</v>
      </c>
      <c r="B110" s="106">
        <f>(VLOOKUP($A110,'Occupancy Raw Data'!$B$8:$BE$45,'Occupancy Raw Data'!G$3,FALSE))/100</f>
        <v>0.62268563632820095</v>
      </c>
      <c r="C110" s="107">
        <f>(VLOOKUP($A110,'Occupancy Raw Data'!$B$8:$BE$45,'Occupancy Raw Data'!H$3,FALSE))/100</f>
        <v>0.78854024556616598</v>
      </c>
      <c r="D110" s="107">
        <f>(VLOOKUP($A110,'Occupancy Raw Data'!$B$8:$BE$45,'Occupancy Raw Data'!I$3,FALSE))/100</f>
        <v>0.78444747612551102</v>
      </c>
      <c r="E110" s="107">
        <f>(VLOOKUP($A110,'Occupancy Raw Data'!$B$8:$BE$45,'Occupancy Raw Data'!J$3,FALSE))/100</f>
        <v>0.80042876632235405</v>
      </c>
      <c r="F110" s="107">
        <f>(VLOOKUP($A110,'Occupancy Raw Data'!$B$8:$BE$45,'Occupancy Raw Data'!K$3,FALSE))/100</f>
        <v>0.77470278698109496</v>
      </c>
      <c r="G110" s="108">
        <f>(VLOOKUP($A110,'Occupancy Raw Data'!$B$8:$BE$45,'Occupancy Raw Data'!L$3,FALSE))/100</f>
        <v>0.75416098226466499</v>
      </c>
      <c r="H110" s="88">
        <f>(VLOOKUP($A110,'Occupancy Raw Data'!$B$8:$BE$45,'Occupancy Raw Data'!N$3,FALSE))/100</f>
        <v>0.721106996686805</v>
      </c>
      <c r="I110" s="88">
        <f>(VLOOKUP($A110,'Occupancy Raw Data'!$B$8:$BE$45,'Occupancy Raw Data'!O$3,FALSE))/100</f>
        <v>0.70181251218086105</v>
      </c>
      <c r="J110" s="108">
        <f>(VLOOKUP($A110,'Occupancy Raw Data'!$B$8:$BE$45,'Occupancy Raw Data'!P$3,FALSE))/100</f>
        <v>0.71145975443383302</v>
      </c>
      <c r="K110" s="109">
        <f>(VLOOKUP($A110,'Occupancy Raw Data'!$B$8:$BE$45,'Occupancy Raw Data'!R$3,FALSE))/100</f>
        <v>0.741960631455856</v>
      </c>
      <c r="M110" s="110">
        <f>VLOOKUP($A110,'ADR Raw Data'!$B$6:$BE$43,'ADR Raw Data'!G$1,FALSE)</f>
        <v>147.95789671361501</v>
      </c>
      <c r="N110" s="111">
        <f>VLOOKUP($A110,'ADR Raw Data'!$B$6:$BE$43,'ADR Raw Data'!H$1,FALSE)</f>
        <v>148.12102817597599</v>
      </c>
      <c r="O110" s="111">
        <f>VLOOKUP($A110,'ADR Raw Data'!$B$6:$BE$43,'ADR Raw Data'!I$1,FALSE)</f>
        <v>146.02931925465799</v>
      </c>
      <c r="P110" s="111">
        <f>VLOOKUP($A110,'ADR Raw Data'!$B$6:$BE$43,'ADR Raw Data'!J$1,FALSE)</f>
        <v>145.748714390065</v>
      </c>
      <c r="Q110" s="111">
        <f>VLOOKUP($A110,'ADR Raw Data'!$B$6:$BE$43,'ADR Raw Data'!K$1,FALSE)</f>
        <v>153.90431698113201</v>
      </c>
      <c r="R110" s="112">
        <f>VLOOKUP($A110,'ADR Raw Data'!$B$6:$BE$43,'ADR Raw Data'!L$1,FALSE)</f>
        <v>148.34353938391499</v>
      </c>
      <c r="S110" s="111">
        <f>VLOOKUP($A110,'ADR Raw Data'!$B$6:$BE$43,'ADR Raw Data'!N$1,FALSE)</f>
        <v>192.224537837837</v>
      </c>
      <c r="T110" s="111">
        <f>VLOOKUP($A110,'ADR Raw Data'!$B$6:$BE$43,'ADR Raw Data'!O$1,FALSE)</f>
        <v>189.589883365731</v>
      </c>
      <c r="U110" s="112">
        <f>VLOOKUP($A110,'ADR Raw Data'!$B$6:$BE$43,'ADR Raw Data'!P$1,FALSE)</f>
        <v>190.925073277633</v>
      </c>
      <c r="V110" s="113">
        <f>VLOOKUP($A110,'ADR Raw Data'!$B$6:$BE$43,'ADR Raw Data'!R$1,FALSE)</f>
        <v>160.00955983338901</v>
      </c>
      <c r="X110" s="110">
        <f>VLOOKUP($A110,'RevPAR Raw Data'!$B$6:$BE$43,'RevPAR Raw Data'!G$1,FALSE)</f>
        <v>92.1312570648996</v>
      </c>
      <c r="Y110" s="111">
        <f>VLOOKUP($A110,'RevPAR Raw Data'!$B$6:$BE$43,'RevPAR Raw Data'!H$1,FALSE)</f>
        <v>116.799391931397</v>
      </c>
      <c r="Z110" s="111">
        <f>VLOOKUP($A110,'RevPAR Raw Data'!$B$6:$BE$43,'RevPAR Raw Data'!I$1,FALSE)</f>
        <v>114.55233092964301</v>
      </c>
      <c r="AA110" s="111">
        <f>VLOOKUP($A110,'RevPAR Raw Data'!$B$6:$BE$43,'RevPAR Raw Data'!J$1,FALSE)</f>
        <v>116.661463652309</v>
      </c>
      <c r="AB110" s="111">
        <f>VLOOKUP($A110,'RevPAR Raw Data'!$B$6:$BE$43,'RevPAR Raw Data'!K$1,FALSE)</f>
        <v>119.230103293704</v>
      </c>
      <c r="AC110" s="112">
        <f>VLOOKUP($A110,'RevPAR Raw Data'!$B$6:$BE$43,'RevPAR Raw Data'!L$1,FALSE)</f>
        <v>111.87490937439</v>
      </c>
      <c r="AD110" s="111">
        <f>VLOOKUP($A110,'RevPAR Raw Data'!$B$6:$BE$43,'RevPAR Raw Data'!N$1,FALSE)</f>
        <v>138.614459169752</v>
      </c>
      <c r="AE110" s="111">
        <f>VLOOKUP($A110,'RevPAR Raw Data'!$B$6:$BE$43,'RevPAR Raw Data'!O$1,FALSE)</f>
        <v>133.05655232897999</v>
      </c>
      <c r="AF110" s="112">
        <f>VLOOKUP($A110,'RevPAR Raw Data'!$B$6:$BE$43,'RevPAR Raw Data'!P$1,FALSE)</f>
        <v>135.83550574936601</v>
      </c>
      <c r="AG110" s="113">
        <f>VLOOKUP($A110,'RevPAR Raw Data'!$B$6:$BE$43,'RevPAR Raw Data'!R$1,FALSE)</f>
        <v>118.720794052955</v>
      </c>
    </row>
    <row r="111" spans="1:33" x14ac:dyDescent="0.2">
      <c r="A111" s="90" t="s">
        <v>14</v>
      </c>
      <c r="B111" s="78">
        <f>(VLOOKUP($A110,'Occupancy Raw Data'!$B$8:$BE$51,'Occupancy Raw Data'!T$3,FALSE))/100</f>
        <v>8.5177601836798691E-3</v>
      </c>
      <c r="C111" s="79">
        <f>(VLOOKUP($A110,'Occupancy Raw Data'!$B$8:$BE$51,'Occupancy Raw Data'!U$3,FALSE))/100</f>
        <v>4.7213700718253794E-2</v>
      </c>
      <c r="D111" s="79">
        <f>(VLOOKUP($A110,'Occupancy Raw Data'!$B$8:$BE$51,'Occupancy Raw Data'!V$3,FALSE))/100</f>
        <v>1.47439828779553E-2</v>
      </c>
      <c r="E111" s="79">
        <f>(VLOOKUP($A110,'Occupancy Raw Data'!$B$8:$BE$51,'Occupancy Raw Data'!W$3,FALSE))/100</f>
        <v>-1.9822341984908499E-2</v>
      </c>
      <c r="F111" s="79">
        <f>(VLOOKUP($A110,'Occupancy Raw Data'!$B$8:$BE$51,'Occupancy Raw Data'!X$3,FALSE))/100</f>
        <v>-4.3253690252325894E-2</v>
      </c>
      <c r="G111" s="79">
        <f>(VLOOKUP($A110,'Occupancy Raw Data'!$B$8:$BE$51,'Occupancy Raw Data'!Y$3,FALSE))/100</f>
        <v>2.64579519491913E-4</v>
      </c>
      <c r="H111" s="80">
        <f>(VLOOKUP($A110,'Occupancy Raw Data'!$B$8:$BE$51,'Occupancy Raw Data'!AA$3,FALSE))/100</f>
        <v>1.3864110726320799E-2</v>
      </c>
      <c r="I111" s="80">
        <f>(VLOOKUP($A110,'Occupancy Raw Data'!$B$8:$BE$51,'Occupancy Raw Data'!AB$3,FALSE))/100</f>
        <v>-3.3906625491617499E-2</v>
      </c>
      <c r="J111" s="79">
        <f>(VLOOKUP($A110,'Occupancy Raw Data'!$B$8:$BE$51,'Occupancy Raw Data'!AC$3,FALSE))/100</f>
        <v>-1.02737454176268E-2</v>
      </c>
      <c r="K111" s="81">
        <f>(VLOOKUP($A110,'Occupancy Raw Data'!$B$8:$BE$51,'Occupancy Raw Data'!AE$3,FALSE))/100</f>
        <v>-2.6448494633034398E-3</v>
      </c>
      <c r="M111" s="78">
        <f>(VLOOKUP($A110,'ADR Raw Data'!$B$6:$BE$49,'ADR Raw Data'!T$1,FALSE))/100</f>
        <v>-2.9096643124098698E-2</v>
      </c>
      <c r="N111" s="79">
        <f>(VLOOKUP($A110,'ADR Raw Data'!$B$6:$BE$49,'ADR Raw Data'!U$1,FALSE))/100</f>
        <v>-1.82113766620743E-2</v>
      </c>
      <c r="O111" s="79">
        <f>(VLOOKUP($A110,'ADR Raw Data'!$B$6:$BE$49,'ADR Raw Data'!V$1,FALSE))/100</f>
        <v>-4.2772985929545503E-2</v>
      </c>
      <c r="P111" s="79">
        <f>(VLOOKUP($A110,'ADR Raw Data'!$B$6:$BE$49,'ADR Raw Data'!W$1,FALSE))/100</f>
        <v>-6.5717039967783802E-2</v>
      </c>
      <c r="Q111" s="79">
        <f>(VLOOKUP($A110,'ADR Raw Data'!$B$6:$BE$49,'ADR Raw Data'!X$1,FALSE))/100</f>
        <v>-4.7424678241282096E-2</v>
      </c>
      <c r="R111" s="79">
        <f>(VLOOKUP($A110,'ADR Raw Data'!$B$6:$BE$49,'ADR Raw Data'!Y$1,FALSE))/100</f>
        <v>-4.2162299835980702E-2</v>
      </c>
      <c r="S111" s="80">
        <f>(VLOOKUP($A110,'ADR Raw Data'!$B$6:$BE$49,'ADR Raw Data'!AA$1,FALSE))/100</f>
        <v>-8.0077080880169196E-2</v>
      </c>
      <c r="T111" s="80">
        <f>(VLOOKUP($A110,'ADR Raw Data'!$B$6:$BE$49,'ADR Raw Data'!AB$1,FALSE))/100</f>
        <v>-9.8754244360073601E-2</v>
      </c>
      <c r="U111" s="79">
        <f>(VLOOKUP($A110,'ADR Raw Data'!$B$6:$BE$49,'ADR Raw Data'!AC$1,FALSE))/100</f>
        <v>-8.9394099335602592E-2</v>
      </c>
      <c r="V111" s="81">
        <f>(VLOOKUP($A110,'ADR Raw Data'!$B$6:$BE$49,'ADR Raw Data'!AE$1,FALSE))/100</f>
        <v>-5.8773670005201499E-2</v>
      </c>
      <c r="X111" s="78">
        <f>(VLOOKUP($A110,'RevPAR Raw Data'!$B$6:$BE$43,'RevPAR Raw Data'!T$1,FALSE))/100</f>
        <v>-2.0826721168700001E-2</v>
      </c>
      <c r="Y111" s="79">
        <f>(VLOOKUP($A110,'RevPAR Raw Data'!$B$6:$BE$43,'RevPAR Raw Data'!U$1,FALSE))/100</f>
        <v>2.81424975687889E-2</v>
      </c>
      <c r="Z111" s="79">
        <f>(VLOOKUP($A110,'RevPAR Raw Data'!$B$6:$BE$43,'RevPAR Raw Data'!V$1,FALSE))/100</f>
        <v>-2.8659647223774402E-2</v>
      </c>
      <c r="AA111" s="79">
        <f>(VLOOKUP($A110,'RevPAR Raw Data'!$B$6:$BE$43,'RevPAR Raw Data'!W$1,FALSE))/100</f>
        <v>-8.4236716312215007E-2</v>
      </c>
      <c r="AB111" s="79">
        <f>(VLOOKUP($A110,'RevPAR Raw Data'!$B$6:$BE$43,'RevPAR Raw Data'!X$1,FALSE))/100</f>
        <v>-8.86270761506434E-2</v>
      </c>
      <c r="AC111" s="79">
        <f>(VLOOKUP($A110,'RevPAR Raw Data'!$B$6:$BE$43,'RevPAR Raw Data'!Y$1,FALSE))/100</f>
        <v>-4.1908875597520101E-2</v>
      </c>
      <c r="AD111" s="80">
        <f>(VLOOKUP($A110,'RevPAR Raw Data'!$B$6:$BE$43,'RevPAR Raw Data'!AA$1,FALSE))/100</f>
        <v>-6.7323167669811598E-2</v>
      </c>
      <c r="AE111" s="80">
        <f>(VLOOKUP($A110,'RevPAR Raw Data'!$B$6:$BE$43,'RevPAR Raw Data'!AB$1,FALSE))/100</f>
        <v>-0.129312446672466</v>
      </c>
      <c r="AF111" s="79">
        <f>(VLOOKUP($A110,'RevPAR Raw Data'!$B$6:$BE$43,'RevPAR Raw Data'!AC$1,FALSE))/100</f>
        <v>-9.8749432534817494E-2</v>
      </c>
      <c r="AG111" s="81">
        <f>(VLOOKUP($A110,'RevPAR Raw Data'!$B$6:$BE$43,'RevPAR Raw Data'!AE$1,FALSE))/100</f>
        <v>-6.1263071958935295E-2</v>
      </c>
    </row>
    <row r="112" spans="1:33" x14ac:dyDescent="0.2">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4" x14ac:dyDescent="0.2">
      <c r="A113" s="105" t="s">
        <v>54</v>
      </c>
      <c r="B113" s="106">
        <f>(VLOOKUP($A113,'Occupancy Raw Data'!$B$8:$BE$45,'Occupancy Raw Data'!G$3,FALSE))/100</f>
        <v>0.54247679103170399</v>
      </c>
      <c r="C113" s="107">
        <f>(VLOOKUP($A113,'Occupancy Raw Data'!$B$8:$BE$45,'Occupancy Raw Data'!H$3,FALSE))/100</f>
        <v>0.63723944648800102</v>
      </c>
      <c r="D113" s="107">
        <f>(VLOOKUP($A113,'Occupancy Raw Data'!$B$8:$BE$45,'Occupancy Raw Data'!I$3,FALSE))/100</f>
        <v>0.69609388684533102</v>
      </c>
      <c r="E113" s="107">
        <f>(VLOOKUP($A113,'Occupancy Raw Data'!$B$8:$BE$45,'Occupancy Raw Data'!J$3,FALSE))/100</f>
        <v>0.68190576283061799</v>
      </c>
      <c r="F113" s="107">
        <f>(VLOOKUP($A113,'Occupancy Raw Data'!$B$8:$BE$45,'Occupancy Raw Data'!K$3,FALSE))/100</f>
        <v>0.680504466631634</v>
      </c>
      <c r="G113" s="108">
        <f>(VLOOKUP($A113,'Occupancy Raw Data'!$B$8:$BE$45,'Occupancy Raw Data'!L$3,FALSE))/100</f>
        <v>0.64764407076545794</v>
      </c>
      <c r="H113" s="88">
        <f>(VLOOKUP($A113,'Occupancy Raw Data'!$B$8:$BE$45,'Occupancy Raw Data'!N$3,FALSE))/100</f>
        <v>0.63776493256262001</v>
      </c>
      <c r="I113" s="88">
        <f>(VLOOKUP($A113,'Occupancy Raw Data'!$B$8:$BE$45,'Occupancy Raw Data'!O$3,FALSE))/100</f>
        <v>0.64161849710982599</v>
      </c>
      <c r="J113" s="108">
        <f>(VLOOKUP($A113,'Occupancy Raw Data'!$B$8:$BE$45,'Occupancy Raw Data'!P$3,FALSE))/100</f>
        <v>0.639691714836223</v>
      </c>
      <c r="K113" s="109">
        <f>(VLOOKUP($A113,'Occupancy Raw Data'!$B$8:$BE$45,'Occupancy Raw Data'!R$3,FALSE))/100</f>
        <v>0.64537196907139105</v>
      </c>
      <c r="M113" s="110">
        <f>VLOOKUP($A113,'ADR Raw Data'!$B$6:$BE$43,'ADR Raw Data'!G$1,FALSE)</f>
        <v>101.262147239263</v>
      </c>
      <c r="N113" s="111">
        <f>VLOOKUP($A113,'ADR Raw Data'!$B$6:$BE$43,'ADR Raw Data'!H$1,FALSE)</f>
        <v>107.797886201209</v>
      </c>
      <c r="O113" s="111">
        <f>VLOOKUP($A113,'ADR Raw Data'!$B$6:$BE$43,'ADR Raw Data'!I$1,FALSE)</f>
        <v>111.752798188223</v>
      </c>
      <c r="P113" s="111">
        <f>VLOOKUP($A113,'ADR Raw Data'!$B$6:$BE$43,'ADR Raw Data'!J$1,FALSE)</f>
        <v>110.420148985358</v>
      </c>
      <c r="Q113" s="111">
        <f>VLOOKUP($A113,'ADR Raw Data'!$B$6:$BE$43,'ADR Raw Data'!K$1,FALSE)</f>
        <v>107.063788931788</v>
      </c>
      <c r="R113" s="112">
        <f>VLOOKUP($A113,'ADR Raw Data'!$B$6:$BE$43,'ADR Raw Data'!L$1,FALSE)</f>
        <v>107.951082382214</v>
      </c>
      <c r="S113" s="111">
        <f>VLOOKUP($A113,'ADR Raw Data'!$B$6:$BE$43,'ADR Raw Data'!N$1,FALSE)</f>
        <v>112.570027464982</v>
      </c>
      <c r="T113" s="111">
        <f>VLOOKUP($A113,'ADR Raw Data'!$B$6:$BE$43,'ADR Raw Data'!O$1,FALSE)</f>
        <v>110.98300300300301</v>
      </c>
      <c r="U113" s="112">
        <f>VLOOKUP($A113,'ADR Raw Data'!$B$6:$BE$43,'ADR Raw Data'!P$1,FALSE)</f>
        <v>111.774125136911</v>
      </c>
      <c r="V113" s="113">
        <f>VLOOKUP($A113,'ADR Raw Data'!$B$6:$BE$43,'ADR Raw Data'!R$1,FALSE)</f>
        <v>109.03376643015</v>
      </c>
      <c r="X113" s="110">
        <f>VLOOKUP($A113,'RevPAR Raw Data'!$B$6:$BE$43,'RevPAR Raw Data'!G$1,FALSE)</f>
        <v>54.932364687335699</v>
      </c>
      <c r="Y113" s="111">
        <f>VLOOKUP($A113,'RevPAR Raw Data'!$B$6:$BE$43,'RevPAR Raw Data'!H$1,FALSE)</f>
        <v>68.693065335435193</v>
      </c>
      <c r="Z113" s="111">
        <f>VLOOKUP($A113,'RevPAR Raw Data'!$B$6:$BE$43,'RevPAR Raw Data'!I$1,FALSE)</f>
        <v>77.790439656682395</v>
      </c>
      <c r="AA113" s="111">
        <f>VLOOKUP($A113,'RevPAR Raw Data'!$B$6:$BE$43,'RevPAR Raw Data'!J$1,FALSE)</f>
        <v>75.296135925731306</v>
      </c>
      <c r="AB113" s="111">
        <f>VLOOKUP($A113,'RevPAR Raw Data'!$B$6:$BE$43,'RevPAR Raw Data'!K$1,FALSE)</f>
        <v>72.857386582588802</v>
      </c>
      <c r="AC113" s="112">
        <f>VLOOKUP($A113,'RevPAR Raw Data'!$B$6:$BE$43,'RevPAR Raw Data'!L$1,FALSE)</f>
        <v>69.9138784375547</v>
      </c>
      <c r="AD113" s="111">
        <f>VLOOKUP($A113,'RevPAR Raw Data'!$B$6:$BE$43,'RevPAR Raw Data'!N$1,FALSE)</f>
        <v>71.793215974776601</v>
      </c>
      <c r="AE113" s="111">
        <f>VLOOKUP($A113,'RevPAR Raw Data'!$B$6:$BE$43,'RevPAR Raw Data'!O$1,FALSE)</f>
        <v>71.208747591522098</v>
      </c>
      <c r="AF113" s="112">
        <f>VLOOKUP($A113,'RevPAR Raw Data'!$B$6:$BE$43,'RevPAR Raw Data'!P$1,FALSE)</f>
        <v>71.500981783149399</v>
      </c>
      <c r="AG113" s="113">
        <f>VLOOKUP($A113,'RevPAR Raw Data'!$B$6:$BE$43,'RevPAR Raw Data'!R$1,FALSE)</f>
        <v>70.367336536295994</v>
      </c>
    </row>
    <row r="114" spans="1:34" x14ac:dyDescent="0.2">
      <c r="A114" s="90" t="s">
        <v>14</v>
      </c>
      <c r="B114" s="78">
        <f>(VLOOKUP($A113,'Occupancy Raw Data'!$B$8:$BE$51,'Occupancy Raw Data'!T$3,FALSE))/100</f>
        <v>5.9038469764567801E-2</v>
      </c>
      <c r="C114" s="79">
        <f>(VLOOKUP($A113,'Occupancy Raw Data'!$B$8:$BE$51,'Occupancy Raw Data'!U$3,FALSE))/100</f>
        <v>-2.3363221671341798E-2</v>
      </c>
      <c r="D114" s="79">
        <f>(VLOOKUP($A113,'Occupancy Raw Data'!$B$8:$BE$51,'Occupancy Raw Data'!V$3,FALSE))/100</f>
        <v>2.60592528573452E-2</v>
      </c>
      <c r="E114" s="79">
        <f>(VLOOKUP($A113,'Occupancy Raw Data'!$B$8:$BE$51,'Occupancy Raw Data'!W$3,FALSE))/100</f>
        <v>1.30537051710433E-2</v>
      </c>
      <c r="F114" s="79">
        <f>(VLOOKUP($A113,'Occupancy Raw Data'!$B$8:$BE$51,'Occupancy Raw Data'!X$3,FALSE))/100</f>
        <v>0.12854102340243101</v>
      </c>
      <c r="G114" s="79">
        <f>(VLOOKUP($A113,'Occupancy Raw Data'!$B$8:$BE$51,'Occupancy Raw Data'!Y$3,FALSE))/100</f>
        <v>3.8141482205856801E-2</v>
      </c>
      <c r="H114" s="80">
        <f>(VLOOKUP($A113,'Occupancy Raw Data'!$B$8:$BE$51,'Occupancy Raw Data'!AA$3,FALSE))/100</f>
        <v>-1.4559601943309901E-2</v>
      </c>
      <c r="I114" s="80">
        <f>(VLOOKUP($A113,'Occupancy Raw Data'!$B$8:$BE$51,'Occupancy Raw Data'!AB$3,FALSE))/100</f>
        <v>1.95887667363349E-2</v>
      </c>
      <c r="J114" s="79">
        <f>(VLOOKUP($A113,'Occupancy Raw Data'!$B$8:$BE$51,'Occupancy Raw Data'!AC$3,FALSE))/100</f>
        <v>2.27520184353645E-3</v>
      </c>
      <c r="K114" s="81">
        <f>(VLOOKUP($A113,'Occupancy Raw Data'!$B$8:$BE$51,'Occupancy Raw Data'!AE$3,FALSE))/100</f>
        <v>2.7726239809088102E-2</v>
      </c>
      <c r="M114" s="78">
        <f>(VLOOKUP($A113,'ADR Raw Data'!$B$6:$BE$49,'ADR Raw Data'!T$1,FALSE))/100</f>
        <v>3.3429962318760997E-2</v>
      </c>
      <c r="N114" s="79">
        <f>(VLOOKUP($A113,'ADR Raw Data'!$B$6:$BE$49,'ADR Raw Data'!U$1,FALSE))/100</f>
        <v>4.2111364304375795E-3</v>
      </c>
      <c r="O114" s="79">
        <f>(VLOOKUP($A113,'ADR Raw Data'!$B$6:$BE$49,'ADR Raw Data'!V$1,FALSE))/100</f>
        <v>2.6941233100933701E-2</v>
      </c>
      <c r="P114" s="79">
        <f>(VLOOKUP($A113,'ADR Raw Data'!$B$6:$BE$49,'ADR Raw Data'!W$1,FALSE))/100</f>
        <v>5.4334090322258E-2</v>
      </c>
      <c r="Q114" s="79">
        <f>(VLOOKUP($A113,'ADR Raw Data'!$B$6:$BE$49,'ADR Raw Data'!X$1,FALSE))/100</f>
        <v>8.2076208218483493E-2</v>
      </c>
      <c r="R114" s="79">
        <f>(VLOOKUP($A113,'ADR Raw Data'!$B$6:$BE$49,'ADR Raw Data'!Y$1,FALSE))/100</f>
        <v>3.8582700190580098E-2</v>
      </c>
      <c r="S114" s="80">
        <f>(VLOOKUP($A113,'ADR Raw Data'!$B$6:$BE$49,'ADR Raw Data'!AA$1,FALSE))/100</f>
        <v>3.7959836809168396E-2</v>
      </c>
      <c r="T114" s="80">
        <f>(VLOOKUP($A113,'ADR Raw Data'!$B$6:$BE$49,'ADR Raw Data'!AB$1,FALSE))/100</f>
        <v>4.0637368888464802E-2</v>
      </c>
      <c r="U114" s="79">
        <f>(VLOOKUP($A113,'ADR Raw Data'!$B$6:$BE$49,'ADR Raw Data'!AC$1,FALSE))/100</f>
        <v>3.9142960483018498E-2</v>
      </c>
      <c r="V114" s="81">
        <f>(VLOOKUP($A113,'ADR Raw Data'!$B$6:$BE$49,'ADR Raw Data'!AE$1,FALSE))/100</f>
        <v>3.848752372974E-2</v>
      </c>
      <c r="X114" s="78">
        <f>(VLOOKUP($A113,'RevPAR Raw Data'!$B$6:$BE$43,'RevPAR Raw Data'!T$1,FALSE))/100</f>
        <v>9.4442085902915598E-2</v>
      </c>
      <c r="Y114" s="79">
        <f>(VLOOKUP($A113,'RevPAR Raw Data'!$B$6:$BE$43,'RevPAR Raw Data'!U$1,FALSE))/100</f>
        <v>-1.9250470954816801E-2</v>
      </c>
      <c r="Z114" s="79">
        <f>(VLOOKUP($A113,'RevPAR Raw Data'!$B$6:$BE$43,'RevPAR Raw Data'!V$1,FALSE))/100</f>
        <v>5.3702554363944895E-2</v>
      </c>
      <c r="AA114" s="79">
        <f>(VLOOKUP($A113,'RevPAR Raw Data'!$B$6:$BE$43,'RevPAR Raw Data'!W$1,FALSE))/100</f>
        <v>6.8097056689104998E-2</v>
      </c>
      <c r="AB114" s="79">
        <f>(VLOOKUP($A113,'RevPAR Raw Data'!$B$6:$BE$43,'RevPAR Raw Data'!X$1,FALSE))/100</f>
        <v>0.22116739142231001</v>
      </c>
      <c r="AC114" s="79">
        <f>(VLOOKUP($A113,'RevPAR Raw Data'!$B$6:$BE$43,'RevPAR Raw Data'!Y$1,FALSE))/100</f>
        <v>7.8195783769209909E-2</v>
      </c>
      <c r="AD114" s="80">
        <f>(VLOOKUP($A113,'RevPAR Raw Data'!$B$6:$BE$43,'RevPAR Raw Data'!AA$1,FALSE))/100</f>
        <v>2.2847554752083901E-2</v>
      </c>
      <c r="AE114" s="80">
        <f>(VLOOKUP($A113,'RevPAR Raw Data'!$B$6:$BE$43,'RevPAR Raw Data'!AB$1,FALSE))/100</f>
        <v>6.1022171564734398E-2</v>
      </c>
      <c r="AF114" s="79">
        <f>(VLOOKUP($A113,'RevPAR Raw Data'!$B$6:$BE$43,'RevPAR Raw Data'!AC$1,FALSE))/100</f>
        <v>4.1507220462407401E-2</v>
      </c>
      <c r="AG114" s="81">
        <f>(VLOOKUP($A113,'RevPAR Raw Data'!$B$6:$BE$43,'RevPAR Raw Data'!AE$1,FALSE))/100</f>
        <v>6.7280877851416898E-2</v>
      </c>
    </row>
    <row r="115" spans="1:34" x14ac:dyDescent="0.2">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4" x14ac:dyDescent="0.2">
      <c r="A116" s="105" t="s">
        <v>50</v>
      </c>
      <c r="B116" s="106">
        <f>(VLOOKUP($A116,'Occupancy Raw Data'!$B$8:$BE$45,'Occupancy Raw Data'!G$3,FALSE))/100</f>
        <v>0.433665760048352</v>
      </c>
      <c r="C116" s="107">
        <f>(VLOOKUP($A116,'Occupancy Raw Data'!$B$8:$BE$45,'Occupancy Raw Data'!H$3,FALSE))/100</f>
        <v>0.59141734663040102</v>
      </c>
      <c r="D116" s="107">
        <f>(VLOOKUP($A116,'Occupancy Raw Data'!$B$8:$BE$45,'Occupancy Raw Data'!I$3,FALSE))/100</f>
        <v>0.65095194922937394</v>
      </c>
      <c r="E116" s="107">
        <f>(VLOOKUP($A116,'Occupancy Raw Data'!$B$8:$BE$45,'Occupancy Raw Data'!J$3,FALSE))/100</f>
        <v>0.62889090359625199</v>
      </c>
      <c r="F116" s="107">
        <f>(VLOOKUP($A116,'Occupancy Raw Data'!$B$8:$BE$45,'Occupancy Raw Data'!K$3,FALSE))/100</f>
        <v>0.62314898760954895</v>
      </c>
      <c r="G116" s="108">
        <f>(VLOOKUP($A116,'Occupancy Raw Data'!$B$8:$BE$45,'Occupancy Raw Data'!L$3,FALSE))/100</f>
        <v>0.585614989422786</v>
      </c>
      <c r="H116" s="88">
        <f>(VLOOKUP($A116,'Occupancy Raw Data'!$B$8:$BE$45,'Occupancy Raw Data'!N$3,FALSE))/100</f>
        <v>0.62889090359625199</v>
      </c>
      <c r="I116" s="88">
        <f>(VLOOKUP($A116,'Occupancy Raw Data'!$B$8:$BE$45,'Occupancy Raw Data'!O$3,FALSE))/100</f>
        <v>0.63221517074644895</v>
      </c>
      <c r="J116" s="108">
        <f>(VLOOKUP($A116,'Occupancy Raw Data'!$B$8:$BE$45,'Occupancy Raw Data'!P$3,FALSE))/100</f>
        <v>0.63055303717134992</v>
      </c>
      <c r="K116" s="109">
        <f>(VLOOKUP($A116,'Occupancy Raw Data'!$B$8:$BE$45,'Occupancy Raw Data'!R$3,FALSE))/100</f>
        <v>0.59845443163666101</v>
      </c>
      <c r="M116" s="110">
        <f>VLOOKUP($A116,'ADR Raw Data'!$B$6:$BE$43,'ADR Raw Data'!G$1,FALSE)</f>
        <v>102.946202090592</v>
      </c>
      <c r="N116" s="111">
        <f>VLOOKUP($A116,'ADR Raw Data'!$B$6:$BE$43,'ADR Raw Data'!H$1,FALSE)</f>
        <v>112.095968318855</v>
      </c>
      <c r="O116" s="111">
        <f>VLOOKUP($A116,'ADR Raw Data'!$B$6:$BE$43,'ADR Raw Data'!I$1,FALSE)</f>
        <v>113.120046425255</v>
      </c>
      <c r="P116" s="111">
        <f>VLOOKUP($A116,'ADR Raw Data'!$B$6:$BE$43,'ADR Raw Data'!J$1,FALSE)</f>
        <v>111.894363286881</v>
      </c>
      <c r="Q116" s="111">
        <f>VLOOKUP($A116,'ADR Raw Data'!$B$6:$BE$43,'ADR Raw Data'!K$1,FALSE)</f>
        <v>120.460305528612</v>
      </c>
      <c r="R116" s="112">
        <f>VLOOKUP($A116,'ADR Raw Data'!$B$6:$BE$43,'ADR Raw Data'!L$1,FALSE)</f>
        <v>112.70528537516699</v>
      </c>
      <c r="S116" s="111">
        <f>VLOOKUP($A116,'ADR Raw Data'!$B$6:$BE$43,'ADR Raw Data'!N$1,FALSE)</f>
        <v>134.69627102354599</v>
      </c>
      <c r="T116" s="111">
        <f>VLOOKUP($A116,'ADR Raw Data'!$B$6:$BE$43,'ADR Raw Data'!O$1,FALSE)</f>
        <v>133.98829827915799</v>
      </c>
      <c r="U116" s="112">
        <f>VLOOKUP($A116,'ADR Raw Data'!$B$6:$BE$43,'ADR Raw Data'!P$1,FALSE)</f>
        <v>134.34135154565001</v>
      </c>
      <c r="V116" s="113">
        <f>VLOOKUP($A116,'ADR Raw Data'!$B$6:$BE$43,'ADR Raw Data'!R$1,FALSE)</f>
        <v>119.21858101284</v>
      </c>
      <c r="X116" s="110">
        <f>VLOOKUP($A116,'RevPAR Raw Data'!$B$6:$BE$43,'RevPAR Raw Data'!G$1,FALSE)</f>
        <v>44.644242973708003</v>
      </c>
      <c r="Y116" s="111">
        <f>VLOOKUP($A116,'RevPAR Raw Data'!$B$6:$BE$43,'RevPAR Raw Data'!H$1,FALSE)</f>
        <v>66.295500151102999</v>
      </c>
      <c r="Z116" s="111">
        <f>VLOOKUP($A116,'RevPAR Raw Data'!$B$6:$BE$43,'RevPAR Raw Data'!I$1,FALSE)</f>
        <v>73.635714717437196</v>
      </c>
      <c r="AA116" s="111">
        <f>VLOOKUP($A116,'RevPAR Raw Data'!$B$6:$BE$43,'RevPAR Raw Data'!J$1,FALSE)</f>
        <v>70.3693472348141</v>
      </c>
      <c r="AB116" s="111">
        <f>VLOOKUP($A116,'RevPAR Raw Data'!$B$6:$BE$43,'RevPAR Raw Data'!K$1,FALSE)</f>
        <v>75.064717437292202</v>
      </c>
      <c r="AC116" s="112">
        <f>VLOOKUP($A116,'RevPAR Raw Data'!$B$6:$BE$43,'RevPAR Raw Data'!L$1,FALSE)</f>
        <v>66.0019045028709</v>
      </c>
      <c r="AD116" s="111">
        <f>VLOOKUP($A116,'RevPAR Raw Data'!$B$6:$BE$43,'RevPAR Raw Data'!N$1,FALSE)</f>
        <v>84.709259595043804</v>
      </c>
      <c r="AE116" s="111">
        <f>VLOOKUP($A116,'RevPAR Raw Data'!$B$6:$BE$43,'RevPAR Raw Data'!O$1,FALSE)</f>
        <v>84.709434874584403</v>
      </c>
      <c r="AF116" s="112">
        <f>VLOOKUP($A116,'RevPAR Raw Data'!$B$6:$BE$43,'RevPAR Raw Data'!P$1,FALSE)</f>
        <v>84.709347234814103</v>
      </c>
      <c r="AG116" s="113">
        <f>VLOOKUP($A116,'RevPAR Raw Data'!$B$6:$BE$43,'RevPAR Raw Data'!R$1,FALSE)</f>
        <v>71.346888140569007</v>
      </c>
    </row>
    <row r="117" spans="1:34" x14ac:dyDescent="0.2">
      <c r="A117" s="90" t="s">
        <v>14</v>
      </c>
      <c r="B117" s="78">
        <f>(VLOOKUP($A116,'Occupancy Raw Data'!$B$8:$BE$51,'Occupancy Raw Data'!T$3,FALSE))/100</f>
        <v>3.3601081889207497E-2</v>
      </c>
      <c r="C117" s="79">
        <f>(VLOOKUP($A116,'Occupancy Raw Data'!$B$8:$BE$51,'Occupancy Raw Data'!U$3,FALSE))/100</f>
        <v>2.9572935722308902E-2</v>
      </c>
      <c r="D117" s="79">
        <f>(VLOOKUP($A116,'Occupancy Raw Data'!$B$8:$BE$51,'Occupancy Raw Data'!V$3,FALSE))/100</f>
        <v>2.6489301860991698E-2</v>
      </c>
      <c r="E117" s="79">
        <f>(VLOOKUP($A116,'Occupancy Raw Data'!$B$8:$BE$51,'Occupancy Raw Data'!W$3,FALSE))/100</f>
        <v>-7.3224092383700006E-4</v>
      </c>
      <c r="F117" s="79">
        <f>(VLOOKUP($A116,'Occupancy Raw Data'!$B$8:$BE$51,'Occupancy Raw Data'!X$3,FALSE))/100</f>
        <v>0.12477379562026999</v>
      </c>
      <c r="G117" s="79">
        <f>(VLOOKUP($A116,'Occupancy Raw Data'!$B$8:$BE$51,'Occupancy Raw Data'!Y$3,FALSE))/100</f>
        <v>4.1454496561018399E-2</v>
      </c>
      <c r="H117" s="80">
        <f>(VLOOKUP($A116,'Occupancy Raw Data'!$B$8:$BE$51,'Occupancy Raw Data'!AA$3,FALSE))/100</f>
        <v>0.13698561626842801</v>
      </c>
      <c r="I117" s="80">
        <f>(VLOOKUP($A116,'Occupancy Raw Data'!$B$8:$BE$51,'Occupancy Raw Data'!AB$3,FALSE))/100</f>
        <v>6.6603012115021898E-2</v>
      </c>
      <c r="J117" s="79">
        <f>(VLOOKUP($A116,'Occupancy Raw Data'!$B$8:$BE$51,'Occupancy Raw Data'!AC$3,FALSE))/100</f>
        <v>0.100577642668905</v>
      </c>
      <c r="K117" s="81">
        <f>(VLOOKUP($A116,'Occupancy Raw Data'!$B$8:$BE$51,'Occupancy Raw Data'!AE$3,FALSE))/100</f>
        <v>5.8573575268732102E-2</v>
      </c>
      <c r="M117" s="78">
        <f>(VLOOKUP($A116,'ADR Raw Data'!$B$6:$BE$49,'ADR Raw Data'!T$1,FALSE))/100</f>
        <v>6.8463646198831498E-3</v>
      </c>
      <c r="N117" s="79">
        <f>(VLOOKUP($A116,'ADR Raw Data'!$B$6:$BE$49,'ADR Raw Data'!U$1,FALSE))/100</f>
        <v>6.9782069138688396E-2</v>
      </c>
      <c r="O117" s="79">
        <f>(VLOOKUP($A116,'ADR Raw Data'!$B$6:$BE$49,'ADR Raw Data'!V$1,FALSE))/100</f>
        <v>7.1821982924689595E-2</v>
      </c>
      <c r="P117" s="79">
        <f>(VLOOKUP($A116,'ADR Raw Data'!$B$6:$BE$49,'ADR Raw Data'!W$1,FALSE))/100</f>
        <v>5.13566892964206E-2</v>
      </c>
      <c r="Q117" s="79">
        <f>(VLOOKUP($A116,'ADR Raw Data'!$B$6:$BE$49,'ADR Raw Data'!X$1,FALSE))/100</f>
        <v>0.166370186151169</v>
      </c>
      <c r="R117" s="79">
        <f>(VLOOKUP($A116,'ADR Raw Data'!$B$6:$BE$49,'ADR Raw Data'!Y$1,FALSE))/100</f>
        <v>7.7003166883649901E-2</v>
      </c>
      <c r="S117" s="80">
        <f>(VLOOKUP($A116,'ADR Raw Data'!$B$6:$BE$49,'ADR Raw Data'!AA$1,FALSE))/100</f>
        <v>0.17024768949489</v>
      </c>
      <c r="T117" s="80">
        <f>(VLOOKUP($A116,'ADR Raw Data'!$B$6:$BE$49,'ADR Raw Data'!AB$1,FALSE))/100</f>
        <v>0.11541020817542201</v>
      </c>
      <c r="U117" s="79">
        <f>(VLOOKUP($A116,'ADR Raw Data'!$B$6:$BE$49,'ADR Raw Data'!AC$1,FALSE))/100</f>
        <v>0.14139256247968698</v>
      </c>
      <c r="V117" s="81">
        <f>(VLOOKUP($A116,'ADR Raw Data'!$B$6:$BE$49,'ADR Raw Data'!AE$1,FALSE))/100</f>
        <v>9.9534232613888302E-2</v>
      </c>
      <c r="X117" s="78">
        <f>(VLOOKUP($A116,'RevPAR Raw Data'!$B$6:$BE$43,'RevPAR Raw Data'!T$1,FALSE))/100</f>
        <v>4.0677491767326705E-2</v>
      </c>
      <c r="Y117" s="79">
        <f>(VLOOKUP($A116,'RevPAR Raw Data'!$B$6:$BE$43,'RevPAR Raw Data'!U$1,FALSE))/100</f>
        <v>0.101418665506205</v>
      </c>
      <c r="Z117" s="79">
        <f>(VLOOKUP($A116,'RevPAR Raw Data'!$B$6:$BE$43,'RevPAR Raw Data'!V$1,FALSE))/100</f>
        <v>0.10021379897162801</v>
      </c>
      <c r="AA117" s="79">
        <f>(VLOOKUP($A116,'RevPAR Raw Data'!$B$6:$BE$43,'RevPAR Raw Data'!W$1,FALSE))/100</f>
        <v>5.0586842902968006E-2</v>
      </c>
      <c r="AB117" s="79">
        <f>(VLOOKUP($A116,'RevPAR Raw Data'!$B$6:$BE$43,'RevPAR Raw Data'!X$1,FALSE))/100</f>
        <v>0.31190262137557201</v>
      </c>
      <c r="AC117" s="79">
        <f>(VLOOKUP($A116,'RevPAR Raw Data'!$B$6:$BE$43,'RevPAR Raw Data'!Y$1,FALSE))/100</f>
        <v>0.121649790961434</v>
      </c>
      <c r="AD117" s="80">
        <f>(VLOOKUP($A116,'RevPAR Raw Data'!$B$6:$BE$43,'RevPAR Raw Data'!AA$1,FALSE))/100</f>
        <v>0.33055479042705299</v>
      </c>
      <c r="AE117" s="80">
        <f>(VLOOKUP($A116,'RevPAR Raw Data'!$B$6:$BE$43,'RevPAR Raw Data'!AB$1,FALSE))/100</f>
        <v>0.18969988778374902</v>
      </c>
      <c r="AF117" s="79">
        <f>(VLOOKUP($A116,'RevPAR Raw Data'!$B$6:$BE$43,'RevPAR Raw Data'!AC$1,FALSE))/100</f>
        <v>0.25619113577371599</v>
      </c>
      <c r="AG117" s="81">
        <f>(VLOOKUP($A116,'RevPAR Raw Data'!$B$6:$BE$43,'RevPAR Raw Data'!AE$1,FALSE))/100</f>
        <v>0.16393788374844501</v>
      </c>
    </row>
    <row r="118" spans="1:34" x14ac:dyDescent="0.2">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4" x14ac:dyDescent="0.2">
      <c r="A119" s="105" t="s">
        <v>51</v>
      </c>
      <c r="B119" s="106">
        <f>(VLOOKUP($A119,'Occupancy Raw Data'!$B$8:$BE$45,'Occupancy Raw Data'!G$3,FALSE))/100</f>
        <v>0.46471734892787503</v>
      </c>
      <c r="C119" s="107">
        <f>(VLOOKUP($A119,'Occupancy Raw Data'!$B$8:$BE$45,'Occupancy Raw Data'!H$3,FALSE))/100</f>
        <v>0.575243664717348</v>
      </c>
      <c r="D119" s="107">
        <f>(VLOOKUP($A119,'Occupancy Raw Data'!$B$8:$BE$45,'Occupancy Raw Data'!I$3,FALSE))/100</f>
        <v>0.60097465886939505</v>
      </c>
      <c r="E119" s="107">
        <f>(VLOOKUP($A119,'Occupancy Raw Data'!$B$8:$BE$45,'Occupancy Raw Data'!J$3,FALSE))/100</f>
        <v>0.61169590643274807</v>
      </c>
      <c r="F119" s="107">
        <f>(VLOOKUP($A119,'Occupancy Raw Data'!$B$8:$BE$45,'Occupancy Raw Data'!K$3,FALSE))/100</f>
        <v>0.60701754385964901</v>
      </c>
      <c r="G119" s="108">
        <f>(VLOOKUP($A119,'Occupancy Raw Data'!$B$8:$BE$45,'Occupancy Raw Data'!L$3,FALSE))/100</f>
        <v>0.57192982456140296</v>
      </c>
      <c r="H119" s="88">
        <f>(VLOOKUP($A119,'Occupancy Raw Data'!$B$8:$BE$45,'Occupancy Raw Data'!N$3,FALSE))/100</f>
        <v>0.70662768031189005</v>
      </c>
      <c r="I119" s="88">
        <f>(VLOOKUP($A119,'Occupancy Raw Data'!$B$8:$BE$45,'Occupancy Raw Data'!O$3,FALSE))/100</f>
        <v>0.62768031189083795</v>
      </c>
      <c r="J119" s="108">
        <f>(VLOOKUP($A119,'Occupancy Raw Data'!$B$8:$BE$45,'Occupancy Raw Data'!P$3,FALSE))/100</f>
        <v>0.66715399610136406</v>
      </c>
      <c r="K119" s="109">
        <f>(VLOOKUP($A119,'Occupancy Raw Data'!$B$8:$BE$45,'Occupancy Raw Data'!R$3,FALSE))/100</f>
        <v>0.59913673071567797</v>
      </c>
      <c r="M119" s="110">
        <f>VLOOKUP($A119,'ADR Raw Data'!$B$6:$BE$43,'ADR Raw Data'!G$1,FALSE)</f>
        <v>95.774131711409296</v>
      </c>
      <c r="N119" s="111">
        <f>VLOOKUP($A119,'ADR Raw Data'!$B$6:$BE$43,'ADR Raw Data'!H$1,FALSE)</f>
        <v>96.883249745848801</v>
      </c>
      <c r="O119" s="111">
        <f>VLOOKUP($A119,'ADR Raw Data'!$B$6:$BE$43,'ADR Raw Data'!I$1,FALSE)</f>
        <v>98.836568277651594</v>
      </c>
      <c r="P119" s="111">
        <f>VLOOKUP($A119,'ADR Raw Data'!$B$6:$BE$43,'ADR Raw Data'!J$1,FALSE)</f>
        <v>96.882676864244701</v>
      </c>
      <c r="Q119" s="111">
        <f>VLOOKUP($A119,'ADR Raw Data'!$B$6:$BE$43,'ADR Raw Data'!K$1,FALSE)</f>
        <v>95.770619781631297</v>
      </c>
      <c r="R119" s="112">
        <f>VLOOKUP($A119,'ADR Raw Data'!$B$6:$BE$43,'ADR Raw Data'!L$1,FALSE)</f>
        <v>96.877211315609998</v>
      </c>
      <c r="S119" s="111">
        <f>VLOOKUP($A119,'ADR Raw Data'!$B$6:$BE$43,'ADR Raw Data'!N$1,FALSE)</f>
        <v>120.19505931034401</v>
      </c>
      <c r="T119" s="111">
        <f>VLOOKUP($A119,'ADR Raw Data'!$B$6:$BE$43,'ADR Raw Data'!O$1,FALSE)</f>
        <v>114.39265217391301</v>
      </c>
      <c r="U119" s="112">
        <f>VLOOKUP($A119,'ADR Raw Data'!$B$6:$BE$43,'ADR Raw Data'!P$1,FALSE)</f>
        <v>117.465512052593</v>
      </c>
      <c r="V119" s="113">
        <f>VLOOKUP($A119,'ADR Raw Data'!$B$6:$BE$43,'ADR Raw Data'!R$1,FALSE)</f>
        <v>103.427381826632</v>
      </c>
      <c r="X119" s="110">
        <f>VLOOKUP($A119,'RevPAR Raw Data'!$B$6:$BE$43,'RevPAR Raw Data'!G$1,FALSE)</f>
        <v>44.507900584795301</v>
      </c>
      <c r="Y119" s="111">
        <f>VLOOKUP($A119,'RevPAR Raw Data'!$B$6:$BE$43,'RevPAR Raw Data'!H$1,FALSE)</f>
        <v>55.731475633528198</v>
      </c>
      <c r="Z119" s="111">
        <f>VLOOKUP($A119,'RevPAR Raw Data'!$B$6:$BE$43,'RevPAR Raw Data'!I$1,FALSE)</f>
        <v>59.398272904483399</v>
      </c>
      <c r="AA119" s="111">
        <f>VLOOKUP($A119,'RevPAR Raw Data'!$B$6:$BE$43,'RevPAR Raw Data'!J$1,FALSE)</f>
        <v>59.262736842105198</v>
      </c>
      <c r="AB119" s="111">
        <f>VLOOKUP($A119,'RevPAR Raw Data'!$B$6:$BE$43,'RevPAR Raw Data'!K$1,FALSE)</f>
        <v>58.134446393762097</v>
      </c>
      <c r="AC119" s="112">
        <f>VLOOKUP($A119,'RevPAR Raw Data'!$B$6:$BE$43,'RevPAR Raw Data'!L$1,FALSE)</f>
        <v>55.406966471734798</v>
      </c>
      <c r="AD119" s="111">
        <f>VLOOKUP($A119,'RevPAR Raw Data'!$B$6:$BE$43,'RevPAR Raw Data'!N$1,FALSE)</f>
        <v>84.933155945419102</v>
      </c>
      <c r="AE119" s="111">
        <f>VLOOKUP($A119,'RevPAR Raw Data'!$B$6:$BE$43,'RevPAR Raw Data'!O$1,FALSE)</f>
        <v>71.802015594541899</v>
      </c>
      <c r="AF119" s="112">
        <f>VLOOKUP($A119,'RevPAR Raw Data'!$B$6:$BE$43,'RevPAR Raw Data'!P$1,FALSE)</f>
        <v>78.367585769980494</v>
      </c>
      <c r="AG119" s="113">
        <f>VLOOKUP($A119,'RevPAR Raw Data'!$B$6:$BE$43,'RevPAR Raw Data'!R$1,FALSE)</f>
        <v>61.9671434140907</v>
      </c>
    </row>
    <row r="120" spans="1:34" x14ac:dyDescent="0.2">
      <c r="A120" s="90" t="s">
        <v>14</v>
      </c>
      <c r="B120" s="78">
        <f>(VLOOKUP($A119,'Occupancy Raw Data'!$B$8:$BE$51,'Occupancy Raw Data'!T$3,FALSE))/100</f>
        <v>-6.8026311856225598E-3</v>
      </c>
      <c r="C120" s="79">
        <f>(VLOOKUP($A119,'Occupancy Raw Data'!$B$8:$BE$51,'Occupancy Raw Data'!U$3,FALSE))/100</f>
        <v>0.10902455345579901</v>
      </c>
      <c r="D120" s="79">
        <f>(VLOOKUP($A119,'Occupancy Raw Data'!$B$8:$BE$51,'Occupancy Raw Data'!V$3,FALSE))/100</f>
        <v>0.10130165860633801</v>
      </c>
      <c r="E120" s="79">
        <f>(VLOOKUP($A119,'Occupancy Raw Data'!$B$8:$BE$51,'Occupancy Raw Data'!W$3,FALSE))/100</f>
        <v>6.4238344437528308E-2</v>
      </c>
      <c r="F120" s="79">
        <f>(VLOOKUP($A119,'Occupancy Raw Data'!$B$8:$BE$51,'Occupancy Raw Data'!X$3,FALSE))/100</f>
        <v>-6.0010259567046198E-2</v>
      </c>
      <c r="G120" s="79">
        <f>(VLOOKUP($A119,'Occupancy Raw Data'!$B$8:$BE$51,'Occupancy Raw Data'!Y$3,FALSE))/100</f>
        <v>3.8802507331501798E-2</v>
      </c>
      <c r="H120" s="80">
        <f>(VLOOKUP($A119,'Occupancy Raw Data'!$B$8:$BE$51,'Occupancy Raw Data'!AA$3,FALSE))/100</f>
        <v>-7.20802888837654E-2</v>
      </c>
      <c r="I120" s="80">
        <f>(VLOOKUP($A119,'Occupancy Raw Data'!$B$8:$BE$51,'Occupancy Raw Data'!AB$3,FALSE))/100</f>
        <v>-7.9680251446877307E-2</v>
      </c>
      <c r="J120" s="79">
        <f>(VLOOKUP($A119,'Occupancy Raw Data'!$B$8:$BE$51,'Occupancy Raw Data'!AC$3,FALSE))/100</f>
        <v>-7.5671010241248698E-2</v>
      </c>
      <c r="K120" s="81">
        <f>(VLOOKUP($A119,'Occupancy Raw Data'!$B$8:$BE$51,'Occupancy Raw Data'!AE$3,FALSE))/100</f>
        <v>-5.7609426333612599E-4</v>
      </c>
      <c r="M120" s="78">
        <f>(VLOOKUP($A119,'ADR Raw Data'!$B$6:$BE$49,'ADR Raw Data'!T$1,FALSE))/100</f>
        <v>4.0517781901965401E-2</v>
      </c>
      <c r="N120" s="79">
        <f>(VLOOKUP($A119,'ADR Raw Data'!$B$6:$BE$49,'ADR Raw Data'!U$1,FALSE))/100</f>
        <v>2.2334927712752802E-2</v>
      </c>
      <c r="O120" s="79">
        <f>(VLOOKUP($A119,'ADR Raw Data'!$B$6:$BE$49,'ADR Raw Data'!V$1,FALSE))/100</f>
        <v>4.5411242121108496E-2</v>
      </c>
      <c r="P120" s="79">
        <f>(VLOOKUP($A119,'ADR Raw Data'!$B$6:$BE$49,'ADR Raw Data'!W$1,FALSE))/100</f>
        <v>-2.8367610452097098E-3</v>
      </c>
      <c r="Q120" s="79">
        <f>(VLOOKUP($A119,'ADR Raw Data'!$B$6:$BE$49,'ADR Raw Data'!X$1,FALSE))/100</f>
        <v>-7.4548074816159604E-2</v>
      </c>
      <c r="R120" s="79">
        <f>(VLOOKUP($A119,'ADR Raw Data'!$B$6:$BE$49,'ADR Raw Data'!Y$1,FALSE))/100</f>
        <v>7.5306894489944403E-4</v>
      </c>
      <c r="S120" s="80">
        <f>(VLOOKUP($A119,'ADR Raw Data'!$B$6:$BE$49,'ADR Raw Data'!AA$1,FALSE))/100</f>
        <v>-3.2379867417425198E-2</v>
      </c>
      <c r="T120" s="80">
        <f>(VLOOKUP($A119,'ADR Raw Data'!$B$6:$BE$49,'ADR Raw Data'!AB$1,FALSE))/100</f>
        <v>-4.6554582833627602E-2</v>
      </c>
      <c r="U120" s="79">
        <f>(VLOOKUP($A119,'ADR Raw Data'!$B$6:$BE$49,'ADR Raw Data'!AC$1,FALSE))/100</f>
        <v>-3.8857098667374801E-2</v>
      </c>
      <c r="V120" s="81">
        <f>(VLOOKUP($A119,'ADR Raw Data'!$B$6:$BE$49,'ADR Raw Data'!AE$1,FALSE))/100</f>
        <v>-2.0066630914187901E-2</v>
      </c>
      <c r="X120" s="78">
        <f>(VLOOKUP($A119,'RevPAR Raw Data'!$B$6:$BE$43,'RevPAR Raw Data'!T$1,FALSE))/100</f>
        <v>3.3439523189604296E-2</v>
      </c>
      <c r="Y120" s="79">
        <f>(VLOOKUP($A119,'RevPAR Raw Data'!$B$6:$BE$43,'RevPAR Raw Data'!U$1,FALSE))/100</f>
        <v>0.13379453668890201</v>
      </c>
      <c r="Z120" s="79">
        <f>(VLOOKUP($A119,'RevPAR Raw Data'!$B$6:$BE$43,'RevPAR Raw Data'!V$1,FALSE))/100</f>
        <v>0.151313134873689</v>
      </c>
      <c r="AA120" s="79">
        <f>(VLOOKUP($A119,'RevPAR Raw Data'!$B$6:$BE$43,'RevPAR Raw Data'!W$1,FALSE))/100</f>
        <v>6.1219354559209398E-2</v>
      </c>
      <c r="AB120" s="79">
        <f>(VLOOKUP($A119,'RevPAR Raw Data'!$B$6:$BE$43,'RevPAR Raw Data'!X$1,FALSE))/100</f>
        <v>-0.13008468506326401</v>
      </c>
      <c r="AC120" s="79">
        <f>(VLOOKUP($A119,'RevPAR Raw Data'!$B$6:$BE$43,'RevPAR Raw Data'!Y$1,FALSE))/100</f>
        <v>3.9584797239656799E-2</v>
      </c>
      <c r="AD120" s="80">
        <f>(VLOOKUP($A119,'RevPAR Raw Data'!$B$6:$BE$43,'RevPAR Raw Data'!AA$1,FALSE))/100</f>
        <v>-0.10212620610372401</v>
      </c>
      <c r="AE120" s="80">
        <f>(VLOOKUP($A119,'RevPAR Raw Data'!$B$6:$BE$43,'RevPAR Raw Data'!AB$1,FALSE))/100</f>
        <v>-0.12252535341431599</v>
      </c>
      <c r="AF120" s="79">
        <f>(VLOOKUP($A119,'RevPAR Raw Data'!$B$6:$BE$43,'RevPAR Raw Data'!AC$1,FALSE))/100</f>
        <v>-0.11158775299741899</v>
      </c>
      <c r="AG120" s="81">
        <f>(VLOOKUP($A119,'RevPAR Raw Data'!$B$6:$BE$43,'RevPAR Raw Data'!AE$1,FALSE))/100</f>
        <v>-2.0631164906569899E-2</v>
      </c>
    </row>
    <row r="121" spans="1:34" x14ac:dyDescent="0.2">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4" x14ac:dyDescent="0.2">
      <c r="A122" s="105" t="s">
        <v>48</v>
      </c>
      <c r="B122" s="106">
        <f>(VLOOKUP($A122,'Occupancy Raw Data'!$B$8:$BE$54,'Occupancy Raw Data'!G$3,FALSE))/100</f>
        <v>0.537791514470356</v>
      </c>
      <c r="C122" s="107">
        <f>(VLOOKUP($A122,'Occupancy Raw Data'!$B$8:$BE$54,'Occupancy Raw Data'!H$3,FALSE))/100</f>
        <v>0.67856139364990098</v>
      </c>
      <c r="D122" s="107">
        <f>(VLOOKUP($A122,'Occupancy Raw Data'!$B$8:$BE$54,'Occupancy Raw Data'!I$3,FALSE))/100</f>
        <v>0.727732509131778</v>
      </c>
      <c r="E122" s="107">
        <f>(VLOOKUP($A122,'Occupancy Raw Data'!$B$8:$BE$54,'Occupancy Raw Data'!J$3,FALSE))/100</f>
        <v>0.71593144141612797</v>
      </c>
      <c r="F122" s="107">
        <f>(VLOOKUP($A122,'Occupancy Raw Data'!$B$8:$BE$54,'Occupancy Raw Data'!K$3,FALSE))/100</f>
        <v>0.64962067996628203</v>
      </c>
      <c r="G122" s="108">
        <f>(VLOOKUP($A122,'Occupancy Raw Data'!$B$8:$BE$54,'Occupancy Raw Data'!L$3,FALSE))/100</f>
        <v>0.66192750772688891</v>
      </c>
      <c r="H122" s="88">
        <f>(VLOOKUP($A122,'Occupancy Raw Data'!$B$8:$BE$54,'Occupancy Raw Data'!N$3,FALSE))/100</f>
        <v>0.67771846024164006</v>
      </c>
      <c r="I122" s="88">
        <f>(VLOOKUP($A122,'Occupancy Raw Data'!$B$8:$BE$54,'Occupancy Raw Data'!O$3,FALSE))/100</f>
        <v>0.70722112953076699</v>
      </c>
      <c r="J122" s="108">
        <f>(VLOOKUP($A122,'Occupancy Raw Data'!$B$8:$BE$54,'Occupancy Raw Data'!P$3,FALSE))/100</f>
        <v>0.69246979488620297</v>
      </c>
      <c r="K122" s="109">
        <f>(VLOOKUP($A122,'Occupancy Raw Data'!$B$8:$BE$54,'Occupancy Raw Data'!R$3,FALSE))/100</f>
        <v>0.67065387548669309</v>
      </c>
      <c r="M122" s="110">
        <f>VLOOKUP($A122,'ADR Raw Data'!$B$6:$BE$54,'ADR Raw Data'!G$1,FALSE)</f>
        <v>122.69305642633201</v>
      </c>
      <c r="N122" s="111">
        <f>VLOOKUP($A122,'ADR Raw Data'!$B$6:$BE$54,'ADR Raw Data'!H$1,FALSE)</f>
        <v>125.15536231884001</v>
      </c>
      <c r="O122" s="111">
        <f>VLOOKUP($A122,'ADR Raw Data'!$B$6:$BE$54,'ADR Raw Data'!I$1,FALSE)</f>
        <v>125.131007722007</v>
      </c>
      <c r="P122" s="111">
        <f>VLOOKUP($A122,'ADR Raw Data'!$B$6:$BE$54,'ADR Raw Data'!J$1,FALSE)</f>
        <v>124.014136577708</v>
      </c>
      <c r="Q122" s="111">
        <f>VLOOKUP($A122,'ADR Raw Data'!$B$6:$BE$54,'ADR Raw Data'!K$1,FALSE)</f>
        <v>118.774420415224</v>
      </c>
      <c r="R122" s="112">
        <f>VLOOKUP($A122,'ADR Raw Data'!$B$6:$BE$54,'ADR Raw Data'!L$1,FALSE)</f>
        <v>123.250573053739</v>
      </c>
      <c r="S122" s="111">
        <f>VLOOKUP($A122,'ADR Raw Data'!$B$6:$BE$54,'ADR Raw Data'!N$1,FALSE)</f>
        <v>142.03622719734599</v>
      </c>
      <c r="T122" s="111">
        <f>VLOOKUP($A122,'ADR Raw Data'!$B$6:$BE$54,'ADR Raw Data'!O$1,FALSE)</f>
        <v>144.563861740166</v>
      </c>
      <c r="U122" s="112">
        <f>VLOOKUP($A122,'ADR Raw Data'!$B$6:$BE$54,'ADR Raw Data'!P$1,FALSE)</f>
        <v>143.326966930411</v>
      </c>
      <c r="V122" s="113">
        <f>VLOOKUP($A122,'ADR Raw Data'!$B$6:$BE$54,'ADR Raw Data'!R$1,FALSE)</f>
        <v>129.173277471869</v>
      </c>
      <c r="X122" s="110">
        <f>VLOOKUP($A122,'RevPAR Raw Data'!$B$6:$BE$54,'RevPAR Raw Data'!G$1,FALSE)</f>
        <v>65.983284630514106</v>
      </c>
      <c r="Y122" s="111">
        <f>VLOOKUP($A122,'RevPAR Raw Data'!$B$6:$BE$54,'RevPAR Raw Data'!H$1,FALSE)</f>
        <v>84.925597077830801</v>
      </c>
      <c r="Z122" s="111">
        <f>VLOOKUP($A122,'RevPAR Raw Data'!$B$6:$BE$54,'RevPAR Raw Data'!I$1,FALSE)</f>
        <v>91.061902219724601</v>
      </c>
      <c r="AA122" s="111">
        <f>VLOOKUP($A122,'RevPAR Raw Data'!$B$6:$BE$54,'RevPAR Raw Data'!J$1,FALSE)</f>
        <v>88.785619556054996</v>
      </c>
      <c r="AB122" s="111">
        <f>VLOOKUP($A122,'RevPAR Raw Data'!$B$6:$BE$54,'RevPAR Raw Data'!K$1,FALSE)</f>
        <v>77.158319752739501</v>
      </c>
      <c r="AC122" s="112">
        <f>VLOOKUP($A122,'RevPAR Raw Data'!$B$6:$BE$54,'RevPAR Raw Data'!L$1,FALSE)</f>
        <v>81.582944647372798</v>
      </c>
      <c r="AD122" s="111">
        <f>VLOOKUP($A122,'RevPAR Raw Data'!$B$6:$BE$54,'RevPAR Raw Data'!N$1,FALSE)</f>
        <v>96.260573194717594</v>
      </c>
      <c r="AE122" s="111">
        <f>VLOOKUP($A122,'RevPAR Raw Data'!$B$6:$BE$54,'RevPAR Raw Data'!O$1,FALSE)</f>
        <v>102.23861758920999</v>
      </c>
      <c r="AF122" s="112">
        <f>VLOOKUP($A122,'RevPAR Raw Data'!$B$6:$BE$54,'RevPAR Raw Data'!P$1,FALSE)</f>
        <v>99.249595391963993</v>
      </c>
      <c r="AG122" s="113">
        <f>VLOOKUP($A122,'RevPAR Raw Data'!$B$6:$BE$54,'RevPAR Raw Data'!R$1,FALSE)</f>
        <v>86.630559145827405</v>
      </c>
    </row>
    <row r="123" spans="1:34" x14ac:dyDescent="0.2">
      <c r="A123" s="90" t="s">
        <v>14</v>
      </c>
      <c r="B123" s="78">
        <f>(VLOOKUP($A122,'Occupancy Raw Data'!$B$8:$BE$54,'Occupancy Raw Data'!T$3,FALSE))/100</f>
        <v>3.6278080667358104E-2</v>
      </c>
      <c r="C123" s="79">
        <f>(VLOOKUP($A122,'Occupancy Raw Data'!$B$8:$BE$54,'Occupancy Raw Data'!U$3,FALSE))/100</f>
        <v>-8.715501449000301E-3</v>
      </c>
      <c r="D123" s="79">
        <f>(VLOOKUP($A122,'Occupancy Raw Data'!$B$8:$BE$54,'Occupancy Raw Data'!V$3,FALSE))/100</f>
        <v>-6.0876588021146105E-4</v>
      </c>
      <c r="E123" s="79">
        <f>(VLOOKUP($A122,'Occupancy Raw Data'!$B$8:$BE$54,'Occupancy Raw Data'!W$3,FALSE))/100</f>
        <v>-4.4687114339147602E-3</v>
      </c>
      <c r="F123" s="79">
        <f>(VLOOKUP($A122,'Occupancy Raw Data'!$B$8:$BE$54,'Occupancy Raw Data'!X$3,FALSE))/100</f>
        <v>-2.9658318863313302E-2</v>
      </c>
      <c r="G123" s="79">
        <f>(VLOOKUP($A122,'Occupancy Raw Data'!$B$8:$BE$54,'Occupancy Raw Data'!Y$3,FALSE))/100</f>
        <v>-3.2079870042034499E-3</v>
      </c>
      <c r="H123" s="80">
        <f>(VLOOKUP($A122,'Occupancy Raw Data'!$B$8:$BE$54,'Occupancy Raw Data'!AA$3,FALSE))/100</f>
        <v>-6.6591739252598994E-2</v>
      </c>
      <c r="I123" s="80">
        <f>(VLOOKUP($A122,'Occupancy Raw Data'!$B$8:$BE$54,'Occupancy Raw Data'!AB$3,FALSE))/100</f>
        <v>2.2988875005154398E-3</v>
      </c>
      <c r="J123" s="79">
        <f>(VLOOKUP($A122,'Occupancy Raw Data'!$B$8:$BE$54,'Occupancy Raw Data'!AC$3,FALSE))/100</f>
        <v>-3.2638915638364303E-2</v>
      </c>
      <c r="K123" s="81">
        <f>(VLOOKUP($A122,'Occupancy Raw Data'!$B$8:$BE$54,'Occupancy Raw Data'!AE$3,FALSE))/100</f>
        <v>-1.2074925847739998E-2</v>
      </c>
      <c r="M123" s="78">
        <f>(VLOOKUP($A122,'ADR Raw Data'!$B$6:$BE$54,'ADR Raw Data'!T$1,FALSE))/100</f>
        <v>-1.9609861303455201E-2</v>
      </c>
      <c r="N123" s="79">
        <f>(VLOOKUP($A122,'ADR Raw Data'!$B$6:$BE$54,'ADR Raw Data'!U$1,FALSE))/100</f>
        <v>-4.6939227473645198E-3</v>
      </c>
      <c r="O123" s="79">
        <f>(VLOOKUP($A122,'ADR Raw Data'!$B$6:$BE$54,'ADR Raw Data'!V$1,FALSE))/100</f>
        <v>-1.8213493644176001E-2</v>
      </c>
      <c r="P123" s="79">
        <f>(VLOOKUP($A122,'ADR Raw Data'!$B$6:$BE$54,'ADR Raw Data'!W$1,FALSE))/100</f>
        <v>-2.4908535006987299E-2</v>
      </c>
      <c r="Q123" s="79">
        <f>(VLOOKUP($A122,'ADR Raw Data'!$B$6:$BE$54,'ADR Raw Data'!X$1,FALSE))/100</f>
        <v>-5.2641668183251299E-2</v>
      </c>
      <c r="R123" s="79">
        <f>(VLOOKUP($A122,'ADR Raw Data'!$B$6:$BE$54,'ADR Raw Data'!Y$1,FALSE))/100</f>
        <v>-2.3855582197872097E-2</v>
      </c>
      <c r="S123" s="80">
        <f>(VLOOKUP($A122,'ADR Raw Data'!$B$6:$BE$54,'ADR Raw Data'!AA$1,FALSE))/100</f>
        <v>4.8275169876143796E-3</v>
      </c>
      <c r="T123" s="80">
        <f>(VLOOKUP($A122,'ADR Raw Data'!$B$6:$BE$54,'ADR Raw Data'!AB$1,FALSE))/100</f>
        <v>6.34938118699231E-3</v>
      </c>
      <c r="U123" s="79">
        <f>(VLOOKUP($A122,'ADR Raw Data'!$B$6:$BE$54,'ADR Raw Data'!AC$1,FALSE))/100</f>
        <v>5.8994689118364594E-3</v>
      </c>
      <c r="V123" s="81">
        <f>(VLOOKUP($A122,'ADR Raw Data'!$B$6:$BE$54,'ADR Raw Data'!AE$1,FALSE))/100</f>
        <v>-1.5076141946193101E-2</v>
      </c>
      <c r="X123" s="78">
        <f>(VLOOKUP($A122,'RevPAR Raw Data'!$B$6:$BE$54,'RevPAR Raw Data'!T$1,FALSE))/100</f>
        <v>1.5956811233660398E-2</v>
      </c>
      <c r="Y123" s="79">
        <f>(VLOOKUP($A122,'RevPAR Raw Data'!$B$6:$BE$54,'RevPAR Raw Data'!U$1,FALSE))/100</f>
        <v>-1.33685143058586E-2</v>
      </c>
      <c r="Z123" s="79">
        <f>(VLOOKUP($A122,'RevPAR Raw Data'!$B$6:$BE$54,'RevPAR Raw Data'!V$1,FALSE))/100</f>
        <v>-1.88111717708974E-2</v>
      </c>
      <c r="AA123" s="79">
        <f>(VLOOKUP($A122,'RevPAR Raw Data'!$B$6:$BE$54,'RevPAR Raw Data'!W$1,FALSE))/100</f>
        <v>-2.92659373857143E-2</v>
      </c>
      <c r="AB123" s="79">
        <f>(VLOOKUP($A122,'RevPAR Raw Data'!$B$6:$BE$54,'RevPAR Raw Data'!X$1,FALSE))/100</f>
        <v>-8.0738723666089099E-2</v>
      </c>
      <c r="AC123" s="79">
        <f>(VLOOKUP($A122,'RevPAR Raw Data'!$B$6:$BE$54,'RevPAR Raw Data'!Y$1,FALSE))/100</f>
        <v>-2.69870408044071E-2</v>
      </c>
      <c r="AD123" s="80">
        <f>(VLOOKUP($A122,'RevPAR Raw Data'!$B$6:$BE$54,'RevPAR Raw Data'!AA$1,FALSE))/100</f>
        <v>-6.20856950174613E-2</v>
      </c>
      <c r="AE123" s="80">
        <f>(VLOOKUP($A122,'RevPAR Raw Data'!$B$6:$BE$54,'RevPAR Raw Data'!AB$1,FALSE))/100</f>
        <v>8.6628652005545405E-3</v>
      </c>
      <c r="AF123" s="79">
        <f>(VLOOKUP($A122,'RevPAR Raw Data'!$B$6:$BE$54,'RevPAR Raw Data'!AC$1,FALSE))/100</f>
        <v>-2.6931998994652401E-2</v>
      </c>
      <c r="AG123" s="81">
        <f>(VLOOKUP($A122,'RevPAR Raw Data'!$B$6:$BE$54,'RevPAR Raw Data'!AE$1,FALSE))/100</f>
        <v>-2.6969024497862901E-2</v>
      </c>
    </row>
    <row r="124" spans="1:34" x14ac:dyDescent="0.2">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4" x14ac:dyDescent="0.2">
      <c r="A125" s="105" t="s">
        <v>56</v>
      </c>
      <c r="B125" s="106">
        <f>(VLOOKUP($A125,'Occupancy Raw Data'!$B$8:$BE$45,'Occupancy Raw Data'!G$3,FALSE))/100</f>
        <v>0.52945233825355198</v>
      </c>
      <c r="C125" s="107">
        <f>(VLOOKUP($A125,'Occupancy Raw Data'!$B$8:$BE$45,'Occupancy Raw Data'!H$3,FALSE))/100</f>
        <v>0.63043178369430197</v>
      </c>
      <c r="D125" s="107">
        <f>(VLOOKUP($A125,'Occupancy Raw Data'!$B$8:$BE$45,'Occupancy Raw Data'!I$3,FALSE))/100</f>
        <v>0.70768381845771799</v>
      </c>
      <c r="E125" s="107">
        <f>(VLOOKUP($A125,'Occupancy Raw Data'!$B$8:$BE$45,'Occupancy Raw Data'!J$3,FALSE))/100</f>
        <v>0.72368602565871099</v>
      </c>
      <c r="F125" s="107">
        <f>(VLOOKUP($A125,'Occupancy Raw Data'!$B$8:$BE$45,'Occupancy Raw Data'!K$3,FALSE))/100</f>
        <v>0.72285832528624594</v>
      </c>
      <c r="G125" s="108">
        <f>(VLOOKUP($A125,'Occupancy Raw Data'!$B$8:$BE$45,'Occupancy Raw Data'!L$3,FALSE))/100</f>
        <v>0.662822458270106</v>
      </c>
      <c r="H125" s="88">
        <f>(VLOOKUP($A125,'Occupancy Raw Data'!$B$8:$BE$45,'Occupancy Raw Data'!N$3,FALSE))/100</f>
        <v>0.75555248999862001</v>
      </c>
      <c r="I125" s="88">
        <f>(VLOOKUP($A125,'Occupancy Raw Data'!$B$8:$BE$45,'Occupancy Raw Data'!O$3,FALSE))/100</f>
        <v>0.70106221547799608</v>
      </c>
      <c r="J125" s="108">
        <f>(VLOOKUP($A125,'Occupancy Raw Data'!$B$8:$BE$45,'Occupancy Raw Data'!P$3,FALSE))/100</f>
        <v>0.72830735273830793</v>
      </c>
      <c r="K125" s="109">
        <f>(VLOOKUP($A125,'Occupancy Raw Data'!$B$8:$BE$45,'Occupancy Raw Data'!R$3,FALSE))/100</f>
        <v>0.68153242811816395</v>
      </c>
      <c r="M125" s="110">
        <f>VLOOKUP($A125,'ADR Raw Data'!$B$6:$BE$43,'ADR Raw Data'!G$1,FALSE)</f>
        <v>107.25507295466301</v>
      </c>
      <c r="N125" s="111">
        <f>VLOOKUP($A125,'ADR Raw Data'!$B$6:$BE$43,'ADR Raw Data'!H$1,FALSE)</f>
        <v>110.03009628008699</v>
      </c>
      <c r="O125" s="111">
        <f>VLOOKUP($A125,'ADR Raw Data'!$B$6:$BE$43,'ADR Raw Data'!I$1,FALSE)</f>
        <v>116.84033333333301</v>
      </c>
      <c r="P125" s="111">
        <f>VLOOKUP($A125,'ADR Raw Data'!$B$6:$BE$43,'ADR Raw Data'!J$1,FALSE)</f>
        <v>116.99724742661</v>
      </c>
      <c r="Q125" s="111">
        <f>VLOOKUP($A125,'ADR Raw Data'!$B$6:$BE$43,'ADR Raw Data'!K$1,FALSE)</f>
        <v>116.716847328244</v>
      </c>
      <c r="R125" s="112">
        <f>VLOOKUP($A125,'ADR Raw Data'!$B$6:$BE$43,'ADR Raw Data'!L$1,FALSE)</f>
        <v>114.02086496836399</v>
      </c>
      <c r="S125" s="111">
        <f>VLOOKUP($A125,'ADR Raw Data'!$B$6:$BE$43,'ADR Raw Data'!N$1,FALSE)</f>
        <v>130.70179660398</v>
      </c>
      <c r="T125" s="111">
        <f>VLOOKUP($A125,'ADR Raw Data'!$B$6:$BE$43,'ADR Raw Data'!O$1,FALSE)</f>
        <v>126.673722943722</v>
      </c>
      <c r="U125" s="112">
        <f>VLOOKUP($A125,'ADR Raw Data'!$B$6:$BE$43,'ADR Raw Data'!P$1,FALSE)</f>
        <v>128.76310256652999</v>
      </c>
      <c r="V125" s="113">
        <f>VLOOKUP($A125,'ADR Raw Data'!$B$6:$BE$43,'ADR Raw Data'!R$1,FALSE)</f>
        <v>118.522015441112</v>
      </c>
      <c r="W125" s="93"/>
      <c r="X125" s="110">
        <f>VLOOKUP($A125,'RevPAR Raw Data'!$B$6:$BE$43,'RevPAR Raw Data'!G$1,FALSE)</f>
        <v>56.786449165402097</v>
      </c>
      <c r="Y125" s="111">
        <f>VLOOKUP($A125,'RevPAR Raw Data'!$B$6:$BE$43,'RevPAR Raw Data'!H$1,FALSE)</f>
        <v>69.366469857911397</v>
      </c>
      <c r="Z125" s="111">
        <f>VLOOKUP($A125,'RevPAR Raw Data'!$B$6:$BE$43,'RevPAR Raw Data'!I$1,FALSE)</f>
        <v>82.686013243205906</v>
      </c>
      <c r="AA125" s="111">
        <f>VLOOKUP($A125,'RevPAR Raw Data'!$B$6:$BE$43,'RevPAR Raw Data'!J$1,FALSE)</f>
        <v>84.669273003172805</v>
      </c>
      <c r="AB125" s="111">
        <f>VLOOKUP($A125,'RevPAR Raw Data'!$B$6:$BE$43,'RevPAR Raw Data'!K$1,FALSE)</f>
        <v>84.369744792385106</v>
      </c>
      <c r="AC125" s="112">
        <f>VLOOKUP($A125,'RevPAR Raw Data'!$B$6:$BE$43,'RevPAR Raw Data'!L$1,FALSE)</f>
        <v>75.575590012415503</v>
      </c>
      <c r="AD125" s="111">
        <f>VLOOKUP($A125,'RevPAR Raw Data'!$B$6:$BE$43,'RevPAR Raw Data'!N$1,FALSE)</f>
        <v>98.752067871430498</v>
      </c>
      <c r="AE125" s="111">
        <f>VLOOKUP($A125,'RevPAR Raw Data'!$B$6:$BE$43,'RevPAR Raw Data'!O$1,FALSE)</f>
        <v>88.806160849772297</v>
      </c>
      <c r="AF125" s="112">
        <f>VLOOKUP($A125,'RevPAR Raw Data'!$B$6:$BE$43,'RevPAR Raw Data'!P$1,FALSE)</f>
        <v>93.779114360601397</v>
      </c>
      <c r="AG125" s="113">
        <f>VLOOKUP($A125,'RevPAR Raw Data'!$B$6:$BE$43,'RevPAR Raw Data'!R$1,FALSE)</f>
        <v>80.77659696904</v>
      </c>
    </row>
    <row r="126" spans="1:34" x14ac:dyDescent="0.2">
      <c r="A126" s="90" t="s">
        <v>14</v>
      </c>
      <c r="B126" s="78">
        <f>(VLOOKUP($A125,'Occupancy Raw Data'!$B$8:$BE$51,'Occupancy Raw Data'!T$3,FALSE))/100</f>
        <v>0.12621645385622701</v>
      </c>
      <c r="C126" s="79">
        <f>(VLOOKUP($A125,'Occupancy Raw Data'!$B$8:$BE$51,'Occupancy Raw Data'!U$3,FALSE))/100</f>
        <v>-1.4803862191477699E-2</v>
      </c>
      <c r="D126" s="79">
        <f>(VLOOKUP($A125,'Occupancy Raw Data'!$B$8:$BE$51,'Occupancy Raw Data'!V$3,FALSE))/100</f>
        <v>1.10198307023392E-2</v>
      </c>
      <c r="E126" s="79">
        <f>(VLOOKUP($A125,'Occupancy Raw Data'!$B$8:$BE$51,'Occupancy Raw Data'!W$3,FALSE))/100</f>
        <v>3.6743814394141296E-2</v>
      </c>
      <c r="F126" s="79">
        <f>(VLOOKUP($A125,'Occupancy Raw Data'!$B$8:$BE$51,'Occupancy Raw Data'!X$3,FALSE))/100</f>
        <v>8.4287487929369506E-2</v>
      </c>
      <c r="G126" s="79">
        <f>(VLOOKUP($A125,'Occupancy Raw Data'!$B$8:$BE$51,'Occupancy Raw Data'!Y$3,FALSE))/100</f>
        <v>4.3915106618445693E-2</v>
      </c>
      <c r="H126" s="80">
        <f>(VLOOKUP($A125,'Occupancy Raw Data'!$B$8:$BE$51,'Occupancy Raw Data'!AA$3,FALSE))/100</f>
        <v>8.1704139576568996E-2</v>
      </c>
      <c r="I126" s="80">
        <f>(VLOOKUP($A125,'Occupancy Raw Data'!$B$8:$BE$51,'Occupancy Raw Data'!AB$3,FALSE))/100</f>
        <v>-1.83224781858433E-3</v>
      </c>
      <c r="J126" s="79">
        <f>(VLOOKUP($A125,'Occupancy Raw Data'!$B$8:$BE$51,'Occupancy Raw Data'!AC$3,FALSE))/100</f>
        <v>3.9820686588381303E-2</v>
      </c>
      <c r="K126" s="81">
        <f>(VLOOKUP($A125,'Occupancy Raw Data'!$B$8:$BE$51,'Occupancy Raw Data'!AE$3,FALSE))/100</f>
        <v>4.2661568827275398E-2</v>
      </c>
      <c r="M126" s="78">
        <f>(VLOOKUP($A125,'ADR Raw Data'!$B$6:$BE$49,'ADR Raw Data'!T$1,FALSE))/100</f>
        <v>0.130583336209116</v>
      </c>
      <c r="N126" s="79">
        <f>(VLOOKUP($A125,'ADR Raw Data'!$B$6:$BE$49,'ADR Raw Data'!U$1,FALSE))/100</f>
        <v>4.2391994472450401E-2</v>
      </c>
      <c r="O126" s="79">
        <f>(VLOOKUP($A125,'ADR Raw Data'!$B$6:$BE$49,'ADR Raw Data'!V$1,FALSE))/100</f>
        <v>5.4838012127039697E-2</v>
      </c>
      <c r="P126" s="79">
        <f>(VLOOKUP($A125,'ADR Raw Data'!$B$6:$BE$49,'ADR Raw Data'!W$1,FALSE))/100</f>
        <v>5.8891058349298302E-2</v>
      </c>
      <c r="Q126" s="79">
        <f>(VLOOKUP($A125,'ADR Raw Data'!$B$6:$BE$49,'ADR Raw Data'!X$1,FALSE))/100</f>
        <v>8.1076051304854194E-2</v>
      </c>
      <c r="R126" s="79">
        <f>(VLOOKUP($A125,'ADR Raw Data'!$B$6:$BE$49,'ADR Raw Data'!Y$1,FALSE))/100</f>
        <v>6.8488450342771706E-2</v>
      </c>
      <c r="S126" s="80">
        <f>(VLOOKUP($A125,'ADR Raw Data'!$B$6:$BE$49,'ADR Raw Data'!AA$1,FALSE))/100</f>
        <v>0.13041160506555699</v>
      </c>
      <c r="T126" s="80">
        <f>(VLOOKUP($A125,'ADR Raw Data'!$B$6:$BE$49,'ADR Raw Data'!AB$1,FALSE))/100</f>
        <v>9.6518915906231711E-2</v>
      </c>
      <c r="U126" s="79">
        <f>(VLOOKUP($A125,'ADR Raw Data'!$B$6:$BE$49,'ADR Raw Data'!AC$1,FALSE))/100</f>
        <v>0.114125798145818</v>
      </c>
      <c r="V126" s="81">
        <f>(VLOOKUP($A125,'ADR Raw Data'!$B$6:$BE$49,'ADR Raw Data'!AE$1,FALSE))/100</f>
        <v>8.3133320298641192E-2</v>
      </c>
      <c r="X126" s="78">
        <f>(VLOOKUP($A125,'RevPAR Raw Data'!$B$6:$BE$43,'RevPAR Raw Data'!T$1,FALSE))/100</f>
        <v>0.27328155569437401</v>
      </c>
      <c r="Y126" s="79">
        <f>(VLOOKUP($A125,'RevPAR Raw Data'!$B$6:$BE$43,'RevPAR Raw Data'!U$1,FALSE))/100</f>
        <v>2.6960567036780597E-2</v>
      </c>
      <c r="Z126" s="79">
        <f>(VLOOKUP($A125,'RevPAR Raw Data'!$B$6:$BE$43,'RevPAR Raw Data'!V$1,FALSE))/100</f>
        <v>6.6462148439071805E-2</v>
      </c>
      <c r="AA126" s="79">
        <f>(VLOOKUP($A125,'RevPAR Raw Data'!$B$6:$BE$43,'RevPAR Raw Data'!W$1,FALSE))/100</f>
        <v>9.7798754860900894E-2</v>
      </c>
      <c r="AB126" s="79">
        <f>(VLOOKUP($A125,'RevPAR Raw Data'!$B$6:$BE$43,'RevPAR Raw Data'!X$1,FALSE))/100</f>
        <v>0.17219723592994199</v>
      </c>
      <c r="AC126" s="79">
        <f>(VLOOKUP($A125,'RevPAR Raw Data'!$B$6:$BE$43,'RevPAR Raw Data'!Y$1,FALSE))/100</f>
        <v>0.115411234560152</v>
      </c>
      <c r="AD126" s="80">
        <f>(VLOOKUP($A125,'RevPAR Raw Data'!$B$6:$BE$43,'RevPAR Raw Data'!AA$1,FALSE))/100</f>
        <v>0.222770912624807</v>
      </c>
      <c r="AE126" s="80">
        <f>(VLOOKUP($A125,'RevPAR Raw Data'!$B$6:$BE$43,'RevPAR Raw Data'!AB$1,FALSE))/100</f>
        <v>9.4509821514526096E-2</v>
      </c>
      <c r="AF126" s="79">
        <f>(VLOOKUP($A125,'RevPAR Raw Data'!$B$6:$BE$43,'RevPAR Raw Data'!AC$1,FALSE))/100</f>
        <v>0.158491052373813</v>
      </c>
      <c r="AG126" s="81">
        <f>(VLOOKUP($A125,'RevPAR Raw Data'!$B$6:$BE$43,'RevPAR Raw Data'!AE$1,FALSE))/100</f>
        <v>0.129341486991677</v>
      </c>
    </row>
    <row r="127" spans="1:34" x14ac:dyDescent="0.2">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4" x14ac:dyDescent="0.2">
      <c r="A128" s="123" t="s">
        <v>57</v>
      </c>
      <c r="B128" s="106">
        <f>(VLOOKUP($A128,'Occupancy Raw Data'!$B$8:$BE$45,'Occupancy Raw Data'!G$3,FALSE))/100</f>
        <v>0.54038665816868403</v>
      </c>
      <c r="C128" s="107">
        <f>(VLOOKUP($A128,'Occupancy Raw Data'!$B$8:$BE$45,'Occupancy Raw Data'!H$3,FALSE))/100</f>
        <v>0.68230295304864996</v>
      </c>
      <c r="D128" s="107">
        <f>(VLOOKUP($A128,'Occupancy Raw Data'!$B$8:$BE$45,'Occupancy Raw Data'!I$3,FALSE))/100</f>
        <v>0.73923943063522402</v>
      </c>
      <c r="E128" s="107">
        <f>(VLOOKUP($A128,'Occupancy Raw Data'!$B$8:$BE$45,'Occupancy Raw Data'!J$3,FALSE))/100</f>
        <v>0.72373061397917893</v>
      </c>
      <c r="F128" s="107">
        <f>(VLOOKUP($A128,'Occupancy Raw Data'!$B$8:$BE$45,'Occupancy Raw Data'!K$3,FALSE))/100</f>
        <v>0.69245804121521104</v>
      </c>
      <c r="G128" s="108">
        <f>(VLOOKUP($A128,'Occupancy Raw Data'!$B$8:$BE$45,'Occupancy Raw Data'!L$3,FALSE))/100</f>
        <v>0.67562353940939002</v>
      </c>
      <c r="H128" s="88">
        <f>(VLOOKUP($A128,'Occupancy Raw Data'!$B$8:$BE$45,'Occupancy Raw Data'!N$3,FALSE))/100</f>
        <v>0.73222859570851895</v>
      </c>
      <c r="I128" s="88">
        <f>(VLOOKUP($A128,'Occupancy Raw Data'!$B$8:$BE$45,'Occupancy Raw Data'!O$3,FALSE))/100</f>
        <v>0.76039940514127802</v>
      </c>
      <c r="J128" s="108">
        <f>(VLOOKUP($A128,'Occupancy Raw Data'!$B$8:$BE$45,'Occupancy Raw Data'!P$3,FALSE))/100</f>
        <v>0.74631400042489904</v>
      </c>
      <c r="K128" s="109">
        <f>(VLOOKUP($A128,'Occupancy Raw Data'!$B$8:$BE$45,'Occupancy Raw Data'!R$3,FALSE))/100</f>
        <v>0.69582081398524909</v>
      </c>
      <c r="M128" s="110">
        <f>VLOOKUP($A128,'ADR Raw Data'!$B$6:$BE$43,'ADR Raw Data'!G$1,FALSE)</f>
        <v>99.764352783456502</v>
      </c>
      <c r="N128" s="111">
        <f>VLOOKUP($A128,'ADR Raw Data'!$B$6:$BE$43,'ADR Raw Data'!H$1,FALSE)</f>
        <v>107.164626547515</v>
      </c>
      <c r="O128" s="111">
        <f>VLOOKUP($A128,'ADR Raw Data'!$B$6:$BE$43,'ADR Raw Data'!I$1,FALSE)</f>
        <v>113.085908150362</v>
      </c>
      <c r="P128" s="111">
        <f>VLOOKUP($A128,'ADR Raw Data'!$B$6:$BE$43,'ADR Raw Data'!J$1,FALSE)</f>
        <v>111.302621217636</v>
      </c>
      <c r="Q128" s="111">
        <f>VLOOKUP($A128,'ADR Raw Data'!$B$6:$BE$43,'ADR Raw Data'!K$1,FALSE)</f>
        <v>107.11753872491801</v>
      </c>
      <c r="R128" s="112">
        <f>VLOOKUP($A128,'ADR Raw Data'!$B$6:$BE$43,'ADR Raw Data'!L$1,FALSE)</f>
        <v>108.153467971422</v>
      </c>
      <c r="S128" s="111">
        <f>VLOOKUP($A128,'ADR Raw Data'!$B$6:$BE$43,'ADR Raw Data'!N$1,FALSE)</f>
        <v>115.144942343178</v>
      </c>
      <c r="T128" s="111">
        <f>VLOOKUP($A128,'ADR Raw Data'!$B$6:$BE$43,'ADR Raw Data'!O$1,FALSE)</f>
        <v>116.440895730889</v>
      </c>
      <c r="U128" s="112">
        <f>VLOOKUP($A128,'ADR Raw Data'!$B$6:$BE$43,'ADR Raw Data'!P$1,FALSE)</f>
        <v>115.805148492698</v>
      </c>
      <c r="V128" s="113">
        <f>VLOOKUP($A128,'ADR Raw Data'!$B$6:$BE$43,'ADR Raw Data'!R$1,FALSE)</f>
        <v>110.498306587108</v>
      </c>
      <c r="X128" s="110">
        <f>VLOOKUP($A128,'RevPAR Raw Data'!$B$6:$BE$43,'RevPAR Raw Data'!G$1,FALSE)</f>
        <v>53.911325205013803</v>
      </c>
      <c r="Y128" s="111">
        <f>VLOOKUP($A128,'RevPAR Raw Data'!$B$6:$BE$43,'RevPAR Raw Data'!H$1,FALSE)</f>
        <v>73.118741155725502</v>
      </c>
      <c r="Z128" s="111">
        <f>VLOOKUP($A128,'RevPAR Raw Data'!$B$6:$BE$43,'RevPAR Raw Data'!I$1,FALSE)</f>
        <v>83.597562353940901</v>
      </c>
      <c r="AA128" s="111">
        <f>VLOOKUP($A128,'RevPAR Raw Data'!$B$6:$BE$43,'RevPAR Raw Data'!J$1,FALSE)</f>
        <v>80.553114391332002</v>
      </c>
      <c r="AB128" s="111">
        <f>VLOOKUP($A128,'RevPAR Raw Data'!$B$6:$BE$43,'RevPAR Raw Data'!K$1,FALSE)</f>
        <v>74.174401045251699</v>
      </c>
      <c r="AC128" s="112">
        <f>VLOOKUP($A128,'RevPAR Raw Data'!$B$6:$BE$43,'RevPAR Raw Data'!L$1,FALSE)</f>
        <v>73.0710288302528</v>
      </c>
      <c r="AD128" s="111">
        <f>VLOOKUP($A128,'RevPAR Raw Data'!$B$6:$BE$43,'RevPAR Raw Data'!N$1,FALSE)</f>
        <v>84.312419434884205</v>
      </c>
      <c r="AE128" s="111">
        <f>VLOOKUP($A128,'RevPAR Raw Data'!$B$6:$BE$43,'RevPAR Raw Data'!O$1,FALSE)</f>
        <v>88.541587847886106</v>
      </c>
      <c r="AF128" s="112">
        <f>VLOOKUP($A128,'RevPAR Raw Data'!$B$6:$BE$43,'RevPAR Raw Data'!P$1,FALSE)</f>
        <v>86.427003641385099</v>
      </c>
      <c r="AG128" s="113">
        <f>VLOOKUP($A128,'RevPAR Raw Data'!$B$6:$BE$43,'RevPAR Raw Data'!R$1,FALSE)</f>
        <v>76.887021633433406</v>
      </c>
      <c r="AH128" s="93"/>
    </row>
    <row r="129" spans="1:34" x14ac:dyDescent="0.2">
      <c r="A129" s="90" t="s">
        <v>14</v>
      </c>
      <c r="B129" s="78">
        <f>(VLOOKUP($A128,'Occupancy Raw Data'!$B$8:$BE$51,'Occupancy Raw Data'!T$3,FALSE))/100</f>
        <v>6.1768963976300502E-2</v>
      </c>
      <c r="C129" s="79">
        <f>(VLOOKUP($A128,'Occupancy Raw Data'!$B$8:$BE$51,'Occupancy Raw Data'!U$3,FALSE))/100</f>
        <v>5.6872401183465503E-2</v>
      </c>
      <c r="D129" s="79">
        <f>(VLOOKUP($A128,'Occupancy Raw Data'!$B$8:$BE$51,'Occupancy Raw Data'!V$3,FALSE))/100</f>
        <v>6.4975000837199703E-2</v>
      </c>
      <c r="E129" s="79">
        <f>(VLOOKUP($A128,'Occupancy Raw Data'!$B$8:$BE$51,'Occupancy Raw Data'!W$3,FALSE))/100</f>
        <v>3.42452508341234E-2</v>
      </c>
      <c r="F129" s="79">
        <f>(VLOOKUP($A128,'Occupancy Raw Data'!$B$8:$BE$51,'Occupancy Raw Data'!X$3,FALSE))/100</f>
        <v>5.9966570124045201E-2</v>
      </c>
      <c r="G129" s="79">
        <f>(VLOOKUP($A128,'Occupancy Raw Data'!$B$8:$BE$51,'Occupancy Raw Data'!Y$3,FALSE))/100</f>
        <v>5.5093378291723304E-2</v>
      </c>
      <c r="H129" s="80">
        <f>(VLOOKUP($A128,'Occupancy Raw Data'!$B$8:$BE$51,'Occupancy Raw Data'!AA$3,FALSE))/100</f>
        <v>6.8412861769508296E-2</v>
      </c>
      <c r="I129" s="80">
        <f>(VLOOKUP($A128,'Occupancy Raw Data'!$B$8:$BE$51,'Occupancy Raw Data'!AB$3,FALSE))/100</f>
        <v>5.9220906242804502E-2</v>
      </c>
      <c r="J129" s="79">
        <f>(VLOOKUP($A128,'Occupancy Raw Data'!$B$8:$BE$51,'Occupancy Raw Data'!AC$3,FALSE))/100</f>
        <v>6.3710295578649795E-2</v>
      </c>
      <c r="K129" s="81">
        <f>(VLOOKUP($A128,'Occupancy Raw Data'!$B$8:$BE$51,'Occupancy Raw Data'!AE$3,FALSE))/100</f>
        <v>5.7719138441383801E-2</v>
      </c>
      <c r="M129" s="78">
        <f>(VLOOKUP($A128,'ADR Raw Data'!$B$6:$BE$49,'ADR Raw Data'!T$1,FALSE))/100</f>
        <v>-1.07551097538192E-3</v>
      </c>
      <c r="N129" s="79">
        <f>(VLOOKUP($A128,'ADR Raw Data'!$B$6:$BE$49,'ADR Raw Data'!U$1,FALSE))/100</f>
        <v>-1.8512185010681099E-2</v>
      </c>
      <c r="O129" s="79">
        <f>(VLOOKUP($A128,'ADR Raw Data'!$B$6:$BE$49,'ADR Raw Data'!V$1,FALSE))/100</f>
        <v>-9.5148479683724696E-4</v>
      </c>
      <c r="P129" s="79">
        <f>(VLOOKUP($A128,'ADR Raw Data'!$B$6:$BE$49,'ADR Raw Data'!W$1,FALSE))/100</f>
        <v>-7.7806501180321293E-3</v>
      </c>
      <c r="Q129" s="79">
        <f>(VLOOKUP($A128,'ADR Raw Data'!$B$6:$BE$49,'ADR Raw Data'!X$1,FALSE))/100</f>
        <v>-8.264860614589779E-3</v>
      </c>
      <c r="R129" s="79">
        <f>(VLOOKUP($A128,'ADR Raw Data'!$B$6:$BE$49,'ADR Raw Data'!Y$1,FALSE))/100</f>
        <v>-7.6543109449519701E-3</v>
      </c>
      <c r="S129" s="80">
        <f>(VLOOKUP($A128,'ADR Raw Data'!$B$6:$BE$49,'ADR Raw Data'!AA$1,FALSE))/100</f>
        <v>-7.4010191240746906E-3</v>
      </c>
      <c r="T129" s="80">
        <f>(VLOOKUP($A128,'ADR Raw Data'!$B$6:$BE$49,'ADR Raw Data'!AB$1,FALSE))/100</f>
        <v>-1.0545923998632E-2</v>
      </c>
      <c r="U129" s="79">
        <f>(VLOOKUP($A128,'ADR Raw Data'!$B$6:$BE$49,'ADR Raw Data'!AC$1,FALSE))/100</f>
        <v>-9.0451702747417987E-3</v>
      </c>
      <c r="V129" s="81">
        <f>(VLOOKUP($A128,'ADR Raw Data'!$B$6:$BE$49,'ADR Raw Data'!AE$1,FALSE))/100</f>
        <v>-7.9804004823038795E-3</v>
      </c>
      <c r="X129" s="78">
        <f>(VLOOKUP($A128,'RevPAR Raw Data'!$B$6:$BE$43,'RevPAR Raw Data'!T$1,FALSE))/100</f>
        <v>6.0627019802224097E-2</v>
      </c>
      <c r="Y129" s="79">
        <f>(VLOOKUP($A128,'RevPAR Raw Data'!$B$6:$BE$43,'RevPAR Raw Data'!U$1,FALSE))/100</f>
        <v>3.7307383760074302E-2</v>
      </c>
      <c r="Z129" s="79">
        <f>(VLOOKUP($A128,'RevPAR Raw Data'!$B$6:$BE$43,'RevPAR Raw Data'!V$1,FALSE))/100</f>
        <v>6.3961693314891391E-2</v>
      </c>
      <c r="AA129" s="79">
        <f>(VLOOKUP($A128,'RevPAR Raw Data'!$B$6:$BE$43,'RevPAR Raw Data'!W$1,FALSE))/100</f>
        <v>2.6198150401146699E-2</v>
      </c>
      <c r="AB129" s="79">
        <f>(VLOOKUP($A128,'RevPAR Raw Data'!$B$6:$BE$43,'RevPAR Raw Data'!X$1,FALSE))/100</f>
        <v>5.1206094165845102E-2</v>
      </c>
      <c r="AC129" s="79">
        <f>(VLOOKUP($A128,'RevPAR Raw Data'!$B$6:$BE$43,'RevPAR Raw Data'!Y$1,FALSE))/100</f>
        <v>4.7017365498318607E-2</v>
      </c>
      <c r="AD129" s="80">
        <f>(VLOOKUP($A128,'RevPAR Raw Data'!$B$6:$BE$43,'RevPAR Raw Data'!AA$1,FALSE))/100</f>
        <v>6.0505517747144799E-2</v>
      </c>
      <c r="AE129" s="80">
        <f>(VLOOKUP($A128,'RevPAR Raw Data'!$B$6:$BE$43,'RevPAR Raw Data'!AB$1,FALSE))/100</f>
        <v>4.8050443067805801E-2</v>
      </c>
      <c r="AF129" s="79">
        <f>(VLOOKUP($A128,'RevPAR Raw Data'!$B$6:$BE$43,'RevPAR Raw Data'!AC$1,FALSE))/100</f>
        <v>5.4088854832145004E-2</v>
      </c>
      <c r="AG129" s="81">
        <f>(VLOOKUP($A128,'RevPAR Raw Data'!$B$6:$BE$43,'RevPAR Raw Data'!AE$1,FALSE))/100</f>
        <v>4.9278116118824197E-2</v>
      </c>
      <c r="AH129" s="93"/>
    </row>
    <row r="130" spans="1:34" x14ac:dyDescent="0.2">
      <c r="A130" s="128"/>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4" x14ac:dyDescent="0.2">
      <c r="A131" s="105" t="s">
        <v>59</v>
      </c>
      <c r="B131" s="106">
        <f>(VLOOKUP($A131,'Occupancy Raw Data'!$B$8:$BE$45,'Occupancy Raw Data'!G$3,FALSE))/100</f>
        <v>0.42590120160213601</v>
      </c>
      <c r="C131" s="107">
        <f>(VLOOKUP($A131,'Occupancy Raw Data'!$B$8:$BE$45,'Occupancy Raw Data'!H$3,FALSE))/100</f>
        <v>0.63417890520694198</v>
      </c>
      <c r="D131" s="107">
        <f>(VLOOKUP($A131,'Occupancy Raw Data'!$B$8:$BE$45,'Occupancy Raw Data'!I$3,FALSE))/100</f>
        <v>0.73197596795727604</v>
      </c>
      <c r="E131" s="107">
        <f>(VLOOKUP($A131,'Occupancy Raw Data'!$B$8:$BE$45,'Occupancy Raw Data'!J$3,FALSE))/100</f>
        <v>0.69993324432576698</v>
      </c>
      <c r="F131" s="107">
        <f>(VLOOKUP($A131,'Occupancy Raw Data'!$B$8:$BE$45,'Occupancy Raw Data'!K$3,FALSE))/100</f>
        <v>0.66889185580774291</v>
      </c>
      <c r="G131" s="108">
        <f>(VLOOKUP($A131,'Occupancy Raw Data'!$B$8:$BE$45,'Occupancy Raw Data'!L$3,FALSE))/100</f>
        <v>0.632176234979973</v>
      </c>
      <c r="H131" s="88">
        <f>(VLOOKUP($A131,'Occupancy Raw Data'!$B$8:$BE$45,'Occupancy Raw Data'!N$3,FALSE))/100</f>
        <v>0.70226969292389796</v>
      </c>
      <c r="I131" s="88">
        <f>(VLOOKUP($A131,'Occupancy Raw Data'!$B$8:$BE$45,'Occupancy Raw Data'!O$3,FALSE))/100</f>
        <v>0.80006675567423202</v>
      </c>
      <c r="J131" s="108">
        <f>(VLOOKUP($A131,'Occupancy Raw Data'!$B$8:$BE$45,'Occupancy Raw Data'!P$3,FALSE))/100</f>
        <v>0.75116822429906505</v>
      </c>
      <c r="K131" s="109">
        <f>(VLOOKUP($A131,'Occupancy Raw Data'!$B$8:$BE$45,'Occupancy Raw Data'!R$3,FALSE))/100</f>
        <v>0.66617394621399895</v>
      </c>
      <c r="M131" s="110">
        <f>VLOOKUP($A131,'ADR Raw Data'!$B$6:$BE$43,'ADR Raw Data'!G$1,FALSE)</f>
        <v>144.40162225705299</v>
      </c>
      <c r="N131" s="111">
        <f>VLOOKUP($A131,'ADR Raw Data'!$B$6:$BE$43,'ADR Raw Data'!H$1,FALSE)</f>
        <v>154.517963157894</v>
      </c>
      <c r="O131" s="111">
        <f>VLOOKUP($A131,'ADR Raw Data'!$B$6:$BE$43,'ADR Raw Data'!I$1,FALSE)</f>
        <v>165.856808025535</v>
      </c>
      <c r="P131" s="111">
        <f>VLOOKUP($A131,'ADR Raw Data'!$B$6:$BE$43,'ADR Raw Data'!J$1,FALSE)</f>
        <v>160.281673819742</v>
      </c>
      <c r="Q131" s="111">
        <f>VLOOKUP($A131,'ADR Raw Data'!$B$6:$BE$43,'ADR Raw Data'!K$1,FALSE)</f>
        <v>156.37691117764399</v>
      </c>
      <c r="R131" s="112">
        <f>VLOOKUP($A131,'ADR Raw Data'!$B$6:$BE$43,'ADR Raw Data'!L$1,FALSE)</f>
        <v>157.45032523759201</v>
      </c>
      <c r="S131" s="111">
        <f>VLOOKUP($A131,'ADR Raw Data'!$B$6:$BE$43,'ADR Raw Data'!N$1,FALSE)</f>
        <v>159.988664448669</v>
      </c>
      <c r="T131" s="111">
        <f>VLOOKUP($A131,'ADR Raw Data'!$B$6:$BE$43,'ADR Raw Data'!O$1,FALSE)</f>
        <v>164.127788902795</v>
      </c>
      <c r="U131" s="112">
        <f>VLOOKUP($A131,'ADR Raw Data'!$B$6:$BE$43,'ADR Raw Data'!P$1,FALSE)</f>
        <v>162.19294823372499</v>
      </c>
      <c r="V131" s="113">
        <f>VLOOKUP($A131,'ADR Raw Data'!$B$6:$BE$43,'ADR Raw Data'!R$1,FALSE)</f>
        <v>158.97824350440101</v>
      </c>
      <c r="X131" s="110">
        <f>VLOOKUP($A131,'RevPAR Raw Data'!$B$6:$BE$43,'RevPAR Raw Data'!G$1,FALSE)</f>
        <v>61.5008244325767</v>
      </c>
      <c r="Y131" s="111">
        <f>VLOOKUP($A131,'RevPAR Raw Data'!$B$6:$BE$43,'RevPAR Raw Data'!H$1,FALSE)</f>
        <v>97.992032710280299</v>
      </c>
      <c r="Z131" s="111">
        <f>VLOOKUP($A131,'RevPAR Raw Data'!$B$6:$BE$43,'RevPAR Raw Data'!I$1,FALSE)</f>
        <v>121.403197596795</v>
      </c>
      <c r="AA131" s="111">
        <f>VLOOKUP($A131,'RevPAR Raw Data'!$B$6:$BE$43,'RevPAR Raw Data'!J$1,FALSE)</f>
        <v>112.186471962616</v>
      </c>
      <c r="AB131" s="111">
        <f>VLOOKUP($A131,'RevPAR Raw Data'!$B$6:$BE$43,'RevPAR Raw Data'!K$1,FALSE)</f>
        <v>104.599242323097</v>
      </c>
      <c r="AC131" s="112">
        <f>VLOOKUP($A131,'RevPAR Raw Data'!$B$6:$BE$43,'RevPAR Raw Data'!L$1,FALSE)</f>
        <v>99.536353805073404</v>
      </c>
      <c r="AD131" s="111">
        <f>VLOOKUP($A131,'RevPAR Raw Data'!$B$6:$BE$43,'RevPAR Raw Data'!N$1,FALSE)</f>
        <v>112.355190253671</v>
      </c>
      <c r="AE131" s="111">
        <f>VLOOKUP($A131,'RevPAR Raw Data'!$B$6:$BE$43,'RevPAR Raw Data'!O$1,FALSE)</f>
        <v>131.31318758344401</v>
      </c>
      <c r="AF131" s="112">
        <f>VLOOKUP($A131,'RevPAR Raw Data'!$B$6:$BE$43,'RevPAR Raw Data'!P$1,FALSE)</f>
        <v>121.834188918558</v>
      </c>
      <c r="AG131" s="113">
        <f>VLOOKUP($A131,'RevPAR Raw Data'!$B$6:$BE$43,'RevPAR Raw Data'!R$1,FALSE)</f>
        <v>105.907163837497</v>
      </c>
    </row>
    <row r="132" spans="1:34" x14ac:dyDescent="0.2">
      <c r="A132" s="90" t="s">
        <v>14</v>
      </c>
      <c r="B132" s="78">
        <f>(VLOOKUP($A131,'Occupancy Raw Data'!$B$8:$BE$51,'Occupancy Raw Data'!T$3,FALSE))/100</f>
        <v>5.2805280528052799E-2</v>
      </c>
      <c r="C132" s="79">
        <f>(VLOOKUP($A131,'Occupancy Raw Data'!$B$8:$BE$51,'Occupancy Raw Data'!U$3,FALSE))/100</f>
        <v>8.26210826210826E-2</v>
      </c>
      <c r="D132" s="79">
        <f>(VLOOKUP($A131,'Occupancy Raw Data'!$B$8:$BE$51,'Occupancy Raw Data'!V$3,FALSE))/100</f>
        <v>8.2428430404738406E-2</v>
      </c>
      <c r="E132" s="79">
        <f>(VLOOKUP($A131,'Occupancy Raw Data'!$B$8:$BE$51,'Occupancy Raw Data'!W$3,FALSE))/100</f>
        <v>1.7961165048543601E-2</v>
      </c>
      <c r="F132" s="79">
        <f>(VLOOKUP($A131,'Occupancy Raw Data'!$B$8:$BE$51,'Occupancy Raw Data'!X$3,FALSE))/100</f>
        <v>8.148947652455471E-2</v>
      </c>
      <c r="G132" s="79">
        <f>(VLOOKUP($A131,'Occupancy Raw Data'!$B$8:$BE$51,'Occupancy Raw Data'!Y$3,FALSE))/100</f>
        <v>6.3328093420166098E-2</v>
      </c>
      <c r="H132" s="80">
        <f>(VLOOKUP($A131,'Occupancy Raw Data'!$B$8:$BE$51,'Occupancy Raw Data'!AA$3,FALSE))/100</f>
        <v>0.16565096952908501</v>
      </c>
      <c r="I132" s="80">
        <f>(VLOOKUP($A131,'Occupancy Raw Data'!$B$8:$BE$51,'Occupancy Raw Data'!AB$3,FALSE))/100</f>
        <v>0.16190014541929201</v>
      </c>
      <c r="J132" s="79">
        <f>(VLOOKUP($A131,'Occupancy Raw Data'!$B$8:$BE$51,'Occupancy Raw Data'!AC$3,FALSE))/100</f>
        <v>0.16365046535677302</v>
      </c>
      <c r="K132" s="81">
        <f>(VLOOKUP($A131,'Occupancy Raw Data'!$B$8:$BE$51,'Occupancy Raw Data'!AE$3,FALSE))/100</f>
        <v>9.3705965241897615E-2</v>
      </c>
      <c r="M132" s="78">
        <f>(VLOOKUP($A131,'ADR Raw Data'!$B$6:$BE$49,'ADR Raw Data'!T$1,FALSE))/100</f>
        <v>-6.1647273934387403E-2</v>
      </c>
      <c r="N132" s="79">
        <f>(VLOOKUP($A131,'ADR Raw Data'!$B$6:$BE$49,'ADR Raw Data'!U$1,FALSE))/100</f>
        <v>-7.7185783770610097E-2</v>
      </c>
      <c r="O132" s="79">
        <f>(VLOOKUP($A131,'ADR Raw Data'!$B$6:$BE$49,'ADR Raw Data'!V$1,FALSE))/100</f>
        <v>-1.96656457979031E-2</v>
      </c>
      <c r="P132" s="79">
        <f>(VLOOKUP($A131,'ADR Raw Data'!$B$6:$BE$49,'ADR Raw Data'!W$1,FALSE))/100</f>
        <v>-3.8960552795861997E-2</v>
      </c>
      <c r="Q132" s="79">
        <f>(VLOOKUP($A131,'ADR Raw Data'!$B$6:$BE$49,'ADR Raw Data'!X$1,FALSE))/100</f>
        <v>5.24201515309133E-4</v>
      </c>
      <c r="R132" s="79">
        <f>(VLOOKUP($A131,'ADR Raw Data'!$B$6:$BE$49,'ADR Raw Data'!Y$1,FALSE))/100</f>
        <v>-3.7126482456138497E-2</v>
      </c>
      <c r="S132" s="80">
        <f>(VLOOKUP($A131,'ADR Raw Data'!$B$6:$BE$49,'ADR Raw Data'!AA$1,FALSE))/100</f>
        <v>-2.0871064944792402E-2</v>
      </c>
      <c r="T132" s="80">
        <f>(VLOOKUP($A131,'ADR Raw Data'!$B$6:$BE$49,'ADR Raw Data'!AB$1,FALSE))/100</f>
        <v>-4.7792441645342396E-2</v>
      </c>
      <c r="U132" s="79">
        <f>(VLOOKUP($A131,'ADR Raw Data'!$B$6:$BE$49,'ADR Raw Data'!AC$1,FALSE))/100</f>
        <v>-3.5606572460668999E-2</v>
      </c>
      <c r="V132" s="81">
        <f>(VLOOKUP($A131,'ADR Raw Data'!$B$6:$BE$49,'ADR Raw Data'!AE$1,FALSE))/100</f>
        <v>-3.6100350437945197E-2</v>
      </c>
      <c r="X132" s="78">
        <f>(VLOOKUP($A131,'RevPAR Raw Data'!$B$6:$BE$43,'RevPAR Raw Data'!T$1,FALSE))/100</f>
        <v>-1.2097295000229699E-2</v>
      </c>
      <c r="Y132" s="79">
        <f>(VLOOKUP($A131,'RevPAR Raw Data'!$B$6:$BE$43,'RevPAR Raw Data'!U$1,FALSE))/100</f>
        <v>-9.4187416761215299E-4</v>
      </c>
      <c r="Z132" s="79">
        <f>(VLOOKUP($A131,'RevPAR Raw Data'!$B$6:$BE$43,'RevPAR Raw Data'!V$1,FALSE))/100</f>
        <v>6.1141776290818503E-2</v>
      </c>
      <c r="AA132" s="79">
        <f>(VLOOKUP($A131,'RevPAR Raw Data'!$B$6:$BE$43,'RevPAR Raw Data'!W$1,FALSE))/100</f>
        <v>-2.1699164666467298E-2</v>
      </c>
      <c r="AB132" s="79">
        <f>(VLOOKUP($A131,'RevPAR Raw Data'!$B$6:$BE$43,'RevPAR Raw Data'!X$1,FALSE))/100</f>
        <v>8.2056394946939795E-2</v>
      </c>
      <c r="AC132" s="79">
        <f>(VLOOKUP($A131,'RevPAR Raw Data'!$B$6:$BE$43,'RevPAR Raw Data'!Y$1,FALSE))/100</f>
        <v>2.3850461614683099E-2</v>
      </c>
      <c r="AD132" s="80">
        <f>(VLOOKUP($A131,'RevPAR Raw Data'!$B$6:$BE$43,'RevPAR Raw Data'!AA$1,FALSE))/100</f>
        <v>0.141322592441084</v>
      </c>
      <c r="AE132" s="80">
        <f>(VLOOKUP($A131,'RevPAR Raw Data'!$B$6:$BE$43,'RevPAR Raw Data'!AB$1,FALSE))/100</f>
        <v>0.106370100521625</v>
      </c>
      <c r="AF132" s="79">
        <f>(VLOOKUP($A131,'RevPAR Raw Data'!$B$6:$BE$43,'RevPAR Raw Data'!AC$1,FALSE))/100</f>
        <v>0.12221686074315601</v>
      </c>
      <c r="AG132" s="81">
        <f>(VLOOKUP($A131,'RevPAR Raw Data'!$B$6:$BE$43,'RevPAR Raw Data'!AE$1,FALSE))/100</f>
        <v>5.4222796620593899E-2</v>
      </c>
    </row>
    <row r="133" spans="1:34" x14ac:dyDescent="0.2">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4" x14ac:dyDescent="0.2">
      <c r="A134" s="105" t="s">
        <v>61</v>
      </c>
      <c r="B134" s="106">
        <f>(VLOOKUP($A134,'Occupancy Raw Data'!$B$8:$BE$45,'Occupancy Raw Data'!G$3,FALSE))/100</f>
        <v>0.53392939018798702</v>
      </c>
      <c r="C134" s="107">
        <f>(VLOOKUP($A134,'Occupancy Raw Data'!$B$8:$BE$45,'Occupancy Raw Data'!H$3,FALSE))/100</f>
        <v>0.67239798257679895</v>
      </c>
      <c r="D134" s="107">
        <f>(VLOOKUP($A134,'Occupancy Raw Data'!$B$8:$BE$45,'Occupancy Raw Data'!I$3,FALSE))/100</f>
        <v>0.74094452086198903</v>
      </c>
      <c r="E134" s="107">
        <f>(VLOOKUP($A134,'Occupancy Raw Data'!$B$8:$BE$45,'Occupancy Raw Data'!J$3,FALSE))/100</f>
        <v>0.72833562585969702</v>
      </c>
      <c r="F134" s="107">
        <f>(VLOOKUP($A134,'Occupancy Raw Data'!$B$8:$BE$45,'Occupancy Raw Data'!K$3,FALSE))/100</f>
        <v>0.69325997248968307</v>
      </c>
      <c r="G134" s="108">
        <f>(VLOOKUP($A134,'Occupancy Raw Data'!$B$8:$BE$45,'Occupancy Raw Data'!L$3,FALSE))/100</f>
        <v>0.67377349839523104</v>
      </c>
      <c r="H134" s="88">
        <f>(VLOOKUP($A134,'Occupancy Raw Data'!$B$8:$BE$45,'Occupancy Raw Data'!N$3,FALSE))/100</f>
        <v>0.73956900504355805</v>
      </c>
      <c r="I134" s="88">
        <f>(VLOOKUP($A134,'Occupancy Raw Data'!$B$8:$BE$45,'Occupancy Raw Data'!O$3,FALSE))/100</f>
        <v>0.79183860614397006</v>
      </c>
      <c r="J134" s="108">
        <f>(VLOOKUP($A134,'Occupancy Raw Data'!$B$8:$BE$45,'Occupancy Raw Data'!P$3,FALSE))/100</f>
        <v>0.76570380559376405</v>
      </c>
      <c r="K134" s="109">
        <f>(VLOOKUP($A134,'Occupancy Raw Data'!$B$8:$BE$45,'Occupancy Raw Data'!R$3,FALSE))/100</f>
        <v>0.70003930045195506</v>
      </c>
      <c r="M134" s="110">
        <f>VLOOKUP($A134,'ADR Raw Data'!$B$6:$BE$43,'ADR Raw Data'!G$1,FALSE)</f>
        <v>100.221528553027</v>
      </c>
      <c r="N134" s="111">
        <f>VLOOKUP($A134,'ADR Raw Data'!$B$6:$BE$43,'ADR Raw Data'!H$1,FALSE)</f>
        <v>105.85060859188501</v>
      </c>
      <c r="O134" s="111">
        <f>VLOOKUP($A134,'ADR Raw Data'!$B$6:$BE$43,'ADR Raw Data'!I$1,FALSE)</f>
        <v>113.072173576732</v>
      </c>
      <c r="P134" s="111">
        <f>VLOOKUP($A134,'ADR Raw Data'!$B$6:$BE$43,'ADR Raw Data'!J$1,FALSE)</f>
        <v>110.305662574756</v>
      </c>
      <c r="Q134" s="111">
        <f>VLOOKUP($A134,'ADR Raw Data'!$B$6:$BE$43,'ADR Raw Data'!K$1,FALSE)</f>
        <v>105.127506613756</v>
      </c>
      <c r="R134" s="112">
        <f>VLOOKUP($A134,'ADR Raw Data'!$B$6:$BE$43,'ADR Raw Data'!L$1,FALSE)</f>
        <v>107.36112351139801</v>
      </c>
      <c r="S134" s="111">
        <f>VLOOKUP($A134,'ADR Raw Data'!$B$6:$BE$43,'ADR Raw Data'!N$1,FALSE)</f>
        <v>117.25215282083001</v>
      </c>
      <c r="T134" s="111">
        <f>VLOOKUP($A134,'ADR Raw Data'!$B$6:$BE$43,'ADR Raw Data'!O$1,FALSE)</f>
        <v>118.398849160393</v>
      </c>
      <c r="U134" s="112">
        <f>VLOOKUP($A134,'ADR Raw Data'!$B$6:$BE$43,'ADR Raw Data'!P$1,FALSE)</f>
        <v>117.845070359281</v>
      </c>
      <c r="V134" s="113">
        <f>VLOOKUP($A134,'ADR Raw Data'!$B$6:$BE$43,'ADR Raw Data'!R$1,FALSE)</f>
        <v>110.637510175438</v>
      </c>
      <c r="X134" s="110">
        <f>VLOOKUP($A134,'RevPAR Raw Data'!$B$6:$BE$43,'RevPAR Raw Data'!G$1,FALSE)</f>
        <v>53.5112196240256</v>
      </c>
      <c r="Y134" s="111">
        <f>VLOOKUP($A134,'RevPAR Raw Data'!$B$6:$BE$43,'RevPAR Raw Data'!H$1,FALSE)</f>
        <v>71.173735671710205</v>
      </c>
      <c r="Z134" s="111">
        <f>VLOOKUP($A134,'RevPAR Raw Data'!$B$6:$BE$43,'RevPAR Raw Data'!I$1,FALSE)</f>
        <v>83.780207473635897</v>
      </c>
      <c r="AA134" s="111">
        <f>VLOOKUP($A134,'RevPAR Raw Data'!$B$6:$BE$43,'RevPAR Raw Data'!J$1,FALSE)</f>
        <v>80.339543787253504</v>
      </c>
      <c r="AB134" s="111">
        <f>VLOOKUP($A134,'RevPAR Raw Data'!$B$6:$BE$43,'RevPAR Raw Data'!K$1,FALSE)</f>
        <v>72.880692342961893</v>
      </c>
      <c r="AC134" s="112">
        <f>VLOOKUP($A134,'RevPAR Raw Data'!$B$6:$BE$43,'RevPAR Raw Data'!L$1,FALSE)</f>
        <v>72.337079779917403</v>
      </c>
      <c r="AD134" s="111">
        <f>VLOOKUP($A134,'RevPAR Raw Data'!$B$6:$BE$43,'RevPAR Raw Data'!N$1,FALSE)</f>
        <v>86.716058000917002</v>
      </c>
      <c r="AE134" s="111">
        <f>VLOOKUP($A134,'RevPAR Raw Data'!$B$6:$BE$43,'RevPAR Raw Data'!O$1,FALSE)</f>
        <v>93.752779688216407</v>
      </c>
      <c r="AF134" s="112">
        <f>VLOOKUP($A134,'RevPAR Raw Data'!$B$6:$BE$43,'RevPAR Raw Data'!P$1,FALSE)</f>
        <v>90.234418844566704</v>
      </c>
      <c r="AG134" s="113">
        <f>VLOOKUP($A134,'RevPAR Raw Data'!$B$6:$BE$43,'RevPAR Raw Data'!R$1,FALSE)</f>
        <v>77.450605226960107</v>
      </c>
    </row>
    <row r="135" spans="1:34" x14ac:dyDescent="0.2">
      <c r="A135" s="90" t="s">
        <v>14</v>
      </c>
      <c r="B135" s="78">
        <f>(VLOOKUP($A134,'Occupancy Raw Data'!$B$8:$BE$51,'Occupancy Raw Data'!T$3,FALSE))/100</f>
        <v>0.12532203313163198</v>
      </c>
      <c r="C135" s="79">
        <f>(VLOOKUP($A134,'Occupancy Raw Data'!$B$8:$BE$51,'Occupancy Raw Data'!U$3,FALSE))/100</f>
        <v>6.9666591312471701E-2</v>
      </c>
      <c r="D135" s="79">
        <f>(VLOOKUP($A134,'Occupancy Raw Data'!$B$8:$BE$51,'Occupancy Raw Data'!V$3,FALSE))/100</f>
        <v>7.0604721860364497E-2</v>
      </c>
      <c r="E135" s="79">
        <f>(VLOOKUP($A134,'Occupancy Raw Data'!$B$8:$BE$51,'Occupancy Raw Data'!W$3,FALSE))/100</f>
        <v>6.0536900993638502E-2</v>
      </c>
      <c r="F135" s="79">
        <f>(VLOOKUP($A134,'Occupancy Raw Data'!$B$8:$BE$51,'Occupancy Raw Data'!X$3,FALSE))/100</f>
        <v>8.7920491052258104E-2</v>
      </c>
      <c r="G135" s="79">
        <f>(VLOOKUP($A134,'Occupancy Raw Data'!$B$8:$BE$51,'Occupancy Raw Data'!Y$3,FALSE))/100</f>
        <v>8.0059837127417502E-2</v>
      </c>
      <c r="H135" s="80">
        <f>(VLOOKUP($A134,'Occupancy Raw Data'!$B$8:$BE$51,'Occupancy Raw Data'!AA$3,FALSE))/100</f>
        <v>6.7341143409843096E-2</v>
      </c>
      <c r="I135" s="80">
        <f>(VLOOKUP($A134,'Occupancy Raw Data'!$B$8:$BE$51,'Occupancy Raw Data'!AB$3,FALSE))/100</f>
        <v>6.6372907987582191E-2</v>
      </c>
      <c r="J135" s="79">
        <f>(VLOOKUP($A134,'Occupancy Raw Data'!$B$8:$BE$51,'Occupancy Raw Data'!AC$3,FALSE))/100</f>
        <v>6.6840282497240805E-2</v>
      </c>
      <c r="K135" s="81">
        <f>(VLOOKUP($A134,'Occupancy Raw Data'!$B$8:$BE$51,'Occupancy Raw Data'!AE$3,FALSE))/100</f>
        <v>7.5893474845966591E-2</v>
      </c>
      <c r="M135" s="78">
        <f>(VLOOKUP($A134,'ADR Raw Data'!$B$6:$BE$49,'ADR Raw Data'!T$1,FALSE))/100</f>
        <v>7.2445589953393508E-2</v>
      </c>
      <c r="N135" s="79">
        <f>(VLOOKUP($A134,'ADR Raw Data'!$B$6:$BE$49,'ADR Raw Data'!U$1,FALSE))/100</f>
        <v>1.29413442818222E-2</v>
      </c>
      <c r="O135" s="79">
        <f>(VLOOKUP($A134,'ADR Raw Data'!$B$6:$BE$49,'ADR Raw Data'!V$1,FALSE))/100</f>
        <v>3.1734630678620597E-2</v>
      </c>
      <c r="P135" s="79">
        <f>(VLOOKUP($A134,'ADR Raw Data'!$B$6:$BE$49,'ADR Raw Data'!W$1,FALSE))/100</f>
        <v>1.9812394181864802E-2</v>
      </c>
      <c r="Q135" s="79">
        <f>(VLOOKUP($A134,'ADR Raw Data'!$B$6:$BE$49,'ADR Raw Data'!X$1,FALSE))/100</f>
        <v>2.3326502677444298E-2</v>
      </c>
      <c r="R135" s="79">
        <f>(VLOOKUP($A134,'ADR Raw Data'!$B$6:$BE$49,'ADR Raw Data'!Y$1,FALSE))/100</f>
        <v>2.8418646646884399E-2</v>
      </c>
      <c r="S135" s="80">
        <f>(VLOOKUP($A134,'ADR Raw Data'!$B$6:$BE$49,'ADR Raw Data'!AA$1,FALSE))/100</f>
        <v>2.22272653712265E-2</v>
      </c>
      <c r="T135" s="80">
        <f>(VLOOKUP($A134,'ADR Raw Data'!$B$6:$BE$49,'ADR Raw Data'!AB$1,FALSE))/100</f>
        <v>1.5638864316644102E-2</v>
      </c>
      <c r="U135" s="79">
        <f>(VLOOKUP($A134,'ADR Raw Data'!$B$6:$BE$49,'ADR Raw Data'!AC$1,FALSE))/100</f>
        <v>1.87902482316838E-2</v>
      </c>
      <c r="V135" s="81">
        <f>(VLOOKUP($A134,'ADR Raw Data'!$B$6:$BE$49,'ADR Raw Data'!AE$1,FALSE))/100</f>
        <v>2.4909433828729403E-2</v>
      </c>
      <c r="X135" s="78">
        <f>(VLOOKUP($A134,'RevPAR Raw Data'!$B$6:$BE$43,'RevPAR Raw Data'!T$1,FALSE))/100</f>
        <v>0.20684665170940503</v>
      </c>
      <c r="Y135" s="79">
        <f>(VLOOKUP($A134,'RevPAR Raw Data'!$B$6:$BE$43,'RevPAR Raw Data'!U$1,FALSE))/100</f>
        <v>8.3509514937409698E-2</v>
      </c>
      <c r="Z135" s="79">
        <f>(VLOOKUP($A134,'RevPAR Raw Data'!$B$6:$BE$43,'RevPAR Raw Data'!V$1,FALSE))/100</f>
        <v>0.10457996731138999</v>
      </c>
      <c r="AA135" s="79">
        <f>(VLOOKUP($A134,'RevPAR Raw Data'!$B$6:$BE$43,'RevPAR Raw Data'!W$1,FALSE))/100</f>
        <v>8.1548676120537789E-2</v>
      </c>
      <c r="AB135" s="79">
        <f>(VLOOKUP($A134,'RevPAR Raw Data'!$B$6:$BE$43,'RevPAR Raw Data'!X$1,FALSE))/100</f>
        <v>0.11329787129963499</v>
      </c>
      <c r="AC135" s="79">
        <f>(VLOOKUP($A134,'RevPAR Raw Data'!$B$6:$BE$43,'RevPAR Raw Data'!Y$1,FALSE))/100</f>
        <v>0.11075367599623301</v>
      </c>
      <c r="AD135" s="80">
        <f>(VLOOKUP($A134,'RevPAR Raw Data'!$B$6:$BE$43,'RevPAR Raw Data'!AA$1,FALSE))/100</f>
        <v>9.1065218246042093E-2</v>
      </c>
      <c r="AE135" s="80">
        <f>(VLOOKUP($A134,'RevPAR Raw Data'!$B$6:$BE$43,'RevPAR Raw Data'!AB$1,FALSE))/100</f>
        <v>8.3049769206545193E-2</v>
      </c>
      <c r="AF135" s="79">
        <f>(VLOOKUP($A134,'RevPAR Raw Data'!$B$6:$BE$43,'RevPAR Raw Data'!AC$1,FALSE))/100</f>
        <v>8.6886476228923704E-2</v>
      </c>
      <c r="AG135" s="81">
        <f>(VLOOKUP($A134,'RevPAR Raw Data'!$B$6:$BE$43,'RevPAR Raw Data'!AE$1,FALSE))/100</f>
        <v>0.102693372164404</v>
      </c>
    </row>
    <row r="136" spans="1:34" x14ac:dyDescent="0.2">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4" x14ac:dyDescent="0.2">
      <c r="A137" s="105" t="s">
        <v>60</v>
      </c>
      <c r="B137" s="106">
        <f>(VLOOKUP($A137,'Occupancy Raw Data'!$B$8:$BE$54,'Occupancy Raw Data'!G$3,FALSE))/100</f>
        <v>0.57415254237288105</v>
      </c>
      <c r="C137" s="107">
        <f>(VLOOKUP($A137,'Occupancy Raw Data'!$B$8:$BE$54,'Occupancy Raw Data'!H$3,FALSE))/100</f>
        <v>0.76165254237288094</v>
      </c>
      <c r="D137" s="107">
        <f>(VLOOKUP($A137,'Occupancy Raw Data'!$B$8:$BE$54,'Occupancy Raw Data'!I$3,FALSE))/100</f>
        <v>0.817090395480225</v>
      </c>
      <c r="E137" s="107">
        <f>(VLOOKUP($A137,'Occupancy Raw Data'!$B$8:$BE$54,'Occupancy Raw Data'!J$3,FALSE))/100</f>
        <v>0.79166666666666596</v>
      </c>
      <c r="F137" s="107">
        <f>(VLOOKUP($A137,'Occupancy Raw Data'!$B$8:$BE$54,'Occupancy Raw Data'!K$3,FALSE))/100</f>
        <v>0.73658192090395402</v>
      </c>
      <c r="G137" s="108">
        <f>(VLOOKUP($A137,'Occupancy Raw Data'!$B$8:$BE$54,'Occupancy Raw Data'!L$3,FALSE))/100</f>
        <v>0.7362288135593219</v>
      </c>
      <c r="H137" s="88">
        <f>(VLOOKUP($A137,'Occupancy Raw Data'!$B$8:$BE$54,'Occupancy Raw Data'!N$3,FALSE))/100</f>
        <v>0.79484463276836093</v>
      </c>
      <c r="I137" s="88">
        <f>(VLOOKUP($A137,'Occupancy Raw Data'!$B$8:$BE$54,'Occupancy Raw Data'!O$3,FALSE))/100</f>
        <v>0.74435028248587498</v>
      </c>
      <c r="J137" s="108">
        <f>(VLOOKUP($A137,'Occupancy Raw Data'!$B$8:$BE$54,'Occupancy Raw Data'!P$3,FALSE))/100</f>
        <v>0.76959745762711806</v>
      </c>
      <c r="K137" s="109">
        <f>(VLOOKUP($A137,'Occupancy Raw Data'!$B$8:$BE$54,'Occupancy Raw Data'!R$3,FALSE))/100</f>
        <v>0.7457627118644059</v>
      </c>
      <c r="M137" s="110">
        <f>VLOOKUP($A137,'ADR Raw Data'!$B$6:$BE$54,'ADR Raw Data'!G$1,FALSE)</f>
        <v>97.074212792127895</v>
      </c>
      <c r="N137" s="111">
        <f>VLOOKUP($A137,'ADR Raw Data'!$B$6:$BE$54,'ADR Raw Data'!H$1,FALSE)</f>
        <v>106.19768660176101</v>
      </c>
      <c r="O137" s="111">
        <f>VLOOKUP($A137,'ADR Raw Data'!$B$6:$BE$54,'ADR Raw Data'!I$1,FALSE)</f>
        <v>107.538833189282</v>
      </c>
      <c r="P137" s="111">
        <f>VLOOKUP($A137,'ADR Raw Data'!$B$6:$BE$54,'ADR Raw Data'!J$1,FALSE)</f>
        <v>106.817105263157</v>
      </c>
      <c r="Q137" s="111">
        <f>VLOOKUP($A137,'ADR Raw Data'!$B$6:$BE$54,'ADR Raw Data'!K$1,FALSE)</f>
        <v>103.026414189837</v>
      </c>
      <c r="R137" s="112">
        <f>VLOOKUP($A137,'ADR Raw Data'!$B$6:$BE$54,'ADR Raw Data'!L$1,FALSE)</f>
        <v>104.57103021582699</v>
      </c>
      <c r="S137" s="111">
        <f>VLOOKUP($A137,'ADR Raw Data'!$B$6:$BE$54,'ADR Raw Data'!N$1,FALSE)</f>
        <v>106.836517103509</v>
      </c>
      <c r="T137" s="111">
        <f>VLOOKUP($A137,'ADR Raw Data'!$B$6:$BE$54,'ADR Raw Data'!O$1,FALSE)</f>
        <v>104.203999051233</v>
      </c>
      <c r="U137" s="112">
        <f>VLOOKUP($A137,'ADR Raw Data'!$B$6:$BE$54,'ADR Raw Data'!P$1,FALSE)</f>
        <v>105.563438862124</v>
      </c>
      <c r="V137" s="113">
        <f>VLOOKUP($A137,'ADR Raw Data'!$B$6:$BE$54,'ADR Raw Data'!R$1,FALSE)</f>
        <v>104.86363771645</v>
      </c>
      <c r="X137" s="110">
        <f>VLOOKUP($A137,'RevPAR Raw Data'!$B$6:$BE$54,'RevPAR Raw Data'!G$1,FALSE)</f>
        <v>55.735406073446299</v>
      </c>
      <c r="Y137" s="111">
        <f>VLOOKUP($A137,'RevPAR Raw Data'!$B$6:$BE$54,'RevPAR Raw Data'!H$1,FALSE)</f>
        <v>80.885737994350194</v>
      </c>
      <c r="Z137" s="111">
        <f>VLOOKUP($A137,'RevPAR Raw Data'!$B$6:$BE$54,'RevPAR Raw Data'!I$1,FALSE)</f>
        <v>87.868947740112901</v>
      </c>
      <c r="AA137" s="111">
        <f>VLOOKUP($A137,'RevPAR Raw Data'!$B$6:$BE$54,'RevPAR Raw Data'!J$1,FALSE)</f>
        <v>84.563541666666595</v>
      </c>
      <c r="AB137" s="111">
        <f>VLOOKUP($A137,'RevPAR Raw Data'!$B$6:$BE$54,'RevPAR Raw Data'!K$1,FALSE)</f>
        <v>75.887394067796606</v>
      </c>
      <c r="AC137" s="112">
        <f>VLOOKUP($A137,'RevPAR Raw Data'!$B$6:$BE$54,'RevPAR Raw Data'!L$1,FALSE)</f>
        <v>76.988205508474493</v>
      </c>
      <c r="AD137" s="111">
        <f>VLOOKUP($A137,'RevPAR Raw Data'!$B$6:$BE$54,'RevPAR Raw Data'!N$1,FALSE)</f>
        <v>84.918432203389798</v>
      </c>
      <c r="AE137" s="111">
        <f>VLOOKUP($A137,'RevPAR Raw Data'!$B$6:$BE$54,'RevPAR Raw Data'!O$1,FALSE)</f>
        <v>77.564276129943494</v>
      </c>
      <c r="AF137" s="112">
        <f>VLOOKUP($A137,'RevPAR Raw Data'!$B$6:$BE$54,'RevPAR Raw Data'!P$1,FALSE)</f>
        <v>81.241354166666596</v>
      </c>
      <c r="AG137" s="113">
        <f>VLOOKUP($A137,'RevPAR Raw Data'!$B$6:$BE$54,'RevPAR Raw Data'!R$1,FALSE)</f>
        <v>78.2033908393866</v>
      </c>
    </row>
    <row r="138" spans="1:34" x14ac:dyDescent="0.2">
      <c r="A138" s="90" t="s">
        <v>14</v>
      </c>
      <c r="B138" s="78">
        <f>(VLOOKUP($A137,'Occupancy Raw Data'!$B$8:$BE$54,'Occupancy Raw Data'!T$3,FALSE))/100</f>
        <v>0.108247930626724</v>
      </c>
      <c r="C138" s="79">
        <f>(VLOOKUP($A137,'Occupancy Raw Data'!$B$8:$BE$54,'Occupancy Raw Data'!U$3,FALSE))/100</f>
        <v>0.17068816698053901</v>
      </c>
      <c r="D138" s="79">
        <f>(VLOOKUP($A137,'Occupancy Raw Data'!$B$8:$BE$54,'Occupancy Raw Data'!V$3,FALSE))/100</f>
        <v>0.21384156326248299</v>
      </c>
      <c r="E138" s="79">
        <f>(VLOOKUP($A137,'Occupancy Raw Data'!$B$8:$BE$54,'Occupancy Raw Data'!W$3,FALSE))/100</f>
        <v>0.20174532940019599</v>
      </c>
      <c r="F138" s="79">
        <f>(VLOOKUP($A137,'Occupancy Raw Data'!$B$8:$BE$54,'Occupancy Raw Data'!X$3,FALSE))/100</f>
        <v>0.172062636045686</v>
      </c>
      <c r="G138" s="79">
        <f>(VLOOKUP($A137,'Occupancy Raw Data'!$B$8:$BE$54,'Occupancy Raw Data'!Y$3,FALSE))/100</f>
        <v>0.176448104141184</v>
      </c>
      <c r="H138" s="80">
        <f>(VLOOKUP($A137,'Occupancy Raw Data'!$B$8:$BE$54,'Occupancy Raw Data'!AA$3,FALSE))/100</f>
        <v>0.21879334929260602</v>
      </c>
      <c r="I138" s="80">
        <f>(VLOOKUP($A137,'Occupancy Raw Data'!$B$8:$BE$54,'Occupancy Raw Data'!AB$3,FALSE))/100</f>
        <v>0.20076067513238702</v>
      </c>
      <c r="J138" s="79">
        <f>(VLOOKUP($A137,'Occupancy Raw Data'!$B$8:$BE$54,'Occupancy Raw Data'!AC$3,FALSE))/100</f>
        <v>0.21000565748522798</v>
      </c>
      <c r="K138" s="81">
        <f>(VLOOKUP($A137,'Occupancy Raw Data'!$B$8:$BE$54,'Occupancy Raw Data'!AE$3,FALSE))/100</f>
        <v>0.18614731573558999</v>
      </c>
      <c r="M138" s="78">
        <f>(VLOOKUP($A137,'ADR Raw Data'!$B$6:$BE$54,'ADR Raw Data'!T$1,FALSE))/100</f>
        <v>-3.6778042162122098E-3</v>
      </c>
      <c r="N138" s="79">
        <f>(VLOOKUP($A137,'ADR Raw Data'!$B$6:$BE$54,'ADR Raw Data'!U$1,FALSE))/100</f>
        <v>1.7713910334940301E-2</v>
      </c>
      <c r="O138" s="79">
        <f>(VLOOKUP($A137,'ADR Raw Data'!$B$6:$BE$54,'ADR Raw Data'!V$1,FALSE))/100</f>
        <v>-8.0996143170966092E-3</v>
      </c>
      <c r="P138" s="79">
        <f>(VLOOKUP($A137,'ADR Raw Data'!$B$6:$BE$54,'ADR Raw Data'!W$1,FALSE))/100</f>
        <v>1.8212959404553499E-2</v>
      </c>
      <c r="Q138" s="79">
        <f>(VLOOKUP($A137,'ADR Raw Data'!$B$6:$BE$54,'ADR Raw Data'!X$1,FALSE))/100</f>
        <v>-2.6546871638486E-2</v>
      </c>
      <c r="R138" s="79">
        <f>(VLOOKUP($A137,'ADR Raw Data'!$B$6:$BE$54,'ADR Raw Data'!Y$1,FALSE))/100</f>
        <v>7.27031667076473E-4</v>
      </c>
      <c r="S138" s="80">
        <f>(VLOOKUP($A137,'ADR Raw Data'!$B$6:$BE$54,'ADR Raw Data'!AA$1,FALSE))/100</f>
        <v>-3.1550533770252298E-2</v>
      </c>
      <c r="T138" s="80">
        <f>(VLOOKUP($A137,'ADR Raw Data'!$B$6:$BE$54,'ADR Raw Data'!AB$1,FALSE))/100</f>
        <v>-7.4627281367909302E-3</v>
      </c>
      <c r="U138" s="79">
        <f>(VLOOKUP($A137,'ADR Raw Data'!$B$6:$BE$54,'ADR Raw Data'!AC$1,FALSE))/100</f>
        <v>-2.0018811749816998E-2</v>
      </c>
      <c r="V138" s="81">
        <f>(VLOOKUP($A137,'ADR Raw Data'!$B$6:$BE$54,'ADR Raw Data'!AE$1,FALSE))/100</f>
        <v>-5.3448590639781704E-3</v>
      </c>
      <c r="X138" s="78">
        <f>(VLOOKUP($A137,'RevPAR Raw Data'!$B$6:$BE$54,'RevPAR Raw Data'!T$1,FALSE))/100</f>
        <v>0.104172011714857</v>
      </c>
      <c r="Y138" s="79">
        <f>(VLOOKUP($A137,'RevPAR Raw Data'!$B$6:$BE$54,'RevPAR Raw Data'!U$1,FALSE))/100</f>
        <v>0.19142563220060801</v>
      </c>
      <c r="Z138" s="79">
        <f>(VLOOKUP($A137,'RevPAR Raw Data'!$B$6:$BE$54,'RevPAR Raw Data'!V$1,FALSE))/100</f>
        <v>0.20400991475799501</v>
      </c>
      <c r="AA138" s="79">
        <f>(VLOOKUP($A137,'RevPAR Raw Data'!$B$6:$BE$54,'RevPAR Raw Data'!W$1,FALSE))/100</f>
        <v>0.223632668299174</v>
      </c>
      <c r="AB138" s="79">
        <f>(VLOOKUP($A137,'RevPAR Raw Data'!$B$6:$BE$54,'RevPAR Raw Data'!X$1,FALSE))/100</f>
        <v>0.14094803969431602</v>
      </c>
      <c r="AC138" s="79">
        <f>(VLOOKUP($A137,'RevPAR Raw Data'!$B$6:$BE$54,'RevPAR Raw Data'!Y$1,FALSE))/100</f>
        <v>0.17730341916756701</v>
      </c>
      <c r="AD138" s="80">
        <f>(VLOOKUP($A137,'RevPAR Raw Data'!$B$6:$BE$54,'RevPAR Raw Data'!AA$1,FALSE))/100</f>
        <v>0.18033976856679101</v>
      </c>
      <c r="AE138" s="80">
        <f>(VLOOKUP($A137,'RevPAR Raw Data'!$B$6:$BE$54,'RevPAR Raw Data'!AB$1,FALSE))/100</f>
        <v>0.19179972465652501</v>
      </c>
      <c r="AF138" s="79">
        <f>(VLOOKUP($A137,'RevPAR Raw Data'!$B$6:$BE$54,'RevPAR Raw Data'!AC$1,FALSE))/100</f>
        <v>0.185782782011818</v>
      </c>
      <c r="AG138" s="81">
        <f>(VLOOKUP($A137,'RevPAR Raw Data'!$B$6:$BE$54,'RevPAR Raw Data'!AE$1,FALSE))/100</f>
        <v>0.179807525503868</v>
      </c>
    </row>
    <row r="139" spans="1:34" x14ac:dyDescent="0.2">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4" x14ac:dyDescent="0.2">
      <c r="A140" s="105" t="s">
        <v>62</v>
      </c>
      <c r="B140" s="106">
        <f>(VLOOKUP($A140,'Occupancy Raw Data'!$B$8:$BE$45,'Occupancy Raw Data'!G$3,FALSE))/100</f>
        <v>0.52508551881413901</v>
      </c>
      <c r="C140" s="107">
        <f>(VLOOKUP($A140,'Occupancy Raw Data'!$B$8:$BE$45,'Occupancy Raw Data'!H$3,FALSE))/100</f>
        <v>0.62713797035347707</v>
      </c>
      <c r="D140" s="107">
        <f>(VLOOKUP($A140,'Occupancy Raw Data'!$B$8:$BE$45,'Occupancy Raw Data'!I$3,FALSE))/100</f>
        <v>0.67673888255416104</v>
      </c>
      <c r="E140" s="107">
        <f>(VLOOKUP($A140,'Occupancy Raw Data'!$B$8:$BE$45,'Occupancy Raw Data'!J$3,FALSE))/100</f>
        <v>0.64794754846066094</v>
      </c>
      <c r="F140" s="107">
        <f>(VLOOKUP($A140,'Occupancy Raw Data'!$B$8:$BE$45,'Occupancy Raw Data'!K$3,FALSE))/100</f>
        <v>0.64937286202964595</v>
      </c>
      <c r="G140" s="108">
        <f>(VLOOKUP($A140,'Occupancy Raw Data'!$B$8:$BE$45,'Occupancy Raw Data'!L$3,FALSE))/100</f>
        <v>0.62525655644241707</v>
      </c>
      <c r="H140" s="88">
        <f>(VLOOKUP($A140,'Occupancy Raw Data'!$B$8:$BE$45,'Occupancy Raw Data'!N$3,FALSE))/100</f>
        <v>0.68500570125427496</v>
      </c>
      <c r="I140" s="88">
        <f>(VLOOKUP($A140,'Occupancy Raw Data'!$B$8:$BE$45,'Occupancy Raw Data'!O$3,FALSE))/100</f>
        <v>0.72377423033067201</v>
      </c>
      <c r="J140" s="108">
        <f>(VLOOKUP($A140,'Occupancy Raw Data'!$B$8:$BE$45,'Occupancy Raw Data'!P$3,FALSE))/100</f>
        <v>0.70438996579247404</v>
      </c>
      <c r="K140" s="109">
        <f>(VLOOKUP($A140,'Occupancy Raw Data'!$B$8:$BE$45,'Occupancy Raw Data'!R$3,FALSE))/100</f>
        <v>0.64786610197100503</v>
      </c>
      <c r="M140" s="110">
        <f>VLOOKUP($A140,'ADR Raw Data'!$B$6:$BE$43,'ADR Raw Data'!G$1,FALSE)</f>
        <v>85.536906948968493</v>
      </c>
      <c r="N140" s="111">
        <f>VLOOKUP($A140,'ADR Raw Data'!$B$6:$BE$43,'ADR Raw Data'!H$1,FALSE)</f>
        <v>89.717605136363602</v>
      </c>
      <c r="O140" s="111">
        <f>VLOOKUP($A140,'ADR Raw Data'!$B$6:$BE$43,'ADR Raw Data'!I$1,FALSE)</f>
        <v>95.036634835720307</v>
      </c>
      <c r="P140" s="111">
        <f>VLOOKUP($A140,'ADR Raw Data'!$B$6:$BE$43,'ADR Raw Data'!J$1,FALSE)</f>
        <v>92.274001495820499</v>
      </c>
      <c r="Q140" s="111">
        <f>VLOOKUP($A140,'ADR Raw Data'!$B$6:$BE$43,'ADR Raw Data'!K$1,FALSE)</f>
        <v>89.206986611062305</v>
      </c>
      <c r="R140" s="112">
        <f>VLOOKUP($A140,'ADR Raw Data'!$B$6:$BE$43,'ADR Raw Data'!L$1,FALSE)</f>
        <v>90.590590489650694</v>
      </c>
      <c r="S140" s="111">
        <f>VLOOKUP($A140,'ADR Raw Data'!$B$6:$BE$43,'ADR Raw Data'!N$1,FALSE)</f>
        <v>101.43906117353301</v>
      </c>
      <c r="T140" s="111">
        <f>VLOOKUP($A140,'ADR Raw Data'!$B$6:$BE$43,'ADR Raw Data'!O$1,FALSE)</f>
        <v>101.00006065380001</v>
      </c>
      <c r="U140" s="112">
        <f>VLOOKUP($A140,'ADR Raw Data'!$B$6:$BE$43,'ADR Raw Data'!P$1,FALSE)</f>
        <v>101.21352043707</v>
      </c>
      <c r="V140" s="113">
        <f>VLOOKUP($A140,'ADR Raw Data'!$B$6:$BE$43,'ADR Raw Data'!R$1,FALSE)</f>
        <v>93.890516305236005</v>
      </c>
      <c r="X140" s="110">
        <f>VLOOKUP($A140,'RevPAR Raw Data'!$B$6:$BE$43,'RevPAR Raw Data'!G$1,FALSE)</f>
        <v>44.914191163055797</v>
      </c>
      <c r="Y140" s="111">
        <f>VLOOKUP($A140,'RevPAR Raw Data'!$B$6:$BE$43,'RevPAR Raw Data'!H$1,FALSE)</f>
        <v>56.265316790193801</v>
      </c>
      <c r="Z140" s="111">
        <f>VLOOKUP($A140,'RevPAR Raw Data'!$B$6:$BE$43,'RevPAR Raw Data'!I$1,FALSE)</f>
        <v>64.314986060433199</v>
      </c>
      <c r="AA140" s="111">
        <f>VLOOKUP($A140,'RevPAR Raw Data'!$B$6:$BE$43,'RevPAR Raw Data'!J$1,FALSE)</f>
        <v>59.788713055872201</v>
      </c>
      <c r="AB140" s="111">
        <f>VLOOKUP($A140,'RevPAR Raw Data'!$B$6:$BE$43,'RevPAR Raw Data'!K$1,FALSE)</f>
        <v>57.928596208665901</v>
      </c>
      <c r="AC140" s="112">
        <f>VLOOKUP($A140,'RevPAR Raw Data'!$B$6:$BE$43,'RevPAR Raw Data'!L$1,FALSE)</f>
        <v>56.642360655644197</v>
      </c>
      <c r="AD140" s="111">
        <f>VLOOKUP($A140,'RevPAR Raw Data'!$B$6:$BE$43,'RevPAR Raw Data'!N$1,FALSE)</f>
        <v>69.486335233751404</v>
      </c>
      <c r="AE140" s="111">
        <f>VLOOKUP($A140,'RevPAR Raw Data'!$B$6:$BE$43,'RevPAR Raw Data'!O$1,FALSE)</f>
        <v>73.101241163055803</v>
      </c>
      <c r="AF140" s="112">
        <f>VLOOKUP($A140,'RevPAR Raw Data'!$B$6:$BE$43,'RevPAR Raw Data'!P$1,FALSE)</f>
        <v>71.293788198403604</v>
      </c>
      <c r="AG140" s="113">
        <f>VLOOKUP($A140,'RevPAR Raw Data'!$B$6:$BE$43,'RevPAR Raw Data'!R$1,FALSE)</f>
        <v>60.828482810718299</v>
      </c>
    </row>
    <row r="141" spans="1:34" x14ac:dyDescent="0.2">
      <c r="A141" s="90" t="s">
        <v>14</v>
      </c>
      <c r="B141" s="78">
        <f>(VLOOKUP($A140,'Occupancy Raw Data'!$B$8:$BE$51,'Occupancy Raw Data'!T$3,FALSE))/100</f>
        <v>7.1528380055349505E-2</v>
      </c>
      <c r="C141" s="79">
        <f>(VLOOKUP($A140,'Occupancy Raw Data'!$B$8:$BE$51,'Occupancy Raw Data'!U$3,FALSE))/100</f>
        <v>1.59172287275894E-2</v>
      </c>
      <c r="D141" s="79">
        <f>(VLOOKUP($A140,'Occupancy Raw Data'!$B$8:$BE$51,'Occupancy Raw Data'!V$3,FALSE))/100</f>
        <v>2.1800066865957198E-2</v>
      </c>
      <c r="E141" s="79">
        <f>(VLOOKUP($A140,'Occupancy Raw Data'!$B$8:$BE$51,'Occupancy Raw Data'!W$3,FALSE))/100</f>
        <v>-9.9488804830295693E-2</v>
      </c>
      <c r="F141" s="79">
        <f>(VLOOKUP($A140,'Occupancy Raw Data'!$B$8:$BE$51,'Occupancy Raw Data'!X$3,FALSE))/100</f>
        <v>-1.05867716060223E-2</v>
      </c>
      <c r="G141" s="79">
        <f>(VLOOKUP($A140,'Occupancy Raw Data'!$B$8:$BE$51,'Occupancy Raw Data'!Y$3,FALSE))/100</f>
        <v>-6.1097916964924105E-3</v>
      </c>
      <c r="H141" s="80">
        <f>(VLOOKUP($A140,'Occupancy Raw Data'!$B$8:$BE$51,'Occupancy Raw Data'!AA$3,FALSE))/100</f>
        <v>3.6510134771657501E-2</v>
      </c>
      <c r="I141" s="80">
        <f>(VLOOKUP($A140,'Occupancy Raw Data'!$B$8:$BE$51,'Occupancy Raw Data'!AB$3,FALSE))/100</f>
        <v>3.2032114056566197E-2</v>
      </c>
      <c r="J141" s="79">
        <f>(VLOOKUP($A140,'Occupancy Raw Data'!$B$8:$BE$51,'Occupancy Raw Data'!AC$3,FALSE))/100</f>
        <v>3.4204665494636202E-2</v>
      </c>
      <c r="K141" s="81">
        <f>(VLOOKUP($A140,'Occupancy Raw Data'!$B$8:$BE$51,'Occupancy Raw Data'!AE$3,FALSE))/100</f>
        <v>6.07291079876117E-3</v>
      </c>
      <c r="M141" s="78">
        <f>(VLOOKUP($A140,'ADR Raw Data'!$B$6:$BE$49,'ADR Raw Data'!T$1,FALSE))/100</f>
        <v>-7.7443914915291998E-2</v>
      </c>
      <c r="N141" s="79">
        <f>(VLOOKUP($A140,'ADR Raw Data'!$B$6:$BE$49,'ADR Raw Data'!U$1,FALSE))/100</f>
        <v>-9.4485162741545406E-2</v>
      </c>
      <c r="O141" s="79">
        <f>(VLOOKUP($A140,'ADR Raw Data'!$B$6:$BE$49,'ADR Raw Data'!V$1,FALSE))/100</f>
        <v>-5.2741818320194804E-2</v>
      </c>
      <c r="P141" s="79">
        <f>(VLOOKUP($A140,'ADR Raw Data'!$B$6:$BE$49,'ADR Raw Data'!W$1,FALSE))/100</f>
        <v>-9.9378578547296689E-2</v>
      </c>
      <c r="Q141" s="79">
        <f>(VLOOKUP($A140,'ADR Raw Data'!$B$6:$BE$49,'ADR Raw Data'!X$1,FALSE))/100</f>
        <v>-0.11755974271519501</v>
      </c>
      <c r="R141" s="79">
        <f>(VLOOKUP($A140,'ADR Raw Data'!$B$6:$BE$49,'ADR Raw Data'!Y$1,FALSE))/100</f>
        <v>-8.99376837341649E-2</v>
      </c>
      <c r="S141" s="80">
        <f>(VLOOKUP($A140,'ADR Raw Data'!$B$6:$BE$49,'ADR Raw Data'!AA$1,FALSE))/100</f>
        <v>-3.9044943653613301E-2</v>
      </c>
      <c r="T141" s="80">
        <f>(VLOOKUP($A140,'ADR Raw Data'!$B$6:$BE$49,'ADR Raw Data'!AB$1,FALSE))/100</f>
        <v>-3.9048742001007102E-2</v>
      </c>
      <c r="U141" s="79">
        <f>(VLOOKUP($A140,'ADR Raw Data'!$B$6:$BE$49,'ADR Raw Data'!AC$1,FALSE))/100</f>
        <v>-3.9042387257530405E-2</v>
      </c>
      <c r="V141" s="81">
        <f>(VLOOKUP($A140,'ADR Raw Data'!$B$6:$BE$49,'ADR Raw Data'!AE$1,FALSE))/100</f>
        <v>-7.3058668580537306E-2</v>
      </c>
      <c r="X141" s="78">
        <f>(VLOOKUP($A140,'RevPAR Raw Data'!$B$6:$BE$43,'RevPAR Raw Data'!T$1,FALSE))/100</f>
        <v>-1.1454972638977601E-2</v>
      </c>
      <c r="Y141" s="79">
        <f>(VLOOKUP($A140,'RevPAR Raw Data'!$B$6:$BE$43,'RevPAR Raw Data'!U$1,FALSE))/100</f>
        <v>-8.0071875960676595E-2</v>
      </c>
      <c r="Z141" s="79">
        <f>(VLOOKUP($A140,'RevPAR Raw Data'!$B$6:$BE$43,'RevPAR Raw Data'!V$1,FALSE))/100</f>
        <v>-3.2091526620249999E-2</v>
      </c>
      <c r="AA141" s="79">
        <f>(VLOOKUP($A140,'RevPAR Raw Data'!$B$6:$BE$43,'RevPAR Raw Data'!W$1,FALSE))/100</f>
        <v>-0.18898032737218798</v>
      </c>
      <c r="AB141" s="79">
        <f>(VLOOKUP($A140,'RevPAR Raw Data'!$B$6:$BE$43,'RevPAR Raw Data'!X$1,FALSE))/100</f>
        <v>-0.12690193617502799</v>
      </c>
      <c r="AC141" s="79">
        <f>(VLOOKUP($A140,'RevPAR Raw Data'!$B$6:$BE$43,'RevPAR Raw Data'!Y$1,FALSE))/100</f>
        <v>-9.5497974917376605E-2</v>
      </c>
      <c r="AD141" s="80">
        <f>(VLOOKUP($A140,'RevPAR Raw Data'!$B$6:$BE$43,'RevPAR Raw Data'!AA$1,FALSE))/100</f>
        <v>-3.9603450369009802E-3</v>
      </c>
      <c r="AE141" s="80">
        <f>(VLOOKUP($A140,'RevPAR Raw Data'!$B$6:$BE$43,'RevPAR Raw Data'!AB$1,FALSE))/100</f>
        <v>-8.26744170198262E-3</v>
      </c>
      <c r="AF141" s="79">
        <f>(VLOOKUP($A140,'RevPAR Raw Data'!$B$6:$BE$43,'RevPAR Raw Data'!AC$1,FALSE))/100</f>
        <v>-6.1731535591500299E-3</v>
      </c>
      <c r="AG141" s="81">
        <f>(VLOOKUP($A140,'RevPAR Raw Data'!$B$6:$BE$43,'RevPAR Raw Data'!AE$1,FALSE))/100</f>
        <v>-6.7429436559141992E-2</v>
      </c>
    </row>
    <row r="142" spans="1:34" x14ac:dyDescent="0.2">
      <c r="A142" s="123"/>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c r="AH142" s="93"/>
    </row>
    <row r="143" spans="1:34" x14ac:dyDescent="0.2">
      <c r="A143" s="105" t="s">
        <v>58</v>
      </c>
      <c r="B143" s="106">
        <f>(VLOOKUP($A143,'Occupancy Raw Data'!$B$8:$BE$45,'Occupancy Raw Data'!G$3,FALSE))/100</f>
        <v>0.60566210045662106</v>
      </c>
      <c r="C143" s="107">
        <f>(VLOOKUP($A143,'Occupancy Raw Data'!$B$8:$BE$45,'Occupancy Raw Data'!H$3,FALSE))/100</f>
        <v>0.71872146118721403</v>
      </c>
      <c r="D143" s="107">
        <f>(VLOOKUP($A143,'Occupancy Raw Data'!$B$8:$BE$45,'Occupancy Raw Data'!I$3,FALSE))/100</f>
        <v>0.74027397260273897</v>
      </c>
      <c r="E143" s="107">
        <f>(VLOOKUP($A143,'Occupancy Raw Data'!$B$8:$BE$45,'Occupancy Raw Data'!J$3,FALSE))/100</f>
        <v>0.74283105022830997</v>
      </c>
      <c r="F143" s="107">
        <f>(VLOOKUP($A143,'Occupancy Raw Data'!$B$8:$BE$45,'Occupancy Raw Data'!K$3,FALSE))/100</f>
        <v>0.70885844748858406</v>
      </c>
      <c r="G143" s="108">
        <f>(VLOOKUP($A143,'Occupancy Raw Data'!$B$8:$BE$45,'Occupancy Raw Data'!L$3,FALSE))/100</f>
        <v>0.70326940639269397</v>
      </c>
      <c r="H143" s="88">
        <f>(VLOOKUP($A143,'Occupancy Raw Data'!$B$8:$BE$45,'Occupancy Raw Data'!N$3,FALSE))/100</f>
        <v>0.73479452054794503</v>
      </c>
      <c r="I143" s="88">
        <f>(VLOOKUP($A143,'Occupancy Raw Data'!$B$8:$BE$45,'Occupancy Raw Data'!O$3,FALSE))/100</f>
        <v>0.72036529680365202</v>
      </c>
      <c r="J143" s="108">
        <f>(VLOOKUP($A143,'Occupancy Raw Data'!$B$8:$BE$45,'Occupancy Raw Data'!P$3,FALSE))/100</f>
        <v>0.72757990867579903</v>
      </c>
      <c r="K143" s="109">
        <f>(VLOOKUP($A143,'Occupancy Raw Data'!$B$8:$BE$45,'Occupancy Raw Data'!R$3,FALSE))/100</f>
        <v>0.71021526418786607</v>
      </c>
      <c r="M143" s="110">
        <f>VLOOKUP($A143,'ADR Raw Data'!$B$6:$BE$43,'ADR Raw Data'!G$1,FALSE)</f>
        <v>91.167984348612706</v>
      </c>
      <c r="N143" s="111">
        <f>VLOOKUP($A143,'ADR Raw Data'!$B$6:$BE$43,'ADR Raw Data'!H$1,FALSE)</f>
        <v>96.543489656925004</v>
      </c>
      <c r="O143" s="111">
        <f>VLOOKUP($A143,'ADR Raw Data'!$B$6:$BE$43,'ADR Raw Data'!I$1,FALSE)</f>
        <v>98.293680952380896</v>
      </c>
      <c r="P143" s="111">
        <f>VLOOKUP($A143,'ADR Raw Data'!$B$6:$BE$43,'ADR Raw Data'!J$1,FALSE)</f>
        <v>100.713533759527</v>
      </c>
      <c r="Q143" s="111">
        <f>VLOOKUP($A143,'ADR Raw Data'!$B$6:$BE$43,'ADR Raw Data'!K$1,FALSE)</f>
        <v>97.494826874516804</v>
      </c>
      <c r="R143" s="112">
        <f>VLOOKUP($A143,'ADR Raw Data'!$B$6:$BE$43,'ADR Raw Data'!L$1,FALSE)</f>
        <v>97.0587638531061</v>
      </c>
      <c r="S143" s="111">
        <f>VLOOKUP($A143,'ADR Raw Data'!$B$6:$BE$43,'ADR Raw Data'!N$1,FALSE)</f>
        <v>101.148070444941</v>
      </c>
      <c r="T143" s="111">
        <f>VLOOKUP($A143,'ADR Raw Data'!$B$6:$BE$43,'ADR Raw Data'!O$1,FALSE)</f>
        <v>100.510021805273</v>
      </c>
      <c r="U143" s="112">
        <f>VLOOKUP($A143,'ADR Raw Data'!$B$6:$BE$43,'ADR Raw Data'!P$1,FALSE)</f>
        <v>100.83220953934899</v>
      </c>
      <c r="V143" s="113">
        <f>VLOOKUP($A143,'ADR Raw Data'!$B$6:$BE$43,'ADR Raw Data'!R$1,FALSE)</f>
        <v>98.163251225246995</v>
      </c>
      <c r="X143" s="110">
        <f>VLOOKUP($A143,'RevPAR Raw Data'!$B$6:$BE$43,'RevPAR Raw Data'!G$1,FALSE)</f>
        <v>55.216992894977103</v>
      </c>
      <c r="Y143" s="111">
        <f>VLOOKUP($A143,'RevPAR Raw Data'!$B$6:$BE$43,'RevPAR Raw Data'!H$1,FALSE)</f>
        <v>69.387877954337796</v>
      </c>
      <c r="Z143" s="111">
        <f>VLOOKUP($A143,'RevPAR Raw Data'!$B$6:$BE$43,'RevPAR Raw Data'!I$1,FALSE)</f>
        <v>72.764253680365201</v>
      </c>
      <c r="AA143" s="111">
        <f>VLOOKUP($A143,'RevPAR Raw Data'!$B$6:$BE$43,'RevPAR Raw Data'!J$1,FALSE)</f>
        <v>74.813140054794502</v>
      </c>
      <c r="AB143" s="111">
        <f>VLOOKUP($A143,'RevPAR Raw Data'!$B$6:$BE$43,'RevPAR Raw Data'!K$1,FALSE)</f>
        <v>69.110031616438306</v>
      </c>
      <c r="AC143" s="112">
        <f>VLOOKUP($A143,'RevPAR Raw Data'!$B$6:$BE$43,'RevPAR Raw Data'!L$1,FALSE)</f>
        <v>68.258459240182603</v>
      </c>
      <c r="AD143" s="111">
        <f>VLOOKUP($A143,'RevPAR Raw Data'!$B$6:$BE$43,'RevPAR Raw Data'!N$1,FALSE)</f>
        <v>74.323047926940603</v>
      </c>
      <c r="AE143" s="111">
        <f>VLOOKUP($A143,'RevPAR Raw Data'!$B$6:$BE$43,'RevPAR Raw Data'!O$1,FALSE)</f>
        <v>72.403931689497696</v>
      </c>
      <c r="AF143" s="112">
        <f>VLOOKUP($A143,'RevPAR Raw Data'!$B$6:$BE$43,'RevPAR Raw Data'!P$1,FALSE)</f>
        <v>73.3634898082191</v>
      </c>
      <c r="AG143" s="113">
        <f>VLOOKUP($A143,'RevPAR Raw Data'!$B$6:$BE$43,'RevPAR Raw Data'!R$1,FALSE)</f>
        <v>69.717039402478704</v>
      </c>
    </row>
    <row r="144" spans="1:34" ht="17.25" thickBot="1" x14ac:dyDescent="0.25">
      <c r="A144" s="94" t="s">
        <v>14</v>
      </c>
      <c r="B144" s="84">
        <f>(VLOOKUP($A143,'Occupancy Raw Data'!$B$8:$BE$51,'Occupancy Raw Data'!T$3,FALSE))/100</f>
        <v>-4.3962466391279598E-2</v>
      </c>
      <c r="C144" s="85">
        <f>(VLOOKUP($A143,'Occupancy Raw Data'!$B$8:$BE$51,'Occupancy Raw Data'!U$3,FALSE))/100</f>
        <v>-7.7253239704803299E-3</v>
      </c>
      <c r="D144" s="85">
        <f>(VLOOKUP($A143,'Occupancy Raw Data'!$B$8:$BE$51,'Occupancy Raw Data'!V$3,FALSE))/100</f>
        <v>7.6569820261146795E-4</v>
      </c>
      <c r="E144" s="85">
        <f>(VLOOKUP($A143,'Occupancy Raw Data'!$B$8:$BE$51,'Occupancy Raw Data'!W$3,FALSE))/100</f>
        <v>1.0794711802816199E-2</v>
      </c>
      <c r="F144" s="85">
        <f>(VLOOKUP($A143,'Occupancy Raw Data'!$B$8:$BE$51,'Occupancy Raw Data'!X$3,FALSE))/100</f>
        <v>-1.1802087162748399E-3</v>
      </c>
      <c r="G144" s="85">
        <f>(VLOOKUP($A143,'Occupancy Raw Data'!$B$8:$BE$51,'Occupancy Raw Data'!Y$3,FALSE))/100</f>
        <v>-7.2793899551314998E-3</v>
      </c>
      <c r="H144" s="86">
        <f>(VLOOKUP($A143,'Occupancy Raw Data'!$B$8:$BE$51,'Occupancy Raw Data'!AA$3,FALSE))/100</f>
        <v>-2.51500975476724E-2</v>
      </c>
      <c r="I144" s="86">
        <f>(VLOOKUP($A143,'Occupancy Raw Data'!$B$8:$BE$51,'Occupancy Raw Data'!AB$3,FALSE))/100</f>
        <v>-4.5024531296764002E-2</v>
      </c>
      <c r="J144" s="85">
        <f>(VLOOKUP($A143,'Occupancy Raw Data'!$B$8:$BE$51,'Occupancy Raw Data'!AC$3,FALSE))/100</f>
        <v>-3.5091117413750796E-2</v>
      </c>
      <c r="K144" s="87">
        <f>(VLOOKUP($A143,'Occupancy Raw Data'!$B$8:$BE$51,'Occupancy Raw Data'!AE$3,FALSE))/100</f>
        <v>-1.55844500118195E-2</v>
      </c>
      <c r="M144" s="84">
        <f>(VLOOKUP($A143,'ADR Raw Data'!$B$6:$BE$49,'ADR Raw Data'!T$1,FALSE))/100</f>
        <v>-1.4861843329222199E-2</v>
      </c>
      <c r="N144" s="85">
        <f>(VLOOKUP($A143,'ADR Raw Data'!$B$6:$BE$49,'ADR Raw Data'!U$1,FALSE))/100</f>
        <v>-8.1337898763708509E-4</v>
      </c>
      <c r="O144" s="85">
        <f>(VLOOKUP($A143,'ADR Raw Data'!$B$6:$BE$49,'ADR Raw Data'!V$1,FALSE))/100</f>
        <v>-8.2044566908108692E-3</v>
      </c>
      <c r="P144" s="85">
        <f>(VLOOKUP($A143,'ADR Raw Data'!$B$6:$BE$49,'ADR Raw Data'!W$1,FALSE))/100</f>
        <v>2.26037962149017E-2</v>
      </c>
      <c r="Q144" s="85">
        <f>(VLOOKUP($A143,'ADR Raw Data'!$B$6:$BE$49,'ADR Raw Data'!X$1,FALSE))/100</f>
        <v>7.7244897448950399E-3</v>
      </c>
      <c r="R144" s="85">
        <f>(VLOOKUP($A143,'ADR Raw Data'!$B$6:$BE$49,'ADR Raw Data'!Y$1,FALSE))/100</f>
        <v>2.4287348861023301E-3</v>
      </c>
      <c r="S144" s="86">
        <f>(VLOOKUP($A143,'ADR Raw Data'!$B$6:$BE$49,'ADR Raw Data'!AA$1,FALSE))/100</f>
        <v>-3.4262430627979804E-2</v>
      </c>
      <c r="T144" s="86">
        <f>(VLOOKUP($A143,'ADR Raw Data'!$B$6:$BE$49,'ADR Raw Data'!AB$1,FALSE))/100</f>
        <v>-3.1206869743236002E-2</v>
      </c>
      <c r="U144" s="85">
        <f>(VLOOKUP($A143,'ADR Raw Data'!$B$6:$BE$49,'ADR Raw Data'!AC$1,FALSE))/100</f>
        <v>-3.27097944220913E-2</v>
      </c>
      <c r="V144" s="87">
        <f>(VLOOKUP($A143,'ADR Raw Data'!$B$6:$BE$49,'ADR Raw Data'!AE$1,FALSE))/100</f>
        <v>-8.8409425500303989E-3</v>
      </c>
      <c r="X144" s="84">
        <f>(VLOOKUP($A143,'RevPAR Raw Data'!$B$6:$BE$43,'RevPAR Raw Data'!T$1,FALSE))/100</f>
        <v>-5.8170946432628504E-2</v>
      </c>
      <c r="Y144" s="85">
        <f>(VLOOKUP($A143,'RevPAR Raw Data'!$B$6:$BE$43,'RevPAR Raw Data'!U$1,FALSE))/100</f>
        <v>-8.5324193419271301E-3</v>
      </c>
      <c r="Z144" s="85">
        <f>(VLOOKUP($A143,'RevPAR Raw Data'!$B$6:$BE$43,'RevPAR Raw Data'!V$1,FALSE))/100</f>
        <v>-7.4450406259409596E-3</v>
      </c>
      <c r="AA144" s="85">
        <f>(VLOOKUP($A143,'RevPAR Raw Data'!$B$6:$BE$43,'RevPAR Raw Data'!W$1,FALSE))/100</f>
        <v>3.3642509483507402E-2</v>
      </c>
      <c r="AB144" s="85">
        <f>(VLOOKUP($A143,'RevPAR Raw Data'!$B$6:$BE$43,'RevPAR Raw Data'!X$1,FALSE))/100</f>
        <v>6.5351645184944995E-3</v>
      </c>
      <c r="AC144" s="85">
        <f>(VLOOKUP($A143,'RevPAR Raw Data'!$B$6:$BE$43,'RevPAR Raw Data'!Y$1,FALSE))/100</f>
        <v>-4.8683347773627299E-3</v>
      </c>
      <c r="AD144" s="86">
        <f>(VLOOKUP($A143,'RevPAR Raw Data'!$B$6:$BE$43,'RevPAR Raw Data'!AA$1,FALSE))/100</f>
        <v>-5.8550824703138202E-2</v>
      </c>
      <c r="AE144" s="86">
        <f>(VLOOKUP($A143,'RevPAR Raw Data'!$B$6:$BE$43,'RevPAR Raw Data'!AB$1,FALSE))/100</f>
        <v>-7.4826326356571701E-2</v>
      </c>
      <c r="AF144" s="85">
        <f>(VLOOKUP($A143,'RevPAR Raw Data'!$B$6:$BE$43,'RevPAR Raw Data'!AC$1,FALSE))/100</f>
        <v>-6.6653088599196803E-2</v>
      </c>
      <c r="AG144" s="87">
        <f>(VLOOKUP($A143,'RevPAR Raw Data'!$B$6:$BE$43,'RevPAR Raw Data'!AE$1,FALSE))/100</f>
        <v>-2.4287611334621498E-2</v>
      </c>
    </row>
    <row r="145" spans="1:33" ht="14.25" customHeight="1" x14ac:dyDescent="0.2">
      <c r="A145" s="202" t="s">
        <v>63</v>
      </c>
      <c r="B145" s="203"/>
      <c r="C145" s="203"/>
      <c r="D145" s="203"/>
      <c r="E145" s="203"/>
      <c r="F145" s="203"/>
      <c r="G145" s="203"/>
      <c r="H145" s="203"/>
      <c r="I145" s="203"/>
      <c r="J145" s="203"/>
      <c r="K145" s="203"/>
      <c r="AG145" s="133"/>
    </row>
    <row r="146" spans="1:33" x14ac:dyDescent="0.2">
      <c r="A146" s="202"/>
      <c r="B146" s="203"/>
      <c r="C146" s="203"/>
      <c r="D146" s="203"/>
      <c r="E146" s="203"/>
      <c r="F146" s="203"/>
      <c r="G146" s="203"/>
      <c r="H146" s="203"/>
      <c r="I146" s="203"/>
      <c r="J146" s="203"/>
      <c r="K146" s="203"/>
      <c r="AG146" s="133"/>
    </row>
    <row r="147" spans="1:33" ht="17.25" thickBot="1" x14ac:dyDescent="0.25">
      <c r="A147" s="204"/>
      <c r="B147" s="205"/>
      <c r="C147" s="205"/>
      <c r="D147" s="205"/>
      <c r="E147" s="205"/>
      <c r="F147" s="205"/>
      <c r="G147" s="205"/>
      <c r="H147" s="205"/>
      <c r="I147" s="205"/>
      <c r="J147" s="205"/>
      <c r="K147" s="205"/>
      <c r="L147" s="134"/>
      <c r="M147" s="134"/>
      <c r="N147" s="134"/>
      <c r="O147" s="134"/>
      <c r="P147" s="134"/>
      <c r="Q147" s="134"/>
      <c r="R147" s="135"/>
      <c r="S147" s="134"/>
      <c r="T147" s="134"/>
      <c r="U147" s="134"/>
      <c r="V147" s="134"/>
      <c r="W147" s="134"/>
      <c r="X147" s="134"/>
      <c r="Y147" s="134"/>
      <c r="Z147" s="134"/>
      <c r="AA147" s="134"/>
      <c r="AB147" s="134"/>
      <c r="AC147" s="134"/>
      <c r="AD147" s="134"/>
      <c r="AE147" s="134"/>
      <c r="AF147" s="134"/>
      <c r="AG147" s="136"/>
    </row>
  </sheetData>
  <sheetProtection algorithmName="SHA-512" hashValue="31Cluyk72dpVl3L9pvPiFRwGstDDuB1A/L8E6SQ1dUGBzIqubodbL5kBpo3gDnl900QeZDfLaXxxxWJFtQHu+w==" saltValue="+a9Uczg4NK9AaYiLzUd+7Q==" spinCount="100000" sheet="1" formatColumns="0" formatRows="0"/>
  <mergeCells count="14">
    <mergeCell ref="A145:K147"/>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75" x14ac:dyDescent="0.2"/>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topLeftCell="A10" zoomScaleNormal="100" workbookViewId="0">
      <selection activeCell="H40" sqref="H40"/>
    </sheetView>
  </sheetViews>
  <sheetFormatPr defaultRowHeight="12.75" x14ac:dyDescent="0.2"/>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75" x14ac:dyDescent="0.2"/>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B4" activePane="bottomRight" state="frozen"/>
      <selection pane="topRight" sqref="A1:A3"/>
      <selection pane="bottomLeft" sqref="A1:A3"/>
      <selection pane="bottomRight" activeCell="AH11" sqref="AH11"/>
    </sheetView>
  </sheetViews>
  <sheetFormatPr defaultColWidth="9.140625" defaultRowHeight="16.5" x14ac:dyDescent="0.2"/>
  <cols>
    <col min="1" max="1" width="44.7109375" style="91" customWidth="1"/>
    <col min="2" max="6" width="8.85546875" style="91" customWidth="1"/>
    <col min="7" max="7" width="8.85546875" style="97" customWidth="1"/>
    <col min="8" max="9" width="8.85546875" style="91" customWidth="1"/>
    <col min="10" max="11" width="8.85546875" style="97" customWidth="1"/>
    <col min="12" max="12" width="2.7109375" style="91" customWidth="1"/>
    <col min="13" max="22" width="8.7109375" style="91" customWidth="1"/>
    <col min="23" max="23" width="2.7109375" style="91" customWidth="1"/>
    <col min="24" max="33" width="8.85546875" style="91" customWidth="1"/>
    <col min="34" max="16384" width="9.140625" style="91"/>
  </cols>
  <sheetData>
    <row r="1" spans="1:33" x14ac:dyDescent="0.2">
      <c r="A1" s="206" t="str">
        <f>'Occupancy Raw Data'!B2</f>
        <v>June 29 - July 26, 2025
Rolling-28 Day Period</v>
      </c>
      <c r="B1" s="193" t="s">
        <v>0</v>
      </c>
      <c r="C1" s="194"/>
      <c r="D1" s="194"/>
      <c r="E1" s="194"/>
      <c r="F1" s="194"/>
      <c r="G1" s="194"/>
      <c r="H1" s="194"/>
      <c r="I1" s="194"/>
      <c r="J1" s="194"/>
      <c r="K1" s="195"/>
      <c r="L1" s="95"/>
      <c r="M1" s="193" t="s">
        <v>1</v>
      </c>
      <c r="N1" s="194"/>
      <c r="O1" s="194"/>
      <c r="P1" s="194"/>
      <c r="Q1" s="194"/>
      <c r="R1" s="194"/>
      <c r="S1" s="194"/>
      <c r="T1" s="194"/>
      <c r="U1" s="194"/>
      <c r="V1" s="195"/>
      <c r="W1" s="95"/>
      <c r="X1" s="193" t="s">
        <v>2</v>
      </c>
      <c r="Y1" s="194"/>
      <c r="Z1" s="194"/>
      <c r="AA1" s="194"/>
      <c r="AB1" s="194"/>
      <c r="AC1" s="194"/>
      <c r="AD1" s="194"/>
      <c r="AE1" s="194"/>
      <c r="AF1" s="194"/>
      <c r="AG1" s="195"/>
    </row>
    <row r="2" spans="1:33" x14ac:dyDescent="0.2">
      <c r="A2" s="207"/>
      <c r="B2" s="96"/>
      <c r="C2" s="97"/>
      <c r="D2" s="97"/>
      <c r="E2" s="97"/>
      <c r="F2" s="98"/>
      <c r="G2" s="196" t="s">
        <v>3</v>
      </c>
      <c r="H2" s="97"/>
      <c r="I2" s="97"/>
      <c r="J2" s="196" t="s">
        <v>4</v>
      </c>
      <c r="K2" s="198" t="s">
        <v>5</v>
      </c>
      <c r="L2" s="92"/>
      <c r="M2" s="99"/>
      <c r="N2" s="100"/>
      <c r="O2" s="100"/>
      <c r="P2" s="100"/>
      <c r="Q2" s="100"/>
      <c r="R2" s="200" t="s">
        <v>3</v>
      </c>
      <c r="S2" s="101"/>
      <c r="T2" s="101"/>
      <c r="U2" s="200" t="s">
        <v>4</v>
      </c>
      <c r="V2" s="201" t="s">
        <v>5</v>
      </c>
      <c r="W2" s="92"/>
      <c r="X2" s="99"/>
      <c r="Y2" s="100"/>
      <c r="Z2" s="100"/>
      <c r="AA2" s="100"/>
      <c r="AB2" s="100"/>
      <c r="AC2" s="200" t="s">
        <v>3</v>
      </c>
      <c r="AD2" s="101"/>
      <c r="AE2" s="101"/>
      <c r="AF2" s="200" t="s">
        <v>4</v>
      </c>
      <c r="AG2" s="201" t="s">
        <v>5</v>
      </c>
    </row>
    <row r="3" spans="1:33" x14ac:dyDescent="0.2">
      <c r="A3" s="208"/>
      <c r="B3" s="102" t="s">
        <v>6</v>
      </c>
      <c r="C3" s="103" t="s">
        <v>7</v>
      </c>
      <c r="D3" s="103" t="s">
        <v>8</v>
      </c>
      <c r="E3" s="103" t="s">
        <v>9</v>
      </c>
      <c r="F3" s="104" t="s">
        <v>10</v>
      </c>
      <c r="G3" s="197"/>
      <c r="H3" s="103" t="s">
        <v>11</v>
      </c>
      <c r="I3" s="103" t="s">
        <v>12</v>
      </c>
      <c r="J3" s="197"/>
      <c r="K3" s="199"/>
      <c r="L3" s="92"/>
      <c r="M3" s="102" t="s">
        <v>6</v>
      </c>
      <c r="N3" s="103" t="s">
        <v>7</v>
      </c>
      <c r="O3" s="103" t="s">
        <v>8</v>
      </c>
      <c r="P3" s="103" t="s">
        <v>9</v>
      </c>
      <c r="Q3" s="103" t="s">
        <v>10</v>
      </c>
      <c r="R3" s="197"/>
      <c r="S3" s="104" t="s">
        <v>11</v>
      </c>
      <c r="T3" s="104" t="s">
        <v>12</v>
      </c>
      <c r="U3" s="197"/>
      <c r="V3" s="199"/>
      <c r="W3" s="92"/>
      <c r="X3" s="102" t="s">
        <v>6</v>
      </c>
      <c r="Y3" s="103" t="s">
        <v>7</v>
      </c>
      <c r="Z3" s="103" t="s">
        <v>8</v>
      </c>
      <c r="AA3" s="103" t="s">
        <v>9</v>
      </c>
      <c r="AB3" s="103" t="s">
        <v>10</v>
      </c>
      <c r="AC3" s="197"/>
      <c r="AD3" s="104" t="s">
        <v>11</v>
      </c>
      <c r="AE3" s="104" t="s">
        <v>12</v>
      </c>
      <c r="AF3" s="197"/>
      <c r="AG3" s="199"/>
    </row>
    <row r="4" spans="1:33" x14ac:dyDescent="0.2">
      <c r="A4" s="123" t="s">
        <v>13</v>
      </c>
      <c r="B4" s="106">
        <f>(VLOOKUP($A4,'Occupancy Raw Data'!$B$8:$BE$45,'Occupancy Raw Data'!AG$3,FALSE))/100</f>
        <v>0.56087007513587606</v>
      </c>
      <c r="C4" s="107">
        <f>(VLOOKUP($A4,'Occupancy Raw Data'!$B$8:$BE$45,'Occupancy Raw Data'!AH$3,FALSE))/100</f>
        <v>0.63865705406554296</v>
      </c>
      <c r="D4" s="107">
        <f>(VLOOKUP($A4,'Occupancy Raw Data'!$B$8:$BE$45,'Occupancy Raw Data'!AI$3,FALSE))/100</f>
        <v>0.67535543283208099</v>
      </c>
      <c r="E4" s="107">
        <f>(VLOOKUP($A4,'Occupancy Raw Data'!$B$8:$BE$45,'Occupancy Raw Data'!AJ$3,FALSE))/100</f>
        <v>0.67573405528089092</v>
      </c>
      <c r="F4" s="107">
        <f>(VLOOKUP($A4,'Occupancy Raw Data'!$B$8:$BE$45,'Occupancy Raw Data'!AK$3,FALSE))/100</f>
        <v>0.68144890773903899</v>
      </c>
      <c r="G4" s="108">
        <f>(VLOOKUP($A4,'Occupancy Raw Data'!$B$8:$BE$45,'Occupancy Raw Data'!AL$3,FALSE))/100</f>
        <v>0.64641719849786095</v>
      </c>
      <c r="H4" s="88">
        <f>(VLOOKUP($A4,'Occupancy Raw Data'!$B$8:$BE$45,'Occupancy Raw Data'!AN$3,FALSE))/100</f>
        <v>0.754121624608038</v>
      </c>
      <c r="I4" s="88">
        <f>(VLOOKUP($A4,'Occupancy Raw Data'!$B$8:$BE$45,'Occupancy Raw Data'!AO$3,FALSE))/100</f>
        <v>0.76180141943449797</v>
      </c>
      <c r="J4" s="108">
        <f>(VLOOKUP($A4,'Occupancy Raw Data'!$B$8:$BE$45,'Occupancy Raw Data'!AP$3,FALSE))/100</f>
        <v>0.7579615220212681</v>
      </c>
      <c r="K4" s="109">
        <f>(VLOOKUP($A4,'Occupancy Raw Data'!$B$8:$BE$45,'Occupancy Raw Data'!AR$3,FALSE))/100</f>
        <v>0.678289030038563</v>
      </c>
      <c r="M4" s="110">
        <f>VLOOKUP($A4,'ADR Raw Data'!$B$6:$BE$43,'ADR Raw Data'!AG$1,FALSE)</f>
        <v>147.449335897937</v>
      </c>
      <c r="N4" s="111">
        <f>VLOOKUP($A4,'ADR Raw Data'!$B$6:$BE$43,'ADR Raw Data'!AH$1,FALSE)</f>
        <v>151.015707596189</v>
      </c>
      <c r="O4" s="111">
        <f>VLOOKUP($A4,'ADR Raw Data'!$B$6:$BE$43,'ADR Raw Data'!AI$1,FALSE)</f>
        <v>156.07809193839799</v>
      </c>
      <c r="P4" s="111">
        <f>VLOOKUP($A4,'ADR Raw Data'!$B$6:$BE$43,'ADR Raw Data'!AJ$1,FALSE)</f>
        <v>155.823805128049</v>
      </c>
      <c r="Q4" s="111">
        <f>VLOOKUP($A4,'ADR Raw Data'!$B$6:$BE$43,'ADR Raw Data'!AK$1,FALSE)</f>
        <v>157.777803218662</v>
      </c>
      <c r="R4" s="112">
        <f>VLOOKUP($A4,'ADR Raw Data'!$B$6:$BE$43,'ADR Raw Data'!AL$1,FALSE)</f>
        <v>153.885961542324</v>
      </c>
      <c r="S4" s="111">
        <f>VLOOKUP($A4,'ADR Raw Data'!$B$6:$BE$43,'ADR Raw Data'!AN$1,FALSE)</f>
        <v>178.75730123830499</v>
      </c>
      <c r="T4" s="111">
        <f>VLOOKUP($A4,'ADR Raw Data'!$B$6:$BE$43,'ADR Raw Data'!AO$1,FALSE)</f>
        <v>178.17102714492901</v>
      </c>
      <c r="U4" s="112">
        <f>VLOOKUP($A4,'ADR Raw Data'!$B$6:$BE$43,'ADR Raw Data'!AP$1,FALSE)</f>
        <v>178.46267913445499</v>
      </c>
      <c r="V4" s="113">
        <f>VLOOKUP($A4,'ADR Raw Data'!$B$6:$BE$43,'ADR Raw Data'!AR$1,FALSE)</f>
        <v>161.73318088977101</v>
      </c>
      <c r="X4" s="110">
        <f>VLOOKUP($A4,'RevPAR Raw Data'!$B$6:$BE$43,'RevPAR Raw Data'!AG$1,FALSE)</f>
        <v>82.699920103811394</v>
      </c>
      <c r="Y4" s="111">
        <f>VLOOKUP($A4,'RevPAR Raw Data'!$B$6:$BE$43,'RevPAR Raw Data'!AH$1,FALSE)</f>
        <v>96.447246931005495</v>
      </c>
      <c r="Z4" s="111">
        <f>VLOOKUP($A4,'RevPAR Raw Data'!$B$6:$BE$43,'RevPAR Raw Data'!AI$1,FALSE)</f>
        <v>105.408187336662</v>
      </c>
      <c r="AA4" s="111">
        <f>VLOOKUP($A4,'RevPAR Raw Data'!$B$6:$BE$43,'RevPAR Raw Data'!AJ$1,FALSE)</f>
        <v>105.295451748476</v>
      </c>
      <c r="AB4" s="111">
        <f>VLOOKUP($A4,'RevPAR Raw Data'!$B$6:$BE$43,'RevPAR Raw Data'!AK$1,FALSE)</f>
        <v>107.517511668822</v>
      </c>
      <c r="AC4" s="112">
        <f>VLOOKUP($A4,'RevPAR Raw Data'!$B$6:$BE$43,'RevPAR Raw Data'!AL$1,FALSE)</f>
        <v>99.474532148338795</v>
      </c>
      <c r="AD4" s="111">
        <f>VLOOKUP($A4,'RevPAR Raw Data'!$B$6:$BE$43,'RevPAR Raw Data'!AN$1,FALSE)</f>
        <v>134.80474642037899</v>
      </c>
      <c r="AE4" s="111">
        <f>VLOOKUP($A4,'RevPAR Raw Data'!$B$6:$BE$43,'RevPAR Raw Data'!AO$1,FALSE)</f>
        <v>135.73094138110901</v>
      </c>
      <c r="AF4" s="112">
        <f>VLOOKUP($A4,'RevPAR Raw Data'!$B$6:$BE$43,'RevPAR Raw Data'!AP$1,FALSE)</f>
        <v>135.267843900744</v>
      </c>
      <c r="AG4" s="113">
        <f>VLOOKUP($A4,'RevPAR Raw Data'!$B$6:$BE$43,'RevPAR Raw Data'!AR$1,FALSE)</f>
        <v>109.701842390774</v>
      </c>
    </row>
    <row r="5" spans="1:33" x14ac:dyDescent="0.2">
      <c r="A5" s="90" t="s">
        <v>14</v>
      </c>
      <c r="B5" s="78">
        <f>(VLOOKUP($A4,'Occupancy Raw Data'!$B$8:$BE$45,'Occupancy Raw Data'!AT$3,FALSE))/100</f>
        <v>-2.1727584188843699E-2</v>
      </c>
      <c r="C5" s="79">
        <f>(VLOOKUP($A4,'Occupancy Raw Data'!$B$8:$BE$45,'Occupancy Raw Data'!AU$3,FALSE))/100</f>
        <v>-1.6118259981414002E-2</v>
      </c>
      <c r="D5" s="79">
        <f>(VLOOKUP($A4,'Occupancy Raw Data'!$B$8:$BE$45,'Occupancy Raw Data'!AV$3,FALSE))/100</f>
        <v>-8.6037590699287198E-3</v>
      </c>
      <c r="E5" s="79">
        <f>(VLOOKUP($A4,'Occupancy Raw Data'!$B$8:$BE$45,'Occupancy Raw Data'!AW$3,FALSE))/100</f>
        <v>-2.2581943085055799E-2</v>
      </c>
      <c r="F5" s="79">
        <f>(VLOOKUP($A4,'Occupancy Raw Data'!$B$8:$BE$45,'Occupancy Raw Data'!AX$3,FALSE))/100</f>
        <v>-3.2880073676392202E-2</v>
      </c>
      <c r="G5" s="79">
        <f>(VLOOKUP($A4,'Occupancy Raw Data'!$B$8:$BE$45,'Occupancy Raw Data'!AY$3,FALSE))/100</f>
        <v>-2.0473885133214801E-2</v>
      </c>
      <c r="H5" s="80">
        <f>(VLOOKUP($A4,'Occupancy Raw Data'!$B$8:$BE$45,'Occupancy Raw Data'!BA$3,FALSE))/100</f>
        <v>-1.2185115234350402E-2</v>
      </c>
      <c r="I5" s="80">
        <f>(VLOOKUP($A4,'Occupancy Raw Data'!$B$8:$BE$45,'Occupancy Raw Data'!BB$3,FALSE))/100</f>
        <v>-1.4116982946099E-2</v>
      </c>
      <c r="J5" s="79">
        <f>(VLOOKUP($A4,'Occupancy Raw Data'!$B$8:$BE$45,'Occupancy Raw Data'!BC$3,FALSE))/100</f>
        <v>-1.31568898695247E-2</v>
      </c>
      <c r="K5" s="81">
        <f>(VLOOKUP($A4,'Occupancy Raw Data'!$B$8:$BE$45,'Occupancy Raw Data'!BE$3,FALSE))/100</f>
        <v>-1.8148795014002E-2</v>
      </c>
      <c r="M5" s="78">
        <f>(VLOOKUP($A4,'ADR Raw Data'!$B$6:$BE$49,'ADR Raw Data'!AT$1,FALSE))/100</f>
        <v>-7.3362300139370798E-3</v>
      </c>
      <c r="N5" s="79">
        <f>(VLOOKUP($A4,'ADR Raw Data'!$B$6:$BE$49,'ADR Raw Data'!AU$1,FALSE))/100</f>
        <v>-6.6834440542568093E-3</v>
      </c>
      <c r="O5" s="79">
        <f>(VLOOKUP($A4,'ADR Raw Data'!$B$6:$BE$49,'ADR Raw Data'!AV$1,FALSE))/100</f>
        <v>-2.8173556798236398E-3</v>
      </c>
      <c r="P5" s="79">
        <f>(VLOOKUP($A4,'ADR Raw Data'!$B$6:$BE$49,'ADR Raw Data'!AW$1,FALSE))/100</f>
        <v>-2.05871133842866E-2</v>
      </c>
      <c r="Q5" s="79">
        <f>(VLOOKUP($A4,'ADR Raw Data'!$B$6:$BE$49,'ADR Raw Data'!AX$1,FALSE))/100</f>
        <v>-2.60448691136323E-2</v>
      </c>
      <c r="R5" s="79">
        <f>(VLOOKUP($A4,'ADR Raw Data'!$B$6:$BE$49,'ADR Raw Data'!AY$1,FALSE))/100</f>
        <v>-1.3300768221100401E-2</v>
      </c>
      <c r="S5" s="80">
        <f>(VLOOKUP($A4,'ADR Raw Data'!$B$6:$BE$49,'ADR Raw Data'!BA$1,FALSE))/100</f>
        <v>1.60702405961222E-2</v>
      </c>
      <c r="T5" s="80">
        <f>(VLOOKUP($A4,'ADR Raw Data'!$B$6:$BE$49,'ADR Raw Data'!BB$1,FALSE))/100</f>
        <v>6.1895230431111706E-3</v>
      </c>
      <c r="U5" s="79">
        <f>(VLOOKUP($A4,'ADR Raw Data'!$B$6:$BE$49,'ADR Raw Data'!BC$1,FALSE))/100</f>
        <v>1.10856196437772E-2</v>
      </c>
      <c r="V5" s="81">
        <f>(VLOOKUP($A4,'ADR Raw Data'!$B$6:$BE$49,'ADR Raw Data'!BE$1,FALSE))/100</f>
        <v>-4.6404549717003205E-3</v>
      </c>
      <c r="X5" s="78">
        <f>(VLOOKUP($A4,'RevPAR Raw Data'!$B$6:$BE$49,'RevPAR Raw Data'!AT$1,FALSE))/100</f>
        <v>-2.89044156475242E-2</v>
      </c>
      <c r="Y5" s="79">
        <f>(VLOOKUP($A4,'RevPAR Raw Data'!$B$6:$BE$49,'RevPAR Raw Data'!AU$1,FALSE))/100</f>
        <v>-2.2693978546832999E-2</v>
      </c>
      <c r="Z5" s="79">
        <f>(VLOOKUP($A4,'RevPAR Raw Data'!$B$6:$BE$49,'RevPAR Raw Data'!AV$1,FALSE))/100</f>
        <v>-1.13968749002688E-2</v>
      </c>
      <c r="AA5" s="79">
        <f>(VLOOKUP($A4,'RevPAR Raw Data'!$B$6:$BE$49,'RevPAR Raw Data'!AW$1,FALSE))/100</f>
        <v>-4.2704159446612905E-2</v>
      </c>
      <c r="AB5" s="79">
        <f>(VLOOKUP($A4,'RevPAR Raw Data'!$B$6:$BE$49,'RevPAR Raw Data'!AX$1,FALSE))/100</f>
        <v>-5.8068585574676403E-2</v>
      </c>
      <c r="AC5" s="79">
        <f>(VLOOKUP($A4,'RevPAR Raw Data'!$B$6:$BE$49,'RevPAR Raw Data'!AY$1,FALSE))/100</f>
        <v>-3.3502334953572903E-2</v>
      </c>
      <c r="AD5" s="80">
        <f>(VLOOKUP($A4,'RevPAR Raw Data'!$B$6:$BE$49,'RevPAR Raw Data'!BA$1,FALSE))/100</f>
        <v>3.6893076282643899E-3</v>
      </c>
      <c r="AE5" s="80">
        <f>(VLOOKUP($A4,'RevPAR Raw Data'!$B$6:$BE$49,'RevPAR Raw Data'!BB$1,FALSE))/100</f>
        <v>-8.0148372942319794E-3</v>
      </c>
      <c r="AF5" s="79">
        <f>(VLOOKUP($A4,'RevPAR Raw Data'!$B$6:$BE$49,'RevPAR Raw Data'!BC$1,FALSE))/100</f>
        <v>-2.21712250253618E-3</v>
      </c>
      <c r="AG5" s="81">
        <f>(VLOOKUP($A4,'RevPAR Raw Data'!$B$6:$BE$49,'RevPAR Raw Data'!BE$1,FALSE))/100</f>
        <v>-2.27050313196492E-2</v>
      </c>
    </row>
    <row r="6" spans="1:33" x14ac:dyDescent="0.2">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3" x14ac:dyDescent="0.2">
      <c r="A7" s="123" t="s">
        <v>15</v>
      </c>
      <c r="B7" s="114">
        <f>(VLOOKUP($A7,'Occupancy Raw Data'!$B$8:$BE$45,'Occupancy Raw Data'!AG$3,FALSE))/100</f>
        <v>0.55756840155715104</v>
      </c>
      <c r="C7" s="115">
        <f>(VLOOKUP($A7,'Occupancy Raw Data'!$B$8:$BE$45,'Occupancy Raw Data'!AH$3,FALSE))/100</f>
        <v>0.65453091937990904</v>
      </c>
      <c r="D7" s="115">
        <f>(VLOOKUP($A7,'Occupancy Raw Data'!$B$8:$BE$45,'Occupancy Raw Data'!AI$3,FALSE))/100</f>
        <v>0.692656540436417</v>
      </c>
      <c r="E7" s="115">
        <f>(VLOOKUP($A7,'Occupancy Raw Data'!$B$8:$BE$45,'Occupancy Raw Data'!AJ$3,FALSE))/100</f>
        <v>0.69256605463501997</v>
      </c>
      <c r="F7" s="115">
        <f>(VLOOKUP($A7,'Occupancy Raw Data'!$B$8:$BE$45,'Occupancy Raw Data'!AK$3,FALSE))/100</f>
        <v>0.68502505996601404</v>
      </c>
      <c r="G7" s="116">
        <f>(VLOOKUP($A7,'Occupancy Raw Data'!$B$8:$BE$45,'Occupancy Raw Data'!AL$3,FALSE))/100</f>
        <v>0.65647969242115811</v>
      </c>
      <c r="H7" s="88">
        <f>(VLOOKUP($A7,'Occupancy Raw Data'!$B$8:$BE$45,'Occupancy Raw Data'!AN$3,FALSE))/100</f>
        <v>0.76073253624032999</v>
      </c>
      <c r="I7" s="88">
        <f>(VLOOKUP($A7,'Occupancy Raw Data'!$B$8:$BE$45,'Occupancy Raw Data'!AO$3,FALSE))/100</f>
        <v>0.75691219503217599</v>
      </c>
      <c r="J7" s="116">
        <f>(VLOOKUP($A7,'Occupancy Raw Data'!$B$8:$BE$45,'Occupancy Raw Data'!AP$3,FALSE))/100</f>
        <v>0.75882236563625294</v>
      </c>
      <c r="K7" s="117">
        <f>(VLOOKUP($A7,'Occupancy Raw Data'!$B$8:$BE$45,'Occupancy Raw Data'!AR$3,FALSE))/100</f>
        <v>0.68572467226488498</v>
      </c>
      <c r="M7" s="110">
        <f>VLOOKUP($A7,'ADR Raw Data'!$B$6:$BE$43,'ADR Raw Data'!AG$1,FALSE)</f>
        <v>123.410648727601</v>
      </c>
      <c r="N7" s="111">
        <f>VLOOKUP($A7,'ADR Raw Data'!$B$6:$BE$43,'ADR Raw Data'!AH$1,FALSE)</f>
        <v>129.978405909533</v>
      </c>
      <c r="O7" s="111">
        <f>VLOOKUP($A7,'ADR Raw Data'!$B$6:$BE$43,'ADR Raw Data'!AI$1,FALSE)</f>
        <v>134.72587122666999</v>
      </c>
      <c r="P7" s="111">
        <f>VLOOKUP($A7,'ADR Raw Data'!$B$6:$BE$43,'ADR Raw Data'!AJ$1,FALSE)</f>
        <v>134.227714920788</v>
      </c>
      <c r="Q7" s="111">
        <f>VLOOKUP($A7,'ADR Raw Data'!$B$6:$BE$43,'ADR Raw Data'!AK$1,FALSE)</f>
        <v>133.49965821126</v>
      </c>
      <c r="R7" s="112">
        <f>VLOOKUP($A7,'ADR Raw Data'!$B$6:$BE$43,'ADR Raw Data'!AL$1,FALSE)</f>
        <v>131.49691090437901</v>
      </c>
      <c r="S7" s="111">
        <f>VLOOKUP($A7,'ADR Raw Data'!$B$6:$BE$43,'ADR Raw Data'!AN$1,FALSE)</f>
        <v>152.43871837387201</v>
      </c>
      <c r="T7" s="111">
        <f>VLOOKUP($A7,'ADR Raw Data'!$B$6:$BE$43,'ADR Raw Data'!AO$1,FALSE)</f>
        <v>149.89199549109</v>
      </c>
      <c r="U7" s="112">
        <f>VLOOKUP($A7,'ADR Raw Data'!$B$6:$BE$43,'ADR Raw Data'!AP$1,FALSE)</f>
        <v>151.16856234352801</v>
      </c>
      <c r="V7" s="113">
        <f>VLOOKUP($A7,'ADR Raw Data'!$B$6:$BE$43,'ADR Raw Data'!AR$1,FALSE)</f>
        <v>137.717417251337</v>
      </c>
      <c r="X7" s="110">
        <f>VLOOKUP($A7,'RevPAR Raw Data'!$B$6:$BE$43,'RevPAR Raw Data'!AG$1,FALSE)</f>
        <v>68.809878146179997</v>
      </c>
      <c r="Y7" s="111">
        <f>VLOOKUP($A7,'RevPAR Raw Data'!$B$6:$BE$43,'RevPAR Raw Data'!AH$1,FALSE)</f>
        <v>85.074885519501706</v>
      </c>
      <c r="Z7" s="111">
        <f>VLOOKUP($A7,'RevPAR Raw Data'!$B$6:$BE$43,'RevPAR Raw Data'!AI$1,FALSE)</f>
        <v>93.318755871148198</v>
      </c>
      <c r="AA7" s="111">
        <f>VLOOKUP($A7,'RevPAR Raw Data'!$B$6:$BE$43,'RevPAR Raw Data'!AJ$1,FALSE)</f>
        <v>92.961558945364899</v>
      </c>
      <c r="AB7" s="111">
        <f>VLOOKUP($A7,'RevPAR Raw Data'!$B$6:$BE$43,'RevPAR Raw Data'!AK$1,FALSE)</f>
        <v>91.450611371611302</v>
      </c>
      <c r="AC7" s="112">
        <f>VLOOKUP($A7,'RevPAR Raw Data'!$B$6:$BE$43,'RevPAR Raw Data'!AL$1,FALSE)</f>
        <v>86.325051624839404</v>
      </c>
      <c r="AD7" s="111">
        <f>VLOOKUP($A7,'RevPAR Raw Data'!$B$6:$BE$43,'RevPAR Raw Data'!AN$1,FALSE)</f>
        <v>115.965092849781</v>
      </c>
      <c r="AE7" s="111">
        <f>VLOOKUP($A7,'RevPAR Raw Data'!$B$6:$BE$43,'RevPAR Raw Data'!AO$1,FALSE)</f>
        <v>113.455079324914</v>
      </c>
      <c r="AF7" s="112">
        <f>VLOOKUP($A7,'RevPAR Raw Data'!$B$6:$BE$43,'RevPAR Raw Data'!AP$1,FALSE)</f>
        <v>114.71008608734699</v>
      </c>
      <c r="AG7" s="113">
        <f>VLOOKUP($A7,'RevPAR Raw Data'!$B$6:$BE$43,'RevPAR Raw Data'!AR$1,FALSE)</f>
        <v>94.436230809839699</v>
      </c>
    </row>
    <row r="8" spans="1:33" x14ac:dyDescent="0.2">
      <c r="A8" s="90" t="s">
        <v>14</v>
      </c>
      <c r="B8" s="78">
        <f>(VLOOKUP($A7,'Occupancy Raw Data'!$B$8:$BE$45,'Occupancy Raw Data'!AT$3,FALSE))/100</f>
        <v>2.3303489685752E-2</v>
      </c>
      <c r="C8" s="79">
        <f>(VLOOKUP($A7,'Occupancy Raw Data'!$B$8:$BE$45,'Occupancy Raw Data'!AU$3,FALSE))/100</f>
        <v>6.1268864296845403E-3</v>
      </c>
      <c r="D8" s="79">
        <f>(VLOOKUP($A7,'Occupancy Raw Data'!$B$8:$BE$45,'Occupancy Raw Data'!AV$3,FALSE))/100</f>
        <v>1.97719687869224E-2</v>
      </c>
      <c r="E8" s="79">
        <f>(VLOOKUP($A7,'Occupancy Raw Data'!$B$8:$BE$45,'Occupancy Raw Data'!AW$3,FALSE))/100</f>
        <v>1.6457353451571198E-2</v>
      </c>
      <c r="F8" s="79">
        <f>(VLOOKUP($A7,'Occupancy Raw Data'!$B$8:$BE$45,'Occupancy Raw Data'!AX$3,FALSE))/100</f>
        <v>1.5461118018438101E-2</v>
      </c>
      <c r="G8" s="79">
        <f>(VLOOKUP($A7,'Occupancy Raw Data'!$B$8:$BE$45,'Occupancy Raw Data'!AY$3,FALSE))/100</f>
        <v>1.6017478461524098E-2</v>
      </c>
      <c r="H8" s="80">
        <f>(VLOOKUP($A7,'Occupancy Raw Data'!$B$8:$BE$45,'Occupancy Raw Data'!BA$3,FALSE))/100</f>
        <v>2.68848888166438E-2</v>
      </c>
      <c r="I8" s="80">
        <f>(VLOOKUP($A7,'Occupancy Raw Data'!$B$8:$BE$45,'Occupancy Raw Data'!BB$3,FALSE))/100</f>
        <v>1.5727495984642001E-2</v>
      </c>
      <c r="J8" s="79">
        <f>(VLOOKUP($A7,'Occupancy Raw Data'!$B$8:$BE$45,'Occupancy Raw Data'!BC$3,FALSE))/100</f>
        <v>2.1289762733458201E-2</v>
      </c>
      <c r="K8" s="81">
        <f>(VLOOKUP($A7,'Occupancy Raw Data'!$B$8:$BE$45,'Occupancy Raw Data'!BE$3,FALSE))/100</f>
        <v>1.7681214789937501E-2</v>
      </c>
      <c r="M8" s="78">
        <f>(VLOOKUP($A7,'ADR Raw Data'!$B$6:$BE$49,'ADR Raw Data'!AT$1,FALSE))/100</f>
        <v>5.6868063631366908E-3</v>
      </c>
      <c r="N8" s="79">
        <f>(VLOOKUP($A7,'ADR Raw Data'!$B$6:$BE$49,'ADR Raw Data'!AU$1,FALSE))/100</f>
        <v>-2.4609610167705899E-3</v>
      </c>
      <c r="O8" s="79">
        <f>(VLOOKUP($A7,'ADR Raw Data'!$B$6:$BE$49,'ADR Raw Data'!AV$1,FALSE))/100</f>
        <v>-3.6847632842820699E-3</v>
      </c>
      <c r="P8" s="79">
        <f>(VLOOKUP($A7,'ADR Raw Data'!$B$6:$BE$49,'ADR Raw Data'!AW$1,FALSE))/100</f>
        <v>-1.93018339735757E-2</v>
      </c>
      <c r="Q8" s="79">
        <f>(VLOOKUP($A7,'ADR Raw Data'!$B$6:$BE$49,'ADR Raw Data'!AX$1,FALSE))/100</f>
        <v>-2.0668746627173096E-2</v>
      </c>
      <c r="R8" s="79">
        <f>(VLOOKUP($A7,'ADR Raw Data'!$B$6:$BE$49,'ADR Raw Data'!AY$1,FALSE))/100</f>
        <v>-9.0549794456823898E-3</v>
      </c>
      <c r="S8" s="80">
        <f>(VLOOKUP($A7,'ADR Raw Data'!$B$6:$BE$49,'ADR Raw Data'!BA$1,FALSE))/100</f>
        <v>2.7702958019628399E-2</v>
      </c>
      <c r="T8" s="80">
        <f>(VLOOKUP($A7,'ADR Raw Data'!$B$6:$BE$49,'ADR Raw Data'!BB$1,FALSE))/100</f>
        <v>1.2162454262462E-2</v>
      </c>
      <c r="U8" s="79">
        <f>(VLOOKUP($A7,'ADR Raw Data'!$B$6:$BE$49,'ADR Raw Data'!BC$1,FALSE))/100</f>
        <v>1.9963009871633599E-2</v>
      </c>
      <c r="V8" s="81">
        <f>(VLOOKUP($A7,'ADR Raw Data'!$B$6:$BE$49,'ADR Raw Data'!BE$1,FALSE))/100</f>
        <v>9.5642332759245097E-4</v>
      </c>
      <c r="X8" s="78">
        <f>(VLOOKUP($A7,'RevPAR Raw Data'!$B$6:$BE$49,'RevPAR Raw Data'!AT$1,FALSE))/100</f>
        <v>2.91228184823169E-2</v>
      </c>
      <c r="Y8" s="79">
        <f>(VLOOKUP($A7,'RevPAR Raw Data'!$B$6:$BE$49,'RevPAR Raw Data'!AU$1,FALSE))/100</f>
        <v>3.65084738425631E-3</v>
      </c>
      <c r="Z8" s="79">
        <f>(VLOOKUP($A7,'RevPAR Raw Data'!$B$6:$BE$49,'RevPAR Raw Data'!AV$1,FALSE))/100</f>
        <v>1.6014350477996299E-2</v>
      </c>
      <c r="AA8" s="79">
        <f>(VLOOKUP($A7,'RevPAR Raw Data'!$B$6:$BE$49,'RevPAR Raw Data'!AW$1,FALSE))/100</f>
        <v>-3.1621376259712199E-3</v>
      </c>
      <c r="AB8" s="79">
        <f>(VLOOKUP($A7,'RevPAR Raw Data'!$B$6:$BE$49,'RevPAR Raw Data'!AX$1,FALSE))/100</f>
        <v>-5.5271905396309497E-3</v>
      </c>
      <c r="AC8" s="79">
        <f>(VLOOKUP($A7,'RevPAR Raw Data'!$B$6:$BE$49,'RevPAR Raw Data'!AY$1,FALSE))/100</f>
        <v>6.8174610776009807E-3</v>
      </c>
      <c r="AD8" s="80">
        <f>(VLOOKUP($A7,'RevPAR Raw Data'!$B$6:$BE$49,'RevPAR Raw Data'!BA$1,FALSE))/100</f>
        <v>5.53326377825221E-2</v>
      </c>
      <c r="AE8" s="80">
        <f>(VLOOKUP($A7,'RevPAR Raw Data'!$B$6:$BE$49,'RevPAR Raw Data'!BB$1,FALSE))/100</f>
        <v>2.8081235197680302E-2</v>
      </c>
      <c r="AF8" s="79">
        <f>(VLOOKUP($A7,'RevPAR Raw Data'!$B$6:$BE$49,'RevPAR Raw Data'!BC$1,FALSE))/100</f>
        <v>4.1677780348704702E-2</v>
      </c>
      <c r="AG8" s="81">
        <f>(VLOOKUP($A7,'RevPAR Raw Data'!$B$6:$BE$49,'RevPAR Raw Data'!BE$1,FALSE))/100</f>
        <v>1.8654548843815198E-2</v>
      </c>
    </row>
    <row r="9" spans="1:33" x14ac:dyDescent="0.2">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3" x14ac:dyDescent="0.2">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3" x14ac:dyDescent="0.2">
      <c r="A11" s="105" t="s">
        <v>17</v>
      </c>
      <c r="B11" s="82">
        <f>(VLOOKUP($A11,'Occupancy Raw Data'!$B$8:$BE$51,'Occupancy Raw Data'!AG$3,FALSE))/100</f>
        <v>0.50468424705065895</v>
      </c>
      <c r="C11" s="88">
        <f>(VLOOKUP($A11,'Occupancy Raw Data'!$B$8:$BE$51,'Occupancy Raw Data'!AH$3,FALSE))/100</f>
        <v>0.63315405968077698</v>
      </c>
      <c r="D11" s="88">
        <f>(VLOOKUP($A11,'Occupancy Raw Data'!$B$8:$BE$51,'Occupancy Raw Data'!AI$3,FALSE))/100</f>
        <v>0.68572172102706408</v>
      </c>
      <c r="E11" s="88">
        <f>(VLOOKUP($A11,'Occupancy Raw Data'!$B$8:$BE$51,'Occupancy Raw Data'!AJ$3,FALSE))/100</f>
        <v>0.66334142956280306</v>
      </c>
      <c r="F11" s="88">
        <f>(VLOOKUP($A11,'Occupancy Raw Data'!$B$8:$BE$51,'Occupancy Raw Data'!AK$3,FALSE))/100</f>
        <v>0.66559680777237995</v>
      </c>
      <c r="G11" s="89">
        <f>(VLOOKUP($A11,'Occupancy Raw Data'!$B$8:$BE$51,'Occupancy Raw Data'!AL$3,FALSE))/100</f>
        <v>0.63049965301873601</v>
      </c>
      <c r="H11" s="88">
        <f>(VLOOKUP($A11,'Occupancy Raw Data'!$B$8:$BE$51,'Occupancy Raw Data'!AN$3,FALSE))/100</f>
        <v>0.744621790423317</v>
      </c>
      <c r="I11" s="88">
        <f>(VLOOKUP($A11,'Occupancy Raw Data'!$B$8:$BE$51,'Occupancy Raw Data'!AO$3,FALSE))/100</f>
        <v>0.73638098542678609</v>
      </c>
      <c r="J11" s="89">
        <f>(VLOOKUP($A11,'Occupancy Raw Data'!$B$8:$BE$51,'Occupancy Raw Data'!AP$3,FALSE))/100</f>
        <v>0.74050138792505193</v>
      </c>
      <c r="K11" s="83">
        <f>(VLOOKUP($A11,'Occupancy Raw Data'!$B$8:$BE$51,'Occupancy Raw Data'!AR$3,FALSE))/100</f>
        <v>0.66192872013482695</v>
      </c>
      <c r="M11" s="110">
        <f>VLOOKUP($A11,'ADR Raw Data'!$B$6:$BE$49,'ADR Raw Data'!AG$1,FALSE)</f>
        <v>292.24350464077003</v>
      </c>
      <c r="N11" s="111">
        <f>VLOOKUP($A11,'ADR Raw Data'!$B$6:$BE$49,'ADR Raw Data'!AH$1,FALSE)</f>
        <v>282.71400054802001</v>
      </c>
      <c r="O11" s="111">
        <f>VLOOKUP($A11,'ADR Raw Data'!$B$6:$BE$49,'ADR Raw Data'!AI$1,FALSE)</f>
        <v>290.88878684376903</v>
      </c>
      <c r="P11" s="111">
        <f>VLOOKUP($A11,'ADR Raw Data'!$B$6:$BE$49,'ADR Raw Data'!AJ$1,FALSE)</f>
        <v>287.87176278278997</v>
      </c>
      <c r="Q11" s="111">
        <f>VLOOKUP($A11,'ADR Raw Data'!$B$6:$BE$49,'ADR Raw Data'!AK$1,FALSE)</f>
        <v>308.85172292454001</v>
      </c>
      <c r="R11" s="112">
        <f>VLOOKUP($A11,'ADR Raw Data'!$B$6:$BE$49,'ADR Raw Data'!AL$1,FALSE)</f>
        <v>292.621559077651</v>
      </c>
      <c r="S11" s="111">
        <f>VLOOKUP($A11,'ADR Raw Data'!$B$6:$BE$49,'ADR Raw Data'!AN$1,FALSE)</f>
        <v>364.60038793103399</v>
      </c>
      <c r="T11" s="111">
        <f>VLOOKUP($A11,'ADR Raw Data'!$B$6:$BE$49,'ADR Raw Data'!AO$1,FALSE)</f>
        <v>348.33586170337998</v>
      </c>
      <c r="U11" s="112">
        <f>VLOOKUP($A11,'ADR Raw Data'!$B$6:$BE$49,'ADR Raw Data'!AP$1,FALSE)</f>
        <v>356.51337550518298</v>
      </c>
      <c r="V11" s="113">
        <f>VLOOKUP($A11,'ADR Raw Data'!$B$6:$BE$49,'ADR Raw Data'!AR$1,FALSE)</f>
        <v>313.04325676308099</v>
      </c>
      <c r="X11" s="110">
        <f>VLOOKUP($A11,'RevPAR Raw Data'!$B$6:$BE$49,'RevPAR Raw Data'!AG$1,FALSE)</f>
        <v>147.490693095072</v>
      </c>
      <c r="Y11" s="111">
        <f>VLOOKUP($A11,'RevPAR Raw Data'!$B$6:$BE$49,'RevPAR Raw Data'!AH$1,FALSE)</f>
        <v>179.00151717557199</v>
      </c>
      <c r="Z11" s="111">
        <f>VLOOKUP($A11,'RevPAR Raw Data'!$B$6:$BE$49,'RevPAR Raw Data'!AI$1,FALSE)</f>
        <v>199.46875954198401</v>
      </c>
      <c r="AA11" s="111">
        <f>VLOOKUP($A11,'RevPAR Raw Data'!$B$6:$BE$49,'RevPAR Raw Data'!AJ$1,FALSE)</f>
        <v>190.9572666551</v>
      </c>
      <c r="AB11" s="111">
        <f>VLOOKUP($A11,'RevPAR Raw Data'!$B$6:$BE$49,'RevPAR Raw Data'!AK$1,FALSE)</f>
        <v>205.57072085357299</v>
      </c>
      <c r="AC11" s="112">
        <f>VLOOKUP($A11,'RevPAR Raw Data'!$B$6:$BE$49,'RevPAR Raw Data'!AL$1,FALSE)</f>
        <v>184.49779146425999</v>
      </c>
      <c r="AD11" s="111">
        <f>VLOOKUP($A11,'RevPAR Raw Data'!$B$6:$BE$49,'RevPAR Raw Data'!AN$1,FALSE)</f>
        <v>271.48939365024199</v>
      </c>
      <c r="AE11" s="111">
        <f>VLOOKUP($A11,'RevPAR Raw Data'!$B$6:$BE$49,'RevPAR Raw Data'!AO$1,FALSE)</f>
        <v>256.50790510062399</v>
      </c>
      <c r="AF11" s="112">
        <f>VLOOKUP($A11,'RevPAR Raw Data'!$B$6:$BE$49,'RevPAR Raw Data'!AP$1,FALSE)</f>
        <v>263.99864937543299</v>
      </c>
      <c r="AG11" s="113">
        <f>VLOOKUP($A11,'RevPAR Raw Data'!$B$6:$BE$49,'RevPAR Raw Data'!AR$1,FALSE)</f>
        <v>207.21232229602401</v>
      </c>
    </row>
    <row r="12" spans="1:33" x14ac:dyDescent="0.2">
      <c r="A12" s="90" t="s">
        <v>14</v>
      </c>
      <c r="B12" s="78">
        <f>(VLOOKUP($A11,'Occupancy Raw Data'!$B$8:$BE$51,'Occupancy Raw Data'!AT$3,FALSE))/100</f>
        <v>7.6411419908786096E-2</v>
      </c>
      <c r="C12" s="79">
        <f>(VLOOKUP($A11,'Occupancy Raw Data'!$B$8:$BE$51,'Occupancy Raw Data'!AU$3,FALSE))/100</f>
        <v>9.7834247774078995E-2</v>
      </c>
      <c r="D12" s="79">
        <f>(VLOOKUP($A11,'Occupancy Raw Data'!$B$8:$BE$51,'Occupancy Raw Data'!AV$3,FALSE))/100</f>
        <v>0.12967694101081101</v>
      </c>
      <c r="E12" s="79">
        <f>(VLOOKUP($A11,'Occupancy Raw Data'!$B$8:$BE$51,'Occupancy Raw Data'!AW$3,FALSE))/100</f>
        <v>1.7681078400266701E-2</v>
      </c>
      <c r="F12" s="79">
        <f>(VLOOKUP($A11,'Occupancy Raw Data'!$B$8:$BE$51,'Occupancy Raw Data'!AX$3,FALSE))/100</f>
        <v>6.0843664393866799E-2</v>
      </c>
      <c r="G12" s="79">
        <f>(VLOOKUP($A11,'Occupancy Raw Data'!$B$8:$BE$51,'Occupancy Raw Data'!AY$3,FALSE))/100</f>
        <v>7.5264957644370203E-2</v>
      </c>
      <c r="H12" s="80">
        <f>(VLOOKUP($A11,'Occupancy Raw Data'!$B$8:$BE$51,'Occupancy Raw Data'!BA$3,FALSE))/100</f>
        <v>0.14679295194425002</v>
      </c>
      <c r="I12" s="80">
        <f>(VLOOKUP($A11,'Occupancy Raw Data'!$B$8:$BE$51,'Occupancy Raw Data'!BB$3,FALSE))/100</f>
        <v>8.7450714299138602E-2</v>
      </c>
      <c r="J12" s="79">
        <f>(VLOOKUP($A11,'Occupancy Raw Data'!$B$8:$BE$51,'Occupancy Raw Data'!BC$3,FALSE))/100</f>
        <v>0.116498766716264</v>
      </c>
      <c r="K12" s="81">
        <f>(VLOOKUP($A11,'Occupancy Raw Data'!$B$8:$BE$51,'Occupancy Raw Data'!BE$3,FALSE))/100</f>
        <v>8.8109373772197602E-2</v>
      </c>
      <c r="M12" s="78">
        <f>(VLOOKUP($A11,'ADR Raw Data'!$B$6:$BE$49,'ADR Raw Data'!AT$1,FALSE))/100</f>
        <v>-5.7398543734894607E-3</v>
      </c>
      <c r="N12" s="79">
        <f>(VLOOKUP($A11,'ADR Raw Data'!$B$6:$BE$49,'ADR Raw Data'!AU$1,FALSE))/100</f>
        <v>-1.3543709710695899E-2</v>
      </c>
      <c r="O12" s="79">
        <f>(VLOOKUP($A11,'ADR Raw Data'!$B$6:$BE$49,'ADR Raw Data'!AV$1,FALSE))/100</f>
        <v>-1.4305058256222801E-2</v>
      </c>
      <c r="P12" s="79">
        <f>(VLOOKUP($A11,'ADR Raw Data'!$B$6:$BE$49,'ADR Raw Data'!AW$1,FALSE))/100</f>
        <v>-5.4255031202616301E-2</v>
      </c>
      <c r="Q12" s="79">
        <f>(VLOOKUP($A11,'ADR Raw Data'!$B$6:$BE$49,'ADR Raw Data'!AX$1,FALSE))/100</f>
        <v>-2.4999703978217803E-2</v>
      </c>
      <c r="R12" s="79">
        <f>(VLOOKUP($A11,'ADR Raw Data'!$B$6:$BE$49,'ADR Raw Data'!AY$1,FALSE))/100</f>
        <v>-2.4414007443045498E-2</v>
      </c>
      <c r="S12" s="80">
        <f>(VLOOKUP($A11,'ADR Raw Data'!$B$6:$BE$49,'ADR Raw Data'!BA$1,FALSE))/100</f>
        <v>1.18759088239315E-2</v>
      </c>
      <c r="T12" s="80">
        <f>(VLOOKUP($A11,'ADR Raw Data'!$B$6:$BE$49,'ADR Raw Data'!BB$1,FALSE))/100</f>
        <v>-2.9225621790155899E-2</v>
      </c>
      <c r="U12" s="79">
        <f>(VLOOKUP($A11,'ADR Raw Data'!$B$6:$BE$49,'ADR Raw Data'!BC$1,FALSE))/100</f>
        <v>-8.4627983091453193E-3</v>
      </c>
      <c r="V12" s="81">
        <f>(VLOOKUP($A11,'ADR Raw Data'!$B$6:$BE$49,'ADR Raw Data'!BE$1,FALSE))/100</f>
        <v>-1.7174627234776401E-2</v>
      </c>
      <c r="X12" s="78">
        <f>(VLOOKUP($A11,'RevPAR Raw Data'!$B$6:$BE$49,'RevPAR Raw Data'!AT$1,FALSE))/100</f>
        <v>7.0232975112548696E-2</v>
      </c>
      <c r="Y12" s="79">
        <f>(VLOOKUP($A11,'RevPAR Raw Data'!$B$6:$BE$49,'RevPAR Raw Data'!AU$1,FALSE))/100</f>
        <v>8.2965499411766605E-2</v>
      </c>
      <c r="Z12" s="79">
        <f>(VLOOKUP($A11,'RevPAR Raw Data'!$B$6:$BE$49,'RevPAR Raw Data'!AV$1,FALSE))/100</f>
        <v>0.11351684655894</v>
      </c>
      <c r="AA12" s="79">
        <f>(VLOOKUP($A11,'RevPAR Raw Data'!$B$6:$BE$49,'RevPAR Raw Data'!AW$1,FALSE))/100</f>
        <v>-3.7533240262651903E-2</v>
      </c>
      <c r="AB12" s="79">
        <f>(VLOOKUP($A11,'RevPAR Raw Data'!$B$6:$BE$49,'RevPAR Raw Data'!AX$1,FALSE))/100</f>
        <v>3.4322886816852201E-2</v>
      </c>
      <c r="AC12" s="79">
        <f>(VLOOKUP($A11,'RevPAR Raw Data'!$B$6:$BE$49,'RevPAR Raw Data'!AY$1,FALSE))/100</f>
        <v>4.9013430965194497E-2</v>
      </c>
      <c r="AD12" s="80">
        <f>(VLOOKUP($A11,'RevPAR Raw Data'!$B$6:$BE$49,'RevPAR Raw Data'!BA$1,FALSE))/100</f>
        <v>0.160412160481468</v>
      </c>
      <c r="AE12" s="80">
        <f>(VLOOKUP($A11,'RevPAR Raw Data'!$B$6:$BE$49,'RevPAR Raw Data'!BB$1,FALSE))/100</f>
        <v>5.5669291007597099E-2</v>
      </c>
      <c r="AF12" s="79">
        <f>(VLOOKUP($A11,'RevPAR Raw Data'!$B$6:$BE$49,'RevPAR Raw Data'!BC$1,FALSE))/100</f>
        <v>0.107050062841135</v>
      </c>
      <c r="AG12" s="81">
        <f>(VLOOKUP($A11,'RevPAR Raw Data'!$B$6:$BE$49,'RevPAR Raw Data'!BE$1,FALSE))/100</f>
        <v>6.94215008869941E-2</v>
      </c>
    </row>
    <row r="13" spans="1:33" x14ac:dyDescent="0.2">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3" x14ac:dyDescent="0.2">
      <c r="A14" s="105" t="s">
        <v>18</v>
      </c>
      <c r="B14" s="82">
        <f>(VLOOKUP($A14,'Occupancy Raw Data'!$B$8:$BE$51,'Occupancy Raw Data'!AG$3,FALSE))/100</f>
        <v>0.56476193054164492</v>
      </c>
      <c r="C14" s="88">
        <f>(VLOOKUP($A14,'Occupancy Raw Data'!$B$8:$BE$51,'Occupancy Raw Data'!AH$3,FALSE))/100</f>
        <v>0.69027961995506504</v>
      </c>
      <c r="D14" s="88">
        <f>(VLOOKUP($A14,'Occupancy Raw Data'!$B$8:$BE$51,'Occupancy Raw Data'!AI$3,FALSE))/100</f>
        <v>0.74448774854750799</v>
      </c>
      <c r="E14" s="88">
        <f>(VLOOKUP($A14,'Occupancy Raw Data'!$B$8:$BE$51,'Occupancy Raw Data'!AJ$3,FALSE))/100</f>
        <v>0.72682328317274691</v>
      </c>
      <c r="F14" s="88">
        <f>(VLOOKUP($A14,'Occupancy Raw Data'!$B$8:$BE$51,'Occupancy Raw Data'!AK$3,FALSE))/100</f>
        <v>0.70814838872649799</v>
      </c>
      <c r="G14" s="89">
        <f>(VLOOKUP($A14,'Occupancy Raw Data'!$B$8:$BE$51,'Occupancy Raw Data'!AL$3,FALSE))/100</f>
        <v>0.68690340857828502</v>
      </c>
      <c r="H14" s="88">
        <f>(VLOOKUP($A14,'Occupancy Raw Data'!$B$8:$BE$51,'Occupancy Raw Data'!AN$3,FALSE))/100</f>
        <v>0.78006026487676294</v>
      </c>
      <c r="I14" s="88">
        <f>(VLOOKUP($A14,'Occupancy Raw Data'!$B$8:$BE$51,'Occupancy Raw Data'!AO$3,FALSE))/100</f>
        <v>0.77291508787124197</v>
      </c>
      <c r="J14" s="89">
        <f>(VLOOKUP($A14,'Occupancy Raw Data'!$B$8:$BE$51,'Occupancy Raw Data'!AP$3,FALSE))/100</f>
        <v>0.77648767637400296</v>
      </c>
      <c r="K14" s="83">
        <f>(VLOOKUP($A14,'Occupancy Raw Data'!$B$8:$BE$51,'Occupancy Raw Data'!AR$3,FALSE))/100</f>
        <v>0.71249990333531799</v>
      </c>
      <c r="M14" s="110">
        <f>VLOOKUP($A14,'ADR Raw Data'!$B$6:$BE$49,'ADR Raw Data'!AG$1,FALSE)</f>
        <v>178.73192468686</v>
      </c>
      <c r="N14" s="111">
        <f>VLOOKUP($A14,'ADR Raw Data'!$B$6:$BE$49,'ADR Raw Data'!AH$1,FALSE)</f>
        <v>190.99096401448301</v>
      </c>
      <c r="O14" s="111">
        <f>VLOOKUP($A14,'ADR Raw Data'!$B$6:$BE$49,'ADR Raw Data'!AI$1,FALSE)</f>
        <v>200.050466784615</v>
      </c>
      <c r="P14" s="111">
        <f>VLOOKUP($A14,'ADR Raw Data'!$B$6:$BE$49,'ADR Raw Data'!AJ$1,FALSE)</f>
        <v>198.074801151879</v>
      </c>
      <c r="Q14" s="111">
        <f>VLOOKUP($A14,'ADR Raw Data'!$B$6:$BE$49,'ADR Raw Data'!AK$1,FALSE)</f>
        <v>193.348128391979</v>
      </c>
      <c r="R14" s="112">
        <f>VLOOKUP($A14,'ADR Raw Data'!$B$6:$BE$49,'ADR Raw Data'!AL$1,FALSE)</f>
        <v>192.92441384383</v>
      </c>
      <c r="S14" s="111">
        <f>VLOOKUP($A14,'ADR Raw Data'!$B$6:$BE$49,'ADR Raw Data'!AN$1,FALSE)</f>
        <v>210.39678887411</v>
      </c>
      <c r="T14" s="111">
        <f>VLOOKUP($A14,'ADR Raw Data'!$B$6:$BE$49,'ADR Raw Data'!AO$1,FALSE)</f>
        <v>206.309789431909</v>
      </c>
      <c r="U14" s="112">
        <f>VLOOKUP($A14,'ADR Raw Data'!$B$6:$BE$49,'ADR Raw Data'!AP$1,FALSE)</f>
        <v>208.36269121286401</v>
      </c>
      <c r="V14" s="113">
        <f>VLOOKUP($A14,'ADR Raw Data'!$B$6:$BE$49,'ADR Raw Data'!AR$1,FALSE)</f>
        <v>197.73167089051799</v>
      </c>
      <c r="X14" s="110">
        <f>VLOOKUP($A14,'RevPAR Raw Data'!$B$6:$BE$49,'RevPAR Raw Data'!AG$1,FALSE)</f>
        <v>100.940986835575</v>
      </c>
      <c r="Y14" s="111">
        <f>VLOOKUP($A14,'RevPAR Raw Data'!$B$6:$BE$49,'RevPAR Raw Data'!AH$1,FALSE)</f>
        <v>131.83717005476899</v>
      </c>
      <c r="Z14" s="111">
        <f>VLOOKUP($A14,'RevPAR Raw Data'!$B$6:$BE$49,'RevPAR Raw Data'!AI$1,FALSE)</f>
        <v>148.935121612356</v>
      </c>
      <c r="AA14" s="111">
        <f>VLOOKUP($A14,'RevPAR Raw Data'!$B$6:$BE$49,'RevPAR Raw Data'!AJ$1,FALSE)</f>
        <v>143.96537728699701</v>
      </c>
      <c r="AB14" s="111">
        <f>VLOOKUP($A14,'RevPAR Raw Data'!$B$6:$BE$49,'RevPAR Raw Data'!AK$1,FALSE)</f>
        <v>136.91916558406399</v>
      </c>
      <c r="AC14" s="112">
        <f>VLOOKUP($A14,'RevPAR Raw Data'!$B$6:$BE$49,'RevPAR Raw Data'!AL$1,FALSE)</f>
        <v>132.52043746729399</v>
      </c>
      <c r="AD14" s="111">
        <f>VLOOKUP($A14,'RevPAR Raw Data'!$B$6:$BE$49,'RevPAR Raw Data'!AN$1,FALSE)</f>
        <v>164.12217485835899</v>
      </c>
      <c r="AE14" s="111">
        <f>VLOOKUP($A14,'RevPAR Raw Data'!$B$6:$BE$49,'RevPAR Raw Data'!AO$1,FALSE)</f>
        <v>159.45994902746199</v>
      </c>
      <c r="AF14" s="112">
        <f>VLOOKUP($A14,'RevPAR Raw Data'!$B$6:$BE$49,'RevPAR Raw Data'!AP$1,FALSE)</f>
        <v>161.79106194291001</v>
      </c>
      <c r="AG14" s="113">
        <f>VLOOKUP($A14,'RevPAR Raw Data'!$B$6:$BE$49,'RevPAR Raw Data'!AR$1,FALSE)</f>
        <v>140.88379639582499</v>
      </c>
    </row>
    <row r="15" spans="1:33" x14ac:dyDescent="0.2">
      <c r="A15" s="90" t="s">
        <v>14</v>
      </c>
      <c r="B15" s="78">
        <f>(VLOOKUP($A14,'Occupancy Raw Data'!$B$8:$BE$51,'Occupancy Raw Data'!AT$3,FALSE))/100</f>
        <v>5.1716028280712305E-2</v>
      </c>
      <c r="C15" s="79">
        <f>(VLOOKUP($A14,'Occupancy Raw Data'!$B$8:$BE$51,'Occupancy Raw Data'!AU$3,FALSE))/100</f>
        <v>7.6897211181366709E-4</v>
      </c>
      <c r="D15" s="79">
        <f>(VLOOKUP($A14,'Occupancy Raw Data'!$B$8:$BE$51,'Occupancy Raw Data'!AV$3,FALSE))/100</f>
        <v>3.58697387233809E-3</v>
      </c>
      <c r="E15" s="79">
        <f>(VLOOKUP($A14,'Occupancy Raw Data'!$B$8:$BE$51,'Occupancy Raw Data'!AW$3,FALSE))/100</f>
        <v>-3.57034726184308E-2</v>
      </c>
      <c r="F15" s="79">
        <f>(VLOOKUP($A14,'Occupancy Raw Data'!$B$8:$BE$51,'Occupancy Raw Data'!AX$3,FALSE))/100</f>
        <v>-2.03310674838913E-2</v>
      </c>
      <c r="G15" s="79">
        <f>(VLOOKUP($A14,'Occupancy Raw Data'!$B$8:$BE$51,'Occupancy Raw Data'!AY$3,FALSE))/100</f>
        <v>-3.1245932866143999E-3</v>
      </c>
      <c r="H15" s="80">
        <f>(VLOOKUP($A14,'Occupancy Raw Data'!$B$8:$BE$51,'Occupancy Raw Data'!BA$3,FALSE))/100</f>
        <v>3.0772020807101699E-2</v>
      </c>
      <c r="I15" s="80">
        <f>(VLOOKUP($A14,'Occupancy Raw Data'!$B$8:$BE$51,'Occupancy Raw Data'!BB$3,FALSE))/100</f>
        <v>2.6170514621932699E-2</v>
      </c>
      <c r="J15" s="79">
        <f>(VLOOKUP($A14,'Occupancy Raw Data'!$B$8:$BE$51,'Occupancy Raw Data'!BC$3,FALSE))/100</f>
        <v>2.8476706517439401E-2</v>
      </c>
      <c r="K15" s="81">
        <f>(VLOOKUP($A14,'Occupancy Raw Data'!$B$8:$BE$51,'Occupancy Raw Data'!BE$3,FALSE))/100</f>
        <v>6.5029834604081503E-3</v>
      </c>
      <c r="M15" s="78">
        <f>(VLOOKUP($A14,'ADR Raw Data'!$B$6:$BE$49,'ADR Raw Data'!AT$1,FALSE))/100</f>
        <v>2.2590143397838599E-2</v>
      </c>
      <c r="N15" s="79">
        <f>(VLOOKUP($A14,'ADR Raw Data'!$B$6:$BE$49,'ADR Raw Data'!AU$1,FALSE))/100</f>
        <v>8.1071653575141792E-3</v>
      </c>
      <c r="O15" s="79">
        <f>(VLOOKUP($A14,'ADR Raw Data'!$B$6:$BE$49,'ADR Raw Data'!AV$1,FALSE))/100</f>
        <v>1.45689238687814E-2</v>
      </c>
      <c r="P15" s="79">
        <f>(VLOOKUP($A14,'ADR Raw Data'!$B$6:$BE$49,'ADR Raw Data'!AW$1,FALSE))/100</f>
        <v>2.7355440563368899E-3</v>
      </c>
      <c r="Q15" s="79">
        <f>(VLOOKUP($A14,'ADR Raw Data'!$B$6:$BE$49,'ADR Raw Data'!AX$1,FALSE))/100</f>
        <v>-5.2409999507756801E-3</v>
      </c>
      <c r="R15" s="79">
        <f>(VLOOKUP($A14,'ADR Raw Data'!$B$6:$BE$49,'ADR Raw Data'!AY$1,FALSE))/100</f>
        <v>6.7460708553186196E-3</v>
      </c>
      <c r="S15" s="80">
        <f>(VLOOKUP($A14,'ADR Raw Data'!$B$6:$BE$49,'ADR Raw Data'!BA$1,FALSE))/100</f>
        <v>4.63603714471593E-2</v>
      </c>
      <c r="T15" s="80">
        <f>(VLOOKUP($A14,'ADR Raw Data'!$B$6:$BE$49,'ADR Raw Data'!BB$1,FALSE))/100</f>
        <v>3.3121940122815101E-2</v>
      </c>
      <c r="U15" s="79">
        <f>(VLOOKUP($A14,'ADR Raw Data'!$B$6:$BE$49,'ADR Raw Data'!BC$1,FALSE))/100</f>
        <v>3.9802397994543402E-2</v>
      </c>
      <c r="V15" s="81">
        <f>(VLOOKUP($A14,'ADR Raw Data'!$B$6:$BE$49,'ADR Raw Data'!BE$1,FALSE))/100</f>
        <v>1.76623604517019E-2</v>
      </c>
      <c r="X15" s="78">
        <f>(VLOOKUP($A14,'RevPAR Raw Data'!$B$6:$BE$49,'RevPAR Raw Data'!AT$1,FALSE))/100</f>
        <v>7.5474444173378993E-2</v>
      </c>
      <c r="Y15" s="79">
        <f>(VLOOKUP($A14,'RevPAR Raw Data'!$B$6:$BE$49,'RevPAR Raw Data'!AU$1,FALSE))/100</f>
        <v>8.8823716533936396E-3</v>
      </c>
      <c r="Z15" s="79">
        <f>(VLOOKUP($A14,'RevPAR Raw Data'!$B$6:$BE$49,'RevPAR Raw Data'!AV$1,FALSE))/100</f>
        <v>1.8208156090384901E-2</v>
      </c>
      <c r="AA15" s="79">
        <f>(VLOOKUP($A14,'RevPAR Raw Data'!$B$6:$BE$49,'RevPAR Raw Data'!AW$1,FALSE))/100</f>
        <v>-3.3065596984405803E-2</v>
      </c>
      <c r="AB15" s="79">
        <f>(VLOOKUP($A14,'RevPAR Raw Data'!$B$6:$BE$49,'RevPAR Raw Data'!AX$1,FALSE))/100</f>
        <v>-2.5465512310984702E-2</v>
      </c>
      <c r="AC15" s="79">
        <f>(VLOOKUP($A14,'RevPAR Raw Data'!$B$6:$BE$49,'RevPAR Raw Data'!AY$1,FALSE))/100</f>
        <v>3.6003988409986599E-3</v>
      </c>
      <c r="AD15" s="80">
        <f>(VLOOKUP($A14,'RevPAR Raw Data'!$B$6:$BE$49,'RevPAR Raw Data'!BA$1,FALSE))/100</f>
        <v>7.8558994569058002E-2</v>
      </c>
      <c r="AE15" s="80">
        <f>(VLOOKUP($A14,'RevPAR Raw Data'!$B$6:$BE$49,'RevPAR Raw Data'!BB$1,FALSE))/100</f>
        <v>6.0159272963038794E-2</v>
      </c>
      <c r="AF15" s="79">
        <f>(VLOOKUP($A14,'RevPAR Raw Data'!$B$6:$BE$49,'RevPAR Raw Data'!BC$1,FALSE))/100</f>
        <v>6.9412545718363805E-2</v>
      </c>
      <c r="AG15" s="81">
        <f>(VLOOKUP($A14,'RevPAR Raw Data'!$B$6:$BE$49,'RevPAR Raw Data'!BE$1,FALSE))/100</f>
        <v>2.4280201949999199E-2</v>
      </c>
    </row>
    <row r="16" spans="1:33" x14ac:dyDescent="0.2">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x14ac:dyDescent="0.2">
      <c r="A17" s="105" t="s">
        <v>19</v>
      </c>
      <c r="B17" s="82">
        <f>(VLOOKUP($A17,'Occupancy Raw Data'!$B$8:$BE$51,'Occupancy Raw Data'!AG$3,FALSE))/100</f>
        <v>0.59457461202339301</v>
      </c>
      <c r="C17" s="88">
        <f>(VLOOKUP($A17,'Occupancy Raw Data'!$B$8:$BE$51,'Occupancy Raw Data'!AH$3,FALSE))/100</f>
        <v>0.71160940699832098</v>
      </c>
      <c r="D17" s="88">
        <f>(VLOOKUP($A17,'Occupancy Raw Data'!$B$8:$BE$51,'Occupancy Raw Data'!AI$3,FALSE))/100</f>
        <v>0.76373991667405305</v>
      </c>
      <c r="E17" s="88">
        <f>(VLOOKUP($A17,'Occupancy Raw Data'!$B$8:$BE$51,'Occupancy Raw Data'!AJ$3,FALSE))/100</f>
        <v>0.75878320479862793</v>
      </c>
      <c r="F17" s="88">
        <f>(VLOOKUP($A17,'Occupancy Raw Data'!$B$8:$BE$51,'Occupancy Raw Data'!AK$3,FALSE))/100</f>
        <v>0.73849836007446101</v>
      </c>
      <c r="G17" s="89">
        <f>(VLOOKUP($A17,'Occupancy Raw Data'!$B$8:$BE$51,'Occupancy Raw Data'!AL$3,FALSE))/100</f>
        <v>0.71346230583923198</v>
      </c>
      <c r="H17" s="88">
        <f>(VLOOKUP($A17,'Occupancy Raw Data'!$B$8:$BE$51,'Occupancy Raw Data'!AN$3,FALSE))/100</f>
        <v>0.80907425464645499</v>
      </c>
      <c r="I17" s="88">
        <f>(VLOOKUP($A17,'Occupancy Raw Data'!$B$8:$BE$51,'Occupancy Raw Data'!AO$3,FALSE))/100</f>
        <v>0.80023934048399892</v>
      </c>
      <c r="J17" s="89">
        <f>(VLOOKUP($A17,'Occupancy Raw Data'!$B$8:$BE$51,'Occupancy Raw Data'!AP$3,FALSE))/100</f>
        <v>0.80465679756522701</v>
      </c>
      <c r="K17" s="83">
        <f>(VLOOKUP($A17,'Occupancy Raw Data'!$B$8:$BE$51,'Occupancy Raw Data'!AR$3,FALSE))/100</f>
        <v>0.73952420057970703</v>
      </c>
      <c r="M17" s="110">
        <f>VLOOKUP($A17,'ADR Raw Data'!$B$6:$BE$49,'ADR Raw Data'!AG$1,FALSE)</f>
        <v>144.65341154965299</v>
      </c>
      <c r="N17" s="111">
        <f>VLOOKUP($A17,'ADR Raw Data'!$B$6:$BE$49,'ADR Raw Data'!AH$1,FALSE)</f>
        <v>150.67583202601401</v>
      </c>
      <c r="O17" s="111">
        <f>VLOOKUP($A17,'ADR Raw Data'!$B$6:$BE$49,'ADR Raw Data'!AI$1,FALSE)</f>
        <v>156.134896072115</v>
      </c>
      <c r="P17" s="111">
        <f>VLOOKUP($A17,'ADR Raw Data'!$B$6:$BE$49,'ADR Raw Data'!AJ$1,FALSE)</f>
        <v>156.85105210381801</v>
      </c>
      <c r="Q17" s="111">
        <f>VLOOKUP($A17,'ADR Raw Data'!$B$6:$BE$49,'ADR Raw Data'!AK$1,FALSE)</f>
        <v>153.80297073180401</v>
      </c>
      <c r="R17" s="112">
        <f>VLOOKUP($A17,'ADR Raw Data'!$B$6:$BE$49,'ADR Raw Data'!AL$1,FALSE)</f>
        <v>152.80328667011901</v>
      </c>
      <c r="S17" s="111">
        <f>VLOOKUP($A17,'ADR Raw Data'!$B$6:$BE$49,'ADR Raw Data'!AN$1,FALSE)</f>
        <v>168.658731260157</v>
      </c>
      <c r="T17" s="111">
        <f>VLOOKUP($A17,'ADR Raw Data'!$B$6:$BE$49,'ADR Raw Data'!AO$1,FALSE)</f>
        <v>166.72247189144201</v>
      </c>
      <c r="U17" s="112">
        <f>VLOOKUP($A17,'ADR Raw Data'!$B$6:$BE$49,'ADR Raw Data'!AP$1,FALSE)</f>
        <v>167.69591647693801</v>
      </c>
      <c r="V17" s="113">
        <f>VLOOKUP($A17,'ADR Raw Data'!$B$6:$BE$49,'ADR Raw Data'!AR$1,FALSE)</f>
        <v>157.434204417318</v>
      </c>
      <c r="X17" s="110">
        <f>VLOOKUP($A17,'RevPAR Raw Data'!$B$6:$BE$49,'RevPAR Raw Data'!AG$1,FALSE)</f>
        <v>86.007246049995103</v>
      </c>
      <c r="Y17" s="111">
        <f>VLOOKUP($A17,'RevPAR Raw Data'!$B$6:$BE$49,'RevPAR Raw Data'!AH$1,FALSE)</f>
        <v>107.222339477011</v>
      </c>
      <c r="Z17" s="111">
        <f>VLOOKUP($A17,'RevPAR Raw Data'!$B$6:$BE$49,'RevPAR Raw Data'!AI$1,FALSE)</f>
        <v>119.246452516029</v>
      </c>
      <c r="AA17" s="111">
        <f>VLOOKUP($A17,'RevPAR Raw Data'!$B$6:$BE$49,'RevPAR Raw Data'!AJ$1,FALSE)</f>
        <v>119.015943991371</v>
      </c>
      <c r="AB17" s="111">
        <f>VLOOKUP($A17,'RevPAR Raw Data'!$B$6:$BE$49,'RevPAR Raw Data'!AK$1,FALSE)</f>
        <v>113.583241660018</v>
      </c>
      <c r="AC17" s="112">
        <f>VLOOKUP($A17,'RevPAR Raw Data'!$B$6:$BE$49,'RevPAR Raw Data'!AL$1,FALSE)</f>
        <v>109.019385247476</v>
      </c>
      <c r="AD17" s="111">
        <f>VLOOKUP($A17,'RevPAR Raw Data'!$B$6:$BE$49,'RevPAR Raw Data'!AN$1,FALSE)</f>
        <v>136.45743728392799</v>
      </c>
      <c r="AE17" s="111">
        <f>VLOOKUP($A17,'RevPAR Raw Data'!$B$6:$BE$49,'RevPAR Raw Data'!AO$1,FALSE)</f>
        <v>133.41788095026999</v>
      </c>
      <c r="AF17" s="112">
        <f>VLOOKUP($A17,'RevPAR Raw Data'!$B$6:$BE$49,'RevPAR Raw Data'!AP$1,FALSE)</f>
        <v>134.937659117099</v>
      </c>
      <c r="AG17" s="113">
        <f>VLOOKUP($A17,'RevPAR Raw Data'!$B$6:$BE$49,'RevPAR Raw Data'!AR$1,FALSE)</f>
        <v>116.426404165619</v>
      </c>
    </row>
    <row r="18" spans="1:33" x14ac:dyDescent="0.2">
      <c r="A18" s="90" t="s">
        <v>14</v>
      </c>
      <c r="B18" s="78">
        <f>(VLOOKUP($A17,'Occupancy Raw Data'!$B$8:$BE$51,'Occupancy Raw Data'!AT$3,FALSE))/100</f>
        <v>1.6112088238139598E-2</v>
      </c>
      <c r="C18" s="79">
        <f>(VLOOKUP($A17,'Occupancy Raw Data'!$B$8:$BE$51,'Occupancy Raw Data'!AU$3,FALSE))/100</f>
        <v>-5.2434383570516699E-3</v>
      </c>
      <c r="D18" s="79">
        <f>(VLOOKUP($A17,'Occupancy Raw Data'!$B$8:$BE$51,'Occupancy Raw Data'!AV$3,FALSE))/100</f>
        <v>1.04418538817531E-2</v>
      </c>
      <c r="E18" s="79">
        <f>(VLOOKUP($A17,'Occupancy Raw Data'!$B$8:$BE$51,'Occupancy Raw Data'!AW$3,FALSE))/100</f>
        <v>-2.8738176657797798E-4</v>
      </c>
      <c r="F18" s="79">
        <f>(VLOOKUP($A17,'Occupancy Raw Data'!$B$8:$BE$51,'Occupancy Raw Data'!AX$3,FALSE))/100</f>
        <v>-5.9754773137039394E-3</v>
      </c>
      <c r="G18" s="79">
        <f>(VLOOKUP($A17,'Occupancy Raw Data'!$B$8:$BE$51,'Occupancy Raw Data'!AY$3,FALSE))/100</f>
        <v>2.53434216467E-3</v>
      </c>
      <c r="H18" s="80">
        <f>(VLOOKUP($A17,'Occupancy Raw Data'!$B$8:$BE$51,'Occupancy Raw Data'!BA$3,FALSE))/100</f>
        <v>6.7358789813794498E-3</v>
      </c>
      <c r="I18" s="80">
        <f>(VLOOKUP($A17,'Occupancy Raw Data'!$B$8:$BE$51,'Occupancy Raw Data'!BB$3,FALSE))/100</f>
        <v>-8.5948660461078897E-3</v>
      </c>
      <c r="J18" s="79">
        <f>(VLOOKUP($A17,'Occupancy Raw Data'!$B$8:$BE$51,'Occupancy Raw Data'!BC$3,FALSE))/100</f>
        <v>-9.4622497957774592E-4</v>
      </c>
      <c r="K18" s="81">
        <f>(VLOOKUP($A17,'Occupancy Raw Data'!$B$8:$BE$51,'Occupancy Raw Data'!BE$3,FALSE))/100</f>
        <v>1.4582717403473001E-3</v>
      </c>
      <c r="M18" s="78">
        <f>(VLOOKUP($A17,'ADR Raw Data'!$B$6:$BE$49,'ADR Raw Data'!AT$1,FALSE))/100</f>
        <v>-2.1404423441055503E-3</v>
      </c>
      <c r="N18" s="79">
        <f>(VLOOKUP($A17,'ADR Raw Data'!$B$6:$BE$49,'ADR Raw Data'!AU$1,FALSE))/100</f>
        <v>-5.9299640223055092E-3</v>
      </c>
      <c r="O18" s="79">
        <f>(VLOOKUP($A17,'ADR Raw Data'!$B$6:$BE$49,'ADR Raw Data'!AV$1,FALSE))/100</f>
        <v>-9.8683615122870209E-3</v>
      </c>
      <c r="P18" s="79">
        <f>(VLOOKUP($A17,'ADR Raw Data'!$B$6:$BE$49,'ADR Raw Data'!AW$1,FALSE))/100</f>
        <v>-1.15621855656681E-2</v>
      </c>
      <c r="Q18" s="79">
        <f>(VLOOKUP($A17,'ADR Raw Data'!$B$6:$BE$49,'ADR Raw Data'!AX$1,FALSE))/100</f>
        <v>-1.3748474512428398E-2</v>
      </c>
      <c r="R18" s="79">
        <f>(VLOOKUP($A17,'ADR Raw Data'!$B$6:$BE$49,'ADR Raw Data'!AY$1,FALSE))/100</f>
        <v>-9.1637989159146001E-3</v>
      </c>
      <c r="S18" s="80">
        <f>(VLOOKUP($A17,'ADR Raw Data'!$B$6:$BE$49,'ADR Raw Data'!BA$1,FALSE))/100</f>
        <v>1.9988694566863901E-2</v>
      </c>
      <c r="T18" s="80">
        <f>(VLOOKUP($A17,'ADR Raw Data'!$B$6:$BE$49,'ADR Raw Data'!BB$1,FALSE))/100</f>
        <v>9.1795594803731895E-3</v>
      </c>
      <c r="U18" s="79">
        <f>(VLOOKUP($A17,'ADR Raw Data'!$B$6:$BE$49,'ADR Raw Data'!BC$1,FALSE))/100</f>
        <v>1.4619685570960701E-2</v>
      </c>
      <c r="V18" s="81">
        <f>(VLOOKUP($A17,'ADR Raw Data'!$B$6:$BE$49,'ADR Raw Data'!BE$1,FALSE))/100</f>
        <v>-1.4577874447760199E-3</v>
      </c>
      <c r="X18" s="78">
        <f>(VLOOKUP($A17,'RevPAR Raw Data'!$B$6:$BE$49,'RevPAR Raw Data'!AT$1,FALSE))/100</f>
        <v>1.39371588981171E-2</v>
      </c>
      <c r="Y18" s="79">
        <f>(VLOOKUP($A17,'RevPAR Raw Data'!$B$6:$BE$49,'RevPAR Raw Data'!AU$1,FALSE))/100</f>
        <v>-1.11423089785466E-2</v>
      </c>
      <c r="Z18" s="79">
        <f>(VLOOKUP($A17,'RevPAR Raw Data'!$B$6:$BE$49,'RevPAR Raw Data'!AV$1,FALSE))/100</f>
        <v>4.70448380502491E-4</v>
      </c>
      <c r="AA18" s="79">
        <f>(VLOOKUP($A17,'RevPAR Raw Data'!$B$6:$BE$49,'RevPAR Raw Data'!AW$1,FALSE))/100</f>
        <v>-1.1846244570932701E-2</v>
      </c>
      <c r="AB18" s="79">
        <f>(VLOOKUP($A17,'RevPAR Raw Data'!$B$6:$BE$49,'RevPAR Raw Data'!AX$1,FALSE))/100</f>
        <v>-1.9641798128585301E-2</v>
      </c>
      <c r="AC18" s="79">
        <f>(VLOOKUP($A17,'RevPAR Raw Data'!$B$6:$BE$49,'RevPAR Raw Data'!AY$1,FALSE))/100</f>
        <v>-6.6526809532257598E-3</v>
      </c>
      <c r="AD18" s="80">
        <f>(VLOOKUP($A17,'RevPAR Raw Data'!$B$6:$BE$49,'RevPAR Raw Data'!BA$1,FALSE))/100</f>
        <v>2.6859214975841497E-2</v>
      </c>
      <c r="AE18" s="80">
        <f>(VLOOKUP($A17,'RevPAR Raw Data'!$B$6:$BE$49,'RevPAR Raw Data'!BB$1,FALSE))/100</f>
        <v>5.0579635016920806E-4</v>
      </c>
      <c r="AF18" s="79">
        <f>(VLOOKUP($A17,'RevPAR Raw Data'!$B$6:$BE$49,'RevPAR Raw Data'!BC$1,FALSE))/100</f>
        <v>1.36596270797021E-2</v>
      </c>
      <c r="AG18" s="81">
        <f>(VLOOKUP($A17,'RevPAR Raw Data'!$B$6:$BE$49,'RevPAR Raw Data'!BE$1,FALSE))/100</f>
        <v>-1.6415546628749399E-6</v>
      </c>
    </row>
    <row r="19" spans="1:33" x14ac:dyDescent="0.2">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x14ac:dyDescent="0.2">
      <c r="A20" s="105" t="s">
        <v>20</v>
      </c>
      <c r="B20" s="82">
        <f>(VLOOKUP($A20,'Occupancy Raw Data'!$B$8:$BE$51,'Occupancy Raw Data'!AG$3,FALSE))/100</f>
        <v>0.56103118443123101</v>
      </c>
      <c r="C20" s="88">
        <f>(VLOOKUP($A20,'Occupancy Raw Data'!$B$8:$BE$51,'Occupancy Raw Data'!AH$3,FALSE))/100</f>
        <v>0.68190317014663293</v>
      </c>
      <c r="D20" s="88">
        <f>(VLOOKUP($A20,'Occupancy Raw Data'!$B$8:$BE$51,'Occupancy Raw Data'!AI$3,FALSE))/100</f>
        <v>0.719623584837631</v>
      </c>
      <c r="E20" s="88">
        <f>(VLOOKUP($A20,'Occupancy Raw Data'!$B$8:$BE$51,'Occupancy Raw Data'!AJ$3,FALSE))/100</f>
        <v>0.72148643126697498</v>
      </c>
      <c r="F20" s="88">
        <f>(VLOOKUP($A20,'Occupancy Raw Data'!$B$8:$BE$51,'Occupancy Raw Data'!AK$3,FALSE))/100</f>
        <v>0.71143907891257796</v>
      </c>
      <c r="G20" s="89">
        <f>(VLOOKUP($A20,'Occupancy Raw Data'!$B$8:$BE$51,'Occupancy Raw Data'!AL$3,FALSE))/100</f>
        <v>0.67910763527434692</v>
      </c>
      <c r="H20" s="88">
        <f>(VLOOKUP($A20,'Occupancy Raw Data'!$B$8:$BE$51,'Occupancy Raw Data'!AN$3,FALSE))/100</f>
        <v>0.79590414152825506</v>
      </c>
      <c r="I20" s="88">
        <f>(VLOOKUP($A20,'Occupancy Raw Data'!$B$8:$BE$51,'Occupancy Raw Data'!AO$3,FALSE))/100</f>
        <v>0.79744249212797103</v>
      </c>
      <c r="J20" s="89">
        <f>(VLOOKUP($A20,'Occupancy Raw Data'!$B$8:$BE$51,'Occupancy Raw Data'!AP$3,FALSE))/100</f>
        <v>0.79667331682811293</v>
      </c>
      <c r="K20" s="83">
        <f>(VLOOKUP($A20,'Occupancy Raw Data'!$B$8:$BE$51,'Occupancy Raw Data'!AR$3,FALSE))/100</f>
        <v>0.71270238665574492</v>
      </c>
      <c r="M20" s="110">
        <f>VLOOKUP($A20,'ADR Raw Data'!$B$6:$BE$49,'ADR Raw Data'!AG$1,FALSE)</f>
        <v>119.414133607664</v>
      </c>
      <c r="N20" s="111">
        <f>VLOOKUP($A20,'ADR Raw Data'!$B$6:$BE$49,'ADR Raw Data'!AH$1,FALSE)</f>
        <v>123.66353032453701</v>
      </c>
      <c r="O20" s="111">
        <f>VLOOKUP($A20,'ADR Raw Data'!$B$6:$BE$49,'ADR Raw Data'!AI$1,FALSE)</f>
        <v>126.09927376121</v>
      </c>
      <c r="P20" s="111">
        <f>VLOOKUP($A20,'ADR Raw Data'!$B$6:$BE$49,'ADR Raw Data'!AJ$1,FALSE)</f>
        <v>127.613565098614</v>
      </c>
      <c r="Q20" s="111">
        <f>VLOOKUP($A20,'ADR Raw Data'!$B$6:$BE$49,'ADR Raw Data'!AK$1,FALSE)</f>
        <v>129.23159436448401</v>
      </c>
      <c r="R20" s="112">
        <f>VLOOKUP($A20,'ADR Raw Data'!$B$6:$BE$49,'ADR Raw Data'!AL$1,FALSE)</f>
        <v>125.484247571913</v>
      </c>
      <c r="S20" s="111">
        <f>VLOOKUP($A20,'ADR Raw Data'!$B$6:$BE$49,'ADR Raw Data'!AN$1,FALSE)</f>
        <v>152.151336147016</v>
      </c>
      <c r="T20" s="111">
        <f>VLOOKUP($A20,'ADR Raw Data'!$B$6:$BE$49,'ADR Raw Data'!AO$1,FALSE)</f>
        <v>149.8940970129</v>
      </c>
      <c r="U20" s="112">
        <f>VLOOKUP($A20,'ADR Raw Data'!$B$6:$BE$49,'ADR Raw Data'!AP$1,FALSE)</f>
        <v>151.021626915882</v>
      </c>
      <c r="V20" s="113">
        <f>VLOOKUP($A20,'ADR Raw Data'!$B$6:$BE$49,'ADR Raw Data'!AR$1,FALSE)</f>
        <v>133.64141265601901</v>
      </c>
      <c r="X20" s="110">
        <f>VLOOKUP($A20,'RevPAR Raw Data'!$B$6:$BE$49,'RevPAR Raw Data'!AG$1,FALSE)</f>
        <v>66.995052815737097</v>
      </c>
      <c r="Y20" s="111">
        <f>VLOOKUP($A20,'RevPAR Raw Data'!$B$6:$BE$49,'RevPAR Raw Data'!AH$1,FALSE)</f>
        <v>84.326553359826306</v>
      </c>
      <c r="Z20" s="111">
        <f>VLOOKUP($A20,'RevPAR Raw Data'!$B$6:$BE$49,'RevPAR Raw Data'!AI$1,FALSE)</f>
        <v>90.744011429464194</v>
      </c>
      <c r="AA20" s="111">
        <f>VLOOKUP($A20,'RevPAR Raw Data'!$B$6:$BE$49,'RevPAR Raw Data'!AJ$1,FALSE)</f>
        <v>92.071455664254898</v>
      </c>
      <c r="AB20" s="111">
        <f>VLOOKUP($A20,'RevPAR Raw Data'!$B$6:$BE$49,'RevPAR Raw Data'!AK$1,FALSE)</f>
        <v>91.940406461072499</v>
      </c>
      <c r="AC20" s="112">
        <f>VLOOKUP($A20,'RevPAR Raw Data'!$B$6:$BE$49,'RevPAR Raw Data'!AL$1,FALSE)</f>
        <v>85.217310632742695</v>
      </c>
      <c r="AD20" s="111">
        <f>VLOOKUP($A20,'RevPAR Raw Data'!$B$6:$BE$49,'RevPAR Raw Data'!AN$1,FALSE)</f>
        <v>121.097878578467</v>
      </c>
      <c r="AE20" s="111">
        <f>VLOOKUP($A20,'RevPAR Raw Data'!$B$6:$BE$49,'RevPAR Raw Data'!AO$1,FALSE)</f>
        <v>119.531922277239</v>
      </c>
      <c r="AF20" s="112">
        <f>VLOOKUP($A20,'RevPAR Raw Data'!$B$6:$BE$49,'RevPAR Raw Data'!AP$1,FALSE)</f>
        <v>120.314900427853</v>
      </c>
      <c r="AG20" s="113">
        <f>VLOOKUP($A20,'RevPAR Raw Data'!$B$6:$BE$49,'RevPAR Raw Data'!AR$1,FALSE)</f>
        <v>95.246553755990604</v>
      </c>
    </row>
    <row r="21" spans="1:33" x14ac:dyDescent="0.2">
      <c r="A21" s="90" t="s">
        <v>14</v>
      </c>
      <c r="B21" s="78">
        <f>(VLOOKUP($A20,'Occupancy Raw Data'!$B$8:$BE$51,'Occupancy Raw Data'!AT$3,FALSE))/100</f>
        <v>2.6618094477833001E-2</v>
      </c>
      <c r="C21" s="79">
        <f>(VLOOKUP($A20,'Occupancy Raw Data'!$B$8:$BE$51,'Occupancy Raw Data'!AU$3,FALSE))/100</f>
        <v>1.41165634749356E-2</v>
      </c>
      <c r="D21" s="79">
        <f>(VLOOKUP($A20,'Occupancy Raw Data'!$B$8:$BE$51,'Occupancy Raw Data'!AV$3,FALSE))/100</f>
        <v>2.74056433211953E-2</v>
      </c>
      <c r="E21" s="79">
        <f>(VLOOKUP($A20,'Occupancy Raw Data'!$B$8:$BE$51,'Occupancy Raw Data'!AW$3,FALSE))/100</f>
        <v>3.7890905555433202E-2</v>
      </c>
      <c r="F21" s="79">
        <f>(VLOOKUP($A20,'Occupancy Raw Data'!$B$8:$BE$51,'Occupancy Raw Data'!AX$3,FALSE))/100</f>
        <v>3.28461942330543E-2</v>
      </c>
      <c r="G21" s="79">
        <f>(VLOOKUP($A20,'Occupancy Raw Data'!$B$8:$BE$51,'Occupancy Raw Data'!AY$3,FALSE))/100</f>
        <v>2.7902710950869599E-2</v>
      </c>
      <c r="H21" s="80">
        <f>(VLOOKUP($A20,'Occupancy Raw Data'!$B$8:$BE$51,'Occupancy Raw Data'!BA$3,FALSE))/100</f>
        <v>2.51375933660151E-2</v>
      </c>
      <c r="I21" s="80">
        <f>(VLOOKUP($A20,'Occupancy Raw Data'!$B$8:$BE$51,'Occupancy Raw Data'!BB$3,FALSE))/100</f>
        <v>2.0347990698470101E-2</v>
      </c>
      <c r="J21" s="79">
        <f>(VLOOKUP($A20,'Occupancy Raw Data'!$B$8:$BE$51,'Occupancy Raw Data'!BC$3,FALSE))/100</f>
        <v>2.27348723656376E-2</v>
      </c>
      <c r="K21" s="81">
        <f>(VLOOKUP($A20,'Occupancy Raw Data'!$B$8:$BE$51,'Occupancy Raw Data'!BE$3,FALSE))/100</f>
        <v>2.6248059297347699E-2</v>
      </c>
      <c r="M21" s="78">
        <f>(VLOOKUP($A20,'ADR Raw Data'!$B$6:$BE$49,'ADR Raw Data'!AT$1,FALSE))/100</f>
        <v>-1.4193656432716599E-2</v>
      </c>
      <c r="N21" s="79">
        <f>(VLOOKUP($A20,'ADR Raw Data'!$B$6:$BE$49,'ADR Raw Data'!AU$1,FALSE))/100</f>
        <v>-9.8086714068282496E-3</v>
      </c>
      <c r="O21" s="79">
        <f>(VLOOKUP($A20,'ADR Raw Data'!$B$6:$BE$49,'ADR Raw Data'!AV$1,FALSE))/100</f>
        <v>-1.4298399860448601E-2</v>
      </c>
      <c r="P21" s="79">
        <f>(VLOOKUP($A20,'ADR Raw Data'!$B$6:$BE$49,'ADR Raw Data'!AW$1,FALSE))/100</f>
        <v>-1.85303239722319E-2</v>
      </c>
      <c r="Q21" s="79">
        <f>(VLOOKUP($A20,'ADR Raw Data'!$B$6:$BE$49,'ADR Raw Data'!AX$1,FALSE))/100</f>
        <v>-1.7121917941952801E-2</v>
      </c>
      <c r="R21" s="79">
        <f>(VLOOKUP($A20,'ADR Raw Data'!$B$6:$BE$49,'ADR Raw Data'!AY$1,FALSE))/100</f>
        <v>-1.4791181977458101E-2</v>
      </c>
      <c r="S21" s="80">
        <f>(VLOOKUP($A20,'ADR Raw Data'!$B$6:$BE$49,'ADR Raw Data'!BA$1,FALSE))/100</f>
        <v>1.4826963009689499E-2</v>
      </c>
      <c r="T21" s="80">
        <f>(VLOOKUP($A20,'ADR Raw Data'!$B$6:$BE$49,'ADR Raw Data'!BB$1,FALSE))/100</f>
        <v>3.1575659943776702E-3</v>
      </c>
      <c r="U21" s="79">
        <f>(VLOOKUP($A20,'ADR Raw Data'!$B$6:$BE$49,'ADR Raw Data'!BC$1,FALSE))/100</f>
        <v>9.0004891901038601E-3</v>
      </c>
      <c r="V21" s="81">
        <f>(VLOOKUP($A20,'ADR Raw Data'!$B$6:$BE$49,'ADR Raw Data'!BE$1,FALSE))/100</f>
        <v>-6.5127841761596509E-3</v>
      </c>
      <c r="X21" s="78">
        <f>(VLOOKUP($A20,'RevPAR Raw Data'!$B$6:$BE$49,'RevPAR Raw Data'!AT$1,FALSE))/100</f>
        <v>1.2046629957204499E-2</v>
      </c>
      <c r="Y21" s="79">
        <f>(VLOOKUP($A20,'RevPAR Raw Data'!$B$6:$BE$49,'RevPAR Raw Data'!AU$1,FALSE))/100</f>
        <v>4.1694273355881604E-3</v>
      </c>
      <c r="Z21" s="79">
        <f>(VLOOKUP($A20,'RevPAR Raw Data'!$B$6:$BE$49,'RevPAR Raw Data'!AV$1,FALSE))/100</f>
        <v>1.27153866141073E-2</v>
      </c>
      <c r="AA21" s="79">
        <f>(VLOOKUP($A20,'RevPAR Raw Data'!$B$6:$BE$49,'RevPAR Raw Data'!AW$1,FALSE))/100</f>
        <v>1.8658450827657901E-2</v>
      </c>
      <c r="AB21" s="79">
        <f>(VLOOKUP($A20,'RevPAR Raw Data'!$B$6:$BE$49,'RevPAR Raw Data'!AX$1,FALSE))/100</f>
        <v>1.51618864487376E-2</v>
      </c>
      <c r="AC21" s="79">
        <f>(VLOOKUP($A20,'RevPAR Raw Data'!$B$6:$BE$49,'RevPAR Raw Data'!AY$1,FALSE))/100</f>
        <v>1.2698814898072801E-2</v>
      </c>
      <c r="AD21" s="80">
        <f>(VLOOKUP($A20,'RevPAR Raw Data'!$B$6:$BE$49,'RevPAR Raw Data'!BA$1,FALSE))/100</f>
        <v>4.0337270542695099E-2</v>
      </c>
      <c r="AE21" s="80">
        <f>(VLOOKUP($A20,'RevPAR Raw Data'!$B$6:$BE$49,'RevPAR Raw Data'!BB$1,FALSE))/100</f>
        <v>2.3569806816331199E-2</v>
      </c>
      <c r="AF21" s="79">
        <f>(VLOOKUP($A20,'RevPAR Raw Data'!$B$6:$BE$49,'RevPAR Raw Data'!BC$1,FALSE))/100</f>
        <v>3.1939986528706797E-2</v>
      </c>
      <c r="AG21" s="81">
        <f>(VLOOKUP($A20,'RevPAR Raw Data'!$B$6:$BE$49,'RevPAR Raw Data'!BE$1,FALSE))/100</f>
        <v>1.95643271759414E-2</v>
      </c>
    </row>
    <row r="22" spans="1:33" x14ac:dyDescent="0.2">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x14ac:dyDescent="0.2">
      <c r="A23" s="105" t="s">
        <v>21</v>
      </c>
      <c r="B23" s="82">
        <f>(VLOOKUP($A23,'Occupancy Raw Data'!$B$8:$BE$51,'Occupancy Raw Data'!AG$3,FALSE))/100</f>
        <v>0.544604395604395</v>
      </c>
      <c r="C23" s="88">
        <f>(VLOOKUP($A23,'Occupancy Raw Data'!$B$8:$BE$51,'Occupancy Raw Data'!AH$3,FALSE))/100</f>
        <v>0.61761538461538401</v>
      </c>
      <c r="D23" s="88">
        <f>(VLOOKUP($A23,'Occupancy Raw Data'!$B$8:$BE$51,'Occupancy Raw Data'!AI$3,FALSE))/100</f>
        <v>0.64873792800702301</v>
      </c>
      <c r="E23" s="88">
        <f>(VLOOKUP($A23,'Occupancy Raw Data'!$B$8:$BE$51,'Occupancy Raw Data'!AJ$3,FALSE))/100</f>
        <v>0.65611281826163304</v>
      </c>
      <c r="F23" s="88">
        <f>(VLOOKUP($A23,'Occupancy Raw Data'!$B$8:$BE$51,'Occupancy Raw Data'!AK$3,FALSE))/100</f>
        <v>0.65449956101843698</v>
      </c>
      <c r="G23" s="89">
        <f>(VLOOKUP($A23,'Occupancy Raw Data'!$B$8:$BE$51,'Occupancy Raw Data'!AL$3,FALSE))/100</f>
        <v>0.62433678847505203</v>
      </c>
      <c r="H23" s="88">
        <f>(VLOOKUP($A23,'Occupancy Raw Data'!$B$8:$BE$51,'Occupancy Raw Data'!AN$3,FALSE))/100</f>
        <v>0.73135425812115795</v>
      </c>
      <c r="I23" s="88">
        <f>(VLOOKUP($A23,'Occupancy Raw Data'!$B$8:$BE$51,'Occupancy Raw Data'!AO$3,FALSE))/100</f>
        <v>0.72494512730465299</v>
      </c>
      <c r="J23" s="89">
        <f>(VLOOKUP($A23,'Occupancy Raw Data'!$B$8:$BE$51,'Occupancy Raw Data'!AP$3,FALSE))/100</f>
        <v>0.72814969271290597</v>
      </c>
      <c r="K23" s="83">
        <f>(VLOOKUP($A23,'Occupancy Raw Data'!$B$8:$BE$51,'Occupancy Raw Data'!AR$3,FALSE))/100</f>
        <v>0.65400878293600995</v>
      </c>
      <c r="M23" s="110">
        <f>VLOOKUP($A23,'ADR Raw Data'!$B$6:$BE$49,'ADR Raw Data'!AG$1,FALSE)</f>
        <v>87.286571561169495</v>
      </c>
      <c r="N23" s="111">
        <f>VLOOKUP($A23,'ADR Raw Data'!$B$6:$BE$49,'ADR Raw Data'!AH$1,FALSE)</f>
        <v>88.751285696492999</v>
      </c>
      <c r="O23" s="111">
        <f>VLOOKUP($A23,'ADR Raw Data'!$B$6:$BE$49,'ADR Raw Data'!AI$1,FALSE)</f>
        <v>90.605626173599703</v>
      </c>
      <c r="P23" s="111">
        <f>VLOOKUP($A23,'ADR Raw Data'!$B$6:$BE$49,'ADR Raw Data'!AJ$1,FALSE)</f>
        <v>91.167484151542993</v>
      </c>
      <c r="Q23" s="111">
        <f>VLOOKUP($A23,'ADR Raw Data'!$B$6:$BE$49,'ADR Raw Data'!AK$1,FALSE)</f>
        <v>92.359761896777201</v>
      </c>
      <c r="R23" s="112">
        <f>VLOOKUP($A23,'ADR Raw Data'!$B$6:$BE$49,'ADR Raw Data'!AL$1,FALSE)</f>
        <v>90.146584253142805</v>
      </c>
      <c r="S23" s="111">
        <f>VLOOKUP($A23,'ADR Raw Data'!$B$6:$BE$49,'ADR Raw Data'!AN$1,FALSE)</f>
        <v>111.61569094101201</v>
      </c>
      <c r="T23" s="111">
        <f>VLOOKUP($A23,'ADR Raw Data'!$B$6:$BE$49,'ADR Raw Data'!AO$1,FALSE)</f>
        <v>110.25468852657499</v>
      </c>
      <c r="U23" s="112">
        <f>VLOOKUP($A23,'ADR Raw Data'!$B$6:$BE$49,'ADR Raw Data'!AP$1,FALSE)</f>
        <v>110.938184599617</v>
      </c>
      <c r="V23" s="113">
        <f>VLOOKUP($A23,'ADR Raw Data'!$B$6:$BE$49,'ADR Raw Data'!AR$1,FALSE)</f>
        <v>96.762963745455494</v>
      </c>
      <c r="X23" s="110">
        <f>VLOOKUP($A23,'RevPAR Raw Data'!$B$6:$BE$49,'RevPAR Raw Data'!AG$1,FALSE)</f>
        <v>47.536650549450499</v>
      </c>
      <c r="Y23" s="111">
        <f>VLOOKUP($A23,'RevPAR Raw Data'!$B$6:$BE$49,'RevPAR Raw Data'!AH$1,FALSE)</f>
        <v>54.814159450549397</v>
      </c>
      <c r="Z23" s="111">
        <f>VLOOKUP($A23,'RevPAR Raw Data'!$B$6:$BE$49,'RevPAR Raw Data'!AI$1,FALSE)</f>
        <v>58.779306189640003</v>
      </c>
      <c r="AA23" s="111">
        <f>VLOOKUP($A23,'RevPAR Raw Data'!$B$6:$BE$49,'RevPAR Raw Data'!AJ$1,FALSE)</f>
        <v>59.816154960491602</v>
      </c>
      <c r="AB23" s="111">
        <f>VLOOKUP($A23,'RevPAR Raw Data'!$B$6:$BE$49,'RevPAR Raw Data'!AK$1,FALSE)</f>
        <v>60.449423617207998</v>
      </c>
      <c r="AC23" s="112">
        <f>VLOOKUP($A23,'RevPAR Raw Data'!$B$6:$BE$49,'RevPAR Raw Data'!AL$1,FALSE)</f>
        <v>56.281828904602897</v>
      </c>
      <c r="AD23" s="111">
        <f>VLOOKUP($A23,'RevPAR Raw Data'!$B$6:$BE$49,'RevPAR Raw Data'!AN$1,FALSE)</f>
        <v>81.630610842844604</v>
      </c>
      <c r="AE23" s="111">
        <f>VLOOKUP($A23,'RevPAR Raw Data'!$B$6:$BE$49,'RevPAR Raw Data'!AO$1,FALSE)</f>
        <v>79.928599209833095</v>
      </c>
      <c r="AF23" s="112">
        <f>VLOOKUP($A23,'RevPAR Raw Data'!$B$6:$BE$49,'RevPAR Raw Data'!AP$1,FALSE)</f>
        <v>80.7796050263388</v>
      </c>
      <c r="AG23" s="113">
        <f>VLOOKUP($A23,'RevPAR Raw Data'!$B$6:$BE$49,'RevPAR Raw Data'!AR$1,FALSE)</f>
        <v>63.283828152446603</v>
      </c>
    </row>
    <row r="24" spans="1:33" x14ac:dyDescent="0.2">
      <c r="A24" s="90" t="s">
        <v>14</v>
      </c>
      <c r="B24" s="78">
        <f>(VLOOKUP($A23,'Occupancy Raw Data'!$B$8:$BE$51,'Occupancy Raw Data'!AT$3,FALSE))/100</f>
        <v>-7.0470782257600591E-3</v>
      </c>
      <c r="C24" s="79">
        <f>(VLOOKUP($A23,'Occupancy Raw Data'!$B$8:$BE$51,'Occupancy Raw Data'!AU$3,FALSE))/100</f>
        <v>-1.28419539990271E-2</v>
      </c>
      <c r="D24" s="79">
        <f>(VLOOKUP($A23,'Occupancy Raw Data'!$B$8:$BE$51,'Occupancy Raw Data'!AV$3,FALSE))/100</f>
        <v>8.5854599839268395E-3</v>
      </c>
      <c r="E24" s="79">
        <f>(VLOOKUP($A23,'Occupancy Raw Data'!$B$8:$BE$51,'Occupancy Raw Data'!AW$3,FALSE))/100</f>
        <v>3.7221486115044999E-2</v>
      </c>
      <c r="F24" s="79">
        <f>(VLOOKUP($A23,'Occupancy Raw Data'!$B$8:$BE$51,'Occupancy Raw Data'!AX$3,FALSE))/100</f>
        <v>2.9135793757515599E-2</v>
      </c>
      <c r="G24" s="79">
        <f>(VLOOKUP($A23,'Occupancy Raw Data'!$B$8:$BE$51,'Occupancy Raw Data'!AY$3,FALSE))/100</f>
        <v>1.1604847652773399E-2</v>
      </c>
      <c r="H24" s="80">
        <f>(VLOOKUP($A23,'Occupancy Raw Data'!$B$8:$BE$51,'Occupancy Raw Data'!BA$3,FALSE))/100</f>
        <v>2.5022155626606903E-2</v>
      </c>
      <c r="I24" s="80">
        <f>(VLOOKUP($A23,'Occupancy Raw Data'!$B$8:$BE$51,'Occupancy Raw Data'!BB$3,FALSE))/100</f>
        <v>5.7307707881268204E-3</v>
      </c>
      <c r="J24" s="79">
        <f>(VLOOKUP($A23,'Occupancy Raw Data'!$B$8:$BE$51,'Occupancy Raw Data'!BC$3,FALSE))/100</f>
        <v>1.5327281129873201E-2</v>
      </c>
      <c r="K24" s="81">
        <f>(VLOOKUP($A23,'Occupancy Raw Data'!$B$8:$BE$51,'Occupancy Raw Data'!BE$3,FALSE))/100</f>
        <v>1.2803314548629501E-2</v>
      </c>
      <c r="M24" s="78">
        <f>(VLOOKUP($A23,'ADR Raw Data'!$B$6:$BE$49,'ADR Raw Data'!AT$1,FALSE))/100</f>
        <v>1.9773960495864103E-3</v>
      </c>
      <c r="N24" s="79">
        <f>(VLOOKUP($A23,'ADR Raw Data'!$B$6:$BE$49,'ADR Raw Data'!AU$1,FALSE))/100</f>
        <v>-5.92062135208795E-3</v>
      </c>
      <c r="O24" s="79">
        <f>(VLOOKUP($A23,'ADR Raw Data'!$B$6:$BE$49,'ADR Raw Data'!AV$1,FALSE))/100</f>
        <v>1.53118560616473E-3</v>
      </c>
      <c r="P24" s="79">
        <f>(VLOOKUP($A23,'ADR Raw Data'!$B$6:$BE$49,'ADR Raw Data'!AW$1,FALSE))/100</f>
        <v>-4.0946082970028299E-3</v>
      </c>
      <c r="Q24" s="79">
        <f>(VLOOKUP($A23,'ADR Raw Data'!$B$6:$BE$49,'ADR Raw Data'!AX$1,FALSE))/100</f>
        <v>-1.52685354374117E-2</v>
      </c>
      <c r="R24" s="79">
        <f>(VLOOKUP($A23,'ADR Raw Data'!$B$6:$BE$49,'ADR Raw Data'!AY$1,FALSE))/100</f>
        <v>-4.30218962283185E-3</v>
      </c>
      <c r="S24" s="80">
        <f>(VLOOKUP($A23,'ADR Raw Data'!$B$6:$BE$49,'ADR Raw Data'!BA$1,FALSE))/100</f>
        <v>2.6887126669799401E-2</v>
      </c>
      <c r="T24" s="80">
        <f>(VLOOKUP($A23,'ADR Raw Data'!$B$6:$BE$49,'ADR Raw Data'!BB$1,FALSE))/100</f>
        <v>1.22550579682176E-2</v>
      </c>
      <c r="U24" s="79">
        <f>(VLOOKUP($A23,'ADR Raw Data'!$B$6:$BE$49,'ADR Raw Data'!BC$1,FALSE))/100</f>
        <v>1.9585583842262999E-2</v>
      </c>
      <c r="V24" s="81">
        <f>(VLOOKUP($A23,'ADR Raw Data'!$B$6:$BE$49,'ADR Raw Data'!BE$1,FALSE))/100</f>
        <v>4.4556829447780395E-3</v>
      </c>
      <c r="X24" s="78">
        <f>(VLOOKUP($A23,'RevPAR Raw Data'!$B$6:$BE$49,'RevPAR Raw Data'!AT$1,FALSE))/100</f>
        <v>-5.0836170408183898E-3</v>
      </c>
      <c r="Y24" s="79">
        <f>(VLOOKUP($A23,'RevPAR Raw Data'!$B$6:$BE$49,'RevPAR Raw Data'!AU$1,FALSE))/100</f>
        <v>-1.86865430040659E-2</v>
      </c>
      <c r="Z24" s="79">
        <f>(VLOOKUP($A23,'RevPAR Raw Data'!$B$6:$BE$49,'RevPAR Raw Data'!AV$1,FALSE))/100</f>
        <v>1.01297915228412E-2</v>
      </c>
      <c r="AA24" s="79">
        <f>(VLOOKUP($A23,'RevPAR Raw Data'!$B$6:$BE$49,'RevPAR Raw Data'!AW$1,FALSE))/100</f>
        <v>3.2974470412168701E-2</v>
      </c>
      <c r="AB24" s="79">
        <f>(VLOOKUP($A23,'RevPAR Raw Data'!$B$6:$BE$49,'RevPAR Raw Data'!AX$1,FALSE))/100</f>
        <v>1.34223974206201E-2</v>
      </c>
      <c r="AC24" s="79">
        <f>(VLOOKUP($A23,'RevPAR Raw Data'!$B$6:$BE$49,'RevPAR Raw Data'!AY$1,FALSE))/100</f>
        <v>7.25273177479532E-3</v>
      </c>
      <c r="AD24" s="80">
        <f>(VLOOKUP($A23,'RevPAR Raw Data'!$B$6:$BE$49,'RevPAR Raw Data'!BA$1,FALSE))/100</f>
        <v>5.2582056164290396E-2</v>
      </c>
      <c r="AE24" s="80">
        <f>(VLOOKUP($A23,'RevPAR Raw Data'!$B$6:$BE$49,'RevPAR Raw Data'!BB$1,FALSE))/100</f>
        <v>1.8056059684555502E-2</v>
      </c>
      <c r="AF24" s="79">
        <f>(VLOOKUP($A23,'RevPAR Raw Data'!$B$6:$BE$49,'RevPAR Raw Data'!BC$1,FALSE))/100</f>
        <v>3.5213058721779399E-2</v>
      </c>
      <c r="AG24" s="81">
        <f>(VLOOKUP($A23,'RevPAR Raw Data'!$B$6:$BE$49,'RevPAR Raw Data'!BE$1,FALSE))/100</f>
        <v>1.7316045003678501E-2</v>
      </c>
    </row>
    <row r="25" spans="1:33" x14ac:dyDescent="0.2">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x14ac:dyDescent="0.2">
      <c r="A26" s="105" t="s">
        <v>22</v>
      </c>
      <c r="B26" s="82">
        <f>(VLOOKUP($A26,'Occupancy Raw Data'!$B$8:$BE$51,'Occupancy Raw Data'!AG$3,FALSE))/100</f>
        <v>0.524012869260017</v>
      </c>
      <c r="C26" s="88">
        <f>(VLOOKUP($A26,'Occupancy Raw Data'!$B$8:$BE$51,'Occupancy Raw Data'!AH$3,FALSE))/100</f>
        <v>0.56218192453933802</v>
      </c>
      <c r="D26" s="88">
        <f>(VLOOKUP($A26,'Occupancy Raw Data'!$B$8:$BE$51,'Occupancy Raw Data'!AI$3,FALSE))/100</f>
        <v>0.57731792921906899</v>
      </c>
      <c r="E26" s="88">
        <f>(VLOOKUP($A26,'Occupancy Raw Data'!$B$8:$BE$51,'Occupancy Raw Data'!AJ$3,FALSE))/100</f>
        <v>0.59081602807838496</v>
      </c>
      <c r="F26" s="88">
        <f>(VLOOKUP($A26,'Occupancy Raw Data'!$B$8:$BE$51,'Occupancy Raw Data'!AK$3,FALSE))/100</f>
        <v>0.60318806668616498</v>
      </c>
      <c r="G26" s="89">
        <f>(VLOOKUP($A26,'Occupancy Raw Data'!$B$8:$BE$51,'Occupancy Raw Data'!AL$3,FALSE))/100</f>
        <v>0.57150336355659492</v>
      </c>
      <c r="H26" s="88">
        <f>(VLOOKUP($A26,'Occupancy Raw Data'!$B$8:$BE$51,'Occupancy Raw Data'!AN$3,FALSE))/100</f>
        <v>0.67535097981865999</v>
      </c>
      <c r="I26" s="88">
        <f>(VLOOKUP($A26,'Occupancy Raw Data'!$B$8:$BE$51,'Occupancy Raw Data'!AO$3,FALSE))/100</f>
        <v>0.67476601345422593</v>
      </c>
      <c r="J26" s="89">
        <f>(VLOOKUP($A26,'Occupancy Raw Data'!$B$8:$BE$51,'Occupancy Raw Data'!AP$3,FALSE))/100</f>
        <v>0.67505849663644302</v>
      </c>
      <c r="K26" s="83">
        <f>(VLOOKUP($A26,'Occupancy Raw Data'!$B$8:$BE$51,'Occupancy Raw Data'!AR$3,FALSE))/100</f>
        <v>0.60109054443655197</v>
      </c>
      <c r="M26" s="110">
        <f>VLOOKUP($A26,'ADR Raw Data'!$B$6:$BE$49,'ADR Raw Data'!AG$1,FALSE)</f>
        <v>67.7338874120897</v>
      </c>
      <c r="N26" s="111">
        <f>VLOOKUP($A26,'ADR Raw Data'!$B$6:$BE$49,'ADR Raw Data'!AH$1,FALSE)</f>
        <v>68.310045481504602</v>
      </c>
      <c r="O26" s="111">
        <f>VLOOKUP($A26,'ADR Raw Data'!$B$6:$BE$49,'ADR Raw Data'!AI$1,FALSE)</f>
        <v>68.896499774552197</v>
      </c>
      <c r="P26" s="111">
        <f>VLOOKUP($A26,'ADR Raw Data'!$B$6:$BE$49,'ADR Raw Data'!AJ$1,FALSE)</f>
        <v>68.954949362623694</v>
      </c>
      <c r="Q26" s="111">
        <f>VLOOKUP($A26,'ADR Raw Data'!$B$6:$BE$49,'ADR Raw Data'!AK$1,FALSE)</f>
        <v>71.503595334093006</v>
      </c>
      <c r="R26" s="112">
        <f>VLOOKUP($A26,'ADR Raw Data'!$B$6:$BE$49,'ADR Raw Data'!AL$1,FALSE)</f>
        <v>69.130333583166504</v>
      </c>
      <c r="S26" s="111">
        <f>VLOOKUP($A26,'ADR Raw Data'!$B$6:$BE$49,'ADR Raw Data'!AN$1,FALSE)</f>
        <v>89.094851413475297</v>
      </c>
      <c r="T26" s="111">
        <f>VLOOKUP($A26,'ADR Raw Data'!$B$6:$BE$49,'ADR Raw Data'!AO$1,FALSE)</f>
        <v>87.871921551565293</v>
      </c>
      <c r="U26" s="112">
        <f>VLOOKUP($A26,'ADR Raw Data'!$B$6:$BE$49,'ADR Raw Data'!AP$1,FALSE)</f>
        <v>88.483651412463004</v>
      </c>
      <c r="V26" s="113">
        <f>VLOOKUP($A26,'ADR Raw Data'!$B$6:$BE$49,'ADR Raw Data'!AR$1,FALSE)</f>
        <v>75.340294917940398</v>
      </c>
      <c r="X26" s="110">
        <f>VLOOKUP($A26,'RevPAR Raw Data'!$B$6:$BE$49,'RevPAR Raw Data'!AG$1,FALSE)</f>
        <v>35.4934286889441</v>
      </c>
      <c r="Y26" s="111">
        <f>VLOOKUP($A26,'RevPAR Raw Data'!$B$6:$BE$49,'RevPAR Raw Data'!AH$1,FALSE)</f>
        <v>38.402672834161997</v>
      </c>
      <c r="Z26" s="111">
        <f>VLOOKUP($A26,'RevPAR Raw Data'!$B$6:$BE$49,'RevPAR Raw Data'!AI$1,FALSE)</f>
        <v>39.775184580286599</v>
      </c>
      <c r="AA26" s="111">
        <f>VLOOKUP($A26,'RevPAR Raw Data'!$B$6:$BE$49,'RevPAR Raw Data'!AJ$1,FALSE)</f>
        <v>40.739689298771502</v>
      </c>
      <c r="AB26" s="111">
        <f>VLOOKUP($A26,'RevPAR Raw Data'!$B$6:$BE$49,'RevPAR Raw Data'!AK$1,FALSE)</f>
        <v>43.1301154306814</v>
      </c>
      <c r="AC26" s="112">
        <f>VLOOKUP($A26,'RevPAR Raw Data'!$B$6:$BE$49,'RevPAR Raw Data'!AL$1,FALSE)</f>
        <v>39.508218166569101</v>
      </c>
      <c r="AD26" s="111">
        <f>VLOOKUP($A26,'RevPAR Raw Data'!$B$6:$BE$49,'RevPAR Raw Data'!AN$1,FALSE)</f>
        <v>60.170295198888503</v>
      </c>
      <c r="AE26" s="111">
        <f>VLOOKUP($A26,'RevPAR Raw Data'!$B$6:$BE$49,'RevPAR Raw Data'!AO$1,FALSE)</f>
        <v>59.2929861999122</v>
      </c>
      <c r="AF26" s="112">
        <f>VLOOKUP($A26,'RevPAR Raw Data'!$B$6:$BE$49,'RevPAR Raw Data'!AP$1,FALSE)</f>
        <v>59.731640699400401</v>
      </c>
      <c r="AG26" s="113">
        <f>VLOOKUP($A26,'RevPAR Raw Data'!$B$6:$BE$49,'RevPAR Raw Data'!AR$1,FALSE)</f>
        <v>45.2863388902352</v>
      </c>
    </row>
    <row r="27" spans="1:33" x14ac:dyDescent="0.2">
      <c r="A27" s="90" t="s">
        <v>14</v>
      </c>
      <c r="B27" s="78">
        <f>(VLOOKUP($A26,'Occupancy Raw Data'!$B$8:$BE$51,'Occupancy Raw Data'!AT$3,FALSE))/100</f>
        <v>1.8572573273308499E-2</v>
      </c>
      <c r="C27" s="79">
        <f>(VLOOKUP($A26,'Occupancy Raw Data'!$B$8:$BE$51,'Occupancy Raw Data'!AU$3,FALSE))/100</f>
        <v>1.59631423021315E-2</v>
      </c>
      <c r="D27" s="79">
        <f>(VLOOKUP($A26,'Occupancy Raw Data'!$B$8:$BE$51,'Occupancy Raw Data'!AV$3,FALSE))/100</f>
        <v>3.1142186499064001E-2</v>
      </c>
      <c r="E27" s="79">
        <f>(VLOOKUP($A26,'Occupancy Raw Data'!$B$8:$BE$51,'Occupancy Raw Data'!AW$3,FALSE))/100</f>
        <v>4.2678030648550802E-2</v>
      </c>
      <c r="F27" s="79">
        <f>(VLOOKUP($A26,'Occupancy Raw Data'!$B$8:$BE$51,'Occupancy Raw Data'!AX$3,FALSE))/100</f>
        <v>3.5610699443311897E-2</v>
      </c>
      <c r="G27" s="79">
        <f>(VLOOKUP($A26,'Occupancy Raw Data'!$B$8:$BE$51,'Occupancy Raw Data'!AY$3,FALSE))/100</f>
        <v>2.9060919503036801E-2</v>
      </c>
      <c r="H27" s="80">
        <f>(VLOOKUP($A26,'Occupancy Raw Data'!$B$8:$BE$51,'Occupancy Raw Data'!BA$3,FALSE))/100</f>
        <v>3.76974621960465E-2</v>
      </c>
      <c r="I27" s="80">
        <f>(VLOOKUP($A26,'Occupancy Raw Data'!$B$8:$BE$51,'Occupancy Raw Data'!BB$3,FALSE))/100</f>
        <v>2.6176504888876902E-2</v>
      </c>
      <c r="J27" s="79">
        <f>(VLOOKUP($A26,'Occupancy Raw Data'!$B$8:$BE$51,'Occupancy Raw Data'!BC$3,FALSE))/100</f>
        <v>3.19073231742492E-2</v>
      </c>
      <c r="K27" s="81">
        <f>(VLOOKUP($A26,'Occupancy Raw Data'!$B$8:$BE$51,'Occupancy Raw Data'!BE$3,FALSE))/100</f>
        <v>2.9963642217566998E-2</v>
      </c>
      <c r="M27" s="78">
        <f>(VLOOKUP($A26,'ADR Raw Data'!$B$6:$BE$49,'ADR Raw Data'!AT$1,FALSE))/100</f>
        <v>-1.0089227251791798E-2</v>
      </c>
      <c r="N27" s="79">
        <f>(VLOOKUP($A26,'ADR Raw Data'!$B$6:$BE$49,'ADR Raw Data'!AU$1,FALSE))/100</f>
        <v>-1.23214976789987E-2</v>
      </c>
      <c r="O27" s="79">
        <f>(VLOOKUP($A26,'ADR Raw Data'!$B$6:$BE$49,'ADR Raw Data'!AV$1,FALSE))/100</f>
        <v>-1.7397706995887802E-2</v>
      </c>
      <c r="P27" s="79">
        <f>(VLOOKUP($A26,'ADR Raw Data'!$B$6:$BE$49,'ADR Raw Data'!AW$1,FALSE))/100</f>
        <v>-2.77257101350698E-2</v>
      </c>
      <c r="Q27" s="79">
        <f>(VLOOKUP($A26,'ADR Raw Data'!$B$6:$BE$49,'ADR Raw Data'!AX$1,FALSE))/100</f>
        <v>-5.0137223563697403E-2</v>
      </c>
      <c r="R27" s="79">
        <f>(VLOOKUP($A26,'ADR Raw Data'!$B$6:$BE$49,'ADR Raw Data'!AY$1,FALSE))/100</f>
        <v>-2.4412267033792401E-2</v>
      </c>
      <c r="S27" s="80">
        <f>(VLOOKUP($A26,'ADR Raw Data'!$B$6:$BE$49,'ADR Raw Data'!BA$1,FALSE))/100</f>
        <v>2.0588742421893399E-2</v>
      </c>
      <c r="T27" s="80">
        <f>(VLOOKUP($A26,'ADR Raw Data'!$B$6:$BE$49,'ADR Raw Data'!BB$1,FALSE))/100</f>
        <v>-6.2474932616162302E-3</v>
      </c>
      <c r="U27" s="79">
        <f>(VLOOKUP($A26,'ADR Raw Data'!$B$6:$BE$49,'ADR Raw Data'!BC$1,FALSE))/100</f>
        <v>7.0543425375106609E-3</v>
      </c>
      <c r="V27" s="81">
        <f>(VLOOKUP($A26,'ADR Raw Data'!$B$6:$BE$49,'ADR Raw Data'!BE$1,FALSE))/100</f>
        <v>-1.2667327256727801E-2</v>
      </c>
      <c r="X27" s="78">
        <f>(VLOOKUP($A26,'RevPAR Raw Data'!$B$6:$BE$49,'RevPAR Raw Data'!AT$1,FALSE))/100</f>
        <v>8.2959631091117005E-3</v>
      </c>
      <c r="Y27" s="79">
        <f>(VLOOKUP($A26,'RevPAR Raw Data'!$B$6:$BE$49,'RevPAR Raw Data'!AU$1,FALSE))/100</f>
        <v>3.44495480230751E-3</v>
      </c>
      <c r="Z27" s="79">
        <f>(VLOOKUP($A26,'RevPAR Raw Data'!$B$6:$BE$49,'RevPAR Raw Data'!AV$1,FALSE))/100</f>
        <v>1.3202676867254199E-2</v>
      </c>
      <c r="AA27" s="79">
        <f>(VLOOKUP($A26,'RevPAR Raw Data'!$B$6:$BE$49,'RevPAR Raw Data'!AW$1,FALSE))/100</f>
        <v>1.3769041806583599E-2</v>
      </c>
      <c r="AB27" s="79">
        <f>(VLOOKUP($A26,'RevPAR Raw Data'!$B$6:$BE$49,'RevPAR Raw Data'!AX$1,FALSE))/100</f>
        <v>-1.6311945719634499E-2</v>
      </c>
      <c r="AC27" s="79">
        <f>(VLOOKUP($A26,'RevPAR Raw Data'!$B$6:$BE$49,'RevPAR Raw Data'!AY$1,FALSE))/100</f>
        <v>3.9392095420887506E-3</v>
      </c>
      <c r="AD27" s="80">
        <f>(VLOOKUP($A26,'RevPAR Raw Data'!$B$6:$BE$49,'RevPAR Raw Data'!BA$1,FALSE))/100</f>
        <v>5.9062347957053403E-2</v>
      </c>
      <c r="AE27" s="80">
        <f>(VLOOKUP($A26,'RevPAR Raw Data'!$B$6:$BE$49,'RevPAR Raw Data'!BB$1,FALSE))/100</f>
        <v>1.9765474089354799E-2</v>
      </c>
      <c r="AF27" s="79">
        <f>(VLOOKUP($A26,'RevPAR Raw Data'!$B$6:$BE$49,'RevPAR Raw Data'!BC$1,FALSE))/100</f>
        <v>3.9186750898886097E-2</v>
      </c>
      <c r="AG27" s="81">
        <f>(VLOOKUP($A26,'RevPAR Raw Data'!$B$6:$BE$49,'RevPAR Raw Data'!BE$1,FALSE))/100</f>
        <v>1.69167556990658E-2</v>
      </c>
    </row>
    <row r="28" spans="1:33" x14ac:dyDescent="0.2">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x14ac:dyDescent="0.2">
      <c r="A29" s="105" t="s">
        <v>24</v>
      </c>
      <c r="B29" s="106">
        <f>(VLOOKUP($A29,'Occupancy Raw Data'!$B$8:$BE$45,'Occupancy Raw Data'!AG$3,FALSE))/100</f>
        <v>0.517405170149701</v>
      </c>
      <c r="C29" s="107">
        <f>(VLOOKUP($A29,'Occupancy Raw Data'!$B$8:$BE$45,'Occupancy Raw Data'!AH$3,FALSE))/100</f>
        <v>0.64739428957340606</v>
      </c>
      <c r="D29" s="107">
        <f>(VLOOKUP($A29,'Occupancy Raw Data'!$B$8:$BE$45,'Occupancy Raw Data'!AI$3,FALSE))/100</f>
        <v>0.68500329894433709</v>
      </c>
      <c r="E29" s="107">
        <f>(VLOOKUP($A29,'Occupancy Raw Data'!$B$8:$BE$45,'Occupancy Raw Data'!AJ$3,FALSE))/100</f>
        <v>0.69229096689059499</v>
      </c>
      <c r="F29" s="107">
        <f>(VLOOKUP($A29,'Occupancy Raw Data'!$B$8:$BE$45,'Occupancy Raw Data'!AK$3,FALSE))/100</f>
        <v>0.68594799664107398</v>
      </c>
      <c r="G29" s="108">
        <f>(VLOOKUP($A29,'Occupancy Raw Data'!$B$8:$BE$45,'Occupancy Raw Data'!AL$3,FALSE))/100</f>
        <v>0.64562939318211088</v>
      </c>
      <c r="H29" s="88">
        <f>(VLOOKUP($A29,'Occupancy Raw Data'!$B$8:$BE$45,'Occupancy Raw Data'!AN$3,FALSE))/100</f>
        <v>0.75134207053742796</v>
      </c>
      <c r="I29" s="88">
        <f>(VLOOKUP($A29,'Occupancy Raw Data'!$B$8:$BE$45,'Occupancy Raw Data'!AO$3,FALSE))/100</f>
        <v>0.75261666266794602</v>
      </c>
      <c r="J29" s="108">
        <f>(VLOOKUP($A29,'Occupancy Raw Data'!$B$8:$BE$45,'Occupancy Raw Data'!AP$3,FALSE))/100</f>
        <v>0.75197936660268694</v>
      </c>
      <c r="K29" s="109">
        <f>(VLOOKUP($A29,'Occupancy Raw Data'!$B$8:$BE$45,'Occupancy Raw Data'!AR$3,FALSE))/100</f>
        <v>0.676022326737446</v>
      </c>
      <c r="M29" s="110">
        <f>VLOOKUP($A29,'ADR Raw Data'!$B$6:$BE$43,'ADR Raw Data'!AG$1,FALSE)</f>
        <v>109.111781529179</v>
      </c>
      <c r="N29" s="111">
        <f>VLOOKUP($A29,'ADR Raw Data'!$B$6:$BE$43,'ADR Raw Data'!AH$1,FALSE)</f>
        <v>114.252422718052</v>
      </c>
      <c r="O29" s="111">
        <f>VLOOKUP($A29,'ADR Raw Data'!$B$6:$BE$43,'ADR Raw Data'!AI$1,FALSE)</f>
        <v>117.468668060374</v>
      </c>
      <c r="P29" s="111">
        <f>VLOOKUP($A29,'ADR Raw Data'!$B$6:$BE$43,'ADR Raw Data'!AJ$1,FALSE)</f>
        <v>119.18924698110099</v>
      </c>
      <c r="Q29" s="111">
        <f>VLOOKUP($A29,'ADR Raw Data'!$B$6:$BE$43,'ADR Raw Data'!AK$1,FALSE)</f>
        <v>120.58670670791</v>
      </c>
      <c r="R29" s="112">
        <f>VLOOKUP($A29,'ADR Raw Data'!$B$6:$BE$43,'ADR Raw Data'!AL$1,FALSE)</f>
        <v>116.51709651637699</v>
      </c>
      <c r="S29" s="111">
        <f>VLOOKUP($A29,'ADR Raw Data'!$B$6:$BE$43,'ADR Raw Data'!AN$1,FALSE)</f>
        <v>135.55202672361301</v>
      </c>
      <c r="T29" s="111">
        <f>VLOOKUP($A29,'ADR Raw Data'!$B$6:$BE$43,'ADR Raw Data'!AO$1,FALSE)</f>
        <v>134.57364082844299</v>
      </c>
      <c r="U29" s="112">
        <f>VLOOKUP($A29,'ADR Raw Data'!$B$6:$BE$43,'ADR Raw Data'!AP$1,FALSE)</f>
        <v>135.06241918919901</v>
      </c>
      <c r="V29" s="113">
        <f>VLOOKUP($A29,'ADR Raw Data'!$B$6:$BE$43,'ADR Raw Data'!AR$1,FALSE)</f>
        <v>122.412513304152</v>
      </c>
      <c r="X29" s="110">
        <f>VLOOKUP($A29,'RevPAR Raw Data'!$B$6:$BE$43,'RevPAR Raw Data'!AG$1,FALSE)</f>
        <v>56.454999887442298</v>
      </c>
      <c r="Y29" s="111">
        <f>VLOOKUP($A29,'RevPAR Raw Data'!$B$6:$BE$43,'RevPAR Raw Data'!AH$1,FALSE)</f>
        <v>73.966366037594199</v>
      </c>
      <c r="Z29" s="111">
        <f>VLOOKUP($A29,'RevPAR Raw Data'!$B$6:$BE$43,'RevPAR Raw Data'!AI$1,FALSE)</f>
        <v>80.466425143953899</v>
      </c>
      <c r="AA29" s="111">
        <f>VLOOKUP($A29,'RevPAR Raw Data'!$B$6:$BE$43,'RevPAR Raw Data'!AJ$1,FALSE)</f>
        <v>82.513639035508604</v>
      </c>
      <c r="AB29" s="111">
        <f>VLOOKUP($A29,'RevPAR Raw Data'!$B$6:$BE$43,'RevPAR Raw Data'!AK$1,FALSE)</f>
        <v>82.716209887835802</v>
      </c>
      <c r="AC29" s="112">
        <f>VLOOKUP($A29,'RevPAR Raw Data'!$B$6:$BE$43,'RevPAR Raw Data'!AL$1,FALSE)</f>
        <v>75.226862319210099</v>
      </c>
      <c r="AD29" s="111">
        <f>VLOOKUP($A29,'RevPAR Raw Data'!$B$6:$BE$43,'RevPAR Raw Data'!AN$1,FALSE)</f>
        <v>101.845940424064</v>
      </c>
      <c r="AE29" s="111">
        <f>VLOOKUP($A29,'RevPAR Raw Data'!$B$6:$BE$43,'RevPAR Raw Data'!AO$1,FALSE)</f>
        <v>101.282364443378</v>
      </c>
      <c r="AF29" s="112">
        <f>VLOOKUP($A29,'RevPAR Raw Data'!$B$6:$BE$43,'RevPAR Raw Data'!AP$1,FALSE)</f>
        <v>101.56415243372101</v>
      </c>
      <c r="AG29" s="113">
        <f>VLOOKUP($A29,'RevPAR Raw Data'!$B$6:$BE$43,'RevPAR Raw Data'!AR$1,FALSE)</f>
        <v>82.753592065651702</v>
      </c>
    </row>
    <row r="30" spans="1:33" x14ac:dyDescent="0.2">
      <c r="A30" s="90" t="s">
        <v>14</v>
      </c>
      <c r="B30" s="78">
        <f>(VLOOKUP($A29,'Occupancy Raw Data'!$B$8:$BE$51,'Occupancy Raw Data'!AT$3,FALSE))/100</f>
        <v>4.8297916452434503E-2</v>
      </c>
      <c r="C30" s="79">
        <f>(VLOOKUP($A29,'Occupancy Raw Data'!$B$8:$BE$51,'Occupancy Raw Data'!AU$3,FALSE))/100</f>
        <v>4.6934369352761296E-2</v>
      </c>
      <c r="D30" s="79">
        <f>(VLOOKUP($A29,'Occupancy Raw Data'!$B$8:$BE$51,'Occupancy Raw Data'!AV$3,FALSE))/100</f>
        <v>5.9490988230793199E-2</v>
      </c>
      <c r="E30" s="79">
        <f>(VLOOKUP($A29,'Occupancy Raw Data'!$B$8:$BE$51,'Occupancy Raw Data'!AW$3,FALSE))/100</f>
        <v>8.0620790588770308E-2</v>
      </c>
      <c r="F30" s="79">
        <f>(VLOOKUP($A29,'Occupancy Raw Data'!$B$8:$BE$51,'Occupancy Raw Data'!AX$3,FALSE))/100</f>
        <v>0.1133175664949</v>
      </c>
      <c r="G30" s="79">
        <f>(VLOOKUP($A29,'Occupancy Raw Data'!$B$8:$BE$51,'Occupancy Raw Data'!AY$3,FALSE))/100</f>
        <v>7.0550259434356902E-2</v>
      </c>
      <c r="H30" s="80">
        <f>(VLOOKUP($A29,'Occupancy Raw Data'!$B$8:$BE$51,'Occupancy Raw Data'!BA$3,FALSE))/100</f>
        <v>0.124336197633303</v>
      </c>
      <c r="I30" s="80">
        <f>(VLOOKUP($A29,'Occupancy Raw Data'!$B$8:$BE$51,'Occupancy Raw Data'!BB$3,FALSE))/100</f>
        <v>0.101723418609697</v>
      </c>
      <c r="J30" s="79">
        <f>(VLOOKUP($A29,'Occupancy Raw Data'!$B$8:$BE$51,'Occupancy Raw Data'!BC$3,FALSE))/100</f>
        <v>0.112905374455897</v>
      </c>
      <c r="K30" s="81">
        <f>(VLOOKUP($A29,'Occupancy Raw Data'!$B$8:$BE$51,'Occupancy Raw Data'!BE$3,FALSE))/100</f>
        <v>8.36619033821559E-2</v>
      </c>
      <c r="M30" s="78">
        <f>(VLOOKUP($A29,'ADR Raw Data'!$B$6:$BE$49,'ADR Raw Data'!AT$1,FALSE))/100</f>
        <v>9.4480193166189691E-3</v>
      </c>
      <c r="N30" s="79">
        <f>(VLOOKUP($A29,'ADR Raw Data'!$B$6:$BE$49,'ADR Raw Data'!AU$1,FALSE))/100</f>
        <v>7.6861675098890006E-3</v>
      </c>
      <c r="O30" s="79">
        <f>(VLOOKUP($A29,'ADR Raw Data'!$B$6:$BE$49,'ADR Raw Data'!AV$1,FALSE))/100</f>
        <v>9.8373377521766611E-3</v>
      </c>
      <c r="P30" s="79">
        <f>(VLOOKUP($A29,'ADR Raw Data'!$B$6:$BE$49,'ADR Raw Data'!AW$1,FALSE))/100</f>
        <v>9.5101415691068204E-3</v>
      </c>
      <c r="Q30" s="79">
        <f>(VLOOKUP($A29,'ADR Raw Data'!$B$6:$BE$49,'ADR Raw Data'!AX$1,FALSE))/100</f>
        <v>3.2134778237667999E-2</v>
      </c>
      <c r="R30" s="79">
        <f>(VLOOKUP($A29,'ADR Raw Data'!$B$6:$BE$49,'ADR Raw Data'!AY$1,FALSE))/100</f>
        <v>1.4529035992461501E-2</v>
      </c>
      <c r="S30" s="80">
        <f>(VLOOKUP($A29,'ADR Raw Data'!$B$6:$BE$49,'ADR Raw Data'!BA$1,FALSE))/100</f>
        <v>3.9750148505044901E-2</v>
      </c>
      <c r="T30" s="80">
        <f>(VLOOKUP($A29,'ADR Raw Data'!$B$6:$BE$49,'ADR Raw Data'!BB$1,FALSE))/100</f>
        <v>2.65817271851067E-2</v>
      </c>
      <c r="U30" s="79">
        <f>(VLOOKUP($A29,'ADR Raw Data'!$B$6:$BE$49,'ADR Raw Data'!BC$1,FALSE))/100</f>
        <v>3.3113375322839297E-2</v>
      </c>
      <c r="V30" s="81">
        <f>(VLOOKUP($A29,'ADR Raw Data'!$B$6:$BE$49,'ADR Raw Data'!BE$1,FALSE))/100</f>
        <v>2.2103157994577599E-2</v>
      </c>
      <c r="X30" s="78">
        <f>(VLOOKUP($A29,'RevPAR Raw Data'!$B$6:$BE$49,'RevPAR Raw Data'!AT$1,FALSE))/100</f>
        <v>5.8202255416648495E-2</v>
      </c>
      <c r="Y30" s="79">
        <f>(VLOOKUP($A29,'RevPAR Raw Data'!$B$6:$BE$49,'RevPAR Raw Data'!AU$1,FALSE))/100</f>
        <v>5.4981282287466599E-2</v>
      </c>
      <c r="Z30" s="79">
        <f>(VLOOKUP($A29,'RevPAR Raw Data'!$B$6:$BE$49,'RevPAR Raw Data'!AV$1,FALSE))/100</f>
        <v>6.9913558927406902E-2</v>
      </c>
      <c r="AA30" s="79">
        <f>(VLOOKUP($A29,'RevPAR Raw Data'!$B$6:$BE$49,'RevPAR Raw Data'!AW$1,FALSE))/100</f>
        <v>9.0897647289789704E-2</v>
      </c>
      <c r="AB30" s="79">
        <f>(VLOOKUP($A29,'RevPAR Raw Data'!$B$6:$BE$49,'RevPAR Raw Data'!AX$1,FALSE))/100</f>
        <v>0.14909377960231299</v>
      </c>
      <c r="AC30" s="79">
        <f>(VLOOKUP($A29,'RevPAR Raw Data'!$B$6:$BE$49,'RevPAR Raw Data'!AY$1,FALSE))/100</f>
        <v>8.6104322685417692E-2</v>
      </c>
      <c r="AD30" s="80">
        <f>(VLOOKUP($A29,'RevPAR Raw Data'!$B$6:$BE$49,'RevPAR Raw Data'!BA$1,FALSE))/100</f>
        <v>0.16902872845882499</v>
      </c>
      <c r="AE30" s="80">
        <f>(VLOOKUP($A29,'RevPAR Raw Data'!$B$6:$BE$49,'RevPAR Raw Data'!BB$1,FALSE))/100</f>
        <v>0.131009129956623</v>
      </c>
      <c r="AF30" s="79">
        <f>(VLOOKUP($A29,'RevPAR Raw Data'!$B$6:$BE$49,'RevPAR Raw Data'!BC$1,FALSE))/100</f>
        <v>0.14975742781905999</v>
      </c>
      <c r="AG30" s="81">
        <f>(VLOOKUP($A29,'RevPAR Raw Data'!$B$6:$BE$49,'RevPAR Raw Data'!BE$1,FALSE))/100</f>
        <v>0.107614253645316</v>
      </c>
    </row>
    <row r="31" spans="1:33" x14ac:dyDescent="0.2">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x14ac:dyDescent="0.2">
      <c r="A32" s="105" t="s">
        <v>25</v>
      </c>
      <c r="B32" s="106">
        <f>(VLOOKUP($A32,'Occupancy Raw Data'!$B$8:$BE$45,'Occupancy Raw Data'!AG$3,FALSE))/100</f>
        <v>0.48983580922595699</v>
      </c>
      <c r="C32" s="107">
        <f>(VLOOKUP($A32,'Occupancy Raw Data'!$B$8:$BE$45,'Occupancy Raw Data'!AH$3,FALSE))/100</f>
        <v>0.63096168881938997</v>
      </c>
      <c r="D32" s="107">
        <f>(VLOOKUP($A32,'Occupancy Raw Data'!$B$8:$BE$45,'Occupancy Raw Data'!AI$3,FALSE))/100</f>
        <v>0.64268960125097707</v>
      </c>
      <c r="E32" s="107">
        <f>(VLOOKUP($A32,'Occupancy Raw Data'!$B$8:$BE$45,'Occupancy Raw Data'!AJ$3,FALSE))/100</f>
        <v>0.63760750586395598</v>
      </c>
      <c r="F32" s="107">
        <f>(VLOOKUP($A32,'Occupancy Raw Data'!$B$8:$BE$45,'Occupancy Raw Data'!AK$3,FALSE))/100</f>
        <v>0.6278342455043</v>
      </c>
      <c r="G32" s="108">
        <f>(VLOOKUP($A32,'Occupancy Raw Data'!$B$8:$BE$45,'Occupancy Raw Data'!AL$3,FALSE))/100</f>
        <v>0.60578577013291601</v>
      </c>
      <c r="H32" s="88">
        <f>(VLOOKUP($A32,'Occupancy Raw Data'!$B$8:$BE$45,'Occupancy Raw Data'!AN$3,FALSE))/100</f>
        <v>0.73709929632525406</v>
      </c>
      <c r="I32" s="88">
        <f>(VLOOKUP($A32,'Occupancy Raw Data'!$B$8:$BE$45,'Occupancy Raw Data'!AO$3,FALSE))/100</f>
        <v>0.74941360437841997</v>
      </c>
      <c r="J32" s="108">
        <f>(VLOOKUP($A32,'Occupancy Raw Data'!$B$8:$BE$45,'Occupancy Raw Data'!AP$3,FALSE))/100</f>
        <v>0.74325645035183696</v>
      </c>
      <c r="K32" s="109">
        <f>(VLOOKUP($A32,'Occupancy Raw Data'!$B$8:$BE$45,'Occupancy Raw Data'!AR$3,FALSE))/100</f>
        <v>0.64506310733832195</v>
      </c>
      <c r="M32" s="110">
        <f>VLOOKUP($A32,'ADR Raw Data'!$B$6:$BE$43,'ADR Raw Data'!AG$1,FALSE)</f>
        <v>115.058559457302</v>
      </c>
      <c r="N32" s="111">
        <f>VLOOKUP($A32,'ADR Raw Data'!$B$6:$BE$43,'ADR Raw Data'!AH$1,FALSE)</f>
        <v>116.618317843866</v>
      </c>
      <c r="O32" s="111">
        <f>VLOOKUP($A32,'ADR Raw Data'!$B$6:$BE$43,'ADR Raw Data'!AI$1,FALSE)</f>
        <v>121.08972323600899</v>
      </c>
      <c r="P32" s="111">
        <f>VLOOKUP($A32,'ADR Raw Data'!$B$6:$BE$43,'ADR Raw Data'!AJ$1,FALSE)</f>
        <v>119.59469037400299</v>
      </c>
      <c r="Q32" s="111">
        <f>VLOOKUP($A32,'ADR Raw Data'!$B$6:$BE$43,'ADR Raw Data'!AK$1,FALSE)</f>
        <v>127.708658156911</v>
      </c>
      <c r="R32" s="112">
        <f>VLOOKUP($A32,'ADR Raw Data'!$B$6:$BE$43,'ADR Raw Data'!AL$1,FALSE)</f>
        <v>120.240176819824</v>
      </c>
      <c r="S32" s="111">
        <f>VLOOKUP($A32,'ADR Raw Data'!$B$6:$BE$43,'ADR Raw Data'!AN$1,FALSE)</f>
        <v>150.396679925749</v>
      </c>
      <c r="T32" s="111">
        <f>VLOOKUP($A32,'ADR Raw Data'!$B$6:$BE$43,'ADR Raw Data'!AO$1,FALSE)</f>
        <v>144.41330464267</v>
      </c>
      <c r="U32" s="112">
        <f>VLOOKUP($A32,'ADR Raw Data'!$B$6:$BE$43,'ADR Raw Data'!AP$1,FALSE)</f>
        <v>147.380209072978</v>
      </c>
      <c r="V32" s="113">
        <f>VLOOKUP($A32,'ADR Raw Data'!$B$6:$BE$43,'ADR Raw Data'!AR$1,FALSE)</f>
        <v>129.17485260378299</v>
      </c>
      <c r="X32" s="110">
        <f>VLOOKUP($A32,'RevPAR Raw Data'!$B$6:$BE$43,'RevPAR Raw Data'!AG$1,FALSE)</f>
        <v>56.359802580140702</v>
      </c>
      <c r="Y32" s="111">
        <f>VLOOKUP($A32,'RevPAR Raw Data'!$B$6:$BE$43,'RevPAR Raw Data'!AH$1,FALSE)</f>
        <v>73.581690774042201</v>
      </c>
      <c r="Z32" s="111">
        <f>VLOOKUP($A32,'RevPAR Raw Data'!$B$6:$BE$43,'RevPAR Raw Data'!AI$1,FALSE)</f>
        <v>77.823105942142206</v>
      </c>
      <c r="AA32" s="111">
        <f>VLOOKUP($A32,'RevPAR Raw Data'!$B$6:$BE$43,'RevPAR Raw Data'!AJ$1,FALSE)</f>
        <v>76.254472243940498</v>
      </c>
      <c r="AB32" s="111">
        <f>VLOOKUP($A32,'RevPAR Raw Data'!$B$6:$BE$43,'RevPAR Raw Data'!AK$1,FALSE)</f>
        <v>80.179869038311097</v>
      </c>
      <c r="AC32" s="112">
        <f>VLOOKUP($A32,'RevPAR Raw Data'!$B$6:$BE$43,'RevPAR Raw Data'!AL$1,FALSE)</f>
        <v>72.839788115715393</v>
      </c>
      <c r="AD32" s="111">
        <f>VLOOKUP($A32,'RevPAR Raw Data'!$B$6:$BE$43,'RevPAR Raw Data'!AN$1,FALSE)</f>
        <v>110.85728694292401</v>
      </c>
      <c r="AE32" s="111">
        <f>VLOOKUP($A32,'RevPAR Raw Data'!$B$6:$BE$43,'RevPAR Raw Data'!AO$1,FALSE)</f>
        <v>108.225295152462</v>
      </c>
      <c r="AF32" s="112">
        <f>VLOOKUP($A32,'RevPAR Raw Data'!$B$6:$BE$43,'RevPAR Raw Data'!AP$1,FALSE)</f>
        <v>109.54129104769299</v>
      </c>
      <c r="AG32" s="113">
        <f>VLOOKUP($A32,'RevPAR Raw Data'!$B$6:$BE$43,'RevPAR Raw Data'!AR$1,FALSE)</f>
        <v>83.325931810566203</v>
      </c>
    </row>
    <row r="33" spans="1:33" x14ac:dyDescent="0.2">
      <c r="A33" s="90" t="s">
        <v>14</v>
      </c>
      <c r="B33" s="78">
        <f>(VLOOKUP($A32,'Occupancy Raw Data'!$B$8:$BE$51,'Occupancy Raw Data'!AT$3,FALSE))/100</f>
        <v>9.9122807017543793E-2</v>
      </c>
      <c r="C33" s="79">
        <f>(VLOOKUP($A32,'Occupancy Raw Data'!$B$8:$BE$51,'Occupancy Raw Data'!AU$3,FALSE))/100</f>
        <v>6.6402378592665998E-2</v>
      </c>
      <c r="D33" s="79">
        <f>(VLOOKUP($A32,'Occupancy Raw Data'!$B$8:$BE$51,'Occupancy Raw Data'!AV$3,FALSE))/100</f>
        <v>3.9848197343453504E-2</v>
      </c>
      <c r="E33" s="79">
        <f>(VLOOKUP($A32,'Occupancy Raw Data'!$B$8:$BE$51,'Occupancy Raw Data'!AW$3,FALSE))/100</f>
        <v>4.4508485430675607E-2</v>
      </c>
      <c r="F33" s="79">
        <f>(VLOOKUP($A32,'Occupancy Raw Data'!$B$8:$BE$51,'Occupancy Raw Data'!AX$3,FALSE))/100</f>
        <v>4.8645119164218001E-2</v>
      </c>
      <c r="G33" s="79">
        <f>(VLOOKUP($A32,'Occupancy Raw Data'!$B$8:$BE$51,'Occupancy Raw Data'!AY$3,FALSE))/100</f>
        <v>5.7386557488911603E-2</v>
      </c>
      <c r="H33" s="80">
        <f>(VLOOKUP($A32,'Occupancy Raw Data'!$B$8:$BE$51,'Occupancy Raw Data'!BA$3,FALSE))/100</f>
        <v>0.11370348493797901</v>
      </c>
      <c r="I33" s="80">
        <f>(VLOOKUP($A32,'Occupancy Raw Data'!$B$8:$BE$51,'Occupancy Raw Data'!BB$3,FALSE))/100</f>
        <v>8.8586030664395188E-2</v>
      </c>
      <c r="J33" s="79">
        <f>(VLOOKUP($A32,'Occupancy Raw Data'!$B$8:$BE$51,'Occupancy Raw Data'!BC$3,FALSE))/100</f>
        <v>0.10089751013317799</v>
      </c>
      <c r="K33" s="81">
        <f>(VLOOKUP($A32,'Occupancy Raw Data'!$B$8:$BE$51,'Occupancy Raw Data'!BE$3,FALSE))/100</f>
        <v>7.1325882298381396E-2</v>
      </c>
      <c r="M33" s="78">
        <f>(VLOOKUP($A32,'ADR Raw Data'!$B$6:$BE$49,'ADR Raw Data'!AT$1,FALSE))/100</f>
        <v>-1.7366951186870701E-2</v>
      </c>
      <c r="N33" s="79">
        <f>(VLOOKUP($A32,'ADR Raw Data'!$B$6:$BE$49,'ADR Raw Data'!AU$1,FALSE))/100</f>
        <v>-5.0840113132819803E-2</v>
      </c>
      <c r="O33" s="79">
        <f>(VLOOKUP($A32,'ADR Raw Data'!$B$6:$BE$49,'ADR Raw Data'!AV$1,FALSE))/100</f>
        <v>-4.3766618116644403E-2</v>
      </c>
      <c r="P33" s="79">
        <f>(VLOOKUP($A32,'ADR Raw Data'!$B$6:$BE$49,'ADR Raw Data'!AW$1,FALSE))/100</f>
        <v>-5.7554253510189099E-2</v>
      </c>
      <c r="Q33" s="79">
        <f>(VLOOKUP($A32,'ADR Raw Data'!$B$6:$BE$49,'ADR Raw Data'!AX$1,FALSE))/100</f>
        <v>-3.3730441787619199E-2</v>
      </c>
      <c r="R33" s="79">
        <f>(VLOOKUP($A32,'ADR Raw Data'!$B$6:$BE$49,'ADR Raw Data'!AY$1,FALSE))/100</f>
        <v>-4.2545639556421204E-2</v>
      </c>
      <c r="S33" s="80">
        <f>(VLOOKUP($A32,'ADR Raw Data'!$B$6:$BE$49,'ADR Raw Data'!BA$1,FALSE))/100</f>
        <v>-5.5326064866651502E-2</v>
      </c>
      <c r="T33" s="80">
        <f>(VLOOKUP($A32,'ADR Raw Data'!$B$6:$BE$49,'ADR Raw Data'!BB$1,FALSE))/100</f>
        <v>-7.5452711803209893E-2</v>
      </c>
      <c r="U33" s="79">
        <f>(VLOOKUP($A32,'ADR Raw Data'!$B$6:$BE$49,'ADR Raw Data'!BC$1,FALSE))/100</f>
        <v>-6.5275252927412208E-2</v>
      </c>
      <c r="V33" s="81">
        <f>(VLOOKUP($A32,'ADR Raw Data'!$B$6:$BE$49,'ADR Raw Data'!BE$1,FALSE))/100</f>
        <v>-4.9229788798699305E-2</v>
      </c>
      <c r="X33" s="78">
        <f>(VLOOKUP($A32,'RevPAR Raw Data'!$B$6:$BE$49,'RevPAR Raw Data'!AT$1,FALSE))/100</f>
        <v>8.0034394879693702E-2</v>
      </c>
      <c r="Y33" s="79">
        <f>(VLOOKUP($A32,'RevPAR Raw Data'!$B$6:$BE$49,'RevPAR Raw Data'!AU$1,FALSE))/100</f>
        <v>1.21863610199066E-2</v>
      </c>
      <c r="Z33" s="79">
        <f>(VLOOKUP($A32,'RevPAR Raw Data'!$B$6:$BE$49,'RevPAR Raw Data'!AV$1,FALSE))/100</f>
        <v>-5.6624416089585709E-3</v>
      </c>
      <c r="AA33" s="79">
        <f>(VLOOKUP($A32,'RevPAR Raw Data'!$B$6:$BE$49,'RevPAR Raw Data'!AW$1,FALSE))/100</f>
        <v>-1.56074207333451E-2</v>
      </c>
      <c r="AB33" s="79">
        <f>(VLOOKUP($A32,'RevPAR Raw Data'!$B$6:$BE$49,'RevPAR Raw Data'!AX$1,FALSE))/100</f>
        <v>1.32738560163783E-2</v>
      </c>
      <c r="AC33" s="79">
        <f>(VLOOKUP($A32,'RevPAR Raw Data'!$B$6:$BE$49,'RevPAR Raw Data'!AY$1,FALSE))/100</f>
        <v>1.23993701421833E-2</v>
      </c>
      <c r="AD33" s="80">
        <f>(VLOOKUP($A32,'RevPAR Raw Data'!$B$6:$BE$49,'RevPAR Raw Data'!BA$1,FALSE))/100</f>
        <v>5.2086653688085301E-2</v>
      </c>
      <c r="AE33" s="80">
        <f>(VLOOKUP($A32,'RevPAR Raw Data'!$B$6:$BE$49,'RevPAR Raw Data'!BB$1,FALSE))/100</f>
        <v>6.44926261967431E-3</v>
      </c>
      <c r="AF33" s="79">
        <f>(VLOOKUP($A32,'RevPAR Raw Data'!$B$6:$BE$49,'RevPAR Raw Data'!BC$1,FALSE))/100</f>
        <v>2.9036146712077202E-2</v>
      </c>
      <c r="AG33" s="81">
        <f>(VLOOKUP($A32,'RevPAR Raw Data'!$B$6:$BE$49,'RevPAR Raw Data'!BE$1,FALSE))/100</f>
        <v>1.85847353782519E-2</v>
      </c>
    </row>
    <row r="34" spans="1:33" x14ac:dyDescent="0.2">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x14ac:dyDescent="0.2">
      <c r="A35" s="105" t="s">
        <v>26</v>
      </c>
      <c r="B35" s="106">
        <f>(VLOOKUP($A35,'Occupancy Raw Data'!$B$8:$BE$45,'Occupancy Raw Data'!AG$3,FALSE))/100</f>
        <v>0.51878415300546399</v>
      </c>
      <c r="C35" s="107">
        <f>(VLOOKUP($A35,'Occupancy Raw Data'!$B$8:$BE$45,'Occupancy Raw Data'!AH$3,FALSE))/100</f>
        <v>0.64446721311475397</v>
      </c>
      <c r="D35" s="107">
        <f>(VLOOKUP($A35,'Occupancy Raw Data'!$B$8:$BE$45,'Occupancy Raw Data'!AI$3,FALSE))/100</f>
        <v>0.66615437158469903</v>
      </c>
      <c r="E35" s="107">
        <f>(VLOOKUP($A35,'Occupancy Raw Data'!$B$8:$BE$45,'Occupancy Raw Data'!AJ$3,FALSE))/100</f>
        <v>0.67554644808743103</v>
      </c>
      <c r="F35" s="107">
        <f>(VLOOKUP($A35,'Occupancy Raw Data'!$B$8:$BE$45,'Occupancy Raw Data'!AK$3,FALSE))/100</f>
        <v>0.67605874316939807</v>
      </c>
      <c r="G35" s="108">
        <f>(VLOOKUP($A35,'Occupancy Raw Data'!$B$8:$BE$45,'Occupancy Raw Data'!AL$3,FALSE))/100</f>
        <v>0.636202185792349</v>
      </c>
      <c r="H35" s="88">
        <f>(VLOOKUP($A35,'Occupancy Raw Data'!$B$8:$BE$45,'Occupancy Raw Data'!AN$3,FALSE))/100</f>
        <v>0.78125</v>
      </c>
      <c r="I35" s="88">
        <f>(VLOOKUP($A35,'Occupancy Raw Data'!$B$8:$BE$45,'Occupancy Raw Data'!AO$3,FALSE))/100</f>
        <v>0.77459016393442592</v>
      </c>
      <c r="J35" s="108">
        <f>(VLOOKUP($A35,'Occupancy Raw Data'!$B$8:$BE$45,'Occupancy Raw Data'!AP$3,FALSE))/100</f>
        <v>0.77792008196721296</v>
      </c>
      <c r="K35" s="109">
        <f>(VLOOKUP($A35,'Occupancy Raw Data'!$B$8:$BE$45,'Occupancy Raw Data'!AR$3,FALSE))/100</f>
        <v>0.67669301327088205</v>
      </c>
      <c r="M35" s="110">
        <f>VLOOKUP($A35,'ADR Raw Data'!$B$6:$BE$43,'ADR Raw Data'!AG$1,FALSE)</f>
        <v>147.964453587886</v>
      </c>
      <c r="N35" s="111">
        <f>VLOOKUP($A35,'ADR Raw Data'!$B$6:$BE$43,'ADR Raw Data'!AH$1,FALSE)</f>
        <v>149.59921833598301</v>
      </c>
      <c r="O35" s="111">
        <f>VLOOKUP($A35,'ADR Raw Data'!$B$6:$BE$43,'ADR Raw Data'!AI$1,FALSE)</f>
        <v>150.590966418866</v>
      </c>
      <c r="P35" s="111">
        <f>VLOOKUP($A35,'ADR Raw Data'!$B$6:$BE$43,'ADR Raw Data'!AJ$1,FALSE)</f>
        <v>153.485753286147</v>
      </c>
      <c r="Q35" s="111">
        <f>VLOOKUP($A35,'ADR Raw Data'!$B$6:$BE$43,'ADR Raw Data'!AK$1,FALSE)</f>
        <v>160.720431927254</v>
      </c>
      <c r="R35" s="112">
        <f>VLOOKUP($A35,'ADR Raw Data'!$B$6:$BE$43,'ADR Raw Data'!AL$1,FALSE)</f>
        <v>152.72925971655499</v>
      </c>
      <c r="S35" s="111">
        <f>VLOOKUP($A35,'ADR Raw Data'!$B$6:$BE$43,'ADR Raw Data'!AN$1,FALSE)</f>
        <v>189.071269945355</v>
      </c>
      <c r="T35" s="111">
        <f>VLOOKUP($A35,'ADR Raw Data'!$B$6:$BE$43,'ADR Raw Data'!AO$1,FALSE)</f>
        <v>187.063860229276</v>
      </c>
      <c r="U35" s="112">
        <f>VLOOKUP($A35,'ADR Raw Data'!$B$6:$BE$43,'ADR Raw Data'!AP$1,FALSE)</f>
        <v>188.07186148611501</v>
      </c>
      <c r="V35" s="113">
        <f>VLOOKUP($A35,'ADR Raw Data'!$B$6:$BE$43,'ADR Raw Data'!AR$1,FALSE)</f>
        <v>164.33769710515801</v>
      </c>
      <c r="X35" s="110">
        <f>VLOOKUP($A35,'RevPAR Raw Data'!$B$6:$BE$43,'RevPAR Raw Data'!AG$1,FALSE)</f>
        <v>76.761613729508099</v>
      </c>
      <c r="Y35" s="111">
        <f>VLOOKUP($A35,'RevPAR Raw Data'!$B$6:$BE$43,'RevPAR Raw Data'!AH$1,FALSE)</f>
        <v>96.411791325136605</v>
      </c>
      <c r="Z35" s="111">
        <f>VLOOKUP($A35,'RevPAR Raw Data'!$B$6:$BE$43,'RevPAR Raw Data'!AI$1,FALSE)</f>
        <v>100.31683060109199</v>
      </c>
      <c r="AA35" s="111">
        <f>VLOOKUP($A35,'RevPAR Raw Data'!$B$6:$BE$43,'RevPAR Raw Data'!AJ$1,FALSE)</f>
        <v>103.68675546448</v>
      </c>
      <c r="AB35" s="111">
        <f>VLOOKUP($A35,'RevPAR Raw Data'!$B$6:$BE$43,'RevPAR Raw Data'!AK$1,FALSE)</f>
        <v>108.656453210382</v>
      </c>
      <c r="AC35" s="112">
        <f>VLOOKUP($A35,'RevPAR Raw Data'!$B$6:$BE$43,'RevPAR Raw Data'!AL$1,FALSE)</f>
        <v>97.166688866120197</v>
      </c>
      <c r="AD35" s="111">
        <f>VLOOKUP($A35,'RevPAR Raw Data'!$B$6:$BE$43,'RevPAR Raw Data'!AN$1,FALSE)</f>
        <v>147.71192964480801</v>
      </c>
      <c r="AE35" s="111">
        <f>VLOOKUP($A35,'RevPAR Raw Data'!$B$6:$BE$43,'RevPAR Raw Data'!AO$1,FALSE)</f>
        <v>144.897826161202</v>
      </c>
      <c r="AF35" s="112">
        <f>VLOOKUP($A35,'RevPAR Raw Data'!$B$6:$BE$43,'RevPAR Raw Data'!AP$1,FALSE)</f>
        <v>146.30487790300501</v>
      </c>
      <c r="AG35" s="113">
        <f>VLOOKUP($A35,'RevPAR Raw Data'!$B$6:$BE$43,'RevPAR Raw Data'!AR$1,FALSE)</f>
        <v>111.20617144808701</v>
      </c>
    </row>
    <row r="36" spans="1:33" x14ac:dyDescent="0.2">
      <c r="A36" s="90" t="s">
        <v>14</v>
      </c>
      <c r="B36" s="78">
        <f>(VLOOKUP($A35,'Occupancy Raw Data'!$B$8:$BE$51,'Occupancy Raw Data'!AT$3,FALSE))/100</f>
        <v>4.3986254295532594E-2</v>
      </c>
      <c r="C36" s="79">
        <f>(VLOOKUP($A35,'Occupancy Raw Data'!$B$8:$BE$51,'Occupancy Raw Data'!AU$3,FALSE))/100</f>
        <v>7.1854586765123504E-2</v>
      </c>
      <c r="D36" s="79">
        <f>(VLOOKUP($A35,'Occupancy Raw Data'!$B$8:$BE$51,'Occupancy Raw Data'!AV$3,FALSE))/100</f>
        <v>3.6397449521785301E-2</v>
      </c>
      <c r="E36" s="79">
        <f>(VLOOKUP($A35,'Occupancy Raw Data'!$B$8:$BE$51,'Occupancy Raw Data'!AW$3,FALSE))/100</f>
        <v>5.35286284953395E-2</v>
      </c>
      <c r="F36" s="79">
        <f>(VLOOKUP($A35,'Occupancy Raw Data'!$B$8:$BE$51,'Occupancy Raw Data'!AX$3,FALSE))/100</f>
        <v>3.2603025560771999E-2</v>
      </c>
      <c r="G36" s="79">
        <f>(VLOOKUP($A35,'Occupancy Raw Data'!$B$8:$BE$51,'Occupancy Raw Data'!AY$3,FALSE))/100</f>
        <v>4.7458389563652698E-2</v>
      </c>
      <c r="H36" s="80">
        <f>(VLOOKUP($A35,'Occupancy Raw Data'!$B$8:$BE$51,'Occupancy Raw Data'!BA$3,FALSE))/100</f>
        <v>2.71665918275707E-2</v>
      </c>
      <c r="I36" s="80">
        <f>(VLOOKUP($A35,'Occupancy Raw Data'!$B$8:$BE$51,'Occupancy Raw Data'!BB$3,FALSE))/100</f>
        <v>3.6799999999999999E-2</v>
      </c>
      <c r="J36" s="79">
        <f>(VLOOKUP($A35,'Occupancy Raw Data'!$B$8:$BE$51,'Occupancy Raw Data'!BC$3,FALSE))/100</f>
        <v>3.1940197077811698E-2</v>
      </c>
      <c r="K36" s="81">
        <f>(VLOOKUP($A35,'Occupancy Raw Data'!$B$8:$BE$51,'Occupancy Raw Data'!BE$3,FALSE))/100</f>
        <v>4.2310149175215105E-2</v>
      </c>
      <c r="M36" s="78">
        <f>(VLOOKUP($A35,'ADR Raw Data'!$B$6:$BE$49,'ADR Raw Data'!AT$1,FALSE))/100</f>
        <v>2.7556577373400601E-2</v>
      </c>
      <c r="N36" s="79">
        <f>(VLOOKUP($A35,'ADR Raw Data'!$B$6:$BE$49,'ADR Raw Data'!AU$1,FALSE))/100</f>
        <v>-4.7774381848912102E-3</v>
      </c>
      <c r="O36" s="79">
        <f>(VLOOKUP($A35,'ADR Raw Data'!$B$6:$BE$49,'ADR Raw Data'!AV$1,FALSE))/100</f>
        <v>-5.8456023042225101E-2</v>
      </c>
      <c r="P36" s="79">
        <f>(VLOOKUP($A35,'ADR Raw Data'!$B$6:$BE$49,'ADR Raw Data'!AW$1,FALSE))/100</f>
        <v>-5.3193776910119901E-2</v>
      </c>
      <c r="Q36" s="79">
        <f>(VLOOKUP($A35,'ADR Raw Data'!$B$6:$BE$49,'ADR Raw Data'!AX$1,FALSE))/100</f>
        <v>-5.2019888299817997E-2</v>
      </c>
      <c r="R36" s="79">
        <f>(VLOOKUP($A35,'ADR Raw Data'!$B$6:$BE$49,'ADR Raw Data'!AY$1,FALSE))/100</f>
        <v>-3.3075473897347496E-2</v>
      </c>
      <c r="S36" s="80">
        <f>(VLOOKUP($A35,'ADR Raw Data'!$B$6:$BE$49,'ADR Raw Data'!BA$1,FALSE))/100</f>
        <v>8.1141610008105703E-3</v>
      </c>
      <c r="T36" s="80">
        <f>(VLOOKUP($A35,'ADR Raw Data'!$B$6:$BE$49,'ADR Raw Data'!BB$1,FALSE))/100</f>
        <v>1.16017621888136E-2</v>
      </c>
      <c r="U36" s="79">
        <f>(VLOOKUP($A35,'ADR Raw Data'!$B$6:$BE$49,'ADR Raw Data'!BC$1,FALSE))/100</f>
        <v>9.8048901548428609E-3</v>
      </c>
      <c r="V36" s="81">
        <f>(VLOOKUP($A35,'ADR Raw Data'!$B$6:$BE$49,'ADR Raw Data'!BE$1,FALSE))/100</f>
        <v>-1.7939565821475302E-2</v>
      </c>
      <c r="X36" s="78">
        <f>(VLOOKUP($A35,'RevPAR Raw Data'!$B$6:$BE$49,'RevPAR Raw Data'!AT$1,FALSE))/100</f>
        <v>7.27549422887942E-2</v>
      </c>
      <c r="Y36" s="79">
        <f>(VLOOKUP($A35,'RevPAR Raw Data'!$B$6:$BE$49,'RevPAR Raw Data'!AU$1,FALSE))/100</f>
        <v>6.6733867733660995E-2</v>
      </c>
      <c r="Z36" s="79">
        <f>(VLOOKUP($A35,'RevPAR Raw Data'!$B$6:$BE$49,'RevPAR Raw Data'!AV$1,FALSE))/100</f>
        <v>-2.4186223668363496E-2</v>
      </c>
      <c r="AA36" s="79">
        <f>(VLOOKUP($A35,'RevPAR Raw Data'!$B$6:$BE$49,'RevPAR Raw Data'!AW$1,FALSE))/100</f>
        <v>-2.5125383372661498E-3</v>
      </c>
      <c r="AB36" s="79">
        <f>(VLOOKUP($A35,'RevPAR Raw Data'!$B$6:$BE$49,'RevPAR Raw Data'!AX$1,FALSE))/100</f>
        <v>-2.1112868486953401E-2</v>
      </c>
      <c r="AC36" s="79">
        <f>(VLOOKUP($A35,'RevPAR Raw Data'!$B$6:$BE$49,'RevPAR Raw Data'!AY$1,FALSE))/100</f>
        <v>1.28132069410824E-2</v>
      </c>
      <c r="AD36" s="80">
        <f>(VLOOKUP($A35,'RevPAR Raw Data'!$B$6:$BE$49,'RevPAR Raw Data'!BA$1,FALSE))/100</f>
        <v>3.55011869283135E-2</v>
      </c>
      <c r="AE36" s="80">
        <f>(VLOOKUP($A35,'RevPAR Raw Data'!$B$6:$BE$49,'RevPAR Raw Data'!BB$1,FALSE))/100</f>
        <v>4.8828707037361994E-2</v>
      </c>
      <c r="AF36" s="79">
        <f>(VLOOKUP($A35,'RevPAR Raw Data'!$B$6:$BE$49,'RevPAR Raw Data'!BC$1,FALSE))/100</f>
        <v>4.2058257356526497E-2</v>
      </c>
      <c r="AG36" s="81">
        <f>(VLOOKUP($A35,'RevPAR Raw Data'!$B$6:$BE$49,'RevPAR Raw Data'!BE$1,FALSE))/100</f>
        <v>2.36115576476945E-2</v>
      </c>
    </row>
    <row r="37" spans="1:33" x14ac:dyDescent="0.2">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x14ac:dyDescent="0.2">
      <c r="A38" s="105" t="s">
        <v>27</v>
      </c>
      <c r="B38" s="106">
        <f>(VLOOKUP($A38,'Occupancy Raw Data'!$B$8:$BE$45,'Occupancy Raw Data'!AG$3,FALSE))/100</f>
        <v>0.62643839103869603</v>
      </c>
      <c r="C38" s="107">
        <f>(VLOOKUP($A38,'Occupancy Raw Data'!$B$8:$BE$45,'Occupancy Raw Data'!AH$3,FALSE))/100</f>
        <v>0.68764638492871599</v>
      </c>
      <c r="D38" s="107">
        <f>(VLOOKUP($A38,'Occupancy Raw Data'!$B$8:$BE$45,'Occupancy Raw Data'!AI$3,FALSE))/100</f>
        <v>0.71379419994912197</v>
      </c>
      <c r="E38" s="107">
        <f>(VLOOKUP($A38,'Occupancy Raw Data'!$B$8:$BE$45,'Occupancy Raw Data'!AJ$3,FALSE))/100</f>
        <v>0.7185003815822939</v>
      </c>
      <c r="F38" s="107">
        <f>(VLOOKUP($A38,'Occupancy Raw Data'!$B$8:$BE$45,'Occupancy Raw Data'!AK$3,FALSE))/100</f>
        <v>0.76357161027728293</v>
      </c>
      <c r="G38" s="108">
        <f>(VLOOKUP($A38,'Occupancy Raw Data'!$B$8:$BE$45,'Occupancy Raw Data'!AL$3,FALSE))/100</f>
        <v>0.70200391877449209</v>
      </c>
      <c r="H38" s="88">
        <f>(VLOOKUP($A38,'Occupancy Raw Data'!$B$8:$BE$45,'Occupancy Raw Data'!AN$3,FALSE))/100</f>
        <v>0.8758267616382589</v>
      </c>
      <c r="I38" s="88">
        <f>(VLOOKUP($A38,'Occupancy Raw Data'!$B$8:$BE$45,'Occupancy Raw Data'!AO$3,FALSE))/100</f>
        <v>0.86205164080386598</v>
      </c>
      <c r="J38" s="108">
        <f>(VLOOKUP($A38,'Occupancy Raw Data'!$B$8:$BE$45,'Occupancy Raw Data'!AP$3,FALSE))/100</f>
        <v>0.86893920122106294</v>
      </c>
      <c r="K38" s="109">
        <f>(VLOOKUP($A38,'Occupancy Raw Data'!$B$8:$BE$45,'Occupancy Raw Data'!AR$3,FALSE))/100</f>
        <v>0.74971011595361803</v>
      </c>
      <c r="M38" s="110">
        <f>VLOOKUP($A38,'ADR Raw Data'!$B$6:$BE$43,'ADR Raw Data'!AG$1,FALSE)</f>
        <v>142.33921585759799</v>
      </c>
      <c r="N38" s="111">
        <f>VLOOKUP($A38,'ADR Raw Data'!$B$6:$BE$43,'ADR Raw Data'!AH$1,FALSE)</f>
        <v>144.25514739501801</v>
      </c>
      <c r="O38" s="111">
        <f>VLOOKUP($A38,'ADR Raw Data'!$B$6:$BE$43,'ADR Raw Data'!AI$1,FALSE)</f>
        <v>149.03197243333301</v>
      </c>
      <c r="P38" s="111">
        <f>VLOOKUP($A38,'ADR Raw Data'!$B$6:$BE$43,'ADR Raw Data'!AJ$1,FALSE)</f>
        <v>147.68737079228501</v>
      </c>
      <c r="Q38" s="111">
        <f>VLOOKUP($A38,'ADR Raw Data'!$B$6:$BE$43,'ADR Raw Data'!AK$1,FALSE)</f>
        <v>157.259468366871</v>
      </c>
      <c r="R38" s="112">
        <f>VLOOKUP($A38,'ADR Raw Data'!$B$6:$BE$43,'ADR Raw Data'!AL$1,FALSE)</f>
        <v>148.41769314558999</v>
      </c>
      <c r="S38" s="111">
        <f>VLOOKUP($A38,'ADR Raw Data'!$B$6:$BE$43,'ADR Raw Data'!AN$1,FALSE)</f>
        <v>203.70760737755501</v>
      </c>
      <c r="T38" s="111">
        <f>VLOOKUP($A38,'ADR Raw Data'!$B$6:$BE$43,'ADR Raw Data'!AO$1,FALSE)</f>
        <v>200.364883695195</v>
      </c>
      <c r="U38" s="112">
        <f>VLOOKUP($A38,'ADR Raw Data'!$B$6:$BE$43,'ADR Raw Data'!AP$1,FALSE)</f>
        <v>202.049493420282</v>
      </c>
      <c r="V38" s="113">
        <f>VLOOKUP($A38,'ADR Raw Data'!$B$6:$BE$43,'ADR Raw Data'!AR$1,FALSE)</f>
        <v>166.181868738719</v>
      </c>
      <c r="X38" s="110">
        <f>VLOOKUP($A38,'RevPAR Raw Data'!$B$6:$BE$43,'RevPAR Raw Data'!AG$1,FALSE)</f>
        <v>89.166749363543701</v>
      </c>
      <c r="Y38" s="111">
        <f>VLOOKUP($A38,'RevPAR Raw Data'!$B$6:$BE$43,'RevPAR Raw Data'!AH$1,FALSE)</f>
        <v>99.1965306135437</v>
      </c>
      <c r="Z38" s="111">
        <f>VLOOKUP($A38,'RevPAR Raw Data'!$B$6:$BE$43,'RevPAR Raw Data'!AI$1,FALSE)</f>
        <v>106.37815752989</v>
      </c>
      <c r="AA38" s="111">
        <f>VLOOKUP($A38,'RevPAR Raw Data'!$B$6:$BE$43,'RevPAR Raw Data'!AJ$1,FALSE)</f>
        <v>106.113432269142</v>
      </c>
      <c r="AB38" s="111">
        <f>VLOOKUP($A38,'RevPAR Raw Data'!$B$6:$BE$43,'RevPAR Raw Data'!AK$1,FALSE)</f>
        <v>120.07886549224099</v>
      </c>
      <c r="AC38" s="112">
        <f>VLOOKUP($A38,'RevPAR Raw Data'!$B$6:$BE$43,'RevPAR Raw Data'!AL$1,FALSE)</f>
        <v>104.18980220367401</v>
      </c>
      <c r="AD38" s="111">
        <f>VLOOKUP($A38,'RevPAR Raw Data'!$B$6:$BE$43,'RevPAR Raw Data'!AN$1,FALSE)</f>
        <v>178.412574090562</v>
      </c>
      <c r="AE38" s="111">
        <f>VLOOKUP($A38,'RevPAR Raw Data'!$B$6:$BE$43,'RevPAR Raw Data'!AO$1,FALSE)</f>
        <v>172.72487674891801</v>
      </c>
      <c r="AF38" s="112">
        <f>VLOOKUP($A38,'RevPAR Raw Data'!$B$6:$BE$43,'RevPAR Raw Data'!AP$1,FALSE)</f>
        <v>175.56872541973999</v>
      </c>
      <c r="AG38" s="113">
        <f>VLOOKUP($A38,'RevPAR Raw Data'!$B$6:$BE$43,'RevPAR Raw Data'!AR$1,FALSE)</f>
        <v>124.58822808149399</v>
      </c>
    </row>
    <row r="39" spans="1:33" x14ac:dyDescent="0.2">
      <c r="A39" s="90" t="s">
        <v>14</v>
      </c>
      <c r="B39" s="78">
        <f>(VLOOKUP($A38,'Occupancy Raw Data'!$B$8:$BE$51,'Occupancy Raw Data'!AT$3,FALSE))/100</f>
        <v>1.42311171855582E-2</v>
      </c>
      <c r="C39" s="79">
        <f>(VLOOKUP($A38,'Occupancy Raw Data'!$B$8:$BE$51,'Occupancy Raw Data'!AU$3,FALSE))/100</f>
        <v>2.2685485090762297E-4</v>
      </c>
      <c r="D39" s="79">
        <f>(VLOOKUP($A38,'Occupancy Raw Data'!$B$8:$BE$51,'Occupancy Raw Data'!AV$3,FALSE))/100</f>
        <v>1.14995463737728E-3</v>
      </c>
      <c r="E39" s="79">
        <f>(VLOOKUP($A38,'Occupancy Raw Data'!$B$8:$BE$51,'Occupancy Raw Data'!AW$3,FALSE))/100</f>
        <v>-6.7102533350105699E-3</v>
      </c>
      <c r="F39" s="79">
        <f>(VLOOKUP($A38,'Occupancy Raw Data'!$B$8:$BE$51,'Occupancy Raw Data'!AX$3,FALSE))/100</f>
        <v>-6.5286333102223502E-3</v>
      </c>
      <c r="G39" s="79">
        <f>(VLOOKUP($A38,'Occupancy Raw Data'!$B$8:$BE$51,'Occupancy Raw Data'!AY$3,FALSE))/100</f>
        <v>-2.81554492616248E-5</v>
      </c>
      <c r="H39" s="80">
        <f>(VLOOKUP($A38,'Occupancy Raw Data'!$B$8:$BE$51,'Occupancy Raw Data'!BA$3,FALSE))/100</f>
        <v>3.2018283113510904E-2</v>
      </c>
      <c r="I39" s="80">
        <f>(VLOOKUP($A38,'Occupancy Raw Data'!$B$8:$BE$51,'Occupancy Raw Data'!BB$3,FALSE))/100</f>
        <v>1.1427092707407599E-2</v>
      </c>
      <c r="J39" s="79">
        <f>(VLOOKUP($A38,'Occupancy Raw Data'!$B$8:$BE$51,'Occupancy Raw Data'!BC$3,FALSE))/100</f>
        <v>2.1700547510271E-2</v>
      </c>
      <c r="K39" s="81">
        <f>(VLOOKUP($A38,'Occupancy Raw Data'!$B$8:$BE$51,'Occupancy Raw Data'!BE$3,FALSE))/100</f>
        <v>7.0723852880187101E-3</v>
      </c>
      <c r="M39" s="78">
        <f>(VLOOKUP($A38,'ADR Raw Data'!$B$6:$BE$49,'ADR Raw Data'!AT$1,FALSE))/100</f>
        <v>-3.1701792460400702E-3</v>
      </c>
      <c r="N39" s="79">
        <f>(VLOOKUP($A38,'ADR Raw Data'!$B$6:$BE$49,'ADR Raw Data'!AU$1,FALSE))/100</f>
        <v>-1.8528519573664401E-2</v>
      </c>
      <c r="O39" s="79">
        <f>(VLOOKUP($A38,'ADR Raw Data'!$B$6:$BE$49,'ADR Raw Data'!AV$1,FALSE))/100</f>
        <v>-5.3165015282734991E-3</v>
      </c>
      <c r="P39" s="79">
        <f>(VLOOKUP($A38,'ADR Raw Data'!$B$6:$BE$49,'ADR Raw Data'!AW$1,FALSE))/100</f>
        <v>-4.1829279482832396E-2</v>
      </c>
      <c r="Q39" s="79">
        <f>(VLOOKUP($A38,'ADR Raw Data'!$B$6:$BE$49,'ADR Raw Data'!AX$1,FALSE))/100</f>
        <v>-4.7162588230013493E-2</v>
      </c>
      <c r="R39" s="79">
        <f>(VLOOKUP($A38,'ADR Raw Data'!$B$6:$BE$49,'ADR Raw Data'!AY$1,FALSE))/100</f>
        <v>-2.51857731737999E-2</v>
      </c>
      <c r="S39" s="80">
        <f>(VLOOKUP($A38,'ADR Raw Data'!$B$6:$BE$49,'ADR Raw Data'!BA$1,FALSE))/100</f>
        <v>4.1386599390478306E-2</v>
      </c>
      <c r="T39" s="80">
        <f>(VLOOKUP($A38,'ADR Raw Data'!$B$6:$BE$49,'ADR Raw Data'!BB$1,FALSE))/100</f>
        <v>2.3521431124638101E-2</v>
      </c>
      <c r="U39" s="79">
        <f>(VLOOKUP($A38,'ADR Raw Data'!$B$6:$BE$49,'ADR Raw Data'!BC$1,FALSE))/100</f>
        <v>3.2517485246954997E-2</v>
      </c>
      <c r="V39" s="81">
        <f>(VLOOKUP($A38,'ADR Raw Data'!$B$6:$BE$49,'ADR Raw Data'!BE$1,FALSE))/100</f>
        <v>-1.49748540709281E-3</v>
      </c>
      <c r="X39" s="78">
        <f>(VLOOKUP($A38,'RevPAR Raw Data'!$B$6:$BE$49,'RevPAR Raw Data'!AT$1,FALSE))/100</f>
        <v>1.10158227471685E-2</v>
      </c>
      <c r="Y39" s="79">
        <f>(VLOOKUP($A38,'RevPAR Raw Data'!$B$6:$BE$49,'RevPAR Raw Data'!AU$1,FALSE))/100</f>
        <v>-1.83058680073022E-2</v>
      </c>
      <c r="Z39" s="79">
        <f>(VLOOKUP($A38,'RevPAR Raw Data'!$B$6:$BE$49,'RevPAR Raw Data'!AV$1,FALSE))/100</f>
        <v>-4.1726606264832697E-3</v>
      </c>
      <c r="AA39" s="79">
        <f>(VLOOKUP($A38,'RevPAR Raw Data'!$B$6:$BE$49,'RevPAR Raw Data'!AW$1,FALSE))/100</f>
        <v>-4.8258847755692294E-2</v>
      </c>
      <c r="AB39" s="79">
        <f>(VLOOKUP($A38,'RevPAR Raw Data'!$B$6:$BE$49,'RevPAR Raw Data'!AX$1,FALSE))/100</f>
        <v>-5.3383314295721095E-2</v>
      </c>
      <c r="AC39" s="79">
        <f>(VLOOKUP($A38,'RevPAR Raw Data'!$B$6:$BE$49,'RevPAR Raw Data'!AY$1,FALSE))/100</f>
        <v>-2.52132195063028E-2</v>
      </c>
      <c r="AD39" s="80">
        <f>(VLOOKUP($A38,'RevPAR Raw Data'!$B$6:$BE$49,'RevPAR Raw Data'!BA$1,FALSE))/100</f>
        <v>7.4730010360379101E-2</v>
      </c>
      <c r="AE39" s="80">
        <f>(VLOOKUP($A38,'RevPAR Raw Data'!$B$6:$BE$49,'RevPAR Raw Data'!BB$1,FALSE))/100</f>
        <v>3.5217305406117803E-2</v>
      </c>
      <c r="AF39" s="79">
        <f>(VLOOKUP($A38,'RevPAR Raw Data'!$B$6:$BE$49,'RevPAR Raw Data'!BC$1,FALSE))/100</f>
        <v>5.4923679990742193E-2</v>
      </c>
      <c r="AG39" s="81">
        <f>(VLOOKUP($A38,'RevPAR Raw Data'!$B$6:$BE$49,'RevPAR Raw Data'!BE$1,FALSE))/100</f>
        <v>5.5643090871637501E-3</v>
      </c>
    </row>
    <row r="40" spans="1:33" x14ac:dyDescent="0.2">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x14ac:dyDescent="0.2">
      <c r="A41" s="105" t="s">
        <v>28</v>
      </c>
      <c r="B41" s="106">
        <f>(VLOOKUP($A41,'Occupancy Raw Data'!$B$8:$BE$45,'Occupancy Raw Data'!AG$3,FALSE))/100</f>
        <v>0.57305722388663294</v>
      </c>
      <c r="C41" s="107">
        <f>(VLOOKUP($A41,'Occupancy Raw Data'!$B$8:$BE$45,'Occupancy Raw Data'!AH$3,FALSE))/100</f>
        <v>0.67894783872378595</v>
      </c>
      <c r="D41" s="107">
        <f>(VLOOKUP($A41,'Occupancy Raw Data'!$B$8:$BE$45,'Occupancy Raw Data'!AI$3,FALSE))/100</f>
        <v>0.73347002501834002</v>
      </c>
      <c r="E41" s="107">
        <f>(VLOOKUP($A41,'Occupancy Raw Data'!$B$8:$BE$45,'Occupancy Raw Data'!AJ$3,FALSE))/100</f>
        <v>0.7226961494328541</v>
      </c>
      <c r="F41" s="107">
        <f>(VLOOKUP($A41,'Occupancy Raw Data'!$B$8:$BE$45,'Occupancy Raw Data'!AK$3,FALSE))/100</f>
        <v>0.67463930324862209</v>
      </c>
      <c r="G41" s="108">
        <f>(VLOOKUP($A41,'Occupancy Raw Data'!$B$8:$BE$45,'Occupancy Raw Data'!AL$3,FALSE))/100</f>
        <v>0.67656431354180102</v>
      </c>
      <c r="H41" s="88">
        <f>(VLOOKUP($A41,'Occupancy Raw Data'!$B$8:$BE$45,'Occupancy Raw Data'!AN$3,FALSE))/100</f>
        <v>0.7295385715091891</v>
      </c>
      <c r="I41" s="88">
        <f>(VLOOKUP($A41,'Occupancy Raw Data'!$B$8:$BE$45,'Occupancy Raw Data'!AO$3,FALSE))/100</f>
        <v>0.73141494704764698</v>
      </c>
      <c r="J41" s="108">
        <f>(VLOOKUP($A41,'Occupancy Raw Data'!$B$8:$BE$45,'Occupancy Raw Data'!AP$3,FALSE))/100</f>
        <v>0.73047675927841793</v>
      </c>
      <c r="K41" s="109">
        <f>(VLOOKUP($A41,'Occupancy Raw Data'!$B$8:$BE$45,'Occupancy Raw Data'!AR$3,FALSE))/100</f>
        <v>0.69196826271271805</v>
      </c>
      <c r="M41" s="110">
        <f>VLOOKUP($A41,'ADR Raw Data'!$B$6:$BE$43,'ADR Raw Data'!AG$1,FALSE)</f>
        <v>126.15765084862601</v>
      </c>
      <c r="N41" s="111">
        <f>VLOOKUP($A41,'ADR Raw Data'!$B$6:$BE$43,'ADR Raw Data'!AH$1,FALSE)</f>
        <v>141.33179255215899</v>
      </c>
      <c r="O41" s="111">
        <f>VLOOKUP($A41,'ADR Raw Data'!$B$6:$BE$43,'ADR Raw Data'!AI$1,FALSE)</f>
        <v>148.90898132950301</v>
      </c>
      <c r="P41" s="111">
        <f>VLOOKUP($A41,'ADR Raw Data'!$B$6:$BE$43,'ADR Raw Data'!AJ$1,FALSE)</f>
        <v>147.43351887400101</v>
      </c>
      <c r="Q41" s="111">
        <f>VLOOKUP($A41,'ADR Raw Data'!$B$6:$BE$43,'ADR Raw Data'!AK$1,FALSE)</f>
        <v>133.30535473797201</v>
      </c>
      <c r="R41" s="112">
        <f>VLOOKUP($A41,'ADR Raw Data'!$B$6:$BE$43,'ADR Raw Data'!AL$1,FALSE)</f>
        <v>140.107230627642</v>
      </c>
      <c r="S41" s="111">
        <f>VLOOKUP($A41,'ADR Raw Data'!$B$6:$BE$43,'ADR Raw Data'!AN$1,FALSE)</f>
        <v>130.56939709408701</v>
      </c>
      <c r="T41" s="111">
        <f>VLOOKUP($A41,'ADR Raw Data'!$B$6:$BE$43,'ADR Raw Data'!AO$1,FALSE)</f>
        <v>127.978271920067</v>
      </c>
      <c r="U41" s="112">
        <f>VLOOKUP($A41,'ADR Raw Data'!$B$6:$BE$43,'ADR Raw Data'!AP$1,FALSE)</f>
        <v>129.27217055136899</v>
      </c>
      <c r="V41" s="113">
        <f>VLOOKUP($A41,'ADR Raw Data'!$B$6:$BE$43,'ADR Raw Data'!AR$1,FALSE)</f>
        <v>136.83913622091401</v>
      </c>
      <c r="X41" s="110">
        <f>VLOOKUP($A41,'RevPAR Raw Data'!$B$6:$BE$43,'RevPAR Raw Data'!AG$1,FALSE)</f>
        <v>72.295553167372901</v>
      </c>
      <c r="Y41" s="111">
        <f>VLOOKUP($A41,'RevPAR Raw Data'!$B$6:$BE$43,'RevPAR Raw Data'!AH$1,FALSE)</f>
        <v>95.9569150962474</v>
      </c>
      <c r="Z41" s="111">
        <f>VLOOKUP($A41,'RevPAR Raw Data'!$B$6:$BE$43,'RevPAR Raw Data'!AI$1,FALSE)</f>
        <v>109.220274261206</v>
      </c>
      <c r="AA41" s="111">
        <f>VLOOKUP($A41,'RevPAR Raw Data'!$B$6:$BE$43,'RevPAR Raw Data'!AJ$1,FALSE)</f>
        <v>106.549636387577</v>
      </c>
      <c r="AB41" s="111">
        <f>VLOOKUP($A41,'RevPAR Raw Data'!$B$6:$BE$43,'RevPAR Raw Data'!AK$1,FALSE)</f>
        <v>89.933031639735802</v>
      </c>
      <c r="AC41" s="112">
        <f>VLOOKUP($A41,'RevPAR Raw Data'!$B$6:$BE$43,'RevPAR Raw Data'!AL$1,FALSE)</f>
        <v>94.791552311833698</v>
      </c>
      <c r="AD41" s="111">
        <f>VLOOKUP($A41,'RevPAR Raw Data'!$B$6:$BE$43,'RevPAR Raw Data'!AN$1,FALSE)</f>
        <v>95.255411438836703</v>
      </c>
      <c r="AE41" s="111">
        <f>VLOOKUP($A41,'RevPAR Raw Data'!$B$6:$BE$43,'RevPAR Raw Data'!AO$1,FALSE)</f>
        <v>93.605220979665503</v>
      </c>
      <c r="AF41" s="112">
        <f>VLOOKUP($A41,'RevPAR Raw Data'!$B$6:$BE$43,'RevPAR Raw Data'!AP$1,FALSE)</f>
        <v>94.430316209251103</v>
      </c>
      <c r="AG41" s="113">
        <f>VLOOKUP($A41,'RevPAR Raw Data'!$B$6:$BE$43,'RevPAR Raw Data'!AR$1,FALSE)</f>
        <v>94.688339361895103</v>
      </c>
    </row>
    <row r="42" spans="1:33" x14ac:dyDescent="0.2">
      <c r="A42" s="90" t="s">
        <v>14</v>
      </c>
      <c r="B42" s="78">
        <f>(VLOOKUP($A41,'Occupancy Raw Data'!$B$8:$BE$51,'Occupancy Raw Data'!AT$3,FALSE))/100</f>
        <v>1.50134908177352E-2</v>
      </c>
      <c r="C42" s="79">
        <f>(VLOOKUP($A41,'Occupancy Raw Data'!$B$8:$BE$51,'Occupancy Raw Data'!AU$3,FALSE))/100</f>
        <v>-1.4102759219290798E-2</v>
      </c>
      <c r="D42" s="79">
        <f>(VLOOKUP($A41,'Occupancy Raw Data'!$B$8:$BE$51,'Occupancy Raw Data'!AV$3,FALSE))/100</f>
        <v>4.5878151448706097E-3</v>
      </c>
      <c r="E42" s="79">
        <f>(VLOOKUP($A41,'Occupancy Raw Data'!$B$8:$BE$51,'Occupancy Raw Data'!AW$3,FALSE))/100</f>
        <v>-2.09144686197376E-2</v>
      </c>
      <c r="F42" s="79">
        <f>(VLOOKUP($A41,'Occupancy Raw Data'!$B$8:$BE$51,'Occupancy Raw Data'!AX$3,FALSE))/100</f>
        <v>-3.60207352857881E-2</v>
      </c>
      <c r="G42" s="79">
        <f>(VLOOKUP($A41,'Occupancy Raw Data'!$B$8:$BE$51,'Occupancy Raw Data'!AY$3,FALSE))/100</f>
        <v>-1.1272843605733001E-2</v>
      </c>
      <c r="H42" s="80">
        <f>(VLOOKUP($A41,'Occupancy Raw Data'!$B$8:$BE$51,'Occupancy Raw Data'!BA$3,FALSE))/100</f>
        <v>-1.3392789147003099E-2</v>
      </c>
      <c r="I42" s="80">
        <f>(VLOOKUP($A41,'Occupancy Raw Data'!$B$8:$BE$51,'Occupancy Raw Data'!BB$3,FALSE))/100</f>
        <v>-2.4459544247346102E-2</v>
      </c>
      <c r="J42" s="79">
        <f>(VLOOKUP($A41,'Occupancy Raw Data'!$B$8:$BE$51,'Occupancy Raw Data'!BC$3,FALSE))/100</f>
        <v>-1.8964482145222901E-2</v>
      </c>
      <c r="K42" s="81">
        <f>(VLOOKUP($A41,'Occupancy Raw Data'!$B$8:$BE$51,'Occupancy Raw Data'!BE$3,FALSE))/100</f>
        <v>-1.3606228467527398E-2</v>
      </c>
      <c r="M42" s="78">
        <f>(VLOOKUP($A41,'ADR Raw Data'!$B$6:$BE$49,'ADR Raw Data'!AT$1,FALSE))/100</f>
        <v>7.2247742306377101E-3</v>
      </c>
      <c r="N42" s="79">
        <f>(VLOOKUP($A41,'ADR Raw Data'!$B$6:$BE$49,'ADR Raw Data'!AU$1,FALSE))/100</f>
        <v>8.8273854071802705E-3</v>
      </c>
      <c r="O42" s="79">
        <f>(VLOOKUP($A41,'ADR Raw Data'!$B$6:$BE$49,'ADR Raw Data'!AV$1,FALSE))/100</f>
        <v>1.5600190013199599E-3</v>
      </c>
      <c r="P42" s="79">
        <f>(VLOOKUP($A41,'ADR Raw Data'!$B$6:$BE$49,'ADR Raw Data'!AW$1,FALSE))/100</f>
        <v>-4.8262065124490402E-3</v>
      </c>
      <c r="Q42" s="79">
        <f>(VLOOKUP($A41,'ADR Raw Data'!$B$6:$BE$49,'ADR Raw Data'!AX$1,FALSE))/100</f>
        <v>-1.6167393397407401E-2</v>
      </c>
      <c r="R42" s="79">
        <f>(VLOOKUP($A41,'ADR Raw Data'!$B$6:$BE$49,'ADR Raw Data'!AY$1,FALSE))/100</f>
        <v>-1.19555691962656E-3</v>
      </c>
      <c r="S42" s="80">
        <f>(VLOOKUP($A41,'ADR Raw Data'!$B$6:$BE$49,'ADR Raw Data'!BA$1,FALSE))/100</f>
        <v>4.7058942158299403E-3</v>
      </c>
      <c r="T42" s="80">
        <f>(VLOOKUP($A41,'ADR Raw Data'!$B$6:$BE$49,'ADR Raw Data'!BB$1,FALSE))/100</f>
        <v>-1.5091169519182199E-2</v>
      </c>
      <c r="U42" s="79">
        <f>(VLOOKUP($A41,'ADR Raw Data'!$B$6:$BE$49,'ADR Raw Data'!BC$1,FALSE))/100</f>
        <v>-5.2042395240979597E-3</v>
      </c>
      <c r="V42" s="81">
        <f>(VLOOKUP($A41,'ADR Raw Data'!$B$6:$BE$49,'ADR Raw Data'!BE$1,FALSE))/100</f>
        <v>-2.2166370631549002E-3</v>
      </c>
      <c r="X42" s="78">
        <f>(VLOOKUP($A41,'RevPAR Raw Data'!$B$6:$BE$49,'RevPAR Raw Data'!AT$1,FALSE))/100</f>
        <v>2.2346734129944798E-2</v>
      </c>
      <c r="Y42" s="79">
        <f>(VLOOKUP($A41,'RevPAR Raw Data'!$B$6:$BE$49,'RevPAR Raw Data'!AU$1,FALSE))/100</f>
        <v>-5.3998643030439596E-3</v>
      </c>
      <c r="Z42" s="79">
        <f>(VLOOKUP($A41,'RevPAR Raw Data'!$B$6:$BE$49,'RevPAR Raw Data'!AV$1,FALSE))/100</f>
        <v>6.1549912249911198E-3</v>
      </c>
      <c r="AA42" s="79">
        <f>(VLOOKUP($A41,'RevPAR Raw Data'!$B$6:$BE$49,'RevPAR Raw Data'!AW$1,FALSE))/100</f>
        <v>-2.5639737587529701E-2</v>
      </c>
      <c r="AB42" s="79">
        <f>(VLOOKUP($A41,'RevPAR Raw Data'!$B$6:$BE$49,'RevPAR Raw Data'!AX$1,FALSE))/100</f>
        <v>-5.1605767285366297E-2</v>
      </c>
      <c r="AC42" s="79">
        <f>(VLOOKUP($A41,'RevPAR Raw Data'!$B$6:$BE$49,'RevPAR Raw Data'!AY$1,FALSE))/100</f>
        <v>-1.2454923199182798E-2</v>
      </c>
      <c r="AD42" s="80">
        <f>(VLOOKUP($A41,'RevPAR Raw Data'!$B$6:$BE$49,'RevPAR Raw Data'!BA$1,FALSE))/100</f>
        <v>-8.7499199801538696E-3</v>
      </c>
      <c r="AE42" s="80">
        <f>(VLOOKUP($A41,'RevPAR Raw Data'!$B$6:$BE$49,'RevPAR Raw Data'!BB$1,FALSE))/100</f>
        <v>-3.9181590637929704E-2</v>
      </c>
      <c r="AF42" s="79">
        <f>(VLOOKUP($A41,'RevPAR Raw Data'!$B$6:$BE$49,'RevPAR Raw Data'!BC$1,FALSE))/100</f>
        <v>-2.40700259617866E-2</v>
      </c>
      <c r="AG42" s="81">
        <f>(VLOOKUP($A41,'RevPAR Raw Data'!$B$6:$BE$49,'RevPAR Raw Data'!BE$1,FALSE))/100</f>
        <v>-1.5792705460371398E-2</v>
      </c>
    </row>
    <row r="43" spans="1:33" x14ac:dyDescent="0.2">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x14ac:dyDescent="0.2">
      <c r="A44" s="105" t="s">
        <v>29</v>
      </c>
      <c r="B44" s="106">
        <f>(VLOOKUP($A44,'Occupancy Raw Data'!$B$8:$BE$45,'Occupancy Raw Data'!AG$3,FALSE))/100</f>
        <v>0.51495327102803701</v>
      </c>
      <c r="C44" s="107">
        <f>(VLOOKUP($A44,'Occupancy Raw Data'!$B$8:$BE$45,'Occupancy Raw Data'!AH$3,FALSE))/100</f>
        <v>0.59815115806582597</v>
      </c>
      <c r="D44" s="107">
        <f>(VLOOKUP($A44,'Occupancy Raw Data'!$B$8:$BE$45,'Occupancy Raw Data'!AI$3,FALSE))/100</f>
        <v>0.634315318976026</v>
      </c>
      <c r="E44" s="107">
        <f>(VLOOKUP($A44,'Occupancy Raw Data'!$B$8:$BE$45,'Occupancy Raw Data'!AJ$3,FALSE))/100</f>
        <v>0.63228362454286802</v>
      </c>
      <c r="F44" s="107">
        <f>(VLOOKUP($A44,'Occupancy Raw Data'!$B$8:$BE$45,'Occupancy Raw Data'!AK$3,FALSE))/100</f>
        <v>0.63234457537586297</v>
      </c>
      <c r="G44" s="108">
        <f>(VLOOKUP($A44,'Occupancy Raw Data'!$B$8:$BE$45,'Occupancy Raw Data'!AL$3,FALSE))/100</f>
        <v>0.60240958959772395</v>
      </c>
      <c r="H44" s="88">
        <f>(VLOOKUP($A44,'Occupancy Raw Data'!$B$8:$BE$45,'Occupancy Raw Data'!AN$3,FALSE))/100</f>
        <v>0.70479479886225105</v>
      </c>
      <c r="I44" s="88">
        <f>(VLOOKUP($A44,'Occupancy Raw Data'!$B$8:$BE$45,'Occupancy Raw Data'!AO$3,FALSE))/100</f>
        <v>0.70944737911418099</v>
      </c>
      <c r="J44" s="108">
        <f>(VLOOKUP($A44,'Occupancy Raw Data'!$B$8:$BE$45,'Occupancy Raw Data'!AP$3,FALSE))/100</f>
        <v>0.70712108898821602</v>
      </c>
      <c r="K44" s="109">
        <f>(VLOOKUP($A44,'Occupancy Raw Data'!$B$8:$BE$45,'Occupancy Raw Data'!AR$3,FALSE))/100</f>
        <v>0.63232716085215002</v>
      </c>
      <c r="M44" s="110">
        <f>VLOOKUP($A44,'ADR Raw Data'!$B$6:$BE$43,'ADR Raw Data'!AG$1,FALSE)</f>
        <v>95.984967253215402</v>
      </c>
      <c r="N44" s="111">
        <f>VLOOKUP($A44,'ADR Raw Data'!$B$6:$BE$43,'ADR Raw Data'!AH$1,FALSE)</f>
        <v>98.439896063313</v>
      </c>
      <c r="O44" s="111">
        <f>VLOOKUP($A44,'ADR Raw Data'!$B$6:$BE$43,'ADR Raw Data'!AI$1,FALSE)</f>
        <v>99.250732519778296</v>
      </c>
      <c r="P44" s="111">
        <f>VLOOKUP($A44,'ADR Raw Data'!$B$6:$BE$43,'ADR Raw Data'!AJ$1,FALSE)</f>
        <v>98.297303749879504</v>
      </c>
      <c r="Q44" s="111">
        <f>VLOOKUP($A44,'ADR Raw Data'!$B$6:$BE$43,'ADR Raw Data'!AK$1,FALSE)</f>
        <v>100.29927451484301</v>
      </c>
      <c r="R44" s="112">
        <f>VLOOKUP($A44,'ADR Raw Data'!$B$6:$BE$43,'ADR Raw Data'!AL$1,FALSE)</f>
        <v>98.551368876177804</v>
      </c>
      <c r="S44" s="111">
        <f>VLOOKUP($A44,'ADR Raw Data'!$B$6:$BE$43,'ADR Raw Data'!AN$1,FALSE)</f>
        <v>114.040338137791</v>
      </c>
      <c r="T44" s="111">
        <f>VLOOKUP($A44,'ADR Raw Data'!$B$6:$BE$43,'ADR Raw Data'!AO$1,FALSE)</f>
        <v>114.012715713508</v>
      </c>
      <c r="U44" s="112">
        <f>VLOOKUP($A44,'ADR Raw Data'!$B$6:$BE$43,'ADR Raw Data'!AP$1,FALSE)</f>
        <v>114.026481489462</v>
      </c>
      <c r="V44" s="113">
        <f>VLOOKUP($A44,'ADR Raw Data'!$B$6:$BE$43,'ADR Raw Data'!AR$1,FALSE)</f>
        <v>103.495815883449</v>
      </c>
      <c r="X44" s="110">
        <f>VLOOKUP($A44,'RevPAR Raw Data'!$B$6:$BE$43,'RevPAR Raw Data'!AG$1,FALSE)</f>
        <v>49.427772856562299</v>
      </c>
      <c r="Y44" s="111">
        <f>VLOOKUP($A44,'RevPAR Raw Data'!$B$6:$BE$43,'RevPAR Raw Data'!AH$1,FALSE)</f>
        <v>58.881937830150299</v>
      </c>
      <c r="Z44" s="111">
        <f>VLOOKUP($A44,'RevPAR Raw Data'!$B$6:$BE$43,'RevPAR Raw Data'!AI$1,FALSE)</f>
        <v>62.956260056887402</v>
      </c>
      <c r="AA44" s="111">
        <f>VLOOKUP($A44,'RevPAR Raw Data'!$B$6:$BE$43,'RevPAR Raw Data'!AJ$1,FALSE)</f>
        <v>62.151775497765101</v>
      </c>
      <c r="AB44" s="111">
        <f>VLOOKUP($A44,'RevPAR Raw Data'!$B$6:$BE$43,'RevPAR Raw Data'!AK$1,FALSE)</f>
        <v>63.423702153595997</v>
      </c>
      <c r="AC44" s="112">
        <f>VLOOKUP($A44,'RevPAR Raw Data'!$B$6:$BE$43,'RevPAR Raw Data'!AL$1,FALSE)</f>
        <v>59.368289678992198</v>
      </c>
      <c r="AD44" s="111">
        <f>VLOOKUP($A44,'RevPAR Raw Data'!$B$6:$BE$43,'RevPAR Raw Data'!AN$1,FALSE)</f>
        <v>80.375037180008107</v>
      </c>
      <c r="AE44" s="111">
        <f>VLOOKUP($A44,'RevPAR Raw Data'!$B$6:$BE$43,'RevPAR Raw Data'!AO$1,FALSE)</f>
        <v>80.886022348638704</v>
      </c>
      <c r="AF44" s="112">
        <f>VLOOKUP($A44,'RevPAR Raw Data'!$B$6:$BE$43,'RevPAR Raw Data'!AP$1,FALSE)</f>
        <v>80.630529764323398</v>
      </c>
      <c r="AG44" s="113">
        <f>VLOOKUP($A44,'RevPAR Raw Data'!$B$6:$BE$43,'RevPAR Raw Data'!AR$1,FALSE)</f>
        <v>65.443215417658294</v>
      </c>
    </row>
    <row r="45" spans="1:33" x14ac:dyDescent="0.2">
      <c r="A45" s="90" t="s">
        <v>14</v>
      </c>
      <c r="B45" s="78">
        <f>(VLOOKUP($A44,'Occupancy Raw Data'!$B$8:$BE$51,'Occupancy Raw Data'!AT$3,FALSE))/100</f>
        <v>4.7933625721938496E-2</v>
      </c>
      <c r="C45" s="79">
        <f>(VLOOKUP($A44,'Occupancy Raw Data'!$B$8:$BE$51,'Occupancy Raw Data'!AU$3,FALSE))/100</f>
        <v>4.1378274682990102E-2</v>
      </c>
      <c r="D45" s="79">
        <f>(VLOOKUP($A44,'Occupancy Raw Data'!$B$8:$BE$51,'Occupancy Raw Data'!AV$3,FALSE))/100</f>
        <v>9.1643149461130502E-2</v>
      </c>
      <c r="E45" s="79">
        <f>(VLOOKUP($A44,'Occupancy Raw Data'!$B$8:$BE$51,'Occupancy Raw Data'!AW$3,FALSE))/100</f>
        <v>9.5467342409788089E-2</v>
      </c>
      <c r="F45" s="79">
        <f>(VLOOKUP($A44,'Occupancy Raw Data'!$B$8:$BE$51,'Occupancy Raw Data'!AX$3,FALSE))/100</f>
        <v>8.8173348679858404E-2</v>
      </c>
      <c r="G45" s="79">
        <f>(VLOOKUP($A44,'Occupancy Raw Data'!$B$8:$BE$51,'Occupancy Raw Data'!AY$3,FALSE))/100</f>
        <v>7.3761939096609302E-2</v>
      </c>
      <c r="H45" s="80">
        <f>(VLOOKUP($A44,'Occupancy Raw Data'!$B$8:$BE$51,'Occupancy Raw Data'!BA$3,FALSE))/100</f>
        <v>1.9406071368234599E-2</v>
      </c>
      <c r="I45" s="80">
        <f>(VLOOKUP($A44,'Occupancy Raw Data'!$B$8:$BE$51,'Occupancy Raw Data'!BB$3,FALSE))/100</f>
        <v>1.5100799341914699E-2</v>
      </c>
      <c r="J45" s="79">
        <f>(VLOOKUP($A44,'Occupancy Raw Data'!$B$8:$BE$51,'Occupancy Raw Data'!BC$3,FALSE))/100</f>
        <v>1.7241798436362199E-2</v>
      </c>
      <c r="K45" s="81">
        <f>(VLOOKUP($A44,'Occupancy Raw Data'!$B$8:$BE$51,'Occupancy Raw Data'!BE$3,FALSE))/100</f>
        <v>5.5032329984704004E-2</v>
      </c>
      <c r="M45" s="78">
        <f>(VLOOKUP($A44,'ADR Raw Data'!$B$6:$BE$49,'ADR Raw Data'!AT$1,FALSE))/100</f>
        <v>-7.17505879922969E-3</v>
      </c>
      <c r="N45" s="79">
        <f>(VLOOKUP($A44,'ADR Raw Data'!$B$6:$BE$49,'ADR Raw Data'!AU$1,FALSE))/100</f>
        <v>-1.39967825359121E-3</v>
      </c>
      <c r="O45" s="79">
        <f>(VLOOKUP($A44,'ADR Raw Data'!$B$6:$BE$49,'ADR Raw Data'!AV$1,FALSE))/100</f>
        <v>8.1360346349655004E-4</v>
      </c>
      <c r="P45" s="79">
        <f>(VLOOKUP($A44,'ADR Raw Data'!$B$6:$BE$49,'ADR Raw Data'!AW$1,FALSE))/100</f>
        <v>-8.49400387209856E-3</v>
      </c>
      <c r="Q45" s="79">
        <f>(VLOOKUP($A44,'ADR Raw Data'!$B$6:$BE$49,'ADR Raw Data'!AX$1,FALSE))/100</f>
        <v>-3.6430067446873997E-3</v>
      </c>
      <c r="R45" s="79">
        <f>(VLOOKUP($A44,'ADR Raw Data'!$B$6:$BE$49,'ADR Raw Data'!AY$1,FALSE))/100</f>
        <v>-3.6857129929794702E-3</v>
      </c>
      <c r="S45" s="80">
        <f>(VLOOKUP($A44,'ADR Raw Data'!$B$6:$BE$49,'ADR Raw Data'!BA$1,FALSE))/100</f>
        <v>-1.8127925084139102E-2</v>
      </c>
      <c r="T45" s="80">
        <f>(VLOOKUP($A44,'ADR Raw Data'!$B$6:$BE$49,'ADR Raw Data'!BB$1,FALSE))/100</f>
        <v>-2.2467299185703098E-2</v>
      </c>
      <c r="U45" s="79">
        <f>(VLOOKUP($A44,'ADR Raw Data'!$B$6:$BE$49,'ADR Raw Data'!BC$1,FALSE))/100</f>
        <v>-2.0313632221546599E-2</v>
      </c>
      <c r="V45" s="81">
        <f>(VLOOKUP($A44,'ADR Raw Data'!$B$6:$BE$49,'ADR Raw Data'!BE$1,FALSE))/100</f>
        <v>-1.1565022660145401E-2</v>
      </c>
      <c r="X45" s="78">
        <f>(VLOOKUP($A44,'RevPAR Raw Data'!$B$6:$BE$49,'RevPAR Raw Data'!AT$1,FALSE))/100</f>
        <v>4.0414640339693698E-2</v>
      </c>
      <c r="Y45" s="79">
        <f>(VLOOKUP($A44,'RevPAR Raw Data'!$B$6:$BE$49,'RevPAR Raw Data'!AU$1,FALSE))/100</f>
        <v>3.9920680158153997E-2</v>
      </c>
      <c r="Z45" s="79">
        <f>(VLOOKUP($A44,'RevPAR Raw Data'!$B$6:$BE$49,'RevPAR Raw Data'!AV$1,FALSE))/100</f>
        <v>9.2531314108434307E-2</v>
      </c>
      <c r="AA45" s="79">
        <f>(VLOOKUP($A44,'RevPAR Raw Data'!$B$6:$BE$49,'RevPAR Raw Data'!AW$1,FALSE))/100</f>
        <v>8.6162438561601801E-2</v>
      </c>
      <c r="AB45" s="79">
        <f>(VLOOKUP($A44,'RevPAR Raw Data'!$B$6:$BE$49,'RevPAR Raw Data'!AX$1,FALSE))/100</f>
        <v>8.4209125831228596E-2</v>
      </c>
      <c r="AC45" s="79">
        <f>(VLOOKUP($A44,'RevPAR Raw Data'!$B$6:$BE$49,'RevPAR Raw Data'!AY$1,FALSE))/100</f>
        <v>6.9804360766314091E-2</v>
      </c>
      <c r="AD45" s="80">
        <f>(VLOOKUP($A44,'RevPAR Raw Data'!$B$6:$BE$49,'RevPAR Raw Data'!BA$1,FALSE))/100</f>
        <v>9.2635447615474801E-4</v>
      </c>
      <c r="AE45" s="80">
        <f>(VLOOKUP($A44,'RevPAR Raw Data'!$B$6:$BE$49,'RevPAR Raw Data'!BB$1,FALSE))/100</f>
        <v>-7.7057740205464095E-3</v>
      </c>
      <c r="AF45" s="79">
        <f>(VLOOKUP($A44,'RevPAR Raw Data'!$B$6:$BE$49,'RevPAR Raw Data'!BC$1,FALSE))/100</f>
        <v>-3.4220773374587098E-3</v>
      </c>
      <c r="AG45" s="81">
        <f>(VLOOKUP($A44,'RevPAR Raw Data'!$B$6:$BE$49,'RevPAR Raw Data'!BE$1,FALSE))/100</f>
        <v>4.2830857181244901E-2</v>
      </c>
    </row>
    <row r="46" spans="1:33" x14ac:dyDescent="0.2">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x14ac:dyDescent="0.2">
      <c r="A47" s="105" t="s">
        <v>30</v>
      </c>
      <c r="B47" s="106">
        <f>(VLOOKUP($A47,'Occupancy Raw Data'!$B$8:$BE$45,'Occupancy Raw Data'!AG$3,FALSE))/100</f>
        <v>0.46935376415722802</v>
      </c>
      <c r="C47" s="107">
        <f>(VLOOKUP($A47,'Occupancy Raw Data'!$B$8:$BE$45,'Occupancy Raw Data'!AH$3,FALSE))/100</f>
        <v>0.61675549633577598</v>
      </c>
      <c r="D47" s="107">
        <f>(VLOOKUP($A47,'Occupancy Raw Data'!$B$8:$BE$45,'Occupancy Raw Data'!AI$3,FALSE))/100</f>
        <v>0.65434155007772499</v>
      </c>
      <c r="E47" s="107">
        <f>(VLOOKUP($A47,'Occupancy Raw Data'!$B$8:$BE$45,'Occupancy Raw Data'!AJ$3,FALSE))/100</f>
        <v>0.6506218076837661</v>
      </c>
      <c r="F47" s="107">
        <f>(VLOOKUP($A47,'Occupancy Raw Data'!$B$8:$BE$45,'Occupancy Raw Data'!AK$3,FALSE))/100</f>
        <v>0.60770597379524705</v>
      </c>
      <c r="G47" s="108">
        <f>(VLOOKUP($A47,'Occupancy Raw Data'!$B$8:$BE$45,'Occupancy Raw Data'!AL$3,FALSE))/100</f>
        <v>0.59975571840994801</v>
      </c>
      <c r="H47" s="88">
        <f>(VLOOKUP($A47,'Occupancy Raw Data'!$B$8:$BE$45,'Occupancy Raw Data'!AN$3,FALSE))/100</f>
        <v>0.68720852764823404</v>
      </c>
      <c r="I47" s="88">
        <f>(VLOOKUP($A47,'Occupancy Raw Data'!$B$8:$BE$45,'Occupancy Raw Data'!AO$3,FALSE))/100</f>
        <v>0.67882522762602704</v>
      </c>
      <c r="J47" s="108">
        <f>(VLOOKUP($A47,'Occupancy Raw Data'!$B$8:$BE$45,'Occupancy Raw Data'!AP$3,FALSE))/100</f>
        <v>0.68301687763713004</v>
      </c>
      <c r="K47" s="109">
        <f>(VLOOKUP($A47,'Occupancy Raw Data'!$B$8:$BE$45,'Occupancy Raw Data'!AR$3,FALSE))/100</f>
        <v>0.62354462104628605</v>
      </c>
      <c r="M47" s="110">
        <f>VLOOKUP($A47,'ADR Raw Data'!$B$6:$BE$43,'ADR Raw Data'!AG$1,FALSE)</f>
        <v>100.490512183581</v>
      </c>
      <c r="N47" s="111">
        <f>VLOOKUP($A47,'ADR Raw Data'!$B$6:$BE$43,'ADR Raw Data'!AH$1,FALSE)</f>
        <v>107.925636871005</v>
      </c>
      <c r="O47" s="111">
        <f>VLOOKUP($A47,'ADR Raw Data'!$B$6:$BE$43,'ADR Raw Data'!AI$1,FALSE)</f>
        <v>111.00413626336299</v>
      </c>
      <c r="P47" s="111">
        <f>VLOOKUP($A47,'ADR Raw Data'!$B$6:$BE$43,'ADR Raw Data'!AJ$1,FALSE)</f>
        <v>112.801861933612</v>
      </c>
      <c r="Q47" s="111">
        <f>VLOOKUP($A47,'ADR Raw Data'!$B$6:$BE$43,'ADR Raw Data'!AK$1,FALSE)</f>
        <v>112.56781746756801</v>
      </c>
      <c r="R47" s="112">
        <f>VLOOKUP($A47,'ADR Raw Data'!$B$6:$BE$43,'ADR Raw Data'!AL$1,FALSE)</f>
        <v>109.432365497833</v>
      </c>
      <c r="S47" s="111">
        <f>VLOOKUP($A47,'ADR Raw Data'!$B$6:$BE$43,'ADR Raw Data'!AN$1,FALSE)</f>
        <v>126.859444983034</v>
      </c>
      <c r="T47" s="111">
        <f>VLOOKUP($A47,'ADR Raw Data'!$B$6:$BE$43,'ADR Raw Data'!AO$1,FALSE)</f>
        <v>127.59164881001</v>
      </c>
      <c r="U47" s="112">
        <f>VLOOKUP($A47,'ADR Raw Data'!$B$6:$BE$43,'ADR Raw Data'!AP$1,FALSE)</f>
        <v>127.223300142247</v>
      </c>
      <c r="V47" s="113">
        <f>VLOOKUP($A47,'ADR Raw Data'!$B$6:$BE$43,'ADR Raw Data'!AR$1,FALSE)</f>
        <v>115.000306414479</v>
      </c>
      <c r="X47" s="110">
        <f>VLOOKUP($A47,'RevPAR Raw Data'!$B$6:$BE$43,'RevPAR Raw Data'!AG$1,FALSE)</f>
        <v>47.165600155451898</v>
      </c>
      <c r="Y47" s="111">
        <f>VLOOKUP($A47,'RevPAR Raw Data'!$B$6:$BE$43,'RevPAR Raw Data'!AH$1,FALSE)</f>
        <v>66.563729735731698</v>
      </c>
      <c r="Z47" s="111">
        <f>VLOOKUP($A47,'RevPAR Raw Data'!$B$6:$BE$43,'RevPAR Raw Data'!AI$1,FALSE)</f>
        <v>72.634618587608202</v>
      </c>
      <c r="AA47" s="111">
        <f>VLOOKUP($A47,'RevPAR Raw Data'!$B$6:$BE$43,'RevPAR Raw Data'!AJ$1,FALSE)</f>
        <v>73.391351321341304</v>
      </c>
      <c r="AB47" s="111">
        <f>VLOOKUP($A47,'RevPAR Raw Data'!$B$6:$BE$43,'RevPAR Raw Data'!AK$1,FALSE)</f>
        <v>68.408135132134106</v>
      </c>
      <c r="AC47" s="112">
        <f>VLOOKUP($A47,'RevPAR Raw Data'!$B$6:$BE$43,'RevPAR Raw Data'!AL$1,FALSE)</f>
        <v>65.632686986453393</v>
      </c>
      <c r="AD47" s="111">
        <f>VLOOKUP($A47,'RevPAR Raw Data'!$B$6:$BE$43,'RevPAR Raw Data'!AN$1,FALSE)</f>
        <v>87.178892405063195</v>
      </c>
      <c r="AE47" s="111">
        <f>VLOOKUP($A47,'RevPAR Raw Data'!$B$6:$BE$43,'RevPAR Raw Data'!AO$1,FALSE)</f>
        <v>86.612430046635495</v>
      </c>
      <c r="AF47" s="112">
        <f>VLOOKUP($A47,'RevPAR Raw Data'!$B$6:$BE$43,'RevPAR Raw Data'!AP$1,FALSE)</f>
        <v>86.895661225849395</v>
      </c>
      <c r="AG47" s="113">
        <f>VLOOKUP($A47,'RevPAR Raw Data'!$B$6:$BE$43,'RevPAR Raw Data'!AR$1,FALSE)</f>
        <v>71.707822483423698</v>
      </c>
    </row>
    <row r="48" spans="1:33" x14ac:dyDescent="0.2">
      <c r="A48" s="90" t="s">
        <v>14</v>
      </c>
      <c r="B48" s="78">
        <f>(VLOOKUP($A47,'Occupancy Raw Data'!$B$8:$BE$51,'Occupancy Raw Data'!AT$3,FALSE))/100</f>
        <v>-5.6865650047653496E-2</v>
      </c>
      <c r="C48" s="79">
        <f>(VLOOKUP($A47,'Occupancy Raw Data'!$B$8:$BE$51,'Occupancy Raw Data'!AU$3,FALSE))/100</f>
        <v>-3.4446525255169502E-2</v>
      </c>
      <c r="D48" s="79">
        <f>(VLOOKUP($A47,'Occupancy Raw Data'!$B$8:$BE$51,'Occupancy Raw Data'!AV$3,FALSE))/100</f>
        <v>-8.4237775266428295E-4</v>
      </c>
      <c r="E48" s="79">
        <f>(VLOOKUP($A47,'Occupancy Raw Data'!$B$8:$BE$51,'Occupancy Raw Data'!AW$3,FALSE))/100</f>
        <v>4.5460364868682303E-2</v>
      </c>
      <c r="F48" s="79">
        <f>(VLOOKUP($A47,'Occupancy Raw Data'!$B$8:$BE$51,'Occupancy Raw Data'!AX$3,FALSE))/100</f>
        <v>3.0210922753749699E-2</v>
      </c>
      <c r="G48" s="79">
        <f>(VLOOKUP($A47,'Occupancy Raw Data'!$B$8:$BE$51,'Occupancy Raw Data'!AY$3,FALSE))/100</f>
        <v>-1.57871693046086E-3</v>
      </c>
      <c r="H48" s="80">
        <f>(VLOOKUP($A47,'Occupancy Raw Data'!$B$8:$BE$51,'Occupancy Raw Data'!BA$3,FALSE))/100</f>
        <v>-4.2691366797152899E-3</v>
      </c>
      <c r="I48" s="80">
        <f>(VLOOKUP($A47,'Occupancy Raw Data'!$B$8:$BE$51,'Occupancy Raw Data'!BB$3,FALSE))/100</f>
        <v>-5.6808886509104595E-3</v>
      </c>
      <c r="J48" s="79">
        <f>(VLOOKUP($A47,'Occupancy Raw Data'!$B$8:$BE$51,'Occupancy Raw Data'!BC$3,FALSE))/100</f>
        <v>-4.9711814652542898E-3</v>
      </c>
      <c r="K48" s="81">
        <f>(VLOOKUP($A47,'Occupancy Raw Data'!$B$8:$BE$51,'Occupancy Raw Data'!BE$3,FALSE))/100</f>
        <v>-2.6429241089359003E-3</v>
      </c>
      <c r="M48" s="78">
        <f>(VLOOKUP($A47,'ADR Raw Data'!$B$6:$BE$49,'ADR Raw Data'!AT$1,FALSE))/100</f>
        <v>3.5252759474322597E-2</v>
      </c>
      <c r="N48" s="79">
        <f>(VLOOKUP($A47,'ADR Raw Data'!$B$6:$BE$49,'ADR Raw Data'!AU$1,FALSE))/100</f>
        <v>3.0456198772754298E-2</v>
      </c>
      <c r="O48" s="79">
        <f>(VLOOKUP($A47,'ADR Raw Data'!$B$6:$BE$49,'ADR Raw Data'!AV$1,FALSE))/100</f>
        <v>1.3401955775228999E-2</v>
      </c>
      <c r="P48" s="79">
        <f>(VLOOKUP($A47,'ADR Raw Data'!$B$6:$BE$49,'ADR Raw Data'!AW$1,FALSE))/100</f>
        <v>1.24568669902321E-2</v>
      </c>
      <c r="Q48" s="79">
        <f>(VLOOKUP($A47,'ADR Raw Data'!$B$6:$BE$49,'ADR Raw Data'!AX$1,FALSE))/100</f>
        <v>2.0359533686861001E-2</v>
      </c>
      <c r="R48" s="79">
        <f>(VLOOKUP($A47,'ADR Raw Data'!$B$6:$BE$49,'ADR Raw Data'!AY$1,FALSE))/100</f>
        <v>2.2800488710149999E-2</v>
      </c>
      <c r="S48" s="80">
        <f>(VLOOKUP($A47,'ADR Raw Data'!$B$6:$BE$49,'ADR Raw Data'!BA$1,FALSE))/100</f>
        <v>6.5627041028325797E-2</v>
      </c>
      <c r="T48" s="80">
        <f>(VLOOKUP($A47,'ADR Raw Data'!$B$6:$BE$49,'ADR Raw Data'!BB$1,FALSE))/100</f>
        <v>7.34851745106921E-2</v>
      </c>
      <c r="U48" s="79">
        <f>(VLOOKUP($A47,'ADR Raw Data'!$B$6:$BE$49,'ADR Raw Data'!BC$1,FALSE))/100</f>
        <v>6.9529471827358802E-2</v>
      </c>
      <c r="V48" s="81">
        <f>(VLOOKUP($A47,'ADR Raw Data'!$B$6:$BE$49,'ADR Raw Data'!BE$1,FALSE))/100</f>
        <v>3.8428057456752998E-2</v>
      </c>
      <c r="X48" s="78">
        <f>(VLOOKUP($A47,'RevPAR Raw Data'!$B$6:$BE$49,'RevPAR Raw Data'!AT$1,FALSE))/100</f>
        <v>-2.3617561656811802E-2</v>
      </c>
      <c r="Y48" s="79">
        <f>(VLOOKUP($A47,'RevPAR Raw Data'!$B$6:$BE$49,'RevPAR Raw Data'!AU$1,FALSE))/100</f>
        <v>-5.0394367026173606E-3</v>
      </c>
      <c r="Z48" s="79">
        <f>(VLOOKUP($A47,'RevPAR Raw Data'!$B$6:$BE$49,'RevPAR Raw Data'!AV$1,FALSE))/100</f>
        <v>1.2548288513177498E-2</v>
      </c>
      <c r="AA48" s="79">
        <f>(VLOOKUP($A47,'RevPAR Raw Data'!$B$6:$BE$49,'RevPAR Raw Data'!AW$1,FALSE))/100</f>
        <v>5.8483525577411107E-2</v>
      </c>
      <c r="AB48" s="79">
        <f>(VLOOKUP($A47,'RevPAR Raw Data'!$B$6:$BE$49,'RevPAR Raw Data'!AX$1,FALSE))/100</f>
        <v>5.1185536740126894E-2</v>
      </c>
      <c r="AC48" s="79">
        <f>(VLOOKUP($A47,'RevPAR Raw Data'!$B$6:$BE$49,'RevPAR Raw Data'!AY$1,FALSE))/100</f>
        <v>2.1185776262139702E-2</v>
      </c>
      <c r="AD48" s="80">
        <f>(VLOOKUP($A47,'RevPAR Raw Data'!$B$6:$BE$49,'RevPAR Raw Data'!BA$1,FALSE))/100</f>
        <v>6.1077733540575302E-2</v>
      </c>
      <c r="AE48" s="80">
        <f>(VLOOKUP($A47,'RevPAR Raw Data'!$B$6:$BE$49,'RevPAR Raw Data'!BB$1,FALSE))/100</f>
        <v>6.7386824765893694E-2</v>
      </c>
      <c r="AF48" s="79">
        <f>(VLOOKUP($A47,'RevPAR Raw Data'!$B$6:$BE$49,'RevPAR Raw Data'!BC$1,FALSE))/100</f>
        <v>6.4212646740467394E-2</v>
      </c>
      <c r="AG48" s="81">
        <f>(VLOOKUP($A47,'RevPAR Raw Data'!$B$6:$BE$49,'RevPAR Raw Data'!BE$1,FALSE))/100</f>
        <v>3.5683570908305103E-2</v>
      </c>
    </row>
    <row r="49" spans="1:33" x14ac:dyDescent="0.2">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x14ac:dyDescent="0.2">
      <c r="A50" s="105" t="s">
        <v>31</v>
      </c>
      <c r="B50" s="106">
        <f>(VLOOKUP($A50,'Occupancy Raw Data'!$B$8:$BE$45,'Occupancy Raw Data'!AG$3,FALSE))/100</f>
        <v>0.48467669510552297</v>
      </c>
      <c r="C50" s="107">
        <f>(VLOOKUP($A50,'Occupancy Raw Data'!$B$8:$BE$45,'Occupancy Raw Data'!AH$3,FALSE))/100</f>
        <v>0.55587674000898002</v>
      </c>
      <c r="D50" s="107">
        <f>(VLOOKUP($A50,'Occupancy Raw Data'!$B$8:$BE$45,'Occupancy Raw Data'!AI$3,FALSE))/100</f>
        <v>0.581191064211944</v>
      </c>
      <c r="E50" s="107">
        <f>(VLOOKUP($A50,'Occupancy Raw Data'!$B$8:$BE$45,'Occupancy Raw Data'!AJ$3,FALSE))/100</f>
        <v>0.59258531656937496</v>
      </c>
      <c r="F50" s="107">
        <f>(VLOOKUP($A50,'Occupancy Raw Data'!$B$8:$BE$45,'Occupancy Raw Data'!AK$3,FALSE))/100</f>
        <v>0.57647620116748899</v>
      </c>
      <c r="G50" s="108">
        <f>(VLOOKUP($A50,'Occupancy Raw Data'!$B$8:$BE$45,'Occupancy Raw Data'!AL$3,FALSE))/100</f>
        <v>0.55816120341266195</v>
      </c>
      <c r="H50" s="88">
        <f>(VLOOKUP($A50,'Occupancy Raw Data'!$B$8:$BE$45,'Occupancy Raw Data'!AN$3,FALSE))/100</f>
        <v>0.68087674000898002</v>
      </c>
      <c r="I50" s="88">
        <f>(VLOOKUP($A50,'Occupancy Raw Data'!$B$8:$BE$45,'Occupancy Raw Data'!AO$3,FALSE))/100</f>
        <v>0.65662887292321503</v>
      </c>
      <c r="J50" s="108">
        <f>(VLOOKUP($A50,'Occupancy Raw Data'!$B$8:$BE$45,'Occupancy Raw Data'!AP$3,FALSE))/100</f>
        <v>0.66875280646609692</v>
      </c>
      <c r="K50" s="109">
        <f>(VLOOKUP($A50,'Occupancy Raw Data'!$B$8:$BE$45,'Occupancy Raw Data'!AR$3,FALSE))/100</f>
        <v>0.58975880428507199</v>
      </c>
      <c r="M50" s="110">
        <f>VLOOKUP($A50,'ADR Raw Data'!$B$6:$BE$43,'ADR Raw Data'!AG$1,FALSE)</f>
        <v>107.32345222929899</v>
      </c>
      <c r="N50" s="111">
        <f>VLOOKUP($A50,'ADR Raw Data'!$B$6:$BE$43,'ADR Raw Data'!AH$1,FALSE)</f>
        <v>107.13025597011099</v>
      </c>
      <c r="O50" s="111">
        <f>VLOOKUP($A50,'ADR Raw Data'!$B$6:$BE$43,'ADR Raw Data'!AI$1,FALSE)</f>
        <v>108.993131971606</v>
      </c>
      <c r="P50" s="111">
        <f>VLOOKUP($A50,'ADR Raw Data'!$B$6:$BE$43,'ADR Raw Data'!AJ$1,FALSE)</f>
        <v>108.085908122188</v>
      </c>
      <c r="Q50" s="111">
        <f>VLOOKUP($A50,'ADR Raw Data'!$B$6:$BE$43,'ADR Raw Data'!AK$1,FALSE)</f>
        <v>109.38087142787499</v>
      </c>
      <c r="R50" s="112">
        <f>VLOOKUP($A50,'ADR Raw Data'!$B$6:$BE$43,'ADR Raw Data'!AL$1,FALSE)</f>
        <v>108.21956718489101</v>
      </c>
      <c r="S50" s="111">
        <f>VLOOKUP($A50,'ADR Raw Data'!$B$6:$BE$43,'ADR Raw Data'!AN$1,FALSE)</f>
        <v>132.949197065248</v>
      </c>
      <c r="T50" s="111">
        <f>VLOOKUP($A50,'ADR Raw Data'!$B$6:$BE$43,'ADR Raw Data'!AO$1,FALSE)</f>
        <v>130.20334829251601</v>
      </c>
      <c r="U50" s="112">
        <f>VLOOKUP($A50,'ADR Raw Data'!$B$6:$BE$43,'ADR Raw Data'!AP$1,FALSE)</f>
        <v>131.60116265894399</v>
      </c>
      <c r="V50" s="113">
        <f>VLOOKUP($A50,'ADR Raw Data'!$B$6:$BE$43,'ADR Raw Data'!AR$1,FALSE)</f>
        <v>115.794822637661</v>
      </c>
      <c r="X50" s="110">
        <f>VLOOKUP($A50,'RevPAR Raw Data'!$B$6:$BE$43,'RevPAR Raw Data'!AG$1,FALSE)</f>
        <v>52.017176133812299</v>
      </c>
      <c r="Y50" s="111">
        <f>VLOOKUP($A50,'RevPAR Raw Data'!$B$6:$BE$43,'RevPAR Raw Data'!AH$1,FALSE)</f>
        <v>59.551217444993199</v>
      </c>
      <c r="Z50" s="111">
        <f>VLOOKUP($A50,'RevPAR Raw Data'!$B$6:$BE$43,'RevPAR Raw Data'!AI$1,FALSE)</f>
        <v>63.345834362370901</v>
      </c>
      <c r="AA50" s="111">
        <f>VLOOKUP($A50,'RevPAR Raw Data'!$B$6:$BE$43,'RevPAR Raw Data'!AJ$1,FALSE)</f>
        <v>64.050122081275205</v>
      </c>
      <c r="AB50" s="111">
        <f>VLOOKUP($A50,'RevPAR Raw Data'!$B$6:$BE$43,'RevPAR Raw Data'!AK$1,FALSE)</f>
        <v>63.055469241131497</v>
      </c>
      <c r="AC50" s="112">
        <f>VLOOKUP($A50,'RevPAR Raw Data'!$B$6:$BE$43,'RevPAR Raw Data'!AL$1,FALSE)</f>
        <v>60.403963852716601</v>
      </c>
      <c r="AD50" s="111">
        <f>VLOOKUP($A50,'RevPAR Raw Data'!$B$6:$BE$43,'RevPAR Raw Data'!AN$1,FALSE)</f>
        <v>90.522015884598105</v>
      </c>
      <c r="AE50" s="111">
        <f>VLOOKUP($A50,'RevPAR Raw Data'!$B$6:$BE$43,'RevPAR Raw Data'!AO$1,FALSE)</f>
        <v>85.495277840143601</v>
      </c>
      <c r="AF50" s="112">
        <f>VLOOKUP($A50,'RevPAR Raw Data'!$B$6:$BE$43,'RevPAR Raw Data'!AP$1,FALSE)</f>
        <v>88.008646862370895</v>
      </c>
      <c r="AG50" s="113">
        <f>VLOOKUP($A50,'RevPAR Raw Data'!$B$6:$BE$43,'RevPAR Raw Data'!AR$1,FALSE)</f>
        <v>68.291016141189303</v>
      </c>
    </row>
    <row r="51" spans="1:33" x14ac:dyDescent="0.2">
      <c r="A51" s="90" t="s">
        <v>14</v>
      </c>
      <c r="B51" s="78">
        <f>(VLOOKUP($A50,'Occupancy Raw Data'!$B$8:$BE$51,'Occupancy Raw Data'!AT$3,FALSE))/100</f>
        <v>2.21425541210684E-2</v>
      </c>
      <c r="C51" s="79">
        <f>(VLOOKUP($A50,'Occupancy Raw Data'!$B$8:$BE$51,'Occupancy Raw Data'!AU$3,FALSE))/100</f>
        <v>2.7535625327634798E-3</v>
      </c>
      <c r="D51" s="79">
        <f>(VLOOKUP($A50,'Occupancy Raw Data'!$B$8:$BE$51,'Occupancy Raw Data'!AV$3,FALSE))/100</f>
        <v>2.3861718295733299E-2</v>
      </c>
      <c r="E51" s="79">
        <f>(VLOOKUP($A50,'Occupancy Raw Data'!$B$8:$BE$51,'Occupancy Raw Data'!AW$3,FALSE))/100</f>
        <v>5.3125210442357601E-2</v>
      </c>
      <c r="F51" s="79">
        <f>(VLOOKUP($A50,'Occupancy Raw Data'!$B$8:$BE$51,'Occupancy Raw Data'!AX$3,FALSE))/100</f>
        <v>1.2154465873877201E-2</v>
      </c>
      <c r="G51" s="79">
        <f>(VLOOKUP($A50,'Occupancy Raw Data'!$B$8:$BE$51,'Occupancy Raw Data'!AY$3,FALSE))/100</f>
        <v>2.2865511288719199E-2</v>
      </c>
      <c r="H51" s="80">
        <f>(VLOOKUP($A50,'Occupancy Raw Data'!$B$8:$BE$51,'Occupancy Raw Data'!BA$3,FALSE))/100</f>
        <v>-3.3498439376194698E-2</v>
      </c>
      <c r="I51" s="80">
        <f>(VLOOKUP($A50,'Occupancy Raw Data'!$B$8:$BE$51,'Occupancy Raw Data'!BB$3,FALSE))/100</f>
        <v>-6.3148413375697203E-3</v>
      </c>
      <c r="J51" s="79">
        <f>(VLOOKUP($A50,'Occupancy Raw Data'!$B$8:$BE$51,'Occupancy Raw Data'!BC$3,FALSE))/100</f>
        <v>-2.0341428272293301E-2</v>
      </c>
      <c r="K51" s="81">
        <f>(VLOOKUP($A50,'Occupancy Raw Data'!$B$8:$BE$51,'Occupancy Raw Data'!BE$3,FALSE))/100</f>
        <v>8.4556857849616487E-3</v>
      </c>
      <c r="M51" s="78">
        <f>(VLOOKUP($A50,'ADR Raw Data'!$B$6:$BE$49,'ADR Raw Data'!AT$1,FALSE))/100</f>
        <v>5.3227872326272803E-2</v>
      </c>
      <c r="N51" s="79">
        <f>(VLOOKUP($A50,'ADR Raw Data'!$B$6:$BE$49,'ADR Raw Data'!AU$1,FALSE))/100</f>
        <v>1.53708528805786E-2</v>
      </c>
      <c r="O51" s="79">
        <f>(VLOOKUP($A50,'ADR Raw Data'!$B$6:$BE$49,'ADR Raw Data'!AV$1,FALSE))/100</f>
        <v>3.63314049392034E-2</v>
      </c>
      <c r="P51" s="79">
        <f>(VLOOKUP($A50,'ADR Raw Data'!$B$6:$BE$49,'ADR Raw Data'!AW$1,FALSE))/100</f>
        <v>1.9825964762938898E-2</v>
      </c>
      <c r="Q51" s="79">
        <f>(VLOOKUP($A50,'ADR Raw Data'!$B$6:$BE$49,'ADR Raw Data'!AX$1,FALSE))/100</f>
        <v>6.7815224216656296E-4</v>
      </c>
      <c r="R51" s="79">
        <f>(VLOOKUP($A50,'ADR Raw Data'!$B$6:$BE$49,'ADR Raw Data'!AY$1,FALSE))/100</f>
        <v>2.3813896174308402E-2</v>
      </c>
      <c r="S51" s="80">
        <f>(VLOOKUP($A50,'ADR Raw Data'!$B$6:$BE$49,'ADR Raw Data'!BA$1,FALSE))/100</f>
        <v>3.7706503204886305E-2</v>
      </c>
      <c r="T51" s="80">
        <f>(VLOOKUP($A50,'ADR Raw Data'!$B$6:$BE$49,'ADR Raw Data'!BB$1,FALSE))/100</f>
        <v>3.3150515044667102E-2</v>
      </c>
      <c r="U51" s="79">
        <f>(VLOOKUP($A50,'ADR Raw Data'!$B$6:$BE$49,'ADR Raw Data'!BC$1,FALSE))/100</f>
        <v>3.5370407696998798E-2</v>
      </c>
      <c r="V51" s="81">
        <f>(VLOOKUP($A50,'ADR Raw Data'!$B$6:$BE$49,'ADR Raw Data'!BE$1,FALSE))/100</f>
        <v>2.6181948065288299E-2</v>
      </c>
      <c r="X51" s="78">
        <f>(VLOOKUP($A50,'RevPAR Raw Data'!$B$6:$BE$49,'RevPAR Raw Data'!AT$1,FALSE))/100</f>
        <v>7.6549027491075006E-2</v>
      </c>
      <c r="Y51" s="79">
        <f>(VLOOKUP($A50,'RevPAR Raw Data'!$B$6:$BE$49,'RevPAR Raw Data'!AU$1,FALSE))/100</f>
        <v>1.8166740017930602E-2</v>
      </c>
      <c r="Z51" s="79">
        <f>(VLOOKUP($A50,'RevPAR Raw Data'!$B$6:$BE$49,'RevPAR Raw Data'!AV$1,FALSE))/100</f>
        <v>6.1060052984884303E-2</v>
      </c>
      <c r="AA51" s="79">
        <f>(VLOOKUP($A50,'RevPAR Raw Data'!$B$6:$BE$49,'RevPAR Raw Data'!AW$1,FALSE))/100</f>
        <v>7.4004433755550394E-2</v>
      </c>
      <c r="AB51" s="79">
        <f>(VLOOKUP($A50,'RevPAR Raw Data'!$B$6:$BE$49,'RevPAR Raw Data'!AX$1,FALSE))/100</f>
        <v>1.28408606943285E-2</v>
      </c>
      <c r="AC51" s="79">
        <f>(VLOOKUP($A50,'RevPAR Raw Data'!$B$6:$BE$49,'RevPAR Raw Data'!AY$1,FALSE))/100</f>
        <v>4.7223924374829702E-2</v>
      </c>
      <c r="AD51" s="80">
        <f>(VLOOKUP($A50,'RevPAR Raw Data'!$B$6:$BE$49,'RevPAR Raw Data'!BA$1,FALSE))/100</f>
        <v>2.9449548169944001E-3</v>
      </c>
      <c r="AE51" s="80">
        <f>(VLOOKUP($A50,'RevPAR Raw Data'!$B$6:$BE$49,'RevPAR Raw Data'!BB$1,FALSE))/100</f>
        <v>2.66263334643316E-2</v>
      </c>
      <c r="AF51" s="79">
        <f>(VLOOKUP($A50,'RevPAR Raw Data'!$B$6:$BE$49,'RevPAR Raw Data'!BC$1,FALSE))/100</f>
        <v>1.43094948135751E-2</v>
      </c>
      <c r="AG51" s="81">
        <f>(VLOOKUP($A50,'RevPAR Raw Data'!$B$6:$BE$49,'RevPAR Raw Data'!BE$1,FALSE))/100</f>
        <v>3.48590201763282E-2</v>
      </c>
    </row>
    <row r="52" spans="1:33" x14ac:dyDescent="0.2">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x14ac:dyDescent="0.2">
      <c r="A53" s="105" t="s">
        <v>32</v>
      </c>
      <c r="B53" s="106">
        <f>(VLOOKUP($A53,'Occupancy Raw Data'!$B$8:$BE$45,'Occupancy Raw Data'!AG$3,FALSE))/100</f>
        <v>0.42797157622739002</v>
      </c>
      <c r="C53" s="107">
        <f>(VLOOKUP($A53,'Occupancy Raw Data'!$B$8:$BE$45,'Occupancy Raw Data'!AH$3,FALSE))/100</f>
        <v>0.53746770025839696</v>
      </c>
      <c r="D53" s="107">
        <f>(VLOOKUP($A53,'Occupancy Raw Data'!$B$8:$BE$45,'Occupancy Raw Data'!AI$3,FALSE))/100</f>
        <v>0.54796511627906908</v>
      </c>
      <c r="E53" s="107">
        <f>(VLOOKUP($A53,'Occupancy Raw Data'!$B$8:$BE$45,'Occupancy Raw Data'!AJ$3,FALSE))/100</f>
        <v>0.54069767441860395</v>
      </c>
      <c r="F53" s="107">
        <f>(VLOOKUP($A53,'Occupancy Raw Data'!$B$8:$BE$45,'Occupancy Raw Data'!AK$3,FALSE))/100</f>
        <v>0.56766795865633002</v>
      </c>
      <c r="G53" s="108">
        <f>(VLOOKUP($A53,'Occupancy Raw Data'!$B$8:$BE$45,'Occupancy Raw Data'!AL$3,FALSE))/100</f>
        <v>0.52435400516795805</v>
      </c>
      <c r="H53" s="88">
        <f>(VLOOKUP($A53,'Occupancy Raw Data'!$B$8:$BE$45,'Occupancy Raw Data'!AN$3,FALSE))/100</f>
        <v>0.61950904392764794</v>
      </c>
      <c r="I53" s="88">
        <f>(VLOOKUP($A53,'Occupancy Raw Data'!$B$8:$BE$45,'Occupancy Raw Data'!AO$3,FALSE))/100</f>
        <v>0.59383074935400504</v>
      </c>
      <c r="J53" s="108">
        <f>(VLOOKUP($A53,'Occupancy Raw Data'!$B$8:$BE$45,'Occupancy Raw Data'!AP$3,FALSE))/100</f>
        <v>0.60666989664082605</v>
      </c>
      <c r="K53" s="109">
        <f>(VLOOKUP($A53,'Occupancy Raw Data'!$B$8:$BE$45,'Occupancy Raw Data'!AR$3,FALSE))/100</f>
        <v>0.54787283130306297</v>
      </c>
      <c r="M53" s="110">
        <f>VLOOKUP($A53,'ADR Raw Data'!$B$6:$BE$43,'ADR Raw Data'!AG$1,FALSE)</f>
        <v>87.829116981132003</v>
      </c>
      <c r="N53" s="111">
        <f>VLOOKUP($A53,'ADR Raw Data'!$B$6:$BE$43,'ADR Raw Data'!AH$1,FALSE)</f>
        <v>89.764143629807606</v>
      </c>
      <c r="O53" s="111">
        <f>VLOOKUP($A53,'ADR Raw Data'!$B$6:$BE$43,'ADR Raw Data'!AI$1,FALSE)</f>
        <v>90.279050987326798</v>
      </c>
      <c r="P53" s="111">
        <f>VLOOKUP($A53,'ADR Raw Data'!$B$6:$BE$43,'ADR Raw Data'!AJ$1,FALSE)</f>
        <v>90.465645161290297</v>
      </c>
      <c r="Q53" s="111">
        <f>VLOOKUP($A53,'ADR Raw Data'!$B$6:$BE$43,'ADR Raw Data'!AK$1,FALSE)</f>
        <v>93.924258890469403</v>
      </c>
      <c r="R53" s="112">
        <f>VLOOKUP($A53,'ADR Raw Data'!$B$6:$BE$43,'ADR Raw Data'!AL$1,FALSE)</f>
        <v>90.601318221017607</v>
      </c>
      <c r="S53" s="111">
        <f>VLOOKUP($A53,'ADR Raw Data'!$B$6:$BE$43,'ADR Raw Data'!AN$1,FALSE)</f>
        <v>100.450516162669</v>
      </c>
      <c r="T53" s="111">
        <f>VLOOKUP($A53,'ADR Raw Data'!$B$6:$BE$43,'ADR Raw Data'!AO$1,FALSE)</f>
        <v>99.434405765569707</v>
      </c>
      <c r="U53" s="112">
        <f>VLOOKUP($A53,'ADR Raw Data'!$B$6:$BE$43,'ADR Raw Data'!AP$1,FALSE)</f>
        <v>99.953213097298004</v>
      </c>
      <c r="V53" s="113">
        <f>VLOOKUP($A53,'ADR Raw Data'!$B$6:$BE$43,'ADR Raw Data'!AR$1,FALSE)</f>
        <v>93.560040847264901</v>
      </c>
      <c r="X53" s="110">
        <f>VLOOKUP($A53,'RevPAR Raw Data'!$B$6:$BE$43,'RevPAR Raw Data'!AG$1,FALSE)</f>
        <v>37.588365633074901</v>
      </c>
      <c r="Y53" s="111">
        <f>VLOOKUP($A53,'RevPAR Raw Data'!$B$6:$BE$43,'RevPAR Raw Data'!AH$1,FALSE)</f>
        <v>48.245327842377201</v>
      </c>
      <c r="Z53" s="111">
        <f>VLOOKUP($A53,'RevPAR Raw Data'!$B$6:$BE$43,'RevPAR Raw Data'!AI$1,FALSE)</f>
        <v>49.469770671834603</v>
      </c>
      <c r="AA53" s="111">
        <f>VLOOKUP($A53,'RevPAR Raw Data'!$B$6:$BE$43,'RevPAR Raw Data'!AJ$1,FALSE)</f>
        <v>48.914563953488297</v>
      </c>
      <c r="AB53" s="111">
        <f>VLOOKUP($A53,'RevPAR Raw Data'!$B$6:$BE$43,'RevPAR Raw Data'!AK$1,FALSE)</f>
        <v>53.317792312661403</v>
      </c>
      <c r="AC53" s="112">
        <f>VLOOKUP($A53,'RevPAR Raw Data'!$B$6:$BE$43,'RevPAR Raw Data'!AL$1,FALSE)</f>
        <v>47.507164082687297</v>
      </c>
      <c r="AD53" s="111">
        <f>VLOOKUP($A53,'RevPAR Raw Data'!$B$6:$BE$43,'RevPAR Raw Data'!AN$1,FALSE)</f>
        <v>62.230003229974102</v>
      </c>
      <c r="AE53" s="111">
        <f>VLOOKUP($A53,'RevPAR Raw Data'!$B$6:$BE$43,'RevPAR Raw Data'!AO$1,FALSE)</f>
        <v>59.047207687338499</v>
      </c>
      <c r="AF53" s="112">
        <f>VLOOKUP($A53,'RevPAR Raw Data'!$B$6:$BE$43,'RevPAR Raw Data'!AP$1,FALSE)</f>
        <v>60.638605458656301</v>
      </c>
      <c r="AG53" s="113">
        <f>VLOOKUP($A53,'RevPAR Raw Data'!$B$6:$BE$43,'RevPAR Raw Data'!AR$1,FALSE)</f>
        <v>51.2590044758213</v>
      </c>
    </row>
    <row r="54" spans="1:33" x14ac:dyDescent="0.2">
      <c r="A54" s="90" t="s">
        <v>14</v>
      </c>
      <c r="B54" s="78">
        <f>(VLOOKUP($A53,'Occupancy Raw Data'!$B$8:$BE$51,'Occupancy Raw Data'!AT$3,FALSE))/100</f>
        <v>-5.9282925097621494E-2</v>
      </c>
      <c r="C54" s="79">
        <f>(VLOOKUP($A53,'Occupancy Raw Data'!$B$8:$BE$51,'Occupancy Raw Data'!AU$3,FALSE))/100</f>
        <v>-2.17519106407995E-2</v>
      </c>
      <c r="D54" s="79">
        <f>(VLOOKUP($A53,'Occupancy Raw Data'!$B$8:$BE$51,'Occupancy Raw Data'!AV$3,FALSE))/100</f>
        <v>-1.3949433304272001E-2</v>
      </c>
      <c r="E54" s="79">
        <f>(VLOOKUP($A53,'Occupancy Raw Data'!$B$8:$BE$51,'Occupancy Raw Data'!AW$3,FALSE))/100</f>
        <v>3.29637398861252E-3</v>
      </c>
      <c r="F54" s="79">
        <f>(VLOOKUP($A53,'Occupancy Raw Data'!$B$8:$BE$51,'Occupancy Raw Data'!AX$3,FALSE))/100</f>
        <v>1.53090699017908E-2</v>
      </c>
      <c r="G54" s="79">
        <f>(VLOOKUP($A53,'Occupancy Raw Data'!$B$8:$BE$51,'Occupancy Raw Data'!AY$3,FALSE))/100</f>
        <v>-1.3670332340968401E-2</v>
      </c>
      <c r="H54" s="80">
        <f>(VLOOKUP($A53,'Occupancy Raw Data'!$B$8:$BE$51,'Occupancy Raw Data'!BA$3,FALSE))/100</f>
        <v>-2.86148391997974E-2</v>
      </c>
      <c r="I54" s="80">
        <f>(VLOOKUP($A53,'Occupancy Raw Data'!$B$8:$BE$51,'Occupancy Raw Data'!BB$3,FALSE))/100</f>
        <v>-2.1293585307426102E-2</v>
      </c>
      <c r="J54" s="79">
        <f>(VLOOKUP($A53,'Occupancy Raw Data'!$B$8:$BE$51,'Occupancy Raw Data'!BC$3,FALSE))/100</f>
        <v>-2.5045419153905998E-2</v>
      </c>
      <c r="K54" s="81">
        <f>(VLOOKUP($A53,'Occupancy Raw Data'!$B$8:$BE$51,'Occupancy Raw Data'!BE$3,FALSE))/100</f>
        <v>-1.7297744672046301E-2</v>
      </c>
      <c r="M54" s="78">
        <f>(VLOOKUP($A53,'ADR Raw Data'!$B$6:$BE$49,'ADR Raw Data'!AT$1,FALSE))/100</f>
        <v>1.8258250811386601E-3</v>
      </c>
      <c r="N54" s="79">
        <f>(VLOOKUP($A53,'ADR Raw Data'!$B$6:$BE$49,'ADR Raw Data'!AU$1,FALSE))/100</f>
        <v>-5.3578252056118401E-3</v>
      </c>
      <c r="O54" s="79">
        <f>(VLOOKUP($A53,'ADR Raw Data'!$B$6:$BE$49,'ADR Raw Data'!AV$1,FALSE))/100</f>
        <v>-4.5639599101134796E-3</v>
      </c>
      <c r="P54" s="79">
        <f>(VLOOKUP($A53,'ADR Raw Data'!$B$6:$BE$49,'ADR Raw Data'!AW$1,FALSE))/100</f>
        <v>-5.6430455563164393E-3</v>
      </c>
      <c r="Q54" s="79">
        <f>(VLOOKUP($A53,'ADR Raw Data'!$B$6:$BE$49,'ADR Raw Data'!AX$1,FALSE))/100</f>
        <v>3.1021554609291103E-2</v>
      </c>
      <c r="R54" s="79">
        <f>(VLOOKUP($A53,'ADR Raw Data'!$B$6:$BE$49,'ADR Raw Data'!AY$1,FALSE))/100</f>
        <v>4.15280161926475E-3</v>
      </c>
      <c r="S54" s="80">
        <f>(VLOOKUP($A53,'ADR Raw Data'!$B$6:$BE$49,'ADR Raw Data'!BA$1,FALSE))/100</f>
        <v>1.4251764075164E-2</v>
      </c>
      <c r="T54" s="80">
        <f>(VLOOKUP($A53,'ADR Raw Data'!$B$6:$BE$49,'ADR Raw Data'!BB$1,FALSE))/100</f>
        <v>1.19601094811458E-2</v>
      </c>
      <c r="U54" s="79">
        <f>(VLOOKUP($A53,'ADR Raw Data'!$B$6:$BE$49,'ADR Raw Data'!BC$1,FALSE))/100</f>
        <v>1.3119688352593799E-2</v>
      </c>
      <c r="V54" s="81">
        <f>(VLOOKUP($A53,'ADR Raw Data'!$B$6:$BE$49,'ADR Raw Data'!BE$1,FALSE))/100</f>
        <v>6.9359605027906205E-3</v>
      </c>
      <c r="X54" s="78">
        <f>(VLOOKUP($A53,'RevPAR Raw Data'!$B$6:$BE$49,'RevPAR Raw Data'!AT$1,FALSE))/100</f>
        <v>-5.7565340268009406E-2</v>
      </c>
      <c r="Y54" s="79">
        <f>(VLOOKUP($A53,'RevPAR Raw Data'!$B$6:$BE$49,'RevPAR Raw Data'!AU$1,FALSE))/100</f>
        <v>-2.6993192911309798E-2</v>
      </c>
      <c r="Z54" s="79">
        <f>(VLOOKUP($A53,'RevPAR Raw Data'!$B$6:$BE$49,'RevPAR Raw Data'!AV$1,FALSE))/100</f>
        <v>-1.8449728560016001E-2</v>
      </c>
      <c r="AA54" s="79">
        <f>(VLOOKUP($A53,'RevPAR Raw Data'!$B$6:$BE$49,'RevPAR Raw Data'!AW$1,FALSE))/100</f>
        <v>-2.36527315629231E-3</v>
      </c>
      <c r="AB54" s="79">
        <f>(VLOOKUP($A53,'RevPAR Raw Data'!$B$6:$BE$49,'RevPAR Raw Data'!AX$1,FALSE))/100</f>
        <v>4.6805535659057901E-2</v>
      </c>
      <c r="AC54" s="79">
        <f>(VLOOKUP($A53,'RevPAR Raw Data'!$B$6:$BE$49,'RevPAR Raw Data'!AY$1,FALSE))/100</f>
        <v>-9.5743008999851706E-3</v>
      </c>
      <c r="AD54" s="80">
        <f>(VLOOKUP($A53,'RevPAR Raw Data'!$B$6:$BE$49,'RevPAR Raw Data'!BA$1,FALSE))/100</f>
        <v>-1.47708870619576E-2</v>
      </c>
      <c r="AE54" s="80">
        <f>(VLOOKUP($A53,'RevPAR Raw Data'!$B$6:$BE$49,'RevPAR Raw Data'!BB$1,FALSE))/100</f>
        <v>-9.5881494378031902E-3</v>
      </c>
      <c r="AF54" s="79">
        <f>(VLOOKUP($A53,'RevPAR Raw Data'!$B$6:$BE$49,'RevPAR Raw Data'!BC$1,FALSE))/100</f>
        <v>-1.2254318895271501E-2</v>
      </c>
      <c r="AG54" s="81">
        <f>(VLOOKUP($A53,'RevPAR Raw Data'!$B$6:$BE$49,'RevPAR Raw Data'!BE$1,FALSE))/100</f>
        <v>-1.0481760643088301E-2</v>
      </c>
    </row>
    <row r="55" spans="1:33" x14ac:dyDescent="0.2">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x14ac:dyDescent="0.2">
      <c r="A56" s="105" t="s">
        <v>33</v>
      </c>
      <c r="B56" s="106">
        <f>(VLOOKUP($A56,'Occupancy Raw Data'!$B$8:$BE$45,'Occupancy Raw Data'!AG$3,FALSE))/100</f>
        <v>0.51676441672034401</v>
      </c>
      <c r="C56" s="107">
        <f>(VLOOKUP($A56,'Occupancy Raw Data'!$B$8:$BE$45,'Occupancy Raw Data'!AH$3,FALSE))/100</f>
        <v>0.59887446180967496</v>
      </c>
      <c r="D56" s="107">
        <f>(VLOOKUP($A56,'Occupancy Raw Data'!$B$8:$BE$45,'Occupancy Raw Data'!AI$3,FALSE))/100</f>
        <v>0.61773059237219297</v>
      </c>
      <c r="E56" s="107">
        <f>(VLOOKUP($A56,'Occupancy Raw Data'!$B$8:$BE$45,'Occupancy Raw Data'!AJ$3,FALSE))/100</f>
        <v>0.62699486069786303</v>
      </c>
      <c r="F56" s="107">
        <f>(VLOOKUP($A56,'Occupancy Raw Data'!$B$8:$BE$45,'Occupancy Raw Data'!AK$3,FALSE))/100</f>
        <v>0.63507573708412202</v>
      </c>
      <c r="G56" s="107">
        <f>(VLOOKUP($A56,'Occupancy Raw Data'!$B$8:$BE$45,'Occupancy Raw Data'!AL$3,FALSE))/100</f>
        <v>0.59913215363994499</v>
      </c>
      <c r="H56" s="88">
        <f>(VLOOKUP($A56,'Occupancy Raw Data'!$B$8:$BE$45,'Occupancy Raw Data'!AN$3,FALSE))/100</f>
        <v>0.67578441979983694</v>
      </c>
      <c r="I56" s="88">
        <f>(VLOOKUP($A56,'Occupancy Raw Data'!$B$8:$BE$45,'Occupancy Raw Data'!AO$3,FALSE))/100</f>
        <v>0.67578441979983694</v>
      </c>
      <c r="J56" s="107">
        <f>(VLOOKUP($A56,'Occupancy Raw Data'!$B$8:$BE$45,'Occupancy Raw Data'!AP$3,FALSE))/100</f>
        <v>0.67578441979983694</v>
      </c>
      <c r="K56" s="130">
        <f>(VLOOKUP($A56,'Occupancy Raw Data'!$B$8:$BE$45,'Occupancy Raw Data'!AR$3,FALSE))/100</f>
        <v>0.62104952773185607</v>
      </c>
      <c r="M56" s="110">
        <f>VLOOKUP($A56,'ADR Raw Data'!$B$6:$BE$43,'ADR Raw Data'!AG$1,FALSE)</f>
        <v>121.64026766384499</v>
      </c>
      <c r="N56" s="111">
        <f>VLOOKUP($A56,'ADR Raw Data'!$B$6:$BE$43,'ADR Raw Data'!AH$1,FALSE)</f>
        <v>122.713852816303</v>
      </c>
      <c r="O56" s="111">
        <f>VLOOKUP($A56,'ADR Raw Data'!$B$6:$BE$43,'ADR Raw Data'!AI$1,FALSE)</f>
        <v>122.358083196496</v>
      </c>
      <c r="P56" s="111">
        <f>VLOOKUP($A56,'ADR Raw Data'!$B$6:$BE$43,'ADR Raw Data'!AJ$1,FALSE)</f>
        <v>125.79731287748</v>
      </c>
      <c r="Q56" s="111">
        <f>VLOOKUP($A56,'ADR Raw Data'!$B$6:$BE$43,'ADR Raw Data'!AK$1,FALSE)</f>
        <v>140.64404088803701</v>
      </c>
      <c r="R56" s="112">
        <f>VLOOKUP($A56,'ADR Raw Data'!$B$6:$BE$43,'ADR Raw Data'!AL$1,FALSE)</f>
        <v>126.906811818541</v>
      </c>
      <c r="S56" s="111">
        <f>VLOOKUP($A56,'ADR Raw Data'!$B$6:$BE$43,'ADR Raw Data'!AN$1,FALSE)</f>
        <v>159.74650322709701</v>
      </c>
      <c r="T56" s="111">
        <f>VLOOKUP($A56,'ADR Raw Data'!$B$6:$BE$43,'ADR Raw Data'!AO$1,FALSE)</f>
        <v>154.351384900185</v>
      </c>
      <c r="U56" s="112">
        <f>VLOOKUP($A56,'ADR Raw Data'!$B$6:$BE$43,'ADR Raw Data'!AP$1,FALSE)</f>
        <v>157.04894406364099</v>
      </c>
      <c r="V56" s="113">
        <f>VLOOKUP($A56,'ADR Raw Data'!$B$6:$BE$43,'ADR Raw Data'!AR$1,FALSE)</f>
        <v>136.28501054647001</v>
      </c>
      <c r="X56" s="110">
        <f>VLOOKUP($A56,'RevPAR Raw Data'!$B$6:$BE$43,'RevPAR Raw Data'!AG$1,FALSE)</f>
        <v>62.859361969013698</v>
      </c>
      <c r="Y56" s="111">
        <f>VLOOKUP($A56,'RevPAR Raw Data'!$B$6:$BE$43,'RevPAR Raw Data'!AH$1,FALSE)</f>
        <v>73.490192561955396</v>
      </c>
      <c r="Z56" s="111">
        <f>VLOOKUP($A56,'RevPAR Raw Data'!$B$6:$BE$43,'RevPAR Raw Data'!AI$1,FALSE)</f>
        <v>75.584331214498206</v>
      </c>
      <c r="AA56" s="111">
        <f>VLOOKUP($A56,'RevPAR Raw Data'!$B$6:$BE$43,'RevPAR Raw Data'!AJ$1,FALSE)</f>
        <v>78.874268663781393</v>
      </c>
      <c r="AB56" s="111">
        <f>VLOOKUP($A56,'RevPAR Raw Data'!$B$6:$BE$43,'RevPAR Raw Data'!AK$1,FALSE)</f>
        <v>89.319617933459497</v>
      </c>
      <c r="AC56" s="112">
        <f>VLOOKUP($A56,'RevPAR Raw Data'!$B$6:$BE$43,'RevPAR Raw Data'!AL$1,FALSE)</f>
        <v>76.033951476421905</v>
      </c>
      <c r="AD56" s="111">
        <f>VLOOKUP($A56,'RevPAR Raw Data'!$B$6:$BE$43,'RevPAR Raw Data'!AN$1,FALSE)</f>
        <v>107.954197998377</v>
      </c>
      <c r="AE56" s="111">
        <f>VLOOKUP($A56,'RevPAR Raw Data'!$B$6:$BE$43,'RevPAR Raw Data'!AO$1,FALSE)</f>
        <v>104.308261090073</v>
      </c>
      <c r="AF56" s="112">
        <f>VLOOKUP($A56,'RevPAR Raw Data'!$B$6:$BE$43,'RevPAR Raw Data'!AP$1,FALSE)</f>
        <v>106.13122954422499</v>
      </c>
      <c r="AG56" s="113">
        <f>VLOOKUP($A56,'RevPAR Raw Data'!$B$6:$BE$43,'RevPAR Raw Data'!AR$1,FALSE)</f>
        <v>84.639741436816607</v>
      </c>
    </row>
    <row r="57" spans="1:33" ht="17.25" thickBot="1" x14ac:dyDescent="0.25">
      <c r="A57" s="94" t="s">
        <v>14</v>
      </c>
      <c r="B57" s="78">
        <f>(VLOOKUP($A56,'Occupancy Raw Data'!$B$8:$BE$51,'Occupancy Raw Data'!AT$3,FALSE))/100</f>
        <v>7.5194301775081393E-2</v>
      </c>
      <c r="C57" s="79">
        <f>(VLOOKUP($A56,'Occupancy Raw Data'!$B$8:$BE$51,'Occupancy Raw Data'!AU$3,FALSE))/100</f>
        <v>-7.7991738055210305E-3</v>
      </c>
      <c r="D57" s="79">
        <f>(VLOOKUP($A56,'Occupancy Raw Data'!$B$8:$BE$51,'Occupancy Raw Data'!AV$3,FALSE))/100</f>
        <v>-8.7796152647406003E-3</v>
      </c>
      <c r="E57" s="79">
        <f>(VLOOKUP($A56,'Occupancy Raw Data'!$B$8:$BE$51,'Occupancy Raw Data'!AW$3,FALSE))/100</f>
        <v>1.53573490405694E-2</v>
      </c>
      <c r="F57" s="79">
        <f>(VLOOKUP($A56,'Occupancy Raw Data'!$B$8:$BE$51,'Occupancy Raw Data'!AX$3,FALSE))/100</f>
        <v>4.0740855485874299E-2</v>
      </c>
      <c r="G57" s="79">
        <f>(VLOOKUP($A56,'Occupancy Raw Data'!$B$8:$BE$51,'Occupancy Raw Data'!AY$3,FALSE))/100</f>
        <v>2.06212032770293E-2</v>
      </c>
      <c r="H57" s="80">
        <f>(VLOOKUP($A56,'Occupancy Raw Data'!$B$8:$BE$51,'Occupancy Raw Data'!BA$3,FALSE))/100</f>
        <v>3.8463372269123704E-3</v>
      </c>
      <c r="I57" s="80">
        <f>(VLOOKUP($A56,'Occupancy Raw Data'!$B$8:$BE$51,'Occupancy Raw Data'!BB$3,FALSE))/100</f>
        <v>2.3484847498892299E-2</v>
      </c>
      <c r="J57" s="79">
        <f>(VLOOKUP($A56,'Occupancy Raw Data'!$B$8:$BE$51,'Occupancy Raw Data'!BC$3,FALSE))/100</f>
        <v>1.35704744343151E-2</v>
      </c>
      <c r="K57" s="81">
        <f>(VLOOKUP($A56,'Occupancy Raw Data'!$B$8:$BE$51,'Occupancy Raw Data'!BE$3,FALSE))/100</f>
        <v>1.8446051414566102E-2</v>
      </c>
      <c r="M57" s="78">
        <f>(VLOOKUP($A56,'ADR Raw Data'!$B$6:$BE$49,'ADR Raw Data'!AT$1,FALSE))/100</f>
        <v>5.7977998680118201E-2</v>
      </c>
      <c r="N57" s="79">
        <f>(VLOOKUP($A56,'ADR Raw Data'!$B$6:$BE$49,'ADR Raw Data'!AU$1,FALSE))/100</f>
        <v>1.9987291955731099E-2</v>
      </c>
      <c r="O57" s="79">
        <f>(VLOOKUP($A56,'ADR Raw Data'!$B$6:$BE$49,'ADR Raw Data'!AV$1,FALSE))/100</f>
        <v>-2.4158552567339502E-2</v>
      </c>
      <c r="P57" s="79">
        <f>(VLOOKUP($A56,'ADR Raw Data'!$B$6:$BE$49,'ADR Raw Data'!AW$1,FALSE))/100</f>
        <v>-1.1421907442118899E-2</v>
      </c>
      <c r="Q57" s="79">
        <f>(VLOOKUP($A56,'ADR Raw Data'!$B$6:$BE$49,'ADR Raw Data'!AX$1,FALSE))/100</f>
        <v>2.11390083937677E-2</v>
      </c>
      <c r="R57" s="79">
        <f>(VLOOKUP($A56,'ADR Raw Data'!$B$6:$BE$49,'ADR Raw Data'!AY$1,FALSE))/100</f>
        <v>1.04324647862935E-2</v>
      </c>
      <c r="S57" s="80">
        <f>(VLOOKUP($A56,'ADR Raw Data'!$B$6:$BE$49,'ADR Raw Data'!BA$1,FALSE))/100</f>
        <v>8.1219844047952405E-2</v>
      </c>
      <c r="T57" s="80">
        <f>(VLOOKUP($A56,'ADR Raw Data'!$B$6:$BE$49,'ADR Raw Data'!BB$1,FALSE))/100</f>
        <v>9.2564960524139206E-2</v>
      </c>
      <c r="U57" s="79">
        <f>(VLOOKUP($A56,'ADR Raw Data'!$B$6:$BE$49,'ADR Raw Data'!BC$1,FALSE))/100</f>
        <v>8.6529678762518603E-2</v>
      </c>
      <c r="V57" s="81">
        <f>(VLOOKUP($A56,'ADR Raw Data'!$B$6:$BE$49,'ADR Raw Data'!BE$1,FALSE))/100</f>
        <v>3.6270877522081801E-2</v>
      </c>
      <c r="X57" s="78">
        <f>(VLOOKUP($A56,'RevPAR Raw Data'!$B$6:$BE$49,'RevPAR Raw Data'!AT$1,FALSE))/100</f>
        <v>0.137531915584267</v>
      </c>
      <c r="Y57" s="79">
        <f>(VLOOKUP($A56,'RevPAR Raw Data'!$B$6:$BE$49,'RevPAR Raw Data'!AU$1,FALSE))/100</f>
        <v>1.2032233786345601E-2</v>
      </c>
      <c r="Z57" s="79">
        <f>(VLOOKUP($A56,'RevPAR Raw Data'!$B$6:$BE$49,'RevPAR Raw Data'!AV$1,FALSE))/100</f>
        <v>-3.2726065035185901E-2</v>
      </c>
      <c r="AA57" s="79">
        <f>(VLOOKUP($A56,'RevPAR Raw Data'!$B$6:$BE$49,'RevPAR Raw Data'!AW$1,FALSE))/100</f>
        <v>3.76003137915275E-3</v>
      </c>
      <c r="AB57" s="79">
        <f>(VLOOKUP($A56,'RevPAR Raw Data'!$B$6:$BE$49,'RevPAR Raw Data'!AX$1,FALSE))/100</f>
        <v>6.2741085165727309E-2</v>
      </c>
      <c r="AC57" s="79">
        <f>(VLOOKUP($A56,'RevPAR Raw Data'!$B$6:$BE$49,'RevPAR Raw Data'!AY$1,FALSE))/100</f>
        <v>3.1268798040361499E-2</v>
      </c>
      <c r="AD57" s="80">
        <f>(VLOOKUP($A56,'RevPAR Raw Data'!$B$6:$BE$49,'RevPAR Raw Data'!BA$1,FALSE))/100</f>
        <v>8.5378580184590408E-2</v>
      </c>
      <c r="AE57" s="80">
        <f>(VLOOKUP($A56,'RevPAR Raw Data'!$B$6:$BE$49,'RevPAR Raw Data'!BB$1,FALSE))/100</f>
        <v>0.118223682004681</v>
      </c>
      <c r="AF57" s="79">
        <f>(VLOOKUP($A56,'RevPAR Raw Data'!$B$6:$BE$49,'RevPAR Raw Data'!BC$1,FALSE))/100</f>
        <v>0.10127440199028999</v>
      </c>
      <c r="AG57" s="81">
        <f>(VLOOKUP($A56,'RevPAR Raw Data'!$B$6:$BE$49,'RevPAR Raw Data'!BE$1,FALSE))/100</f>
        <v>5.5385983408271701E-2</v>
      </c>
    </row>
    <row r="58" spans="1:33" x14ac:dyDescent="0.2">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x14ac:dyDescent="0.2">
      <c r="A59" s="123" t="s">
        <v>34</v>
      </c>
      <c r="B59" s="106">
        <f>(VLOOKUP($A59,'Occupancy Raw Data'!$B$8:$BE$45,'Occupancy Raw Data'!AG$3,FALSE))/100</f>
        <v>0.57052040245334101</v>
      </c>
      <c r="C59" s="107">
        <f>(VLOOKUP($A59,'Occupancy Raw Data'!$B$8:$BE$45,'Occupancy Raw Data'!AH$3,FALSE))/100</f>
        <v>0.67018935163139903</v>
      </c>
      <c r="D59" s="107">
        <f>(VLOOKUP($A59,'Occupancy Raw Data'!$B$8:$BE$45,'Occupancy Raw Data'!AI$3,FALSE))/100</f>
        <v>0.72843329178151905</v>
      </c>
      <c r="E59" s="107">
        <f>(VLOOKUP($A59,'Occupancy Raw Data'!$B$8:$BE$45,'Occupancy Raw Data'!AJ$3,FALSE))/100</f>
        <v>0.7019505943079859</v>
      </c>
      <c r="F59" s="107">
        <f>(VLOOKUP($A59,'Occupancy Raw Data'!$B$8:$BE$45,'Occupancy Raw Data'!AK$3,FALSE))/100</f>
        <v>0.668572344049019</v>
      </c>
      <c r="G59" s="108">
        <f>(VLOOKUP($A59,'Occupancy Raw Data'!$B$8:$BE$45,'Occupancy Raw Data'!AL$3,FALSE))/100</f>
        <v>0.66793115828485594</v>
      </c>
      <c r="H59" s="88">
        <f>(VLOOKUP($A59,'Occupancy Raw Data'!$B$8:$BE$45,'Occupancy Raw Data'!AN$3,FALSE))/100</f>
        <v>0.73822796144459801</v>
      </c>
      <c r="I59" s="88">
        <f>(VLOOKUP($A59,'Occupancy Raw Data'!$B$8:$BE$45,'Occupancy Raw Data'!AO$3,FALSE))/100</f>
        <v>0.73861641238127007</v>
      </c>
      <c r="J59" s="108">
        <f>(VLOOKUP($A59,'Occupancy Raw Data'!$B$8:$BE$45,'Occupancy Raw Data'!AP$3,FALSE))/100</f>
        <v>0.73842218691293393</v>
      </c>
      <c r="K59" s="109">
        <f>(VLOOKUP($A59,'Occupancy Raw Data'!$B$8:$BE$45,'Occupancy Raw Data'!AR$3,FALSE))/100</f>
        <v>0.68807078287662304</v>
      </c>
      <c r="M59" s="110">
        <f>VLOOKUP($A59,'ADR Raw Data'!$B$6:$BE$43,'ADR Raw Data'!AG$1,FALSE)</f>
        <v>151.54482774271199</v>
      </c>
      <c r="N59" s="111">
        <f>VLOOKUP($A59,'ADR Raw Data'!$B$6:$BE$43,'ADR Raw Data'!AH$1,FALSE)</f>
        <v>166.25521151617099</v>
      </c>
      <c r="O59" s="111">
        <f>VLOOKUP($A59,'ADR Raw Data'!$B$6:$BE$43,'ADR Raw Data'!AI$1,FALSE)</f>
        <v>177.60415314161699</v>
      </c>
      <c r="P59" s="111">
        <f>VLOOKUP($A59,'ADR Raw Data'!$B$6:$BE$43,'ADR Raw Data'!AJ$1,FALSE)</f>
        <v>172.32623643105401</v>
      </c>
      <c r="Q59" s="111">
        <f>VLOOKUP($A59,'ADR Raw Data'!$B$6:$BE$43,'ADR Raw Data'!AK$1,FALSE)</f>
        <v>159.41740788277201</v>
      </c>
      <c r="R59" s="112">
        <f>VLOOKUP($A59,'ADR Raw Data'!$B$6:$BE$43,'ADR Raw Data'!AL$1,FALSE)</f>
        <v>166.124504565302</v>
      </c>
      <c r="S59" s="111">
        <f>VLOOKUP($A59,'ADR Raw Data'!$B$6:$BE$43,'ADR Raw Data'!AN$1,FALSE)</f>
        <v>159.349966050098</v>
      </c>
      <c r="T59" s="111">
        <f>VLOOKUP($A59,'ADR Raw Data'!$B$6:$BE$43,'ADR Raw Data'!AO$1,FALSE)</f>
        <v>155.77515972129299</v>
      </c>
      <c r="U59" s="112">
        <f>VLOOKUP($A59,'ADR Raw Data'!$B$6:$BE$43,'ADR Raw Data'!AP$1,FALSE)</f>
        <v>157.562092749203</v>
      </c>
      <c r="V59" s="113">
        <f>VLOOKUP($A59,'ADR Raw Data'!$B$6:$BE$43,'ADR Raw Data'!AR$1,FALSE)</f>
        <v>163.49916638341301</v>
      </c>
      <c r="X59" s="110">
        <f>VLOOKUP($A59,'RevPAR Raw Data'!$B$6:$BE$43,'RevPAR Raw Data'!AG$1,FALSE)</f>
        <v>86.459416113494399</v>
      </c>
      <c r="Y59" s="111">
        <f>VLOOKUP($A59,'RevPAR Raw Data'!$B$6:$BE$43,'RevPAR Raw Data'!AH$1,FALSE)</f>
        <v>111.422472411364</v>
      </c>
      <c r="Z59" s="111">
        <f>VLOOKUP($A59,'RevPAR Raw Data'!$B$6:$BE$43,'RevPAR Raw Data'!AI$1,FALSE)</f>
        <v>129.372777907017</v>
      </c>
      <c r="AA59" s="111">
        <f>VLOOKUP($A59,'RevPAR Raw Data'!$B$6:$BE$43,'RevPAR Raw Data'!AJ$1,FALSE)</f>
        <v>120.964504077637</v>
      </c>
      <c r="AB59" s="111">
        <f>VLOOKUP($A59,'RevPAR Raw Data'!$B$6:$BE$43,'RevPAR Raw Data'!AK$1,FALSE)</f>
        <v>106.58207007040301</v>
      </c>
      <c r="AC59" s="112">
        <f>VLOOKUP($A59,'RevPAR Raw Data'!$B$6:$BE$43,'RevPAR Raw Data'!AL$1,FALSE)</f>
        <v>110.9597327538</v>
      </c>
      <c r="AD59" s="111">
        <f>VLOOKUP($A59,'RevPAR Raw Data'!$B$6:$BE$43,'RevPAR Raw Data'!AN$1,FALSE)</f>
        <v>117.63660059343</v>
      </c>
      <c r="AE59" s="111">
        <f>VLOOKUP($A59,'RevPAR Raw Data'!$B$6:$BE$43,'RevPAR Raw Data'!AO$1,FALSE)</f>
        <v>115.058089611461</v>
      </c>
      <c r="AF59" s="112">
        <f>VLOOKUP($A59,'RevPAR Raw Data'!$B$6:$BE$43,'RevPAR Raw Data'!AP$1,FALSE)</f>
        <v>116.347345102445</v>
      </c>
      <c r="AG59" s="113">
        <f>VLOOKUP($A59,'RevPAR Raw Data'!$B$6:$BE$43,'RevPAR Raw Data'!AR$1,FALSE)</f>
        <v>112.49899941311</v>
      </c>
    </row>
    <row r="60" spans="1:33" x14ac:dyDescent="0.2">
      <c r="A60" s="90" t="s">
        <v>14</v>
      </c>
      <c r="B60" s="78">
        <f>(VLOOKUP($A59,'Occupancy Raw Data'!$B$8:$BE$51,'Occupancy Raw Data'!AT$3,FALSE))/100</f>
        <v>-8.3296374720699291E-3</v>
      </c>
      <c r="C60" s="79">
        <f>(VLOOKUP($A59,'Occupancy Raw Data'!$B$8:$BE$51,'Occupancy Raw Data'!AU$3,FALSE))/100</f>
        <v>-2.8362871741774699E-2</v>
      </c>
      <c r="D60" s="79">
        <f>(VLOOKUP($A59,'Occupancy Raw Data'!$B$8:$BE$51,'Occupancy Raw Data'!AV$3,FALSE))/100</f>
        <v>-1.1360601658740199E-2</v>
      </c>
      <c r="E60" s="79">
        <f>(VLOOKUP($A59,'Occupancy Raw Data'!$B$8:$BE$51,'Occupancy Raw Data'!AW$3,FALSE))/100</f>
        <v>-4.7856807331021101E-2</v>
      </c>
      <c r="F60" s="79">
        <f>(VLOOKUP($A59,'Occupancy Raw Data'!$B$8:$BE$51,'Occupancy Raw Data'!AX$3,FALSE))/100</f>
        <v>-5.73637821205156E-2</v>
      </c>
      <c r="G60" s="79">
        <f>(VLOOKUP($A59,'Occupancy Raw Data'!$B$8:$BE$51,'Occupancy Raw Data'!AY$3,FALSE))/100</f>
        <v>-3.15221181613713E-2</v>
      </c>
      <c r="H60" s="80">
        <f>(VLOOKUP($A59,'Occupancy Raw Data'!$B$8:$BE$51,'Occupancy Raw Data'!BA$3,FALSE))/100</f>
        <v>-6.8450826245161599E-3</v>
      </c>
      <c r="I60" s="80">
        <f>(VLOOKUP($A59,'Occupancy Raw Data'!$B$8:$BE$51,'Occupancy Raw Data'!BB$3,FALSE))/100</f>
        <v>-3.6501493755748397E-2</v>
      </c>
      <c r="J60" s="79">
        <f>(VLOOKUP($A59,'Occupancy Raw Data'!$B$8:$BE$51,'Occupancy Raw Data'!BC$3,FALSE))/100</f>
        <v>-2.1901934186844399E-2</v>
      </c>
      <c r="K60" s="81">
        <f>(VLOOKUP($A59,'Occupancy Raw Data'!$B$8:$BE$51,'Occupancy Raw Data'!BE$3,FALSE))/100</f>
        <v>-2.8593351244089099E-2</v>
      </c>
      <c r="M60" s="78">
        <f>(VLOOKUP($A59,'ADR Raw Data'!$B$6:$BE$49,'ADR Raw Data'!AT$1,FALSE))/100</f>
        <v>4.4435853870792904E-3</v>
      </c>
      <c r="N60" s="79">
        <f>(VLOOKUP($A59,'ADR Raw Data'!$B$6:$BE$49,'ADR Raw Data'!AU$1,FALSE))/100</f>
        <v>-1.8111053266246398E-2</v>
      </c>
      <c r="O60" s="79">
        <f>(VLOOKUP($A59,'ADR Raw Data'!$B$6:$BE$49,'ADR Raw Data'!AV$1,FALSE))/100</f>
        <v>-2.5950784951381197E-2</v>
      </c>
      <c r="P60" s="79">
        <f>(VLOOKUP($A59,'ADR Raw Data'!$B$6:$BE$49,'ADR Raw Data'!AW$1,FALSE))/100</f>
        <v>-3.2767036059439703E-2</v>
      </c>
      <c r="Q60" s="79">
        <f>(VLOOKUP($A59,'ADR Raw Data'!$B$6:$BE$49,'ADR Raw Data'!AX$1,FALSE))/100</f>
        <v>-2.8136394655318798E-2</v>
      </c>
      <c r="R60" s="79">
        <f>(VLOOKUP($A59,'ADR Raw Data'!$B$6:$BE$49,'ADR Raw Data'!AY$1,FALSE))/100</f>
        <v>-2.18030061446557E-2</v>
      </c>
      <c r="S60" s="80">
        <f>(VLOOKUP($A59,'ADR Raw Data'!$B$6:$BE$49,'ADR Raw Data'!BA$1,FALSE))/100</f>
        <v>4.4169437703227503E-2</v>
      </c>
      <c r="T60" s="80">
        <f>(VLOOKUP($A59,'ADR Raw Data'!$B$6:$BE$49,'ADR Raw Data'!BB$1,FALSE))/100</f>
        <v>3.6808670278498201E-3</v>
      </c>
      <c r="U60" s="79">
        <f>(VLOOKUP($A59,'ADR Raw Data'!$B$6:$BE$49,'ADR Raw Data'!BC$1,FALSE))/100</f>
        <v>2.36184143108298E-2</v>
      </c>
      <c r="V60" s="81">
        <f>(VLOOKUP($A59,'ADR Raw Data'!$B$6:$BE$49,'ADR Raw Data'!BE$1,FALSE))/100</f>
        <v>-9.0066738898355401E-3</v>
      </c>
      <c r="X60" s="78">
        <f>(VLOOKUP($A59,'RevPAR Raw Data'!$B$6:$BE$49,'RevPAR Raw Data'!AT$1,FALSE))/100</f>
        <v>-3.9230655403411901E-3</v>
      </c>
      <c r="Y60" s="79">
        <f>(VLOOKUP($A59,'RevPAR Raw Data'!$B$6:$BE$49,'RevPAR Raw Data'!AU$1,FALSE))/100</f>
        <v>-4.5960243527122108E-2</v>
      </c>
      <c r="Z60" s="79">
        <f>(VLOOKUP($A59,'RevPAR Raw Data'!$B$6:$BE$49,'RevPAR Raw Data'!AV$1,FALSE))/100</f>
        <v>-3.70165700795572E-2</v>
      </c>
      <c r="AA60" s="79">
        <f>(VLOOKUP($A59,'RevPAR Raw Data'!$B$6:$BE$49,'RevPAR Raw Data'!AW$1,FALSE))/100</f>
        <v>-7.905571765895561E-2</v>
      </c>
      <c r="AB60" s="79">
        <f>(VLOOKUP($A59,'RevPAR Raw Data'!$B$6:$BE$49,'RevPAR Raw Data'!AX$1,FALSE))/100</f>
        <v>-8.38861667631699E-2</v>
      </c>
      <c r="AC60" s="79">
        <f>(VLOOKUP($A59,'RevPAR Raw Data'!$B$6:$BE$49,'RevPAR Raw Data'!AY$1,FALSE))/100</f>
        <v>-5.2637847370062101E-2</v>
      </c>
      <c r="AD60" s="80">
        <f>(VLOOKUP($A59,'RevPAR Raw Data'!$B$6:$BE$49,'RevPAR Raw Data'!BA$1,FALSE))/100</f>
        <v>3.70220116281543E-2</v>
      </c>
      <c r="AE60" s="80">
        <f>(VLOOKUP($A59,'RevPAR Raw Data'!$B$6:$BE$49,'RevPAR Raw Data'!BB$1,FALSE))/100</f>
        <v>-3.2954983872731401E-2</v>
      </c>
      <c r="AF60" s="79">
        <f>(VLOOKUP($A59,'RevPAR Raw Data'!$B$6:$BE$49,'RevPAR Raw Data'!BC$1,FALSE))/100</f>
        <v>1.1991911681519399E-3</v>
      </c>
      <c r="AG60" s="81">
        <f>(VLOOKUP($A59,'RevPAR Raw Data'!$B$6:$BE$49,'RevPAR Raw Data'!BE$1,FALSE))/100</f>
        <v>-3.7342494143851601E-2</v>
      </c>
    </row>
    <row r="61" spans="1:33" x14ac:dyDescent="0.2">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x14ac:dyDescent="0.2">
      <c r="A62" s="105" t="s">
        <v>35</v>
      </c>
      <c r="B62" s="106">
        <f>(VLOOKUP($A62,'Occupancy Raw Data'!$B$8:$BE$45,'Occupancy Raw Data'!AG$3,FALSE))/100</f>
        <v>0.566619138149556</v>
      </c>
      <c r="C62" s="107">
        <f>(VLOOKUP($A62,'Occupancy Raw Data'!$B$8:$BE$45,'Occupancy Raw Data'!AH$3,FALSE))/100</f>
        <v>0.68767159450897497</v>
      </c>
      <c r="D62" s="107">
        <f>(VLOOKUP($A62,'Occupancy Raw Data'!$B$8:$BE$45,'Occupancy Raw Data'!AI$3,FALSE))/100</f>
        <v>0.74015311510031589</v>
      </c>
      <c r="E62" s="107">
        <f>(VLOOKUP($A62,'Occupancy Raw Data'!$B$8:$BE$45,'Occupancy Raw Data'!AJ$3,FALSE))/100</f>
        <v>0.75807814149947206</v>
      </c>
      <c r="F62" s="107">
        <f>(VLOOKUP($A62,'Occupancy Raw Data'!$B$8:$BE$45,'Occupancy Raw Data'!AK$3,FALSE))/100</f>
        <v>0.7257391763463561</v>
      </c>
      <c r="G62" s="108">
        <f>(VLOOKUP($A62,'Occupancy Raw Data'!$B$8:$BE$45,'Occupancy Raw Data'!AL$3,FALSE))/100</f>
        <v>0.69565768353467905</v>
      </c>
      <c r="H62" s="88">
        <f>(VLOOKUP($A62,'Occupancy Raw Data'!$B$8:$BE$45,'Occupancy Raw Data'!AN$3,FALSE))/100</f>
        <v>0.79957761351636703</v>
      </c>
      <c r="I62" s="88">
        <f>(VLOOKUP($A62,'Occupancy Raw Data'!$B$8:$BE$45,'Occupancy Raw Data'!AO$3,FALSE))/100</f>
        <v>0.75857972544878505</v>
      </c>
      <c r="J62" s="108">
        <f>(VLOOKUP($A62,'Occupancy Raw Data'!$B$8:$BE$45,'Occupancy Raw Data'!AP$3,FALSE))/100</f>
        <v>0.77907866948257609</v>
      </c>
      <c r="K62" s="109">
        <f>(VLOOKUP($A62,'Occupancy Raw Data'!$B$8:$BE$45,'Occupancy Raw Data'!AR$3,FALSE))/100</f>
        <v>0.71949297006999702</v>
      </c>
      <c r="M62" s="110">
        <f>VLOOKUP($A62,'ADR Raw Data'!$B$6:$BE$43,'ADR Raw Data'!AG$1,FALSE)</f>
        <v>154.34344750454301</v>
      </c>
      <c r="N62" s="111">
        <f>VLOOKUP($A62,'ADR Raw Data'!$B$6:$BE$43,'ADR Raw Data'!AH$1,FALSE)</f>
        <v>174.39052938692399</v>
      </c>
      <c r="O62" s="111">
        <f>VLOOKUP($A62,'ADR Raw Data'!$B$6:$BE$43,'ADR Raw Data'!AI$1,FALSE)</f>
        <v>176.65398794450101</v>
      </c>
      <c r="P62" s="111">
        <f>VLOOKUP($A62,'ADR Raw Data'!$B$6:$BE$43,'ADR Raw Data'!AJ$1,FALSE)</f>
        <v>177.471515531411</v>
      </c>
      <c r="Q62" s="111">
        <f>VLOOKUP($A62,'ADR Raw Data'!$B$6:$BE$43,'ADR Raw Data'!AK$1,FALSE)</f>
        <v>157.68304608781</v>
      </c>
      <c r="R62" s="112">
        <f>VLOOKUP($A62,'ADR Raw Data'!$B$6:$BE$43,'ADR Raw Data'!AL$1,FALSE)</f>
        <v>168.79242409982299</v>
      </c>
      <c r="S62" s="111">
        <f>VLOOKUP($A62,'ADR Raw Data'!$B$6:$BE$43,'ADR Raw Data'!AN$1,FALSE)</f>
        <v>142.30043482567299</v>
      </c>
      <c r="T62" s="111">
        <f>VLOOKUP($A62,'ADR Raw Data'!$B$6:$BE$43,'ADR Raw Data'!AO$1,FALSE)</f>
        <v>136.58564016008299</v>
      </c>
      <c r="U62" s="112">
        <f>VLOOKUP($A62,'ADR Raw Data'!$B$6:$BE$43,'ADR Raw Data'!AP$1,FALSE)</f>
        <v>139.518220693627</v>
      </c>
      <c r="V62" s="113">
        <f>VLOOKUP($A62,'ADR Raw Data'!$B$6:$BE$43,'ADR Raw Data'!AR$1,FALSE)</f>
        <v>159.73541292098</v>
      </c>
      <c r="X62" s="110">
        <f>VLOOKUP($A62,'RevPAR Raw Data'!$B$6:$BE$43,'RevPAR Raw Data'!AG$1,FALSE)</f>
        <v>87.453951204055699</v>
      </c>
      <c r="Y62" s="111">
        <f>VLOOKUP($A62,'RevPAR Raw Data'!$B$6:$BE$43,'RevPAR Raw Data'!AH$1,FALSE)</f>
        <v>119.92341341077</v>
      </c>
      <c r="Z62" s="111">
        <f>VLOOKUP($A62,'RevPAR Raw Data'!$B$6:$BE$43,'RevPAR Raw Data'!AI$1,FALSE)</f>
        <v>130.75099947201599</v>
      </c>
      <c r="AA62" s="111">
        <f>VLOOKUP($A62,'RevPAR Raw Data'!$B$6:$BE$43,'RevPAR Raw Data'!AJ$1,FALSE)</f>
        <v>134.537276663146</v>
      </c>
      <c r="AB62" s="111">
        <f>VLOOKUP($A62,'RevPAR Raw Data'!$B$6:$BE$43,'RevPAR Raw Data'!AK$1,FALSE)</f>
        <v>114.436763991552</v>
      </c>
      <c r="AC62" s="112">
        <f>VLOOKUP($A62,'RevPAR Raw Data'!$B$6:$BE$43,'RevPAR Raw Data'!AL$1,FALSE)</f>
        <v>117.421746747486</v>
      </c>
      <c r="AD62" s="111">
        <f>VLOOKUP($A62,'RevPAR Raw Data'!$B$6:$BE$43,'RevPAR Raw Data'!AN$1,FALSE)</f>
        <v>113.780242080253</v>
      </c>
      <c r="AE62" s="111">
        <f>VLOOKUP($A62,'RevPAR Raw Data'!$B$6:$BE$43,'RevPAR Raw Data'!AO$1,FALSE)</f>
        <v>103.611097412882</v>
      </c>
      <c r="AF62" s="112">
        <f>VLOOKUP($A62,'RevPAR Raw Data'!$B$6:$BE$43,'RevPAR Raw Data'!AP$1,FALSE)</f>
        <v>108.695669746568</v>
      </c>
      <c r="AG62" s="113">
        <f>VLOOKUP($A62,'RevPAR Raw Data'!$B$6:$BE$43,'RevPAR Raw Data'!AR$1,FALSE)</f>
        <v>114.92850666787299</v>
      </c>
    </row>
    <row r="63" spans="1:33" x14ac:dyDescent="0.2">
      <c r="A63" s="90" t="s">
        <v>14</v>
      </c>
      <c r="B63" s="78">
        <f>(VLOOKUP($A62,'Occupancy Raw Data'!$B$8:$BE$51,'Occupancy Raw Data'!AT$3,FALSE))/100</f>
        <v>-6.6319325924929604E-2</v>
      </c>
      <c r="C63" s="79">
        <f>(VLOOKUP($A62,'Occupancy Raw Data'!$B$8:$BE$51,'Occupancy Raw Data'!AU$3,FALSE))/100</f>
        <v>-0.10312975998923701</v>
      </c>
      <c r="D63" s="79">
        <f>(VLOOKUP($A62,'Occupancy Raw Data'!$B$8:$BE$51,'Occupancy Raw Data'!AV$3,FALSE))/100</f>
        <v>-8.4016728223043999E-2</v>
      </c>
      <c r="E63" s="79">
        <f>(VLOOKUP($A62,'Occupancy Raw Data'!$B$8:$BE$51,'Occupancy Raw Data'!AW$3,FALSE))/100</f>
        <v>-8.901612485750221E-2</v>
      </c>
      <c r="F63" s="79">
        <f>(VLOOKUP($A62,'Occupancy Raw Data'!$B$8:$BE$51,'Occupancy Raw Data'!AX$3,FALSE))/100</f>
        <v>-0.112526761221759</v>
      </c>
      <c r="G63" s="79">
        <f>(VLOOKUP($A62,'Occupancy Raw Data'!$B$8:$BE$51,'Occupancy Raw Data'!AY$3,FALSE))/100</f>
        <v>-9.2186334044441903E-2</v>
      </c>
      <c r="H63" s="80">
        <f>(VLOOKUP($A62,'Occupancy Raw Data'!$B$8:$BE$51,'Occupancy Raw Data'!BA$3,FALSE))/100</f>
        <v>-3.5130965396533605E-2</v>
      </c>
      <c r="I63" s="80">
        <f>(VLOOKUP($A62,'Occupancy Raw Data'!$B$8:$BE$51,'Occupancy Raw Data'!BB$3,FALSE))/100</f>
        <v>-6.2621713045945701E-2</v>
      </c>
      <c r="J63" s="79">
        <f>(VLOOKUP($A62,'Occupancy Raw Data'!$B$8:$BE$51,'Occupancy Raw Data'!BC$3,FALSE))/100</f>
        <v>-4.8713256309432199E-2</v>
      </c>
      <c r="K63" s="81">
        <f>(VLOOKUP($A62,'Occupancy Raw Data'!$B$8:$BE$51,'Occupancy Raw Data'!BE$3,FALSE))/100</f>
        <v>-7.9165390978269107E-2</v>
      </c>
      <c r="M63" s="78">
        <f>(VLOOKUP($A62,'ADR Raw Data'!$B$6:$BE$49,'ADR Raw Data'!AT$1,FALSE))/100</f>
        <v>9.8372107355781009E-3</v>
      </c>
      <c r="N63" s="79">
        <f>(VLOOKUP($A62,'ADR Raw Data'!$B$6:$BE$49,'ADR Raw Data'!AU$1,FALSE))/100</f>
        <v>1.3511675852566001E-2</v>
      </c>
      <c r="O63" s="79">
        <f>(VLOOKUP($A62,'ADR Raw Data'!$B$6:$BE$49,'ADR Raw Data'!AV$1,FALSE))/100</f>
        <v>-2.5048248535550401E-2</v>
      </c>
      <c r="P63" s="79">
        <f>(VLOOKUP($A62,'ADR Raw Data'!$B$6:$BE$49,'ADR Raw Data'!AW$1,FALSE))/100</f>
        <v>-5.4244802962682701E-3</v>
      </c>
      <c r="Q63" s="79">
        <f>(VLOOKUP($A62,'ADR Raw Data'!$B$6:$BE$49,'ADR Raw Data'!AX$1,FALSE))/100</f>
        <v>-3.05747378572549E-2</v>
      </c>
      <c r="R63" s="79">
        <f>(VLOOKUP($A62,'ADR Raw Data'!$B$6:$BE$49,'ADR Raw Data'!AY$1,FALSE))/100</f>
        <v>-8.9703590360194901E-3</v>
      </c>
      <c r="S63" s="80">
        <f>(VLOOKUP($A62,'ADR Raw Data'!$B$6:$BE$49,'ADR Raw Data'!BA$1,FALSE))/100</f>
        <v>-1.2425860773632599E-2</v>
      </c>
      <c r="T63" s="80">
        <f>(VLOOKUP($A62,'ADR Raw Data'!$B$6:$BE$49,'ADR Raw Data'!BB$1,FALSE))/100</f>
        <v>-3.4184913505442803E-2</v>
      </c>
      <c r="U63" s="79">
        <f>(VLOOKUP($A62,'ADR Raw Data'!$B$6:$BE$49,'ADR Raw Data'!BC$1,FALSE))/100</f>
        <v>-2.2785415630795697E-2</v>
      </c>
      <c r="V63" s="81">
        <f>(VLOOKUP($A62,'ADR Raw Data'!$B$6:$BE$49,'ADR Raw Data'!BE$1,FALSE))/100</f>
        <v>-1.44084447591823E-2</v>
      </c>
      <c r="X63" s="78">
        <f>(VLOOKUP($A62,'RevPAR Raw Data'!$B$6:$BE$49,'RevPAR Raw Data'!AT$1,FALSE))/100</f>
        <v>-5.7134512374316507E-2</v>
      </c>
      <c r="Y63" s="79">
        <f>(VLOOKUP($A62,'RevPAR Raw Data'!$B$6:$BE$49,'RevPAR Raw Data'!AU$1,FALSE))/100</f>
        <v>-9.1011540024398888E-2</v>
      </c>
      <c r="Z63" s="79">
        <f>(VLOOKUP($A62,'RevPAR Raw Data'!$B$6:$BE$49,'RevPAR Raw Data'!AV$1,FALSE))/100</f>
        <v>-0.106960504868919</v>
      </c>
      <c r="AA63" s="79">
        <f>(VLOOKUP($A62,'RevPAR Raw Data'!$B$6:$BE$49,'RevPAR Raw Data'!AW$1,FALSE))/100</f>
        <v>-9.395773893843079E-2</v>
      </c>
      <c r="AB63" s="79">
        <f>(VLOOKUP($A62,'RevPAR Raw Data'!$B$6:$BE$49,'RevPAR Raw Data'!AX$1,FALSE))/100</f>
        <v>-0.13966102285273299</v>
      </c>
      <c r="AC63" s="79">
        <f>(VLOOKUP($A62,'RevPAR Raw Data'!$B$6:$BE$49,'RevPAR Raw Data'!AY$1,FALSE))/100</f>
        <v>-0.10032974856586802</v>
      </c>
      <c r="AD63" s="80">
        <f>(VLOOKUP($A62,'RevPAR Raw Data'!$B$6:$BE$49,'RevPAR Raw Data'!BA$1,FALSE))/100</f>
        <v>-4.7120293685305598E-2</v>
      </c>
      <c r="AE63" s="80">
        <f>(VLOOKUP($A62,'RevPAR Raw Data'!$B$6:$BE$49,'RevPAR Raw Data'!BB$1,FALSE))/100</f>
        <v>-9.4665908707350199E-2</v>
      </c>
      <c r="AF63" s="79">
        <f>(VLOOKUP($A62,'RevPAR Raw Data'!$B$6:$BE$49,'RevPAR Raw Data'!BC$1,FALSE))/100</f>
        <v>-7.0388720148488099E-2</v>
      </c>
      <c r="AG63" s="81">
        <f>(VLOOKUP($A62,'RevPAR Raw Data'!$B$6:$BE$49,'RevPAR Raw Data'!BE$1,FALSE))/100</f>
        <v>-9.2433185574701995E-2</v>
      </c>
    </row>
    <row r="64" spans="1:33" x14ac:dyDescent="0.2">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x14ac:dyDescent="0.2">
      <c r="A65" s="105" t="s">
        <v>36</v>
      </c>
      <c r="B65" s="106">
        <f>(VLOOKUP($A65,'Occupancy Raw Data'!$B$8:$BE$45,'Occupancy Raw Data'!AG$3,FALSE))/100</f>
        <v>0.53435912323994694</v>
      </c>
      <c r="C65" s="107">
        <f>(VLOOKUP($A65,'Occupancy Raw Data'!$B$8:$BE$45,'Occupancy Raw Data'!AH$3,FALSE))/100</f>
        <v>0.60682247060531203</v>
      </c>
      <c r="D65" s="107">
        <f>(VLOOKUP($A65,'Occupancy Raw Data'!$B$8:$BE$45,'Occupancy Raw Data'!AI$3,FALSE))/100</f>
        <v>0.65502031340684796</v>
      </c>
      <c r="E65" s="107">
        <f>(VLOOKUP($A65,'Occupancy Raw Data'!$B$8:$BE$45,'Occupancy Raw Data'!AJ$3,FALSE))/100</f>
        <v>0.63746372605919899</v>
      </c>
      <c r="F65" s="107">
        <f>(VLOOKUP($A65,'Occupancy Raw Data'!$B$8:$BE$45,'Occupancy Raw Data'!AK$3,FALSE))/100</f>
        <v>0.60890887986070796</v>
      </c>
      <c r="G65" s="108">
        <f>(VLOOKUP($A65,'Occupancy Raw Data'!$B$8:$BE$45,'Occupancy Raw Data'!AL$3,FALSE))/100</f>
        <v>0.60852150693678508</v>
      </c>
      <c r="H65" s="88">
        <f>(VLOOKUP($A65,'Occupancy Raw Data'!$B$8:$BE$45,'Occupancy Raw Data'!AN$3,FALSE))/100</f>
        <v>0.69802669762042902</v>
      </c>
      <c r="I65" s="88">
        <f>(VLOOKUP($A65,'Occupancy Raw Data'!$B$8:$BE$45,'Occupancy Raw Data'!AO$3,FALSE))/100</f>
        <v>0.7191236215902489</v>
      </c>
      <c r="J65" s="108">
        <f>(VLOOKUP($A65,'Occupancy Raw Data'!$B$8:$BE$45,'Occupancy Raw Data'!AP$3,FALSE))/100</f>
        <v>0.70857515960533901</v>
      </c>
      <c r="K65" s="109">
        <f>(VLOOKUP($A65,'Occupancy Raw Data'!$B$8:$BE$45,'Occupancy Raw Data'!AR$3,FALSE))/100</f>
        <v>0.63711182055640703</v>
      </c>
      <c r="M65" s="110">
        <f>VLOOKUP($A65,'ADR Raw Data'!$B$6:$BE$43,'ADR Raw Data'!AG$1,FALSE)</f>
        <v>126.39065739432699</v>
      </c>
      <c r="N65" s="111">
        <f>VLOOKUP($A65,'ADR Raw Data'!$B$6:$BE$43,'ADR Raw Data'!AH$1,FALSE)</f>
        <v>137.13809300545401</v>
      </c>
      <c r="O65" s="111">
        <f>VLOOKUP($A65,'ADR Raw Data'!$B$6:$BE$43,'ADR Raw Data'!AI$1,FALSE)</f>
        <v>143.925708842814</v>
      </c>
      <c r="P65" s="111">
        <f>VLOOKUP($A65,'ADR Raw Data'!$B$6:$BE$43,'ADR Raw Data'!AJ$1,FALSE)</f>
        <v>140.11033777939599</v>
      </c>
      <c r="Q65" s="111">
        <f>VLOOKUP($A65,'ADR Raw Data'!$B$6:$BE$43,'ADR Raw Data'!AK$1,FALSE)</f>
        <v>130.207977410284</v>
      </c>
      <c r="R65" s="112">
        <f>VLOOKUP($A65,'ADR Raw Data'!$B$6:$BE$43,'ADR Raw Data'!AL$1,FALSE)</f>
        <v>135.94825660593301</v>
      </c>
      <c r="S65" s="111">
        <f>VLOOKUP($A65,'ADR Raw Data'!$B$6:$BE$43,'ADR Raw Data'!AN$1,FALSE)</f>
        <v>130.03612829466999</v>
      </c>
      <c r="T65" s="111">
        <f>VLOOKUP($A65,'ADR Raw Data'!$B$6:$BE$43,'ADR Raw Data'!AO$1,FALSE)</f>
        <v>129.27900851458699</v>
      </c>
      <c r="U65" s="112">
        <f>VLOOKUP($A65,'ADR Raw Data'!$B$6:$BE$43,'ADR Raw Data'!AP$1,FALSE)</f>
        <v>129.65193283505599</v>
      </c>
      <c r="V65" s="113">
        <f>VLOOKUP($A65,'ADR Raw Data'!$B$6:$BE$43,'ADR Raw Data'!AR$1,FALSE)</f>
        <v>133.94727413529401</v>
      </c>
      <c r="X65" s="110">
        <f>VLOOKUP($A65,'RevPAR Raw Data'!$B$6:$BE$43,'RevPAR Raw Data'!AG$1,FALSE)</f>
        <v>67.538000870953596</v>
      </c>
      <c r="Y65" s="111">
        <f>VLOOKUP($A65,'RevPAR Raw Data'!$B$6:$BE$43,'RevPAR Raw Data'!AH$1,FALSE)</f>
        <v>83.218476411670693</v>
      </c>
      <c r="Z65" s="111">
        <f>VLOOKUP($A65,'RevPAR Raw Data'!$B$6:$BE$43,'RevPAR Raw Data'!AI$1,FALSE)</f>
        <v>94.274262913522904</v>
      </c>
      <c r="AA65" s="111">
        <f>VLOOKUP($A65,'RevPAR Raw Data'!$B$6:$BE$43,'RevPAR Raw Data'!AJ$1,FALSE)</f>
        <v>89.315257980266907</v>
      </c>
      <c r="AB65" s="111">
        <f>VLOOKUP($A65,'RevPAR Raw Data'!$B$6:$BE$43,'RevPAR Raw Data'!AK$1,FALSE)</f>
        <v>79.284793673824694</v>
      </c>
      <c r="AC65" s="112">
        <f>VLOOKUP($A65,'RevPAR Raw Data'!$B$6:$BE$43,'RevPAR Raw Data'!AL$1,FALSE)</f>
        <v>82.7274379752713</v>
      </c>
      <c r="AD65" s="111">
        <f>VLOOKUP($A65,'RevPAR Raw Data'!$B$6:$BE$43,'RevPAR Raw Data'!AN$1,FALSE)</f>
        <v>90.768689204875201</v>
      </c>
      <c r="AE65" s="111">
        <f>VLOOKUP($A65,'RevPAR Raw Data'!$B$6:$BE$43,'RevPAR Raw Data'!AO$1,FALSE)</f>
        <v>92.967588798606997</v>
      </c>
      <c r="AF65" s="112">
        <f>VLOOKUP($A65,'RevPAR Raw Data'!$B$6:$BE$43,'RevPAR Raw Data'!AP$1,FALSE)</f>
        <v>91.868139001741099</v>
      </c>
      <c r="AG65" s="113">
        <f>VLOOKUP($A65,'RevPAR Raw Data'!$B$6:$BE$43,'RevPAR Raw Data'!AR$1,FALSE)</f>
        <v>85.3393916829055</v>
      </c>
    </row>
    <row r="66" spans="1:33" x14ac:dyDescent="0.2">
      <c r="A66" s="90" t="s">
        <v>14</v>
      </c>
      <c r="B66" s="78">
        <f>(VLOOKUP($A65,'Occupancy Raw Data'!$B$8:$BE$51,'Occupancy Raw Data'!AT$3,FALSE))/100</f>
        <v>3.8783337414867801E-2</v>
      </c>
      <c r="C66" s="79">
        <f>(VLOOKUP($A65,'Occupancy Raw Data'!$B$8:$BE$51,'Occupancy Raw Data'!AU$3,FALSE))/100</f>
        <v>-1.2198552197264701E-2</v>
      </c>
      <c r="D66" s="79">
        <f>(VLOOKUP($A65,'Occupancy Raw Data'!$B$8:$BE$51,'Occupancy Raw Data'!AV$3,FALSE))/100</f>
        <v>-3.5269903295654499E-2</v>
      </c>
      <c r="E66" s="79">
        <f>(VLOOKUP($A65,'Occupancy Raw Data'!$B$8:$BE$51,'Occupancy Raw Data'!AW$3,FALSE))/100</f>
        <v>-5.27891294082386E-2</v>
      </c>
      <c r="F66" s="79">
        <f>(VLOOKUP($A65,'Occupancy Raw Data'!$B$8:$BE$51,'Occupancy Raw Data'!AX$3,FALSE))/100</f>
        <v>-5.3640338942869299E-2</v>
      </c>
      <c r="G66" s="79">
        <f>(VLOOKUP($A65,'Occupancy Raw Data'!$B$8:$BE$51,'Occupancy Raw Data'!AY$3,FALSE))/100</f>
        <v>-2.6086620873858601E-2</v>
      </c>
      <c r="H66" s="80">
        <f>(VLOOKUP($A65,'Occupancy Raw Data'!$B$8:$BE$51,'Occupancy Raw Data'!BA$3,FALSE))/100</f>
        <v>2.2029365915136E-2</v>
      </c>
      <c r="I66" s="80">
        <f>(VLOOKUP($A65,'Occupancy Raw Data'!$B$8:$BE$51,'Occupancy Raw Data'!BB$3,FALSE))/100</f>
        <v>1.7431541094595999E-2</v>
      </c>
      <c r="J66" s="79">
        <f>(VLOOKUP($A65,'Occupancy Raw Data'!$B$8:$BE$51,'Occupancy Raw Data'!BC$3,FALSE))/100</f>
        <v>1.9691048490665799E-2</v>
      </c>
      <c r="K66" s="81">
        <f>(VLOOKUP($A65,'Occupancy Raw Data'!$B$8:$BE$51,'Occupancy Raw Data'!BE$3,FALSE))/100</f>
        <v>-1.19865921217552E-2</v>
      </c>
      <c r="M66" s="78">
        <f>(VLOOKUP($A65,'ADR Raw Data'!$B$6:$BE$49,'ADR Raw Data'!AT$1,FALSE))/100</f>
        <v>-3.1302022281614203E-2</v>
      </c>
      <c r="N66" s="79">
        <f>(VLOOKUP($A65,'ADR Raw Data'!$B$6:$BE$49,'ADR Raw Data'!AU$1,FALSE))/100</f>
        <v>-4.9078703191770802E-2</v>
      </c>
      <c r="O66" s="79">
        <f>(VLOOKUP($A65,'ADR Raw Data'!$B$6:$BE$49,'ADR Raw Data'!AV$1,FALSE))/100</f>
        <v>-4.5689307365048101E-2</v>
      </c>
      <c r="P66" s="79">
        <f>(VLOOKUP($A65,'ADR Raw Data'!$B$6:$BE$49,'ADR Raw Data'!AW$1,FALSE))/100</f>
        <v>-5.7303670161053005E-2</v>
      </c>
      <c r="Q66" s="79">
        <f>(VLOOKUP($A65,'ADR Raw Data'!$B$6:$BE$49,'ADR Raw Data'!AX$1,FALSE))/100</f>
        <v>-5.4577054472975596E-2</v>
      </c>
      <c r="R66" s="79">
        <f>(VLOOKUP($A65,'ADR Raw Data'!$B$6:$BE$49,'ADR Raw Data'!AY$1,FALSE))/100</f>
        <v>-4.9320922494691298E-2</v>
      </c>
      <c r="S66" s="80">
        <f>(VLOOKUP($A65,'ADR Raw Data'!$B$6:$BE$49,'ADR Raw Data'!BA$1,FALSE))/100</f>
        <v>-3.1844516023373202E-2</v>
      </c>
      <c r="T66" s="80">
        <f>(VLOOKUP($A65,'ADR Raw Data'!$B$6:$BE$49,'ADR Raw Data'!BB$1,FALSE))/100</f>
        <v>-4.1384735231566994E-2</v>
      </c>
      <c r="U66" s="79">
        <f>(VLOOKUP($A65,'ADR Raw Data'!$B$6:$BE$49,'ADR Raw Data'!BC$1,FALSE))/100</f>
        <v>-3.6699737860728596E-2</v>
      </c>
      <c r="V66" s="81">
        <f>(VLOOKUP($A65,'ADR Raw Data'!$B$6:$BE$49,'ADR Raw Data'!BE$1,FALSE))/100</f>
        <v>-4.6040494173783302E-2</v>
      </c>
      <c r="X66" s="78">
        <f>(VLOOKUP($A65,'RevPAR Raw Data'!$B$6:$BE$49,'RevPAR Raw Data'!AT$1,FALSE))/100</f>
        <v>6.2673182413379904E-3</v>
      </c>
      <c r="Y66" s="79">
        <f>(VLOOKUP($A65,'RevPAR Raw Data'!$B$6:$BE$49,'RevPAR Raw Data'!AU$1,FALSE))/100</f>
        <v>-6.0678566266376598E-2</v>
      </c>
      <c r="Z66" s="79">
        <f>(VLOOKUP($A65,'RevPAR Raw Data'!$B$6:$BE$49,'RevPAR Raw Data'!AV$1,FALSE))/100</f>
        <v>-7.9347753208292099E-2</v>
      </c>
      <c r="AA66" s="79">
        <f>(VLOOKUP($A65,'RevPAR Raw Data'!$B$6:$BE$49,'RevPAR Raw Data'!AW$1,FALSE))/100</f>
        <v>-0.10706778870959199</v>
      </c>
      <c r="AB66" s="79">
        <f>(VLOOKUP($A65,'RevPAR Raw Data'!$B$6:$BE$49,'RevPAR Raw Data'!AX$1,FALSE))/100</f>
        <v>-0.10528986171541099</v>
      </c>
      <c r="AC66" s="79">
        <f>(VLOOKUP($A65,'RevPAR Raw Data'!$B$6:$BE$49,'RevPAR Raw Data'!AY$1,FALSE))/100</f>
        <v>-7.4120927162281899E-2</v>
      </c>
      <c r="AD66" s="80">
        <f>(VLOOKUP($A65,'RevPAR Raw Data'!$B$6:$BE$49,'RevPAR Raw Data'!BA$1,FALSE))/100</f>
        <v>-1.0516664604106401E-2</v>
      </c>
      <c r="AE66" s="80">
        <f>(VLOOKUP($A65,'RevPAR Raw Data'!$B$6:$BE$49,'RevPAR Raw Data'!BB$1,FALSE))/100</f>
        <v>-2.4674593849848998E-2</v>
      </c>
      <c r="AF66" s="79">
        <f>(VLOOKUP($A65,'RevPAR Raw Data'!$B$6:$BE$49,'RevPAR Raw Data'!BC$1,FALSE))/100</f>
        <v>-1.7731345687873098E-2</v>
      </c>
      <c r="AG66" s="81">
        <f>(VLOOKUP($A65,'RevPAR Raw Data'!$B$6:$BE$49,'RevPAR Raw Data'!BE$1,FALSE))/100</f>
        <v>-5.7475217670793402E-2</v>
      </c>
    </row>
    <row r="67" spans="1:33" x14ac:dyDescent="0.2">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x14ac:dyDescent="0.2">
      <c r="A68" s="105" t="s">
        <v>37</v>
      </c>
      <c r="B68" s="106">
        <f>(VLOOKUP($A68,'Occupancy Raw Data'!$B$8:$BE$45,'Occupancy Raw Data'!AG$3,FALSE))/100</f>
        <v>0.58481936081519204</v>
      </c>
      <c r="C68" s="107">
        <f>(VLOOKUP($A68,'Occupancy Raw Data'!$B$8:$BE$45,'Occupancy Raw Data'!AH$3,FALSE))/100</f>
        <v>0.69861625752663203</v>
      </c>
      <c r="D68" s="107">
        <f>(VLOOKUP($A68,'Occupancy Raw Data'!$B$8:$BE$45,'Occupancy Raw Data'!AI$3,FALSE))/100</f>
        <v>0.76991662806854999</v>
      </c>
      <c r="E68" s="107">
        <f>(VLOOKUP($A68,'Occupancy Raw Data'!$B$8:$BE$45,'Occupancy Raw Data'!AJ$3,FALSE))/100</f>
        <v>0.73954955998147198</v>
      </c>
      <c r="F68" s="107">
        <f>(VLOOKUP($A68,'Occupancy Raw Data'!$B$8:$BE$45,'Occupancy Raw Data'!AK$3,FALSE))/100</f>
        <v>0.66199629458082399</v>
      </c>
      <c r="G68" s="108">
        <f>(VLOOKUP($A68,'Occupancy Raw Data'!$B$8:$BE$45,'Occupancy Raw Data'!AL$3,FALSE))/100</f>
        <v>0.69097962019453407</v>
      </c>
      <c r="H68" s="88">
        <f>(VLOOKUP($A68,'Occupancy Raw Data'!$B$8:$BE$45,'Occupancy Raw Data'!AN$3,FALSE))/100</f>
        <v>0.70704029643353394</v>
      </c>
      <c r="I68" s="88">
        <f>(VLOOKUP($A68,'Occupancy Raw Data'!$B$8:$BE$45,'Occupancy Raw Data'!AO$3,FALSE))/100</f>
        <v>0.72235409911996196</v>
      </c>
      <c r="J68" s="108">
        <f>(VLOOKUP($A68,'Occupancy Raw Data'!$B$8:$BE$45,'Occupancy Raw Data'!AP$3,FALSE))/100</f>
        <v>0.71469719777674801</v>
      </c>
      <c r="K68" s="109">
        <f>(VLOOKUP($A68,'Occupancy Raw Data'!$B$8:$BE$45,'Occupancy Raw Data'!AR$3,FALSE))/100</f>
        <v>0.69775607093230907</v>
      </c>
      <c r="M68" s="110">
        <f>VLOOKUP($A68,'ADR Raw Data'!$B$6:$BE$43,'ADR Raw Data'!AG$1,FALSE)</f>
        <v>134.81136669636601</v>
      </c>
      <c r="N68" s="111">
        <f>VLOOKUP($A68,'ADR Raw Data'!$B$6:$BE$43,'ADR Raw Data'!AH$1,FALSE)</f>
        <v>155.843021174325</v>
      </c>
      <c r="O68" s="111">
        <f>VLOOKUP($A68,'ADR Raw Data'!$B$6:$BE$43,'ADR Raw Data'!AI$1,FALSE)</f>
        <v>171.36814332982399</v>
      </c>
      <c r="P68" s="111">
        <f>VLOOKUP($A68,'ADR Raw Data'!$B$6:$BE$43,'ADR Raw Data'!AJ$1,FALSE)</f>
        <v>167.17055975261201</v>
      </c>
      <c r="Q68" s="111">
        <f>VLOOKUP($A68,'ADR Raw Data'!$B$6:$BE$43,'ADR Raw Data'!AK$1,FALSE)</f>
        <v>140.59123884904599</v>
      </c>
      <c r="R68" s="112">
        <f>VLOOKUP($A68,'ADR Raw Data'!$B$6:$BE$43,'ADR Raw Data'!AL$1,FALSE)</f>
        <v>155.24502488562601</v>
      </c>
      <c r="S68" s="111">
        <f>VLOOKUP($A68,'ADR Raw Data'!$B$6:$BE$43,'ADR Raw Data'!AN$1,FALSE)</f>
        <v>130.66001801506701</v>
      </c>
      <c r="T68" s="111">
        <f>VLOOKUP($A68,'ADR Raw Data'!$B$6:$BE$43,'ADR Raw Data'!AO$1,FALSE)</f>
        <v>128.89116258566099</v>
      </c>
      <c r="U68" s="112">
        <f>VLOOKUP($A68,'ADR Raw Data'!$B$6:$BE$43,'ADR Raw Data'!AP$1,FALSE)</f>
        <v>129.76611499281</v>
      </c>
      <c r="V68" s="113">
        <f>VLOOKUP($A68,'ADR Raw Data'!$B$6:$BE$43,'ADR Raw Data'!AR$1,FALSE)</f>
        <v>147.78858958174001</v>
      </c>
      <c r="X68" s="110">
        <f>VLOOKUP($A68,'RevPAR Raw Data'!$B$6:$BE$43,'RevPAR Raw Data'!AG$1,FALSE)</f>
        <v>78.840297301991598</v>
      </c>
      <c r="Y68" s="111">
        <f>VLOOKUP($A68,'RevPAR Raw Data'!$B$6:$BE$43,'RevPAR Raw Data'!AH$1,FALSE)</f>
        <v>108.874468214451</v>
      </c>
      <c r="Z68" s="111">
        <f>VLOOKUP($A68,'RevPAR Raw Data'!$B$6:$BE$43,'RevPAR Raw Data'!AI$1,FALSE)</f>
        <v>131.93918307086599</v>
      </c>
      <c r="AA68" s="111">
        <f>VLOOKUP($A68,'RevPAR Raw Data'!$B$6:$BE$43,'RevPAR Raw Data'!AJ$1,FALSE)</f>
        <v>123.630913906901</v>
      </c>
      <c r="AB68" s="111">
        <f>VLOOKUP($A68,'RevPAR Raw Data'!$B$6:$BE$43,'RevPAR Raw Data'!AK$1,FALSE)</f>
        <v>93.070879168596505</v>
      </c>
      <c r="AC68" s="112">
        <f>VLOOKUP($A68,'RevPAR Raw Data'!$B$6:$BE$43,'RevPAR Raw Data'!AL$1,FALSE)</f>
        <v>107.271148332561</v>
      </c>
      <c r="AD68" s="111">
        <f>VLOOKUP($A68,'RevPAR Raw Data'!$B$6:$BE$43,'RevPAR Raw Data'!AN$1,FALSE)</f>
        <v>92.381897869383906</v>
      </c>
      <c r="AE68" s="111">
        <f>VLOOKUP($A68,'RevPAR Raw Data'!$B$6:$BE$43,'RevPAR Raw Data'!AO$1,FALSE)</f>
        <v>93.105059634089798</v>
      </c>
      <c r="AF68" s="112">
        <f>VLOOKUP($A68,'RevPAR Raw Data'!$B$6:$BE$43,'RevPAR Raw Data'!AP$1,FALSE)</f>
        <v>92.743478751736902</v>
      </c>
      <c r="AG68" s="113">
        <f>VLOOKUP($A68,'RevPAR Raw Data'!$B$6:$BE$43,'RevPAR Raw Data'!AR$1,FALSE)</f>
        <v>103.120385595182</v>
      </c>
    </row>
    <row r="69" spans="1:33" x14ac:dyDescent="0.2">
      <c r="A69" s="90" t="s">
        <v>14</v>
      </c>
      <c r="B69" s="78">
        <f>(VLOOKUP($A68,'Occupancy Raw Data'!$B$8:$BE$51,'Occupancy Raw Data'!AT$3,FALSE))/100</f>
        <v>2.9381122015550699E-2</v>
      </c>
      <c r="C69" s="79">
        <f>(VLOOKUP($A68,'Occupancy Raw Data'!$B$8:$BE$51,'Occupancy Raw Data'!AU$3,FALSE))/100</f>
        <v>6.3809130328787503E-3</v>
      </c>
      <c r="D69" s="79">
        <f>(VLOOKUP($A68,'Occupancy Raw Data'!$B$8:$BE$51,'Occupancy Raw Data'!AV$3,FALSE))/100</f>
        <v>7.2489379647000893E-3</v>
      </c>
      <c r="E69" s="79">
        <f>(VLOOKUP($A68,'Occupancy Raw Data'!$B$8:$BE$51,'Occupancy Raw Data'!AW$3,FALSE))/100</f>
        <v>-3.9567457527128702E-2</v>
      </c>
      <c r="F69" s="79">
        <f>(VLOOKUP($A68,'Occupancy Raw Data'!$B$8:$BE$51,'Occupancy Raw Data'!AX$3,FALSE))/100</f>
        <v>-5.7299135194421702E-2</v>
      </c>
      <c r="G69" s="79">
        <f>(VLOOKUP($A68,'Occupancy Raw Data'!$B$8:$BE$51,'Occupancy Raw Data'!AY$3,FALSE))/100</f>
        <v>-1.25873346867753E-2</v>
      </c>
      <c r="H69" s="80">
        <f>(VLOOKUP($A68,'Occupancy Raw Data'!$B$8:$BE$51,'Occupancy Raw Data'!BA$3,FALSE))/100</f>
        <v>8.0780316617266295E-3</v>
      </c>
      <c r="I69" s="80">
        <f>(VLOOKUP($A68,'Occupancy Raw Data'!$B$8:$BE$51,'Occupancy Raw Data'!BB$3,FALSE))/100</f>
        <v>-4.0822354205185506E-3</v>
      </c>
      <c r="J69" s="79">
        <f>(VLOOKUP($A68,'Occupancy Raw Data'!$B$8:$BE$51,'Occupancy Raw Data'!BC$3,FALSE))/100</f>
        <v>1.8958709901267501E-3</v>
      </c>
      <c r="K69" s="81">
        <f>(VLOOKUP($A68,'Occupancy Raw Data'!$B$8:$BE$51,'Occupancy Raw Data'!BE$3,FALSE))/100</f>
        <v>-8.3923304902016813E-3</v>
      </c>
      <c r="M69" s="78">
        <f>(VLOOKUP($A68,'ADR Raw Data'!$B$6:$BE$49,'ADR Raw Data'!AT$1,FALSE))/100</f>
        <v>1.80432091665312E-2</v>
      </c>
      <c r="N69" s="79">
        <f>(VLOOKUP($A68,'ADR Raw Data'!$B$6:$BE$49,'ADR Raw Data'!AU$1,FALSE))/100</f>
        <v>2.6549125374977698E-2</v>
      </c>
      <c r="O69" s="79">
        <f>(VLOOKUP($A68,'ADR Raw Data'!$B$6:$BE$49,'ADR Raw Data'!AV$1,FALSE))/100</f>
        <v>2.5789392044250601E-2</v>
      </c>
      <c r="P69" s="79">
        <f>(VLOOKUP($A68,'ADR Raw Data'!$B$6:$BE$49,'ADR Raw Data'!AW$1,FALSE))/100</f>
        <v>2.7839389554842804E-3</v>
      </c>
      <c r="Q69" s="79">
        <f>(VLOOKUP($A68,'ADR Raw Data'!$B$6:$BE$49,'ADR Raw Data'!AX$1,FALSE))/100</f>
        <v>-6.5180819422138801E-3</v>
      </c>
      <c r="R69" s="79">
        <f>(VLOOKUP($A68,'ADR Raw Data'!$B$6:$BE$49,'ADR Raw Data'!AY$1,FALSE))/100</f>
        <v>1.3310842088054199E-2</v>
      </c>
      <c r="S69" s="80">
        <f>(VLOOKUP($A68,'ADR Raw Data'!$B$6:$BE$49,'ADR Raw Data'!BA$1,FALSE))/100</f>
        <v>3.9530237458935405E-3</v>
      </c>
      <c r="T69" s="80">
        <f>(VLOOKUP($A68,'ADR Raw Data'!$B$6:$BE$49,'ADR Raw Data'!BB$1,FALSE))/100</f>
        <v>-2.8143903696153799E-3</v>
      </c>
      <c r="U69" s="79">
        <f>(VLOOKUP($A68,'ADR Raw Data'!$B$6:$BE$49,'ADR Raw Data'!BC$1,FALSE))/100</f>
        <v>5.6552434202098703E-4</v>
      </c>
      <c r="V69" s="81">
        <f>(VLOOKUP($A68,'ADR Raw Data'!$B$6:$BE$49,'ADR Raw Data'!BE$1,FALSE))/100</f>
        <v>9.517372458140631E-3</v>
      </c>
      <c r="X69" s="78">
        <f>(VLOOKUP($A68,'RevPAR Raw Data'!$B$6:$BE$49,'RevPAR Raw Data'!AT$1,FALSE))/100</f>
        <v>4.7954460912155994E-2</v>
      </c>
      <c r="Y69" s="79">
        <f>(VLOOKUP($A68,'RevPAR Raw Data'!$B$6:$BE$49,'RevPAR Raw Data'!AU$1,FALSE))/100</f>
        <v>3.3099446067973201E-2</v>
      </c>
      <c r="Z69" s="79">
        <f>(VLOOKUP($A68,'RevPAR Raw Data'!$B$6:$BE$49,'RevPAR Raw Data'!AV$1,FALSE))/100</f>
        <v>3.3225275712026797E-2</v>
      </c>
      <c r="AA69" s="79">
        <f>(VLOOKUP($A68,'RevPAR Raw Data'!$B$6:$BE$49,'RevPAR Raw Data'!AW$1,FALSE))/100</f>
        <v>-3.6893671958023705E-2</v>
      </c>
      <c r="AB69" s="79">
        <f>(VLOOKUP($A68,'RevPAR Raw Data'!$B$6:$BE$49,'RevPAR Raw Data'!AX$1,FALSE))/100</f>
        <v>-6.34437366782203E-2</v>
      </c>
      <c r="AC69" s="79">
        <f>(VLOOKUP($A68,'RevPAR Raw Data'!$B$6:$BE$49,'RevPAR Raw Data'!AY$1,FALSE))/100</f>
        <v>5.5595937695371203E-4</v>
      </c>
      <c r="AD69" s="80">
        <f>(VLOOKUP($A68,'RevPAR Raw Data'!$B$6:$BE$49,'RevPAR Raw Data'!BA$1,FALSE))/100</f>
        <v>1.2062988058599001E-2</v>
      </c>
      <c r="AE69" s="80">
        <f>(VLOOKUP($A68,'RevPAR Raw Data'!$B$6:$BE$49,'RevPAR Raw Data'!BB$1,FALSE))/100</f>
        <v>-6.8851367860799295E-3</v>
      </c>
      <c r="AF69" s="79">
        <f>(VLOOKUP($A68,'RevPAR Raw Data'!$B$6:$BE$49,'RevPAR Raw Data'!BC$1,FALSE))/100</f>
        <v>2.46246749334198E-3</v>
      </c>
      <c r="AG69" s="81">
        <f>(VLOOKUP($A68,'RevPAR Raw Data'!$B$6:$BE$49,'RevPAR Raw Data'!BE$1,FALSE))/100</f>
        <v>1.04516903287188E-3</v>
      </c>
    </row>
    <row r="70" spans="1:33" x14ac:dyDescent="0.2">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x14ac:dyDescent="0.2">
      <c r="A71" s="105" t="s">
        <v>38</v>
      </c>
      <c r="B71" s="106">
        <f>(VLOOKUP($A71,'Occupancy Raw Data'!$B$8:$BE$45,'Occupancy Raw Data'!AG$3,FALSE))/100</f>
        <v>0.54881342062193095</v>
      </c>
      <c r="C71" s="107">
        <f>(VLOOKUP($A71,'Occupancy Raw Data'!$B$8:$BE$45,'Occupancy Raw Data'!AH$3,FALSE))/100</f>
        <v>0.67860065466448405</v>
      </c>
      <c r="D71" s="107">
        <f>(VLOOKUP($A71,'Occupancy Raw Data'!$B$8:$BE$45,'Occupancy Raw Data'!AI$3,FALSE))/100</f>
        <v>0.72598199672667707</v>
      </c>
      <c r="E71" s="107">
        <f>(VLOOKUP($A71,'Occupancy Raw Data'!$B$8:$BE$45,'Occupancy Raw Data'!AJ$3,FALSE))/100</f>
        <v>0.7152209492635021</v>
      </c>
      <c r="F71" s="107">
        <f>(VLOOKUP($A71,'Occupancy Raw Data'!$B$8:$BE$45,'Occupancy Raw Data'!AK$3,FALSE))/100</f>
        <v>0.66669394435351803</v>
      </c>
      <c r="G71" s="108">
        <f>(VLOOKUP($A71,'Occupancy Raw Data'!$B$8:$BE$45,'Occupancy Raw Data'!AL$3,FALSE))/100</f>
        <v>0.667062193126022</v>
      </c>
      <c r="H71" s="88">
        <f>(VLOOKUP($A71,'Occupancy Raw Data'!$B$8:$BE$45,'Occupancy Raw Data'!AN$3,FALSE))/100</f>
        <v>0.71072013093289599</v>
      </c>
      <c r="I71" s="88">
        <f>(VLOOKUP($A71,'Occupancy Raw Data'!$B$8:$BE$45,'Occupancy Raw Data'!AO$3,FALSE))/100</f>
        <v>0.71485270049099792</v>
      </c>
      <c r="J71" s="108">
        <f>(VLOOKUP($A71,'Occupancy Raw Data'!$B$8:$BE$45,'Occupancy Raw Data'!AP$3,FALSE))/100</f>
        <v>0.71278641571194701</v>
      </c>
      <c r="K71" s="109">
        <f>(VLOOKUP($A71,'Occupancy Raw Data'!$B$8:$BE$45,'Occupancy Raw Data'!AR$3,FALSE))/100</f>
        <v>0.680126256722001</v>
      </c>
      <c r="M71" s="110">
        <f>VLOOKUP($A71,'ADR Raw Data'!$B$6:$BE$43,'ADR Raw Data'!AG$1,FALSE)</f>
        <v>129.137006635353</v>
      </c>
      <c r="N71" s="111">
        <f>VLOOKUP($A71,'ADR Raw Data'!$B$6:$BE$43,'ADR Raw Data'!AH$1,FALSE)</f>
        <v>136.73039734700001</v>
      </c>
      <c r="O71" s="111">
        <f>VLOOKUP($A71,'ADR Raw Data'!$B$6:$BE$43,'ADR Raw Data'!AI$1,FALSE)</f>
        <v>142.995004227019</v>
      </c>
      <c r="P71" s="111">
        <f>VLOOKUP($A71,'ADR Raw Data'!$B$6:$BE$43,'ADR Raw Data'!AJ$1,FALSE)</f>
        <v>139.53731006864899</v>
      </c>
      <c r="Q71" s="111">
        <f>VLOOKUP($A71,'ADR Raw Data'!$B$6:$BE$43,'ADR Raw Data'!AK$1,FALSE)</f>
        <v>146.13386215784899</v>
      </c>
      <c r="R71" s="112">
        <f>VLOOKUP($A71,'ADR Raw Data'!$B$6:$BE$43,'ADR Raw Data'!AL$1,FALSE)</f>
        <v>139.32608722321001</v>
      </c>
      <c r="S71" s="111">
        <f>VLOOKUP($A71,'ADR Raw Data'!$B$6:$BE$43,'ADR Raw Data'!AN$1,FALSE)</f>
        <v>160.55842371905501</v>
      </c>
      <c r="T71" s="111">
        <f>VLOOKUP($A71,'ADR Raw Data'!$B$6:$BE$43,'ADR Raw Data'!AO$1,FALSE)</f>
        <v>154.95284757598299</v>
      </c>
      <c r="U71" s="112">
        <f>VLOOKUP($A71,'ADR Raw Data'!$B$6:$BE$43,'ADR Raw Data'!AP$1,FALSE)</f>
        <v>157.74751069142599</v>
      </c>
      <c r="V71" s="113">
        <f>VLOOKUP($A71,'ADR Raw Data'!$B$6:$BE$43,'ADR Raw Data'!AR$1,FALSE)</f>
        <v>144.84209684072999</v>
      </c>
      <c r="X71" s="110">
        <f>VLOOKUP($A71,'RevPAR Raw Data'!$B$6:$BE$43,'RevPAR Raw Data'!AG$1,FALSE)</f>
        <v>70.872122340425506</v>
      </c>
      <c r="Y71" s="111">
        <f>VLOOKUP($A71,'RevPAR Raw Data'!$B$6:$BE$43,'RevPAR Raw Data'!AH$1,FALSE)</f>
        <v>92.785337152209394</v>
      </c>
      <c r="Z71" s="111">
        <f>VLOOKUP($A71,'RevPAR Raw Data'!$B$6:$BE$43,'RevPAR Raw Data'!AI$1,FALSE)</f>
        <v>103.811798690671</v>
      </c>
      <c r="AA71" s="111">
        <f>VLOOKUP($A71,'RevPAR Raw Data'!$B$6:$BE$43,'RevPAR Raw Data'!AJ$1,FALSE)</f>
        <v>99.8000073649754</v>
      </c>
      <c r="AB71" s="111">
        <f>VLOOKUP($A71,'RevPAR Raw Data'!$B$6:$BE$43,'RevPAR Raw Data'!AK$1,FALSE)</f>
        <v>97.426560965630102</v>
      </c>
      <c r="AC71" s="112">
        <f>VLOOKUP($A71,'RevPAR Raw Data'!$B$6:$BE$43,'RevPAR Raw Data'!AL$1,FALSE)</f>
        <v>92.9391653027823</v>
      </c>
      <c r="AD71" s="111">
        <f>VLOOKUP($A71,'RevPAR Raw Data'!$B$6:$BE$43,'RevPAR Raw Data'!AN$1,FALSE)</f>
        <v>114.112103927986</v>
      </c>
      <c r="AE71" s="111">
        <f>VLOOKUP($A71,'RevPAR Raw Data'!$B$6:$BE$43,'RevPAR Raw Data'!AO$1,FALSE)</f>
        <v>110.768461538461</v>
      </c>
      <c r="AF71" s="112">
        <f>VLOOKUP($A71,'RevPAR Raw Data'!$B$6:$BE$43,'RevPAR Raw Data'!AP$1,FALSE)</f>
        <v>112.440282733224</v>
      </c>
      <c r="AG71" s="113">
        <f>VLOOKUP($A71,'RevPAR Raw Data'!$B$6:$BE$43,'RevPAR Raw Data'!AR$1,FALSE)</f>
        <v>98.5109131400514</v>
      </c>
    </row>
    <row r="72" spans="1:33" x14ac:dyDescent="0.2">
      <c r="A72" s="90" t="s">
        <v>14</v>
      </c>
      <c r="B72" s="78">
        <f>(VLOOKUP($A71,'Occupancy Raw Data'!$B$8:$BE$51,'Occupancy Raw Data'!AT$3,FALSE))/100</f>
        <v>3.9874887356070296E-2</v>
      </c>
      <c r="C72" s="79">
        <f>(VLOOKUP($A71,'Occupancy Raw Data'!$B$8:$BE$51,'Occupancy Raw Data'!AU$3,FALSE))/100</f>
        <v>1.8733008302102401E-2</v>
      </c>
      <c r="D72" s="79">
        <f>(VLOOKUP($A71,'Occupancy Raw Data'!$B$8:$BE$51,'Occupancy Raw Data'!AV$3,FALSE))/100</f>
        <v>5.0451851562448601E-2</v>
      </c>
      <c r="E72" s="79">
        <f>(VLOOKUP($A71,'Occupancy Raw Data'!$B$8:$BE$51,'Occupancy Raw Data'!AW$3,FALSE))/100</f>
        <v>3.1286027531334103E-2</v>
      </c>
      <c r="F72" s="79">
        <f>(VLOOKUP($A71,'Occupancy Raw Data'!$B$8:$BE$51,'Occupancy Raw Data'!AX$3,FALSE))/100</f>
        <v>5.0308885057190403E-2</v>
      </c>
      <c r="G72" s="79">
        <f>(VLOOKUP($A71,'Occupancy Raw Data'!$B$8:$BE$51,'Occupancy Raw Data'!AY$3,FALSE))/100</f>
        <v>3.7974442110516898E-2</v>
      </c>
      <c r="H72" s="80">
        <f>(VLOOKUP($A71,'Occupancy Raw Data'!$B$8:$BE$51,'Occupancy Raw Data'!BA$3,FALSE))/100</f>
        <v>1.3635094134232899E-2</v>
      </c>
      <c r="I72" s="80">
        <f>(VLOOKUP($A71,'Occupancy Raw Data'!$B$8:$BE$51,'Occupancy Raw Data'!BB$3,FALSE))/100</f>
        <v>-3.66345864496413E-2</v>
      </c>
      <c r="J72" s="79">
        <f>(VLOOKUP($A71,'Occupancy Raw Data'!$B$8:$BE$51,'Occupancy Raw Data'!BC$3,FALSE))/100</f>
        <v>-1.22116664523259E-2</v>
      </c>
      <c r="K72" s="81">
        <f>(VLOOKUP($A71,'Occupancy Raw Data'!$B$8:$BE$51,'Occupancy Raw Data'!BE$3,FALSE))/100</f>
        <v>2.24201285847212E-2</v>
      </c>
      <c r="M72" s="78">
        <f>(VLOOKUP($A71,'ADR Raw Data'!$B$6:$BE$49,'ADR Raw Data'!AT$1,FALSE))/100</f>
        <v>-3.4864242643680002E-2</v>
      </c>
      <c r="N72" s="79">
        <f>(VLOOKUP($A71,'ADR Raw Data'!$B$6:$BE$49,'ADR Raw Data'!AU$1,FALSE))/100</f>
        <v>-1.45258426306402E-2</v>
      </c>
      <c r="O72" s="79">
        <f>(VLOOKUP($A71,'ADR Raw Data'!$B$6:$BE$49,'ADR Raw Data'!AV$1,FALSE))/100</f>
        <v>1.0251130957334599E-2</v>
      </c>
      <c r="P72" s="79">
        <f>(VLOOKUP($A71,'ADR Raw Data'!$B$6:$BE$49,'ADR Raw Data'!AW$1,FALSE))/100</f>
        <v>-4.4869868515486105E-2</v>
      </c>
      <c r="Q72" s="79">
        <f>(VLOOKUP($A71,'ADR Raw Data'!$B$6:$BE$49,'ADR Raw Data'!AX$1,FALSE))/100</f>
        <v>-1.0350158824585001E-2</v>
      </c>
      <c r="R72" s="79">
        <f>(VLOOKUP($A71,'ADR Raw Data'!$B$6:$BE$49,'ADR Raw Data'!AY$1,FALSE))/100</f>
        <v>-1.8018634209009902E-2</v>
      </c>
      <c r="S72" s="80">
        <f>(VLOOKUP($A71,'ADR Raw Data'!$B$6:$BE$49,'ADR Raw Data'!BA$1,FALSE))/100</f>
        <v>1.84844173083588E-2</v>
      </c>
      <c r="T72" s="80">
        <f>(VLOOKUP($A71,'ADR Raw Data'!$B$6:$BE$49,'ADR Raw Data'!BB$1,FALSE))/100</f>
        <v>-5.3052783922953102E-2</v>
      </c>
      <c r="U72" s="79">
        <f>(VLOOKUP($A71,'ADR Raw Data'!$B$6:$BE$49,'ADR Raw Data'!BC$1,FALSE))/100</f>
        <v>-1.8519869523857799E-2</v>
      </c>
      <c r="V72" s="81">
        <f>(VLOOKUP($A71,'ADR Raw Data'!$B$6:$BE$49,'ADR Raw Data'!BE$1,FALSE))/100</f>
        <v>-1.94968093646661E-2</v>
      </c>
      <c r="X72" s="78">
        <f>(VLOOKUP($A71,'RevPAR Raw Data'!$B$6:$BE$49,'RevPAR Raw Data'!AT$1,FALSE))/100</f>
        <v>3.6204369642188401E-3</v>
      </c>
      <c r="Y72" s="79">
        <f>(VLOOKUP($A71,'RevPAR Raw Data'!$B$6:$BE$49,'RevPAR Raw Data'!AU$1,FALSE))/100</f>
        <v>3.9350529408673498E-3</v>
      </c>
      <c r="Z72" s="79">
        <f>(VLOOKUP($A71,'RevPAR Raw Data'!$B$6:$BE$49,'RevPAR Raw Data'!AV$1,FALSE))/100</f>
        <v>6.1220171057189895E-2</v>
      </c>
      <c r="AA72" s="79">
        <f>(VLOOKUP($A71,'RevPAR Raw Data'!$B$6:$BE$49,'RevPAR Raw Data'!AW$1,FALSE))/100</f>
        <v>-1.4987640925854799E-2</v>
      </c>
      <c r="AB72" s="79">
        <f>(VLOOKUP($A71,'RevPAR Raw Data'!$B$6:$BE$49,'RevPAR Raw Data'!AX$1,FALSE))/100</f>
        <v>3.9438021281975599E-2</v>
      </c>
      <c r="AC72" s="79">
        <f>(VLOOKUP($A71,'RevPAR Raw Data'!$B$6:$BE$49,'RevPAR Raw Data'!AY$1,FALSE))/100</f>
        <v>1.9271560319826301E-2</v>
      </c>
      <c r="AD72" s="80">
        <f>(VLOOKUP($A71,'RevPAR Raw Data'!$B$6:$BE$49,'RevPAR Raw Data'!BA$1,FALSE))/100</f>
        <v>3.2371548212607702E-2</v>
      </c>
      <c r="AE72" s="80">
        <f>(VLOOKUP($A71,'RevPAR Raw Data'!$B$6:$BE$49,'RevPAR Raw Data'!BB$1,FALSE))/100</f>
        <v>-8.7743803573574794E-2</v>
      </c>
      <c r="AF72" s="79">
        <f>(VLOOKUP($A71,'RevPAR Raw Data'!$B$6:$BE$49,'RevPAR Raw Data'!BC$1,FALSE))/100</f>
        <v>-3.05053775068179E-2</v>
      </c>
      <c r="AG72" s="81">
        <f>(VLOOKUP($A71,'RevPAR Raw Data'!$B$6:$BE$49,'RevPAR Raw Data'!BE$1,FALSE))/100</f>
        <v>2.4861982471074302E-3</v>
      </c>
    </row>
    <row r="73" spans="1:33" x14ac:dyDescent="0.2">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x14ac:dyDescent="0.2">
      <c r="A74" s="105" t="s">
        <v>39</v>
      </c>
      <c r="B74" s="106">
        <f>(VLOOKUP($A74,'Occupancy Raw Data'!$B$8:$BE$45,'Occupancy Raw Data'!AG$3,FALSE))/100</f>
        <v>0.52484798231066798</v>
      </c>
      <c r="C74" s="107">
        <f>(VLOOKUP($A74,'Occupancy Raw Data'!$B$8:$BE$45,'Occupancy Raw Data'!AH$3,FALSE))/100</f>
        <v>0.58944168048645595</v>
      </c>
      <c r="D74" s="107">
        <f>(VLOOKUP($A74,'Occupancy Raw Data'!$B$8:$BE$45,'Occupancy Raw Data'!AI$3,FALSE))/100</f>
        <v>0.62291321171918101</v>
      </c>
      <c r="E74" s="107">
        <f>(VLOOKUP($A74,'Occupancy Raw Data'!$B$8:$BE$45,'Occupancy Raw Data'!AJ$3,FALSE))/100</f>
        <v>0.62390823659480299</v>
      </c>
      <c r="F74" s="107">
        <f>(VLOOKUP($A74,'Occupancy Raw Data'!$B$8:$BE$45,'Occupancy Raw Data'!AK$3,FALSE))/100</f>
        <v>0.61849087893864008</v>
      </c>
      <c r="G74" s="108">
        <f>(VLOOKUP($A74,'Occupancy Raw Data'!$B$8:$BE$45,'Occupancy Raw Data'!AL$3,FALSE))/100</f>
        <v>0.59592039800995</v>
      </c>
      <c r="H74" s="88">
        <f>(VLOOKUP($A74,'Occupancy Raw Data'!$B$8:$BE$45,'Occupancy Raw Data'!AN$3,FALSE))/100</f>
        <v>0.72089552238805898</v>
      </c>
      <c r="I74" s="88">
        <f>(VLOOKUP($A74,'Occupancy Raw Data'!$B$8:$BE$45,'Occupancy Raw Data'!AO$3,FALSE))/100</f>
        <v>0.74861802100607999</v>
      </c>
      <c r="J74" s="108">
        <f>(VLOOKUP($A74,'Occupancy Raw Data'!$B$8:$BE$45,'Occupancy Raw Data'!AP$3,FALSE))/100</f>
        <v>0.73475677169706999</v>
      </c>
      <c r="K74" s="109">
        <f>(VLOOKUP($A74,'Occupancy Raw Data'!$B$8:$BE$45,'Occupancy Raw Data'!AR$3,FALSE))/100</f>
        <v>0.635587933349127</v>
      </c>
      <c r="M74" s="110">
        <f>VLOOKUP($A74,'ADR Raw Data'!$B$6:$BE$43,'ADR Raw Data'!AG$1,FALSE)</f>
        <v>95.651512981199602</v>
      </c>
      <c r="N74" s="111">
        <f>VLOOKUP($A74,'ADR Raw Data'!$B$6:$BE$43,'ADR Raw Data'!AH$1,FALSE)</f>
        <v>98.481750914376804</v>
      </c>
      <c r="O74" s="111">
        <f>VLOOKUP($A74,'ADR Raw Data'!$B$6:$BE$43,'ADR Raw Data'!AI$1,FALSE)</f>
        <v>99.855436837200998</v>
      </c>
      <c r="P74" s="111">
        <f>VLOOKUP($A74,'ADR Raw Data'!$B$6:$BE$43,'ADR Raw Data'!AJ$1,FALSE)</f>
        <v>100.05052939352301</v>
      </c>
      <c r="Q74" s="111">
        <f>VLOOKUP($A74,'ADR Raw Data'!$B$6:$BE$43,'ADR Raw Data'!AK$1,FALSE)</f>
        <v>99.982936050408895</v>
      </c>
      <c r="R74" s="112">
        <f>VLOOKUP($A74,'ADR Raw Data'!$B$6:$BE$43,'ADR Raw Data'!AL$1,FALSE)</f>
        <v>98.910494610489593</v>
      </c>
      <c r="S74" s="111">
        <f>VLOOKUP($A74,'ADR Raw Data'!$B$6:$BE$43,'ADR Raw Data'!AN$1,FALSE)</f>
        <v>112.889842803465</v>
      </c>
      <c r="T74" s="111">
        <f>VLOOKUP($A74,'ADR Raw Data'!$B$6:$BE$43,'ADR Raw Data'!AO$1,FALSE)</f>
        <v>113.08290935942399</v>
      </c>
      <c r="U74" s="112">
        <f>VLOOKUP($A74,'ADR Raw Data'!$B$6:$BE$43,'ADR Raw Data'!AP$1,FALSE)</f>
        <v>112.988197189986</v>
      </c>
      <c r="V74" s="113">
        <f>VLOOKUP($A74,'ADR Raw Data'!$B$6:$BE$43,'ADR Raw Data'!AR$1,FALSE)</f>
        <v>103.56026700793301</v>
      </c>
      <c r="X74" s="110">
        <f>VLOOKUP($A74,'RevPAR Raw Data'!$B$6:$BE$43,'RevPAR Raw Data'!AG$1,FALSE)</f>
        <v>50.202503593145302</v>
      </c>
      <c r="Y74" s="111">
        <f>VLOOKUP($A74,'RevPAR Raw Data'!$B$6:$BE$43,'RevPAR Raw Data'!AH$1,FALSE)</f>
        <v>58.049248756218901</v>
      </c>
      <c r="Z74" s="111">
        <f>VLOOKUP($A74,'RevPAR Raw Data'!$B$6:$BE$43,'RevPAR Raw Data'!AI$1,FALSE)</f>
        <v>62.201270867882798</v>
      </c>
      <c r="AA74" s="111">
        <f>VLOOKUP($A74,'RevPAR Raw Data'!$B$6:$BE$43,'RevPAR Raw Data'!AJ$1,FALSE)</f>
        <v>62.422349364289602</v>
      </c>
      <c r="AB74" s="111">
        <f>VLOOKUP($A74,'RevPAR Raw Data'!$B$6:$BE$43,'RevPAR Raw Data'!AK$1,FALSE)</f>
        <v>61.838533996683203</v>
      </c>
      <c r="AC74" s="112">
        <f>VLOOKUP($A74,'RevPAR Raw Data'!$B$6:$BE$43,'RevPAR Raw Data'!AL$1,FALSE)</f>
        <v>58.942781315643998</v>
      </c>
      <c r="AD74" s="111">
        <f>VLOOKUP($A74,'RevPAR Raw Data'!$B$6:$BE$43,'RevPAR Raw Data'!AN$1,FALSE)</f>
        <v>81.381782200110507</v>
      </c>
      <c r="AE74" s="111">
        <f>VLOOKUP($A74,'RevPAR Raw Data'!$B$6:$BE$43,'RevPAR Raw Data'!AO$1,FALSE)</f>
        <v>84.655903814262004</v>
      </c>
      <c r="AF74" s="112">
        <f>VLOOKUP($A74,'RevPAR Raw Data'!$B$6:$BE$43,'RevPAR Raw Data'!AP$1,FALSE)</f>
        <v>83.018843007186206</v>
      </c>
      <c r="AG74" s="113">
        <f>VLOOKUP($A74,'RevPAR Raw Data'!$B$6:$BE$43,'RevPAR Raw Data'!AR$1,FALSE)</f>
        <v>65.821656084655999</v>
      </c>
    </row>
    <row r="75" spans="1:33" x14ac:dyDescent="0.2">
      <c r="A75" s="90" t="s">
        <v>14</v>
      </c>
      <c r="B75" s="78">
        <f>(VLOOKUP($A74,'Occupancy Raw Data'!$B$8:$BE$51,'Occupancy Raw Data'!AT$3,FALSE))/100</f>
        <v>-1.8738714494390699E-2</v>
      </c>
      <c r="C75" s="79">
        <f>(VLOOKUP($A74,'Occupancy Raw Data'!$B$8:$BE$51,'Occupancy Raw Data'!AU$3,FALSE))/100</f>
        <v>-1.3494446038021799E-2</v>
      </c>
      <c r="D75" s="79">
        <f>(VLOOKUP($A74,'Occupancy Raw Data'!$B$8:$BE$51,'Occupancy Raw Data'!AV$3,FALSE))/100</f>
        <v>1.36741837229461E-2</v>
      </c>
      <c r="E75" s="79">
        <f>(VLOOKUP($A74,'Occupancy Raw Data'!$B$8:$BE$51,'Occupancy Raw Data'!AW$3,FALSE))/100</f>
        <v>-1.18647725603125E-3</v>
      </c>
      <c r="F75" s="79">
        <f>(VLOOKUP($A74,'Occupancy Raw Data'!$B$8:$BE$51,'Occupancy Raw Data'!AX$3,FALSE))/100</f>
        <v>1.0706767931815799E-2</v>
      </c>
      <c r="G75" s="79">
        <f>(VLOOKUP($A74,'Occupancy Raw Data'!$B$8:$BE$51,'Occupancy Raw Data'!AY$3,FALSE))/100</f>
        <v>-1.3571412344669301E-3</v>
      </c>
      <c r="H75" s="80">
        <f>(VLOOKUP($A74,'Occupancy Raw Data'!$B$8:$BE$51,'Occupancy Raw Data'!BA$3,FALSE))/100</f>
        <v>-9.954720778131811E-3</v>
      </c>
      <c r="I75" s="80">
        <f>(VLOOKUP($A74,'Occupancy Raw Data'!$B$8:$BE$51,'Occupancy Raw Data'!BB$3,FALSE))/100</f>
        <v>-3.6273308965641203E-4</v>
      </c>
      <c r="J75" s="79">
        <f>(VLOOKUP($A74,'Occupancy Raw Data'!$B$8:$BE$51,'Occupancy Raw Data'!BC$3,FALSE))/100</f>
        <v>-5.0913648047267697E-3</v>
      </c>
      <c r="K75" s="81">
        <f>(VLOOKUP($A74,'Occupancy Raw Data'!$B$8:$BE$51,'Occupancy Raw Data'!BE$3,FALSE))/100</f>
        <v>-2.6195748531130602E-3</v>
      </c>
      <c r="M75" s="78">
        <f>(VLOOKUP($A74,'ADR Raw Data'!$B$6:$BE$49,'ADR Raw Data'!AT$1,FALSE))/100</f>
        <v>1.47179871047186E-2</v>
      </c>
      <c r="N75" s="79">
        <f>(VLOOKUP($A74,'ADR Raw Data'!$B$6:$BE$49,'ADR Raw Data'!AU$1,FALSE))/100</f>
        <v>2.49612917611318E-2</v>
      </c>
      <c r="O75" s="79">
        <f>(VLOOKUP($A74,'ADR Raw Data'!$B$6:$BE$49,'ADR Raw Data'!AV$1,FALSE))/100</f>
        <v>1.8968126094932102E-2</v>
      </c>
      <c r="P75" s="79">
        <f>(VLOOKUP($A74,'ADR Raw Data'!$B$6:$BE$49,'ADR Raw Data'!AW$1,FALSE))/100</f>
        <v>1.7726785006104299E-2</v>
      </c>
      <c r="Q75" s="79">
        <f>(VLOOKUP($A74,'ADR Raw Data'!$B$6:$BE$49,'ADR Raw Data'!AX$1,FALSE))/100</f>
        <v>1.02382587274921E-2</v>
      </c>
      <c r="R75" s="79">
        <f>(VLOOKUP($A74,'ADR Raw Data'!$B$6:$BE$49,'ADR Raw Data'!AY$1,FALSE))/100</f>
        <v>1.7487175286435799E-2</v>
      </c>
      <c r="S75" s="80">
        <f>(VLOOKUP($A74,'ADR Raw Data'!$B$6:$BE$49,'ADR Raw Data'!BA$1,FALSE))/100</f>
        <v>5.9785040074444695E-3</v>
      </c>
      <c r="T75" s="80">
        <f>(VLOOKUP($A74,'ADR Raw Data'!$B$6:$BE$49,'ADR Raw Data'!BB$1,FALSE))/100</f>
        <v>1.2324519121459999E-3</v>
      </c>
      <c r="U75" s="79">
        <f>(VLOOKUP($A74,'ADR Raw Data'!$B$6:$BE$49,'ADR Raw Data'!BC$1,FALSE))/100</f>
        <v>3.5686433885850099E-3</v>
      </c>
      <c r="V75" s="81">
        <f>(VLOOKUP($A74,'ADR Raw Data'!$B$6:$BE$49,'ADR Raw Data'!BE$1,FALSE))/100</f>
        <v>1.2281698129211401E-2</v>
      </c>
      <c r="X75" s="78">
        <f>(VLOOKUP($A74,'RevPAR Raw Data'!$B$6:$BE$49,'RevPAR Raw Data'!AT$1,FALSE))/100</f>
        <v>-4.2965235479594799E-3</v>
      </c>
      <c r="Y75" s="79">
        <f>(VLOOKUP($A74,'RevPAR Raw Data'!$B$6:$BE$49,'RevPAR Raw Data'!AU$1,FALSE))/100</f>
        <v>1.1130006918400099E-2</v>
      </c>
      <c r="Z75" s="79">
        <f>(VLOOKUP($A74,'RevPAR Raw Data'!$B$6:$BE$49,'RevPAR Raw Data'!AV$1,FALSE))/100</f>
        <v>3.2901683458980299E-2</v>
      </c>
      <c r="AA75" s="79">
        <f>(VLOOKUP($A74,'RevPAR Raw Data'!$B$6:$BE$49,'RevPAR Raw Data'!AW$1,FALSE))/100</f>
        <v>1.6519275322840799E-2</v>
      </c>
      <c r="AB75" s="79">
        <f>(VLOOKUP($A74,'RevPAR Raw Data'!$B$6:$BE$49,'RevPAR Raw Data'!AX$1,FALSE))/100</f>
        <v>2.1054645319529101E-2</v>
      </c>
      <c r="AC75" s="79">
        <f>(VLOOKUP($A74,'RevPAR Raw Data'!$B$6:$BE$49,'RevPAR Raw Data'!AY$1,FALSE))/100</f>
        <v>1.61063014853133E-2</v>
      </c>
      <c r="AD75" s="80">
        <f>(VLOOKUP($A74,'RevPAR Raw Data'!$B$6:$BE$49,'RevPAR Raw Data'!BA$1,FALSE))/100</f>
        <v>-4.0357311087523898E-3</v>
      </c>
      <c r="AE75" s="80">
        <f>(VLOOKUP($A74,'RevPAR Raw Data'!$B$6:$BE$49,'RevPAR Raw Data'!BB$1,FALSE))/100</f>
        <v>8.6927177139964102E-4</v>
      </c>
      <c r="AF75" s="79">
        <f>(VLOOKUP($A74,'RevPAR Raw Data'!$B$6:$BE$49,'RevPAR Raw Data'!BC$1,FALSE))/100</f>
        <v>-1.5408906814910201E-3</v>
      </c>
      <c r="AG75" s="81">
        <f>(VLOOKUP($A74,'RevPAR Raw Data'!$B$6:$BE$49,'RevPAR Raw Data'!BE$1,FALSE))/100</f>
        <v>9.6299504485255413E-3</v>
      </c>
    </row>
    <row r="76" spans="1:33" x14ac:dyDescent="0.2">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x14ac:dyDescent="0.2">
      <c r="A77" s="105" t="s">
        <v>40</v>
      </c>
      <c r="B77" s="106">
        <f>(VLOOKUP($A77,'Occupancy Raw Data'!$B$8:$BE$45,'Occupancy Raw Data'!AG$3,FALSE))/100</f>
        <v>0.66251271617497398</v>
      </c>
      <c r="C77" s="107">
        <f>(VLOOKUP($A77,'Occupancy Raw Data'!$B$8:$BE$45,'Occupancy Raw Data'!AH$3,FALSE))/100</f>
        <v>0.79943124017386391</v>
      </c>
      <c r="D77" s="107">
        <f>(VLOOKUP($A77,'Occupancy Raw Data'!$B$8:$BE$45,'Occupancy Raw Data'!AI$3,FALSE))/100</f>
        <v>0.8707343013039851</v>
      </c>
      <c r="E77" s="107">
        <f>(VLOOKUP($A77,'Occupancy Raw Data'!$B$8:$BE$45,'Occupancy Raw Data'!AJ$3,FALSE))/100</f>
        <v>0.84571811708129108</v>
      </c>
      <c r="F77" s="107">
        <f>(VLOOKUP($A77,'Occupancy Raw Data'!$B$8:$BE$45,'Occupancy Raw Data'!AK$3,FALSE))/100</f>
        <v>0.75404605567372596</v>
      </c>
      <c r="G77" s="108">
        <f>(VLOOKUP($A77,'Occupancy Raw Data'!$B$8:$BE$45,'Occupancy Raw Data'!AL$3,FALSE))/100</f>
        <v>0.78648848608156796</v>
      </c>
      <c r="H77" s="88">
        <f>(VLOOKUP($A77,'Occupancy Raw Data'!$B$8:$BE$45,'Occupancy Raw Data'!AN$3,FALSE))/100</f>
        <v>0.73728382502543199</v>
      </c>
      <c r="I77" s="88">
        <f>(VLOOKUP($A77,'Occupancy Raw Data'!$B$8:$BE$45,'Occupancy Raw Data'!AO$3,FALSE))/100</f>
        <v>0.72849810413391192</v>
      </c>
      <c r="J77" s="108">
        <f>(VLOOKUP($A77,'Occupancy Raw Data'!$B$8:$BE$45,'Occupancy Raw Data'!AP$3,FALSE))/100</f>
        <v>0.73289096457967207</v>
      </c>
      <c r="K77" s="109">
        <f>(VLOOKUP($A77,'Occupancy Raw Data'!$B$8:$BE$45,'Occupancy Raw Data'!AR$3,FALSE))/100</f>
        <v>0.77117490850959802</v>
      </c>
      <c r="M77" s="110">
        <f>VLOOKUP($A77,'ADR Raw Data'!$B$6:$BE$43,'ADR Raw Data'!AG$1,FALSE)</f>
        <v>119.3791411621</v>
      </c>
      <c r="N77" s="111">
        <f>VLOOKUP($A77,'ADR Raw Data'!$B$6:$BE$43,'ADR Raw Data'!AH$1,FALSE)</f>
        <v>139.38618908523</v>
      </c>
      <c r="O77" s="111">
        <f>VLOOKUP($A77,'ADR Raw Data'!$B$6:$BE$43,'ADR Raw Data'!AI$1,FALSE)</f>
        <v>149.51389740049299</v>
      </c>
      <c r="P77" s="111">
        <f>VLOOKUP($A77,'ADR Raw Data'!$B$6:$BE$43,'ADR Raw Data'!AJ$1,FALSE)</f>
        <v>149.48809234806799</v>
      </c>
      <c r="Q77" s="111">
        <f>VLOOKUP($A77,'ADR Raw Data'!$B$6:$BE$43,'ADR Raw Data'!AK$1,FALSE)</f>
        <v>128.00982308211101</v>
      </c>
      <c r="R77" s="112">
        <f>VLOOKUP($A77,'ADR Raw Data'!$B$6:$BE$43,'ADR Raw Data'!AL$1,FALSE)</f>
        <v>138.24915478052199</v>
      </c>
      <c r="S77" s="111">
        <f>VLOOKUP($A77,'ADR Raw Data'!$B$6:$BE$43,'ADR Raw Data'!AN$1,FALSE)</f>
        <v>119.885060679231</v>
      </c>
      <c r="T77" s="111">
        <f>VLOOKUP($A77,'ADR Raw Data'!$B$6:$BE$43,'ADR Raw Data'!AO$1,FALSE)</f>
        <v>118.172939160239</v>
      </c>
      <c r="U77" s="112">
        <f>VLOOKUP($A77,'ADR Raw Data'!$B$6:$BE$43,'ADR Raw Data'!AP$1,FALSE)</f>
        <v>119.034131045143</v>
      </c>
      <c r="V77" s="113">
        <f>VLOOKUP($A77,'ADR Raw Data'!$B$6:$BE$43,'ADR Raw Data'!AR$1,FALSE)</f>
        <v>133.03169202172299</v>
      </c>
      <c r="X77" s="110">
        <f>VLOOKUP($A77,'RevPAR Raw Data'!$B$6:$BE$43,'RevPAR Raw Data'!AG$1,FALSE)</f>
        <v>79.090199065939103</v>
      </c>
      <c r="Y77" s="111">
        <f>VLOOKUP($A77,'RevPAR Raw Data'!$B$6:$BE$43,'RevPAR Raw Data'!AH$1,FALSE)</f>
        <v>111.42967400351399</v>
      </c>
      <c r="Z77" s="111">
        <f>VLOOKUP($A77,'RevPAR Raw Data'!$B$6:$BE$43,'RevPAR Raw Data'!AI$1,FALSE)</f>
        <v>130.18687898825399</v>
      </c>
      <c r="AA77" s="111">
        <f>VLOOKUP($A77,'RevPAR Raw Data'!$B$6:$BE$43,'RevPAR Raw Data'!AJ$1,FALSE)</f>
        <v>126.42478798668201</v>
      </c>
      <c r="AB77" s="111">
        <f>VLOOKUP($A77,'RevPAR Raw Data'!$B$6:$BE$43,'RevPAR Raw Data'!AK$1,FALSE)</f>
        <v>96.525302182557994</v>
      </c>
      <c r="AC77" s="112">
        <f>VLOOKUP($A77,'RevPAR Raw Data'!$B$6:$BE$43,'RevPAR Raw Data'!AL$1,FALSE)</f>
        <v>108.73136844538899</v>
      </c>
      <c r="AD77" s="111">
        <f>VLOOKUP($A77,'RevPAR Raw Data'!$B$6:$BE$43,'RevPAR Raw Data'!AN$1,FALSE)</f>
        <v>88.389316100989504</v>
      </c>
      <c r="AE77" s="111">
        <f>VLOOKUP($A77,'RevPAR Raw Data'!$B$6:$BE$43,'RevPAR Raw Data'!AO$1,FALSE)</f>
        <v>86.088762138166999</v>
      </c>
      <c r="AF77" s="112">
        <f>VLOOKUP($A77,'RevPAR Raw Data'!$B$6:$BE$43,'RevPAR Raw Data'!AP$1,FALSE)</f>
        <v>87.239039119578194</v>
      </c>
      <c r="AG77" s="113">
        <f>VLOOKUP($A77,'RevPAR Raw Data'!$B$6:$BE$43,'RevPAR Raw Data'!AR$1,FALSE)</f>
        <v>102.590702923729</v>
      </c>
    </row>
    <row r="78" spans="1:33" x14ac:dyDescent="0.2">
      <c r="A78" s="90" t="s">
        <v>14</v>
      </c>
      <c r="B78" s="78">
        <f>(VLOOKUP($A77,'Occupancy Raw Data'!$B$8:$BE$51,'Occupancy Raw Data'!AT$3,FALSE))/100</f>
        <v>8.1349373139871201E-2</v>
      </c>
      <c r="C78" s="79">
        <f>(VLOOKUP($A77,'Occupancy Raw Data'!$B$8:$BE$51,'Occupancy Raw Data'!AU$3,FALSE))/100</f>
        <v>4.07685074124726E-2</v>
      </c>
      <c r="D78" s="79">
        <f>(VLOOKUP($A77,'Occupancy Raw Data'!$B$8:$BE$51,'Occupancy Raw Data'!AV$3,FALSE))/100</f>
        <v>9.1381054347966909E-2</v>
      </c>
      <c r="E78" s="79">
        <f>(VLOOKUP($A77,'Occupancy Raw Data'!$B$8:$BE$51,'Occupancy Raw Data'!AW$3,FALSE))/100</f>
        <v>4.8588023213248004E-2</v>
      </c>
      <c r="F78" s="79">
        <f>(VLOOKUP($A77,'Occupancy Raw Data'!$B$8:$BE$51,'Occupancy Raw Data'!AX$3,FALSE))/100</f>
        <v>5.5472468291409695E-4</v>
      </c>
      <c r="G78" s="79">
        <f>(VLOOKUP($A77,'Occupancy Raw Data'!$B$8:$BE$51,'Occupancy Raw Data'!AY$3,FALSE))/100</f>
        <v>5.1798844978933598E-2</v>
      </c>
      <c r="H78" s="80">
        <f>(VLOOKUP($A77,'Occupancy Raw Data'!$B$8:$BE$51,'Occupancy Raw Data'!BA$3,FALSE))/100</f>
        <v>-4.6644586098836899E-2</v>
      </c>
      <c r="I78" s="80">
        <f>(VLOOKUP($A77,'Occupancy Raw Data'!$B$8:$BE$51,'Occupancy Raw Data'!BB$3,FALSE))/100</f>
        <v>-4.5211733612972801E-2</v>
      </c>
      <c r="J78" s="79">
        <f>(VLOOKUP($A77,'Occupancy Raw Data'!$B$8:$BE$51,'Occupancy Raw Data'!BC$3,FALSE))/100</f>
        <v>-4.5932991981788997E-2</v>
      </c>
      <c r="K78" s="81">
        <f>(VLOOKUP($A77,'Occupancy Raw Data'!$B$8:$BE$51,'Occupancy Raw Data'!BE$3,FALSE))/100</f>
        <v>2.3334980881044499E-2</v>
      </c>
      <c r="M78" s="78">
        <f>(VLOOKUP($A77,'ADR Raw Data'!$B$6:$BE$49,'ADR Raw Data'!AT$1,FALSE))/100</f>
        <v>7.4076208529513701E-2</v>
      </c>
      <c r="N78" s="79">
        <f>(VLOOKUP($A77,'ADR Raw Data'!$B$6:$BE$49,'ADR Raw Data'!AU$1,FALSE))/100</f>
        <v>6.9425226522294201E-2</v>
      </c>
      <c r="O78" s="79">
        <f>(VLOOKUP($A77,'ADR Raw Data'!$B$6:$BE$49,'ADR Raw Data'!AV$1,FALSE))/100</f>
        <v>6.503812991916641E-2</v>
      </c>
      <c r="P78" s="79">
        <f>(VLOOKUP($A77,'ADR Raw Data'!$B$6:$BE$49,'ADR Raw Data'!AW$1,FALSE))/100</f>
        <v>7.2537343177823899E-2</v>
      </c>
      <c r="Q78" s="79">
        <f>(VLOOKUP($A77,'ADR Raw Data'!$B$6:$BE$49,'ADR Raw Data'!AX$1,FALSE))/100</f>
        <v>4.3213538107865199E-2</v>
      </c>
      <c r="R78" s="79">
        <f>(VLOOKUP($A77,'ADR Raw Data'!$B$6:$BE$49,'ADR Raw Data'!AY$1,FALSE))/100</f>
        <v>6.5515718554477104E-2</v>
      </c>
      <c r="S78" s="80">
        <f>(VLOOKUP($A77,'ADR Raw Data'!$B$6:$BE$49,'ADR Raw Data'!BA$1,FALSE))/100</f>
        <v>5.28433135904538E-2</v>
      </c>
      <c r="T78" s="80">
        <f>(VLOOKUP($A77,'ADR Raw Data'!$B$6:$BE$49,'ADR Raw Data'!BB$1,FALSE))/100</f>
        <v>5.30724270265455E-2</v>
      </c>
      <c r="U78" s="79">
        <f>(VLOOKUP($A77,'ADR Raw Data'!$B$6:$BE$49,'ADR Raw Data'!BC$1,FALSE))/100</f>
        <v>5.2950575278688801E-2</v>
      </c>
      <c r="V78" s="81">
        <f>(VLOOKUP($A77,'ADR Raw Data'!$B$6:$BE$49,'ADR Raw Data'!BE$1,FALSE))/100</f>
        <v>6.5236400651777604E-2</v>
      </c>
      <c r="X78" s="78">
        <f>(VLOOKUP($A77,'RevPAR Raw Data'!$B$6:$BE$49,'RevPAR Raw Data'!AT$1,FALSE))/100</f>
        <v>0.161451634797839</v>
      </c>
      <c r="Y78" s="79">
        <f>(VLOOKUP($A77,'RevPAR Raw Data'!$B$6:$BE$49,'RevPAR Raw Data'!AU$1,FALSE))/100</f>
        <v>0.113024096796853</v>
      </c>
      <c r="Z78" s="79">
        <f>(VLOOKUP($A77,'RevPAR Raw Data'!$B$6:$BE$49,'RevPAR Raw Data'!AV$1,FALSE))/100</f>
        <v>0.16236243715196599</v>
      </c>
      <c r="AA78" s="79">
        <f>(VLOOKUP($A77,'RevPAR Raw Data'!$B$6:$BE$49,'RevPAR Raw Data'!AW$1,FALSE))/100</f>
        <v>0.124649812505223</v>
      </c>
      <c r="AB78" s="79">
        <f>(VLOOKUP($A77,'RevPAR Raw Data'!$B$6:$BE$49,'RevPAR Raw Data'!AX$1,FALSE))/100</f>
        <v>4.3792234407003798E-2</v>
      </c>
      <c r="AC78" s="79">
        <f>(VLOOKUP($A77,'RevPAR Raw Data'!$B$6:$BE$49,'RevPAR Raw Data'!AY$1,FALSE))/100</f>
        <v>0.120708202082497</v>
      </c>
      <c r="AD78" s="80">
        <f>(VLOOKUP($A77,'RevPAR Raw Data'!$B$6:$BE$49,'RevPAR Raw Data'!BA$1,FALSE))/100</f>
        <v>3.7338730010991398E-3</v>
      </c>
      <c r="AE78" s="80">
        <f>(VLOOKUP($A77,'RevPAR Raw Data'!$B$6:$BE$49,'RevPAR Raw Data'!BB$1,FALSE))/100</f>
        <v>5.4611969806545903E-3</v>
      </c>
      <c r="AF78" s="79">
        <f>(VLOOKUP($A77,'RevPAR Raw Data'!$B$6:$BE$49,'RevPAR Raw Data'!BC$1,FALSE))/100</f>
        <v>4.5854049471926502E-3</v>
      </c>
      <c r="AG78" s="81">
        <f>(VLOOKUP($A77,'RevPAR Raw Data'!$B$6:$BE$49,'RevPAR Raw Data'!BE$1,FALSE))/100</f>
        <v>9.0093671694779595E-2</v>
      </c>
    </row>
    <row r="79" spans="1:33" x14ac:dyDescent="0.2">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x14ac:dyDescent="0.2">
      <c r="A80" s="132" t="s">
        <v>41</v>
      </c>
      <c r="B80" s="106">
        <f>(VLOOKUP($A80,'Occupancy Raw Data'!$B$8:$BE$45,'Occupancy Raw Data'!AG$3,FALSE))/100</f>
        <v>0.62700681487531496</v>
      </c>
      <c r="C80" s="107">
        <f>(VLOOKUP($A80,'Occupancy Raw Data'!$B$8:$BE$45,'Occupancy Raw Data'!AH$3,FALSE))/100</f>
        <v>0.68832793077924292</v>
      </c>
      <c r="D80" s="107">
        <f>(VLOOKUP($A80,'Occupancy Raw Data'!$B$8:$BE$45,'Occupancy Raw Data'!AI$3,FALSE))/100</f>
        <v>0.71439592950597997</v>
      </c>
      <c r="E80" s="107">
        <f>(VLOOKUP($A80,'Occupancy Raw Data'!$B$8:$BE$45,'Occupancy Raw Data'!AJ$3,FALSE))/100</f>
        <v>0.71906322527990996</v>
      </c>
      <c r="F80" s="107">
        <f>(VLOOKUP($A80,'Occupancy Raw Data'!$B$8:$BE$45,'Occupancy Raw Data'!AK$3,FALSE))/100</f>
        <v>0.76464587212119595</v>
      </c>
      <c r="G80" s="108">
        <f>(VLOOKUP($A80,'Occupancy Raw Data'!$B$8:$BE$45,'Occupancy Raw Data'!AL$3,FALSE))/100</f>
        <v>0.7027017373778599</v>
      </c>
      <c r="H80" s="88">
        <f>(VLOOKUP($A80,'Occupancy Raw Data'!$B$8:$BE$45,'Occupancy Raw Data'!AN$3,FALSE))/100</f>
        <v>0.87738784462750796</v>
      </c>
      <c r="I80" s="88">
        <f>(VLOOKUP($A80,'Occupancy Raw Data'!$B$8:$BE$45,'Occupancy Raw Data'!AO$3,FALSE))/100</f>
        <v>0.86361549644214308</v>
      </c>
      <c r="J80" s="108">
        <f>(VLOOKUP($A80,'Occupancy Raw Data'!$B$8:$BE$45,'Occupancy Raw Data'!AP$3,FALSE))/100</f>
        <v>0.87050167053482597</v>
      </c>
      <c r="K80" s="109">
        <f>(VLOOKUP($A80,'Occupancy Raw Data'!$B$8:$BE$45,'Occupancy Raw Data'!AR$3,FALSE))/100</f>
        <v>0.75065505843595004</v>
      </c>
      <c r="M80" s="110">
        <f>VLOOKUP($A80,'ADR Raw Data'!$B$6:$BE$43,'ADR Raw Data'!AG$1,FALSE)</f>
        <v>142.64023142822199</v>
      </c>
      <c r="N80" s="111">
        <f>VLOOKUP($A80,'ADR Raw Data'!$B$6:$BE$43,'ADR Raw Data'!AH$1,FALSE)</f>
        <v>144.62424321417899</v>
      </c>
      <c r="O80" s="111">
        <f>VLOOKUP($A80,'ADR Raw Data'!$B$6:$BE$43,'ADR Raw Data'!AI$1,FALSE)</f>
        <v>149.43264175985999</v>
      </c>
      <c r="P80" s="111">
        <f>VLOOKUP($A80,'ADR Raw Data'!$B$6:$BE$43,'ADR Raw Data'!AJ$1,FALSE)</f>
        <v>148.05823244779401</v>
      </c>
      <c r="Q80" s="111">
        <f>VLOOKUP($A80,'ADR Raw Data'!$B$6:$BE$43,'ADR Raw Data'!AK$1,FALSE)</f>
        <v>157.578713951335</v>
      </c>
      <c r="R80" s="112">
        <f>VLOOKUP($A80,'ADR Raw Data'!$B$6:$BE$43,'ADR Raw Data'!AL$1,FALSE)</f>
        <v>148.77148236899001</v>
      </c>
      <c r="S80" s="111">
        <f>VLOOKUP($A80,'ADR Raw Data'!$B$6:$BE$43,'ADR Raw Data'!AN$1,FALSE)</f>
        <v>204.10660471999699</v>
      </c>
      <c r="T80" s="111">
        <f>VLOOKUP($A80,'ADR Raw Data'!$B$6:$BE$43,'ADR Raw Data'!AO$1,FALSE)</f>
        <v>200.743643712623</v>
      </c>
      <c r="U80" s="112">
        <f>VLOOKUP($A80,'ADR Raw Data'!$B$6:$BE$43,'ADR Raw Data'!AP$1,FALSE)</f>
        <v>202.43842570426099</v>
      </c>
      <c r="V80" s="113">
        <f>VLOOKUP($A80,'ADR Raw Data'!$B$6:$BE$43,'ADR Raw Data'!AR$1,FALSE)</f>
        <v>166.55685464858499</v>
      </c>
      <c r="X80" s="110">
        <f>VLOOKUP($A80,'RevPAR Raw Data'!$B$6:$BE$43,'RevPAR Raw Data'!AG$1,FALSE)</f>
        <v>89.436397180887695</v>
      </c>
      <c r="Y80" s="111">
        <f>VLOOKUP($A80,'RevPAR Raw Data'!$B$6:$BE$43,'RevPAR Raw Data'!AH$1,FALSE)</f>
        <v>99.548906072130407</v>
      </c>
      <c r="Z80" s="111">
        <f>VLOOKUP($A80,'RevPAR Raw Data'!$B$6:$BE$43,'RevPAR Raw Data'!AI$1,FALSE)</f>
        <v>106.754071008569</v>
      </c>
      <c r="AA80" s="111">
        <f>VLOOKUP($A80,'RevPAR Raw Data'!$B$6:$BE$43,'RevPAR Raw Data'!AJ$1,FALSE)</f>
        <v>106.46323015315301</v>
      </c>
      <c r="AB80" s="111">
        <f>VLOOKUP($A80,'RevPAR Raw Data'!$B$6:$BE$43,'RevPAR Raw Data'!AK$1,FALSE)</f>
        <v>120.491913157055</v>
      </c>
      <c r="AC80" s="112">
        <f>VLOOKUP($A80,'RevPAR Raw Data'!$B$6:$BE$43,'RevPAR Raw Data'!AL$1,FALSE)</f>
        <v>104.541979132969</v>
      </c>
      <c r="AD80" s="111">
        <f>VLOOKUP($A80,'RevPAR Raw Data'!$B$6:$BE$43,'RevPAR Raw Data'!AN$1,FALSE)</f>
        <v>179.080653989517</v>
      </c>
      <c r="AE80" s="111">
        <f>VLOOKUP($A80,'RevPAR Raw Data'!$B$6:$BE$43,'RevPAR Raw Data'!AO$1,FALSE)</f>
        <v>173.36532152248199</v>
      </c>
      <c r="AF80" s="112">
        <f>VLOOKUP($A80,'RevPAR Raw Data'!$B$6:$BE$43,'RevPAR Raw Data'!AP$1,FALSE)</f>
        <v>176.22298775599899</v>
      </c>
      <c r="AG80" s="113">
        <f>VLOOKUP($A80,'RevPAR Raw Data'!$B$6:$BE$43,'RevPAR Raw Data'!AR$1,FALSE)</f>
        <v>125.02674545914201</v>
      </c>
    </row>
    <row r="81" spans="1:33" x14ac:dyDescent="0.2">
      <c r="A81" s="90" t="s">
        <v>14</v>
      </c>
      <c r="B81" s="78">
        <f>(VLOOKUP($A80,'Occupancy Raw Data'!$B$8:$BE$51,'Occupancy Raw Data'!AT$3,FALSE))/100</f>
        <v>1.36322351517225E-2</v>
      </c>
      <c r="C81" s="79">
        <f>(VLOOKUP($A80,'Occupancy Raw Data'!$B$8:$BE$51,'Occupancy Raw Data'!AU$3,FALSE))/100</f>
        <v>-5.8443251861168199E-4</v>
      </c>
      <c r="D81" s="79">
        <f>(VLOOKUP($A80,'Occupancy Raw Data'!$B$8:$BE$51,'Occupancy Raw Data'!AV$3,FALSE))/100</f>
        <v>-2.7695578425218398E-4</v>
      </c>
      <c r="E81" s="79">
        <f>(VLOOKUP($A80,'Occupancy Raw Data'!$B$8:$BE$51,'Occupancy Raw Data'!AW$3,FALSE))/100</f>
        <v>-8.1457503122193201E-3</v>
      </c>
      <c r="F81" s="79">
        <f>(VLOOKUP($A80,'Occupancy Raw Data'!$B$8:$BE$51,'Occupancy Raw Data'!AX$3,FALSE))/100</f>
        <v>-7.5813260590755207E-3</v>
      </c>
      <c r="G81" s="79">
        <f>(VLOOKUP($A80,'Occupancy Raw Data'!$B$8:$BE$51,'Occupancy Raw Data'!AY$3,FALSE))/100</f>
        <v>-1.11094136203033E-3</v>
      </c>
      <c r="H81" s="80">
        <f>(VLOOKUP($A80,'Occupancy Raw Data'!$B$8:$BE$51,'Occupancy Raw Data'!BA$3,FALSE))/100</f>
        <v>3.1789033786535803E-2</v>
      </c>
      <c r="I81" s="80">
        <f>(VLOOKUP($A80,'Occupancy Raw Data'!$B$8:$BE$51,'Occupancy Raw Data'!BB$3,FALSE))/100</f>
        <v>1.13531676368329E-2</v>
      </c>
      <c r="J81" s="79">
        <f>(VLOOKUP($A80,'Occupancy Raw Data'!$B$8:$BE$51,'Occupancy Raw Data'!BC$3,FALSE))/100</f>
        <v>2.1549727252910399E-2</v>
      </c>
      <c r="K81" s="81">
        <f>(VLOOKUP($A80,'Occupancy Raw Data'!$B$8:$BE$51,'Occupancy Raw Data'!BE$3,FALSE))/100</f>
        <v>6.2932169967863209E-3</v>
      </c>
      <c r="M81" s="78">
        <f>(VLOOKUP($A80,'ADR Raw Data'!$B$6:$BE$49,'ADR Raw Data'!AT$1,FALSE))/100</f>
        <v>-3.0488362857082501E-3</v>
      </c>
      <c r="N81" s="79">
        <f>(VLOOKUP($A80,'ADR Raw Data'!$B$6:$BE$49,'ADR Raw Data'!AU$1,FALSE))/100</f>
        <v>-1.80121720508492E-2</v>
      </c>
      <c r="O81" s="79">
        <f>(VLOOKUP($A80,'ADR Raw Data'!$B$6:$BE$49,'ADR Raw Data'!AV$1,FALSE))/100</f>
        <v>-4.4813966274535096E-3</v>
      </c>
      <c r="P81" s="79">
        <f>(VLOOKUP($A80,'ADR Raw Data'!$B$6:$BE$49,'ADR Raw Data'!AW$1,FALSE))/100</f>
        <v>-4.1092258471625502E-2</v>
      </c>
      <c r="Q81" s="79">
        <f>(VLOOKUP($A80,'ADR Raw Data'!$B$6:$BE$49,'ADR Raw Data'!AX$1,FALSE))/100</f>
        <v>-4.6665847271882395E-2</v>
      </c>
      <c r="R81" s="79">
        <f>(VLOOKUP($A80,'ADR Raw Data'!$B$6:$BE$49,'ADR Raw Data'!AY$1,FALSE))/100</f>
        <v>-2.4635693025376503E-2</v>
      </c>
      <c r="S81" s="80">
        <f>(VLOOKUP($A80,'ADR Raw Data'!$B$6:$BE$49,'ADR Raw Data'!BA$1,FALSE))/100</f>
        <v>4.1480939773416402E-2</v>
      </c>
      <c r="T81" s="80">
        <f>(VLOOKUP($A80,'ADR Raw Data'!$B$6:$BE$49,'ADR Raw Data'!BB$1,FALSE))/100</f>
        <v>2.3298248908595803E-2</v>
      </c>
      <c r="U81" s="79">
        <f>(VLOOKUP($A80,'ADR Raw Data'!$B$6:$BE$49,'ADR Raw Data'!BC$1,FALSE))/100</f>
        <v>3.2451813438379003E-2</v>
      </c>
      <c r="V81" s="81">
        <f>(VLOOKUP($A80,'ADR Raw Data'!$B$6:$BE$49,'ADR Raw Data'!BE$1,FALSE))/100</f>
        <v>-1.11843488870723E-3</v>
      </c>
      <c r="X81" s="78">
        <f>(VLOOKUP($A80,'RevPAR Raw Data'!$B$6:$BE$49,'RevPAR Raw Data'!AT$1,FALSE))/100</f>
        <v>1.0541836412828401E-2</v>
      </c>
      <c r="Y81" s="79">
        <f>(VLOOKUP($A80,'RevPAR Raw Data'!$B$6:$BE$49,'RevPAR Raw Data'!AU$1,FALSE))/100</f>
        <v>-1.8586077670383502E-2</v>
      </c>
      <c r="Z81" s="79">
        <f>(VLOOKUP($A80,'RevPAR Raw Data'!$B$6:$BE$49,'RevPAR Raw Data'!AV$1,FALSE))/100</f>
        <v>-4.7571112629881899E-3</v>
      </c>
      <c r="AA81" s="79">
        <f>(VLOOKUP($A80,'RevPAR Raw Data'!$B$6:$BE$49,'RevPAR Raw Data'!AW$1,FALSE))/100</f>
        <v>-4.8903281506569793E-2</v>
      </c>
      <c r="AB81" s="79">
        <f>(VLOOKUP($A80,'RevPAR Raw Data'!$B$6:$BE$49,'RevPAR Raw Data'!AX$1,FALSE))/100</f>
        <v>-5.3893384326966796E-2</v>
      </c>
      <c r="AC81" s="79">
        <f>(VLOOKUP($A80,'RevPAR Raw Data'!$B$6:$BE$49,'RevPAR Raw Data'!AY$1,FALSE))/100</f>
        <v>-2.5719265577042696E-2</v>
      </c>
      <c r="AD81" s="80">
        <f>(VLOOKUP($A80,'RevPAR Raw Data'!$B$6:$BE$49,'RevPAR Raw Data'!BA$1,FALSE))/100</f>
        <v>7.4588612555906597E-2</v>
      </c>
      <c r="AE81" s="80">
        <f>(VLOOKUP($A80,'RevPAR Raw Data'!$B$6:$BE$49,'RevPAR Raw Data'!BB$1,FALSE))/100</f>
        <v>3.4915925470932703E-2</v>
      </c>
      <c r="AF81" s="79">
        <f>(VLOOKUP($A80,'RevPAR Raw Data'!$B$6:$BE$49,'RevPAR Raw Data'!BC$1,FALSE))/100</f>
        <v>5.4700868419748902E-2</v>
      </c>
      <c r="AG81" s="81">
        <f>(VLOOKUP($A80,'RevPAR Raw Data'!$B$6:$BE$49,'RevPAR Raw Data'!BE$1,FALSE))/100</f>
        <v>5.1677435546276691E-3</v>
      </c>
    </row>
    <row r="82" spans="1:33" x14ac:dyDescent="0.2">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x14ac:dyDescent="0.2">
      <c r="A83" s="105" t="s">
        <v>42</v>
      </c>
      <c r="B83" s="106">
        <f>(VLOOKUP($A83,'Occupancy Raw Data'!$B$8:$BE$45,'Occupancy Raw Data'!AG$3,FALSE))/100</f>
        <v>0.65890823844608093</v>
      </c>
      <c r="C83" s="107">
        <f>(VLOOKUP($A83,'Occupancy Raw Data'!$B$8:$BE$45,'Occupancy Raw Data'!AH$3,FALSE))/100</f>
        <v>0.77222873409243109</v>
      </c>
      <c r="D83" s="107">
        <f>(VLOOKUP($A83,'Occupancy Raw Data'!$B$8:$BE$45,'Occupancy Raw Data'!AI$3,FALSE))/100</f>
        <v>0.79537843268586694</v>
      </c>
      <c r="E83" s="107">
        <f>(VLOOKUP($A83,'Occupancy Raw Data'!$B$8:$BE$45,'Occupancy Raw Data'!AJ$3,FALSE))/100</f>
        <v>0.79236436704621493</v>
      </c>
      <c r="F83" s="107">
        <f>(VLOOKUP($A83,'Occupancy Raw Data'!$B$8:$BE$45,'Occupancy Raw Data'!AK$3,FALSE))/100</f>
        <v>0.79747153382451397</v>
      </c>
      <c r="G83" s="108">
        <f>(VLOOKUP($A83,'Occupancy Raw Data'!$B$8:$BE$45,'Occupancy Raw Data'!AL$3,FALSE))/100</f>
        <v>0.76327026121902197</v>
      </c>
      <c r="H83" s="88">
        <f>(VLOOKUP($A83,'Occupancy Raw Data'!$B$8:$BE$45,'Occupancy Raw Data'!AN$3,FALSE))/100</f>
        <v>0.88944239785666401</v>
      </c>
      <c r="I83" s="88">
        <f>(VLOOKUP($A83,'Occupancy Raw Data'!$B$8:$BE$45,'Occupancy Raw Data'!AO$3,FALSE))/100</f>
        <v>0.85151540522437996</v>
      </c>
      <c r="J83" s="108">
        <f>(VLOOKUP($A83,'Occupancy Raw Data'!$B$8:$BE$45,'Occupancy Raw Data'!AP$3,FALSE))/100</f>
        <v>0.87047890154052199</v>
      </c>
      <c r="K83" s="109">
        <f>(VLOOKUP($A83,'Occupancy Raw Data'!$B$8:$BE$45,'Occupancy Raw Data'!AR$3,FALSE))/100</f>
        <v>0.79390130131087899</v>
      </c>
      <c r="M83" s="110">
        <f>VLOOKUP($A83,'ADR Raw Data'!$B$6:$BE$43,'ADR Raw Data'!AG$1,FALSE)</f>
        <v>103.592075273189</v>
      </c>
      <c r="N83" s="111">
        <f>VLOOKUP($A83,'ADR Raw Data'!$B$6:$BE$43,'ADR Raw Data'!AH$1,FALSE)</f>
        <v>109.27842209031201</v>
      </c>
      <c r="O83" s="111">
        <f>VLOOKUP($A83,'ADR Raw Data'!$B$6:$BE$43,'ADR Raw Data'!AI$1,FALSE)</f>
        <v>112.56269303157799</v>
      </c>
      <c r="P83" s="111">
        <f>VLOOKUP($A83,'ADR Raw Data'!$B$6:$BE$43,'ADR Raw Data'!AJ$1,FALSE)</f>
        <v>112.45189031065</v>
      </c>
      <c r="Q83" s="111">
        <f>VLOOKUP($A83,'ADR Raw Data'!$B$6:$BE$43,'ADR Raw Data'!AK$1,FALSE)</f>
        <v>112.997964409448</v>
      </c>
      <c r="R83" s="112">
        <f>VLOOKUP($A83,'ADR Raw Data'!$B$6:$BE$43,'ADR Raw Data'!AL$1,FALSE)</f>
        <v>110.417266346733</v>
      </c>
      <c r="S83" s="111">
        <f>VLOOKUP($A83,'ADR Raw Data'!$B$6:$BE$43,'ADR Raw Data'!AN$1,FALSE)</f>
        <v>148.71205866239899</v>
      </c>
      <c r="T83" s="111">
        <f>VLOOKUP($A83,'ADR Raw Data'!$B$6:$BE$43,'ADR Raw Data'!AO$1,FALSE)</f>
        <v>144.489490098815</v>
      </c>
      <c r="U83" s="112">
        <f>VLOOKUP($A83,'ADR Raw Data'!$B$6:$BE$43,'ADR Raw Data'!AP$1,FALSE)</f>
        <v>146.64676898384101</v>
      </c>
      <c r="V83" s="113">
        <f>VLOOKUP($A83,'ADR Raw Data'!$B$6:$BE$43,'ADR Raw Data'!AR$1,FALSE)</f>
        <v>121.76701027471999</v>
      </c>
      <c r="X83" s="110">
        <f>VLOOKUP($A83,'RevPAR Raw Data'!$B$6:$BE$43,'RevPAR Raw Data'!AG$1,FALSE)</f>
        <v>68.257671835230994</v>
      </c>
      <c r="Y83" s="111">
        <f>VLOOKUP($A83,'RevPAR Raw Data'!$B$6:$BE$43,'RevPAR Raw Data'!AH$1,FALSE)</f>
        <v>84.387937554420603</v>
      </c>
      <c r="Z83" s="111">
        <f>VLOOKUP($A83,'RevPAR Raw Data'!$B$6:$BE$43,'RevPAR Raw Data'!AI$1,FALSE)</f>
        <v>89.529938362357598</v>
      </c>
      <c r="AA83" s="111">
        <f>VLOOKUP($A83,'RevPAR Raw Data'!$B$6:$BE$43,'RevPAR Raw Data'!AJ$1,FALSE)</f>
        <v>89.102870889149301</v>
      </c>
      <c r="AB83" s="111">
        <f>VLOOKUP($A83,'RevPAR Raw Data'!$B$6:$BE$43,'RevPAR Raw Data'!AK$1,FALSE)</f>
        <v>90.112659996651004</v>
      </c>
      <c r="AC83" s="112">
        <f>VLOOKUP($A83,'RevPAR Raw Data'!$B$6:$BE$43,'RevPAR Raw Data'!AL$1,FALSE)</f>
        <v>84.2782157275619</v>
      </c>
      <c r="AD83" s="111">
        <f>VLOOKUP($A83,'RevPAR Raw Data'!$B$6:$BE$43,'RevPAR Raw Data'!AN$1,FALSE)</f>
        <v>132.270810046885</v>
      </c>
      <c r="AE83" s="111">
        <f>VLOOKUP($A83,'RevPAR Raw Data'!$B$6:$BE$43,'RevPAR Raw Data'!AO$1,FALSE)</f>
        <v>123.035026712156</v>
      </c>
      <c r="AF83" s="112">
        <f>VLOOKUP($A83,'RevPAR Raw Data'!$B$6:$BE$43,'RevPAR Raw Data'!AP$1,FALSE)</f>
        <v>127.652918379521</v>
      </c>
      <c r="AG83" s="113">
        <f>VLOOKUP($A83,'RevPAR Raw Data'!$B$6:$BE$43,'RevPAR Raw Data'!AR$1,FALSE)</f>
        <v>96.670987913835901</v>
      </c>
    </row>
    <row r="84" spans="1:33" x14ac:dyDescent="0.2">
      <c r="A84" s="90" t="s">
        <v>14</v>
      </c>
      <c r="B84" s="78">
        <f>(VLOOKUP($A83,'Occupancy Raw Data'!$B$8:$BE$51,'Occupancy Raw Data'!AT$3,FALSE))/100</f>
        <v>3.5904401909824898E-2</v>
      </c>
      <c r="C84" s="79">
        <f>(VLOOKUP($A83,'Occupancy Raw Data'!$B$8:$BE$51,'Occupancy Raw Data'!AU$3,FALSE))/100</f>
        <v>2.3186576758185803E-2</v>
      </c>
      <c r="D84" s="79">
        <f>(VLOOKUP($A83,'Occupancy Raw Data'!$B$8:$BE$51,'Occupancy Raw Data'!AV$3,FALSE))/100</f>
        <v>1.7293651395209199E-2</v>
      </c>
      <c r="E84" s="79">
        <f>(VLOOKUP($A83,'Occupancy Raw Data'!$B$8:$BE$51,'Occupancy Raw Data'!AW$3,FALSE))/100</f>
        <v>2.31150870153756E-2</v>
      </c>
      <c r="F84" s="79">
        <f>(VLOOKUP($A83,'Occupancy Raw Data'!$B$8:$BE$51,'Occupancy Raw Data'!AX$3,FALSE))/100</f>
        <v>-4.8718950237014499E-3</v>
      </c>
      <c r="G84" s="79">
        <f>(VLOOKUP($A83,'Occupancy Raw Data'!$B$8:$BE$51,'Occupancy Raw Data'!AY$3,FALSE))/100</f>
        <v>1.8102206443081401E-2</v>
      </c>
      <c r="H84" s="80">
        <f>(VLOOKUP($A83,'Occupancy Raw Data'!$B$8:$BE$51,'Occupancy Raw Data'!BA$3,FALSE))/100</f>
        <v>1.7981113720711199E-2</v>
      </c>
      <c r="I84" s="80">
        <f>(VLOOKUP($A83,'Occupancy Raw Data'!$B$8:$BE$51,'Occupancy Raw Data'!BB$3,FALSE))/100</f>
        <v>-1.22064572580375E-2</v>
      </c>
      <c r="J84" s="79">
        <f>(VLOOKUP($A83,'Occupancy Raw Data'!$B$8:$BE$51,'Occupancy Raw Data'!BC$3,FALSE))/100</f>
        <v>2.9890151995121501E-3</v>
      </c>
      <c r="K84" s="81">
        <f>(VLOOKUP($A83,'Occupancy Raw Data'!$B$8:$BE$51,'Occupancy Raw Data'!BE$3,FALSE))/100</f>
        <v>1.3318882125343901E-2</v>
      </c>
      <c r="M84" s="78">
        <f>(VLOOKUP($A83,'ADR Raw Data'!$B$6:$BE$49,'ADR Raw Data'!AT$1,FALSE))/100</f>
        <v>-4.8402587806392599E-3</v>
      </c>
      <c r="N84" s="79">
        <f>(VLOOKUP($A83,'ADR Raw Data'!$B$6:$BE$49,'ADR Raw Data'!AU$1,FALSE))/100</f>
        <v>-3.00306350207751E-3</v>
      </c>
      <c r="O84" s="79">
        <f>(VLOOKUP($A83,'ADR Raw Data'!$B$6:$BE$49,'ADR Raw Data'!AV$1,FALSE))/100</f>
        <v>2.7298454700254199E-3</v>
      </c>
      <c r="P84" s="79">
        <f>(VLOOKUP($A83,'ADR Raw Data'!$B$6:$BE$49,'ADR Raw Data'!AW$1,FALSE))/100</f>
        <v>-1.7316928675542499E-2</v>
      </c>
      <c r="Q84" s="79">
        <f>(VLOOKUP($A83,'ADR Raw Data'!$B$6:$BE$49,'ADR Raw Data'!AX$1,FALSE))/100</f>
        <v>-3.1425689679493003E-2</v>
      </c>
      <c r="R84" s="79">
        <f>(VLOOKUP($A83,'ADR Raw Data'!$B$6:$BE$49,'ADR Raw Data'!AY$1,FALSE))/100</f>
        <v>-1.17532558529914E-2</v>
      </c>
      <c r="S84" s="80">
        <f>(VLOOKUP($A83,'ADR Raw Data'!$B$6:$BE$49,'ADR Raw Data'!BA$1,FALSE))/100</f>
        <v>2.20160443175802E-2</v>
      </c>
      <c r="T84" s="80">
        <f>(VLOOKUP($A83,'ADR Raw Data'!$B$6:$BE$49,'ADR Raw Data'!BB$1,FALSE))/100</f>
        <v>4.41024307620126E-3</v>
      </c>
      <c r="U84" s="79">
        <f>(VLOOKUP($A83,'ADR Raw Data'!$B$6:$BE$49,'ADR Raw Data'!BC$1,FALSE))/100</f>
        <v>1.3542329085137399E-2</v>
      </c>
      <c r="V84" s="81">
        <f>(VLOOKUP($A83,'ADR Raw Data'!$B$6:$BE$49,'ADR Raw Data'!BE$1,FALSE))/100</f>
        <v>-3.2277870154732201E-3</v>
      </c>
      <c r="X84" s="78">
        <f>(VLOOKUP($A83,'RevPAR Raw Data'!$B$6:$BE$49,'RevPAR Raw Data'!AT$1,FALSE))/100</f>
        <v>3.0890356532578E-2</v>
      </c>
      <c r="Y84" s="79">
        <f>(VLOOKUP($A83,'RevPAR Raw Data'!$B$6:$BE$49,'RevPAR Raw Data'!AU$1,FALSE))/100</f>
        <v>2.0113882493707699E-2</v>
      </c>
      <c r="Z84" s="79">
        <f>(VLOOKUP($A83,'RevPAR Raw Data'!$B$6:$BE$49,'RevPAR Raw Data'!AV$1,FALSE))/100</f>
        <v>2.0070705861156002E-2</v>
      </c>
      <c r="AA84" s="79">
        <f>(VLOOKUP($A83,'RevPAR Raw Data'!$B$6:$BE$49,'RevPAR Raw Data'!AW$1,FALSE))/100</f>
        <v>5.3978760266588403E-3</v>
      </c>
      <c r="AB84" s="79">
        <f>(VLOOKUP($A83,'RevPAR Raw Data'!$B$6:$BE$49,'RevPAR Raw Data'!AX$1,FALSE))/100</f>
        <v>-3.6144482042028497E-2</v>
      </c>
      <c r="AC84" s="79">
        <f>(VLOOKUP($A83,'RevPAR Raw Data'!$B$6:$BE$49,'RevPAR Raw Data'!AY$1,FALSE))/100</f>
        <v>6.13619072626077E-3</v>
      </c>
      <c r="AD84" s="80">
        <f>(VLOOKUP($A83,'RevPAR Raw Data'!$B$6:$BE$49,'RevPAR Raw Data'!BA$1,FALSE))/100</f>
        <v>4.0393031034846094E-2</v>
      </c>
      <c r="AE84" s="80">
        <f>(VLOOKUP($A83,'RevPAR Raw Data'!$B$6:$BE$49,'RevPAR Raw Data'!BB$1,FALSE))/100</f>
        <v>-7.850047625443491E-3</v>
      </c>
      <c r="AF84" s="79">
        <f>(VLOOKUP($A83,'RevPAR Raw Data'!$B$6:$BE$49,'RevPAR Raw Data'!BC$1,FALSE))/100</f>
        <v>1.65718225121219E-2</v>
      </c>
      <c r="AG84" s="81">
        <f>(VLOOKUP($A83,'RevPAR Raw Data'!$B$6:$BE$49,'RevPAR Raw Data'!BE$1,FALSE))/100</f>
        <v>1.0048104595085901E-2</v>
      </c>
    </row>
    <row r="85" spans="1:33" x14ac:dyDescent="0.2">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x14ac:dyDescent="0.2">
      <c r="A86" s="105" t="s">
        <v>43</v>
      </c>
      <c r="B86" s="106">
        <f>(VLOOKUP($A86,'Occupancy Raw Data'!$B$8:$BE$45,'Occupancy Raw Data'!AG$3,FALSE))/100</f>
        <v>0.62642612664004504</v>
      </c>
      <c r="C86" s="107">
        <f>(VLOOKUP($A86,'Occupancy Raw Data'!$B$8:$BE$45,'Occupancy Raw Data'!AH$3,FALSE))/100</f>
        <v>0.68807045065601802</v>
      </c>
      <c r="D86" s="107">
        <f>(VLOOKUP($A86,'Occupancy Raw Data'!$B$8:$BE$45,'Occupancy Raw Data'!AI$3,FALSE))/100</f>
        <v>0.72055048488305706</v>
      </c>
      <c r="E86" s="107">
        <f>(VLOOKUP($A86,'Occupancy Raw Data'!$B$8:$BE$45,'Occupancy Raw Data'!AJ$3,FALSE))/100</f>
        <v>0.72126354820307992</v>
      </c>
      <c r="F86" s="107">
        <f>(VLOOKUP($A86,'Occupancy Raw Data'!$B$8:$BE$45,'Occupancy Raw Data'!AK$3,FALSE))/100</f>
        <v>0.75459925841414699</v>
      </c>
      <c r="G86" s="108">
        <f>(VLOOKUP($A86,'Occupancy Raw Data'!$B$8:$BE$45,'Occupancy Raw Data'!AL$3,FALSE))/100</f>
        <v>0.70218197375926905</v>
      </c>
      <c r="H86" s="88">
        <f>(VLOOKUP($A86,'Occupancy Raw Data'!$B$8:$BE$45,'Occupancy Raw Data'!AN$3,FALSE))/100</f>
        <v>0.87624786081003903</v>
      </c>
      <c r="I86" s="88">
        <f>(VLOOKUP($A86,'Occupancy Raw Data'!$B$8:$BE$45,'Occupancy Raw Data'!AO$3,FALSE))/100</f>
        <v>0.85824301197946296</v>
      </c>
      <c r="J86" s="108">
        <f>(VLOOKUP($A86,'Occupancy Raw Data'!$B$8:$BE$45,'Occupancy Raw Data'!AP$3,FALSE))/100</f>
        <v>0.86724543639475105</v>
      </c>
      <c r="K86" s="109">
        <f>(VLOOKUP($A86,'Occupancy Raw Data'!$B$8:$BE$45,'Occupancy Raw Data'!AR$3,FALSE))/100</f>
        <v>0.74934296308369297</v>
      </c>
      <c r="M86" s="110">
        <f>VLOOKUP($A86,'ADR Raw Data'!$B$6:$BE$43,'ADR Raw Data'!AG$1,FALSE)</f>
        <v>91.194803642572495</v>
      </c>
      <c r="N86" s="111">
        <f>VLOOKUP($A86,'ADR Raw Data'!$B$6:$BE$43,'ADR Raw Data'!AH$1,FALSE)</f>
        <v>93.009261023887206</v>
      </c>
      <c r="O86" s="111">
        <f>VLOOKUP($A86,'ADR Raw Data'!$B$6:$BE$43,'ADR Raw Data'!AI$1,FALSE)</f>
        <v>95.136506704601601</v>
      </c>
      <c r="P86" s="111">
        <f>VLOOKUP($A86,'ADR Raw Data'!$B$6:$BE$43,'ADR Raw Data'!AJ$1,FALSE)</f>
        <v>95.412537558081993</v>
      </c>
      <c r="Q86" s="111">
        <f>VLOOKUP($A86,'ADR Raw Data'!$B$6:$BE$43,'ADR Raw Data'!AK$1,FALSE)</f>
        <v>96.011011041814299</v>
      </c>
      <c r="R86" s="112">
        <f>VLOOKUP($A86,'ADR Raw Data'!$B$6:$BE$43,'ADR Raw Data'!AL$1,FALSE)</f>
        <v>94.260981705830901</v>
      </c>
      <c r="S86" s="111">
        <f>VLOOKUP($A86,'ADR Raw Data'!$B$6:$BE$43,'ADR Raw Data'!AN$1,FALSE)</f>
        <v>129.09323392195901</v>
      </c>
      <c r="T86" s="111">
        <f>VLOOKUP($A86,'ADR Raw Data'!$B$6:$BE$43,'ADR Raw Data'!AO$1,FALSE)</f>
        <v>126.41869889913499</v>
      </c>
      <c r="U86" s="112">
        <f>VLOOKUP($A86,'ADR Raw Data'!$B$6:$BE$43,'ADR Raw Data'!AP$1,FALSE)</f>
        <v>127.76984788998701</v>
      </c>
      <c r="V86" s="113">
        <f>VLOOKUP($A86,'ADR Raw Data'!$B$6:$BE$43,'ADR Raw Data'!AR$1,FALSE)</f>
        <v>105.341321496299</v>
      </c>
      <c r="X86" s="110">
        <f>VLOOKUP($A86,'RevPAR Raw Data'!$B$6:$BE$43,'RevPAR Raw Data'!AG$1,FALSE)</f>
        <v>57.126807615516199</v>
      </c>
      <c r="Y86" s="111">
        <f>VLOOKUP($A86,'RevPAR Raw Data'!$B$6:$BE$43,'RevPAR Raw Data'!AH$1,FALSE)</f>
        <v>63.996924147889303</v>
      </c>
      <c r="Z86" s="111">
        <f>VLOOKUP($A86,'RevPAR Raw Data'!$B$6:$BE$43,'RevPAR Raw Data'!AI$1,FALSE)</f>
        <v>68.550656036080994</v>
      </c>
      <c r="AA86" s="111">
        <f>VLOOKUP($A86,'RevPAR Raw Data'!$B$6:$BE$43,'RevPAR Raw Data'!AJ$1,FALSE)</f>
        <v>68.817585382201898</v>
      </c>
      <c r="AB86" s="111">
        <f>VLOOKUP($A86,'RevPAR Raw Data'!$B$6:$BE$43,'RevPAR Raw Data'!AK$1,FALSE)</f>
        <v>72.449837731745504</v>
      </c>
      <c r="AC86" s="112">
        <f>VLOOKUP($A86,'RevPAR Raw Data'!$B$6:$BE$43,'RevPAR Raw Data'!AL$1,FALSE)</f>
        <v>66.188362182686802</v>
      </c>
      <c r="AD86" s="111">
        <f>VLOOKUP($A86,'RevPAR Raw Data'!$B$6:$BE$43,'RevPAR Raw Data'!AN$1,FALSE)</f>
        <v>113.117670069167</v>
      </c>
      <c r="AE86" s="111">
        <f>VLOOKUP($A86,'RevPAR Raw Data'!$B$6:$BE$43,'RevPAR Raw Data'!AO$1,FALSE)</f>
        <v>108.497964913719</v>
      </c>
      <c r="AF86" s="112">
        <f>VLOOKUP($A86,'RevPAR Raw Data'!$B$6:$BE$43,'RevPAR Raw Data'!AP$1,FALSE)</f>
        <v>110.807817491443</v>
      </c>
      <c r="AG86" s="113">
        <f>VLOOKUP($A86,'RevPAR Raw Data'!$B$6:$BE$43,'RevPAR Raw Data'!AR$1,FALSE)</f>
        <v>78.936777985188598</v>
      </c>
    </row>
    <row r="87" spans="1:33" x14ac:dyDescent="0.2">
      <c r="A87" s="90" t="s">
        <v>14</v>
      </c>
      <c r="B87" s="78">
        <f>(VLOOKUP($A86,'Occupancy Raw Data'!$B$8:$BE$51,'Occupancy Raw Data'!AT$3,FALSE))/100</f>
        <v>3.7779772490855998E-2</v>
      </c>
      <c r="C87" s="79">
        <f>(VLOOKUP($A86,'Occupancy Raw Data'!$B$8:$BE$51,'Occupancy Raw Data'!AU$3,FALSE))/100</f>
        <v>1.5813713922078601E-2</v>
      </c>
      <c r="D87" s="79">
        <f>(VLOOKUP($A86,'Occupancy Raw Data'!$B$8:$BE$51,'Occupancy Raw Data'!AV$3,FALSE))/100</f>
        <v>3.4122388846755504E-3</v>
      </c>
      <c r="E87" s="79">
        <f>(VLOOKUP($A86,'Occupancy Raw Data'!$B$8:$BE$51,'Occupancy Raw Data'!AW$3,FALSE))/100</f>
        <v>3.9154595383180502E-2</v>
      </c>
      <c r="F87" s="79">
        <f>(VLOOKUP($A86,'Occupancy Raw Data'!$B$8:$BE$51,'Occupancy Raw Data'!AX$3,FALSE))/100</f>
        <v>3.9817184742613303E-2</v>
      </c>
      <c r="G87" s="79">
        <f>(VLOOKUP($A86,'Occupancy Raw Data'!$B$8:$BE$51,'Occupancy Raw Data'!AY$3,FALSE))/100</f>
        <v>2.69207986809579E-2</v>
      </c>
      <c r="H87" s="80">
        <f>(VLOOKUP($A86,'Occupancy Raw Data'!$B$8:$BE$51,'Occupancy Raw Data'!BA$3,FALSE))/100</f>
        <v>6.2378205654089997E-2</v>
      </c>
      <c r="I87" s="80">
        <f>(VLOOKUP($A86,'Occupancy Raw Data'!$B$8:$BE$51,'Occupancy Raw Data'!BB$3,FALSE))/100</f>
        <v>2.2399705372906798E-2</v>
      </c>
      <c r="J87" s="79">
        <f>(VLOOKUP($A86,'Occupancy Raw Data'!$B$8:$BE$51,'Occupancy Raw Data'!BC$3,FALSE))/100</f>
        <v>4.2213097007862695E-2</v>
      </c>
      <c r="K87" s="81">
        <f>(VLOOKUP($A86,'Occupancy Raw Data'!$B$8:$BE$51,'Occupancy Raw Data'!BE$3,FALSE))/100</f>
        <v>3.1927582057201497E-2</v>
      </c>
      <c r="M87" s="78">
        <f>(VLOOKUP($A86,'ADR Raw Data'!$B$6:$BE$49,'ADR Raw Data'!AT$1,FALSE))/100</f>
        <v>-3.3133155553378602E-3</v>
      </c>
      <c r="N87" s="79">
        <f>(VLOOKUP($A86,'ADR Raw Data'!$B$6:$BE$49,'ADR Raw Data'!AU$1,FALSE))/100</f>
        <v>-9.3295908961672711E-3</v>
      </c>
      <c r="O87" s="79">
        <f>(VLOOKUP($A86,'ADR Raw Data'!$B$6:$BE$49,'ADR Raw Data'!AV$1,FALSE))/100</f>
        <v>-2.2250284012339798E-2</v>
      </c>
      <c r="P87" s="79">
        <f>(VLOOKUP($A86,'ADR Raw Data'!$B$6:$BE$49,'ADR Raw Data'!AW$1,FALSE))/100</f>
        <v>4.73623033843235E-3</v>
      </c>
      <c r="Q87" s="79">
        <f>(VLOOKUP($A86,'ADR Raw Data'!$B$6:$BE$49,'ADR Raw Data'!AX$1,FALSE))/100</f>
        <v>-3.6475978270381397E-2</v>
      </c>
      <c r="R87" s="79">
        <f>(VLOOKUP($A86,'ADR Raw Data'!$B$6:$BE$49,'ADR Raw Data'!AY$1,FALSE))/100</f>
        <v>-1.4241378950405802E-2</v>
      </c>
      <c r="S87" s="80">
        <f>(VLOOKUP($A86,'ADR Raw Data'!$B$6:$BE$49,'ADR Raw Data'!BA$1,FALSE))/100</f>
        <v>2.9020058870828199E-2</v>
      </c>
      <c r="T87" s="80">
        <f>(VLOOKUP($A86,'ADR Raw Data'!$B$6:$BE$49,'ADR Raw Data'!BB$1,FALSE))/100</f>
        <v>-7.58075499661965E-3</v>
      </c>
      <c r="U87" s="79">
        <f>(VLOOKUP($A86,'ADR Raw Data'!$B$6:$BE$49,'ADR Raw Data'!BC$1,FALSE))/100</f>
        <v>1.0621703641848399E-2</v>
      </c>
      <c r="V87" s="81">
        <f>(VLOOKUP($A86,'ADR Raw Data'!$B$6:$BE$49,'ADR Raw Data'!BE$1,FALSE))/100</f>
        <v>-3.4711131668354401E-3</v>
      </c>
      <c r="X87" s="78">
        <f>(VLOOKUP($A86,'RevPAR Raw Data'!$B$6:$BE$49,'RevPAR Raw Data'!AT$1,FALSE))/100</f>
        <v>3.4341280627646999E-2</v>
      </c>
      <c r="Y87" s="79">
        <f>(VLOOKUP($A86,'RevPAR Raw Data'!$B$6:$BE$49,'RevPAR Raw Data'!AU$1,FALSE))/100</f>
        <v>6.3365875444693397E-3</v>
      </c>
      <c r="Z87" s="79">
        <f>(VLOOKUP($A86,'RevPAR Raw Data'!$B$6:$BE$49,'RevPAR Raw Data'!AV$1,FALSE))/100</f>
        <v>-1.89139684119662E-2</v>
      </c>
      <c r="AA87" s="79">
        <f>(VLOOKUP($A86,'RevPAR Raw Data'!$B$6:$BE$49,'RevPAR Raw Data'!AW$1,FALSE))/100</f>
        <v>4.40762709041558E-2</v>
      </c>
      <c r="AB87" s="79">
        <f>(VLOOKUP($A86,'RevPAR Raw Data'!$B$6:$BE$49,'RevPAR Raw Data'!AX$1,FALSE))/100</f>
        <v>1.8888357067725001E-3</v>
      </c>
      <c r="AC87" s="79">
        <f>(VLOOKUP($A86,'RevPAR Raw Data'!$B$6:$BE$49,'RevPAR Raw Data'!AY$1,FALSE))/100</f>
        <v>1.2296030434889001E-2</v>
      </c>
      <c r="AD87" s="80">
        <f>(VLOOKUP($A86,'RevPAR Raw Data'!$B$6:$BE$49,'RevPAR Raw Data'!BA$1,FALSE))/100</f>
        <v>9.32084837252566E-2</v>
      </c>
      <c r="AE87" s="80">
        <f>(VLOOKUP($A86,'RevPAR Raw Data'!$B$6:$BE$49,'RevPAR Raw Data'!BB$1,FALSE))/100</f>
        <v>1.46491436978587E-2</v>
      </c>
      <c r="AF87" s="79">
        <f>(VLOOKUP($A86,'RevPAR Raw Data'!$B$6:$BE$49,'RevPAR Raw Data'!BC$1,FALSE))/100</f>
        <v>5.3283175655933296E-2</v>
      </c>
      <c r="AG87" s="81">
        <f>(VLOOKUP($A86,'RevPAR Raw Data'!$B$6:$BE$49,'RevPAR Raw Data'!BE$1,FALSE))/100</f>
        <v>2.83456446399021E-2</v>
      </c>
    </row>
    <row r="88" spans="1:33" x14ac:dyDescent="0.2">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x14ac:dyDescent="0.2">
      <c r="A89" s="105" t="s">
        <v>44</v>
      </c>
      <c r="B89" s="106">
        <f>(VLOOKUP($A89,'Occupancy Raw Data'!$B$8:$BE$45,'Occupancy Raw Data'!AG$3,FALSE))/100</f>
        <v>0.62372762372762303</v>
      </c>
      <c r="C89" s="107">
        <f>(VLOOKUP($A89,'Occupancy Raw Data'!$B$8:$BE$45,'Occupancy Raw Data'!AH$3,FALSE))/100</f>
        <v>0.70840645840645811</v>
      </c>
      <c r="D89" s="107">
        <f>(VLOOKUP($A89,'Occupancy Raw Data'!$B$8:$BE$45,'Occupancy Raw Data'!AI$3,FALSE))/100</f>
        <v>0.75539663039662996</v>
      </c>
      <c r="E89" s="107">
        <f>(VLOOKUP($A89,'Occupancy Raw Data'!$B$8:$BE$45,'Occupancy Raw Data'!AJ$3,FALSE))/100</f>
        <v>0.75671288171288098</v>
      </c>
      <c r="F89" s="107">
        <f>(VLOOKUP($A89,'Occupancy Raw Data'!$B$8:$BE$45,'Occupancy Raw Data'!AK$3,FALSE))/100</f>
        <v>0.76873464373464306</v>
      </c>
      <c r="G89" s="108">
        <f>(VLOOKUP($A89,'Occupancy Raw Data'!$B$8:$BE$45,'Occupancy Raw Data'!AL$3,FALSE))/100</f>
        <v>0.72259564759564698</v>
      </c>
      <c r="H89" s="88">
        <f>(VLOOKUP($A89,'Occupancy Raw Data'!$B$8:$BE$45,'Occupancy Raw Data'!AN$3,FALSE))/100</f>
        <v>0.87109512109512099</v>
      </c>
      <c r="I89" s="88">
        <f>(VLOOKUP($A89,'Occupancy Raw Data'!$B$8:$BE$45,'Occupancy Raw Data'!AO$3,FALSE))/100</f>
        <v>0.84389259389259297</v>
      </c>
      <c r="J89" s="108">
        <f>(VLOOKUP($A89,'Occupancy Raw Data'!$B$8:$BE$45,'Occupancy Raw Data'!AP$3,FALSE))/100</f>
        <v>0.85749385749385698</v>
      </c>
      <c r="K89" s="109">
        <f>(VLOOKUP($A89,'Occupancy Raw Data'!$B$8:$BE$45,'Occupancy Raw Data'!AR$3,FALSE))/100</f>
        <v>0.76113799328084997</v>
      </c>
      <c r="M89" s="110">
        <f>VLOOKUP($A89,'ADR Raw Data'!$B$6:$BE$43,'ADR Raw Data'!AG$1,FALSE)</f>
        <v>118.783925858187</v>
      </c>
      <c r="N89" s="111">
        <f>VLOOKUP($A89,'ADR Raw Data'!$B$6:$BE$43,'ADR Raw Data'!AH$1,FALSE)</f>
        <v>126.143581871671</v>
      </c>
      <c r="O89" s="111">
        <f>VLOOKUP($A89,'ADR Raw Data'!$B$6:$BE$43,'ADR Raw Data'!AI$1,FALSE)</f>
        <v>129.648460074345</v>
      </c>
      <c r="P89" s="111">
        <f>VLOOKUP($A89,'ADR Raw Data'!$B$6:$BE$43,'ADR Raw Data'!AJ$1,FALSE)</f>
        <v>131.50332637560101</v>
      </c>
      <c r="Q89" s="111">
        <f>VLOOKUP($A89,'ADR Raw Data'!$B$6:$BE$43,'ADR Raw Data'!AK$1,FALSE)</f>
        <v>129.199095462587</v>
      </c>
      <c r="R89" s="112">
        <f>VLOOKUP($A89,'ADR Raw Data'!$B$6:$BE$43,'ADR Raw Data'!AL$1,FALSE)</f>
        <v>127.37852407009299</v>
      </c>
      <c r="S89" s="111">
        <f>VLOOKUP($A89,'ADR Raw Data'!$B$6:$BE$43,'ADR Raw Data'!AN$1,FALSE)</f>
        <v>167.27759307948</v>
      </c>
      <c r="T89" s="111">
        <f>VLOOKUP($A89,'ADR Raw Data'!$B$6:$BE$43,'ADR Raw Data'!AO$1,FALSE)</f>
        <v>163.84126533742301</v>
      </c>
      <c r="U89" s="112">
        <f>VLOOKUP($A89,'ADR Raw Data'!$B$6:$BE$43,'ADR Raw Data'!AP$1,FALSE)</f>
        <v>165.58668211471499</v>
      </c>
      <c r="V89" s="113">
        <f>VLOOKUP($A89,'ADR Raw Data'!$B$6:$BE$43,'ADR Raw Data'!AR$1,FALSE)</f>
        <v>139.67712399308201</v>
      </c>
      <c r="X89" s="110">
        <f>VLOOKUP($A89,'RevPAR Raw Data'!$B$6:$BE$43,'RevPAR Raw Data'!AG$1,FALSE)</f>
        <v>74.088815812565798</v>
      </c>
      <c r="Y89" s="111">
        <f>VLOOKUP($A89,'RevPAR Raw Data'!$B$6:$BE$43,'RevPAR Raw Data'!AH$1,FALSE)</f>
        <v>89.360928084415505</v>
      </c>
      <c r="Z89" s="111">
        <f>VLOOKUP($A89,'RevPAR Raw Data'!$B$6:$BE$43,'RevPAR Raw Data'!AI$1,FALSE)</f>
        <v>97.936009876272294</v>
      </c>
      <c r="AA89" s="111">
        <f>VLOOKUP($A89,'RevPAR Raw Data'!$B$6:$BE$43,'RevPAR Raw Data'!AJ$1,FALSE)</f>
        <v>99.510261056510998</v>
      </c>
      <c r="AB89" s="111">
        <f>VLOOKUP($A89,'RevPAR Raw Data'!$B$6:$BE$43,'RevPAR Raw Data'!AK$1,FALSE)</f>
        <v>99.319820621270594</v>
      </c>
      <c r="AC89" s="112">
        <f>VLOOKUP($A89,'RevPAR Raw Data'!$B$6:$BE$43,'RevPAR Raw Data'!AL$1,FALSE)</f>
        <v>92.043167090207007</v>
      </c>
      <c r="AD89" s="111">
        <f>VLOOKUP($A89,'RevPAR Raw Data'!$B$6:$BE$43,'RevPAR Raw Data'!AN$1,FALSE)</f>
        <v>145.71469520007</v>
      </c>
      <c r="AE89" s="111">
        <f>VLOOKUP($A89,'RevPAR Raw Data'!$B$6:$BE$43,'RevPAR Raw Data'!AO$1,FALSE)</f>
        <v>138.26443039224199</v>
      </c>
      <c r="AF89" s="112">
        <f>VLOOKUP($A89,'RevPAR Raw Data'!$B$6:$BE$43,'RevPAR Raw Data'!AP$1,FALSE)</f>
        <v>141.98956279615601</v>
      </c>
      <c r="AG89" s="113">
        <f>VLOOKUP($A89,'RevPAR Raw Data'!$B$6:$BE$43,'RevPAR Raw Data'!AR$1,FALSE)</f>
        <v>106.313565863335</v>
      </c>
    </row>
    <row r="90" spans="1:33" x14ac:dyDescent="0.2">
      <c r="A90" s="90" t="s">
        <v>14</v>
      </c>
      <c r="B90" s="78">
        <f>(VLOOKUP($A89,'Occupancy Raw Data'!$B$8:$BE$51,'Occupancy Raw Data'!AT$3,FALSE))/100</f>
        <v>-3.6989878005106398E-2</v>
      </c>
      <c r="C90" s="79">
        <f>(VLOOKUP($A89,'Occupancy Raw Data'!$B$8:$BE$51,'Occupancy Raw Data'!AU$3,FALSE))/100</f>
        <v>-3.9958009757701503E-3</v>
      </c>
      <c r="D90" s="79">
        <f>(VLOOKUP($A89,'Occupancy Raw Data'!$B$8:$BE$51,'Occupancy Raw Data'!AV$3,FALSE))/100</f>
        <v>3.1862750455564803E-2</v>
      </c>
      <c r="E90" s="79">
        <f>(VLOOKUP($A89,'Occupancy Raw Data'!$B$8:$BE$51,'Occupancy Raw Data'!AW$3,FALSE))/100</f>
        <v>2.4468210008279602E-3</v>
      </c>
      <c r="F90" s="79">
        <f>(VLOOKUP($A89,'Occupancy Raw Data'!$B$8:$BE$51,'Occupancy Raw Data'!AX$3,FALSE))/100</f>
        <v>-4.8539162667533303E-2</v>
      </c>
      <c r="G90" s="79">
        <f>(VLOOKUP($A89,'Occupancy Raw Data'!$B$8:$BE$51,'Occupancy Raw Data'!AY$3,FALSE))/100</f>
        <v>-1.11785153776251E-2</v>
      </c>
      <c r="H90" s="80">
        <f>(VLOOKUP($A89,'Occupancy Raw Data'!$B$8:$BE$51,'Occupancy Raw Data'!BA$3,FALSE))/100</f>
        <v>1.1680170167085899E-2</v>
      </c>
      <c r="I90" s="80">
        <f>(VLOOKUP($A89,'Occupancy Raw Data'!$B$8:$BE$51,'Occupancy Raw Data'!BB$3,FALSE))/100</f>
        <v>-1.3433205971513699E-2</v>
      </c>
      <c r="J90" s="79">
        <f>(VLOOKUP($A89,'Occupancy Raw Data'!$B$8:$BE$51,'Occupancy Raw Data'!BC$3,FALSE))/100</f>
        <v>-8.3514865790437201E-4</v>
      </c>
      <c r="K90" s="81">
        <f>(VLOOKUP($A89,'Occupancy Raw Data'!$B$8:$BE$51,'Occupancy Raw Data'!BE$3,FALSE))/100</f>
        <v>-7.8725995538233302E-3</v>
      </c>
      <c r="M90" s="78">
        <f>(VLOOKUP($A89,'ADR Raw Data'!$B$6:$BE$49,'ADR Raw Data'!AT$1,FALSE))/100</f>
        <v>-1.5587703793536301E-2</v>
      </c>
      <c r="N90" s="79">
        <f>(VLOOKUP($A89,'ADR Raw Data'!$B$6:$BE$49,'ADR Raw Data'!AU$1,FALSE))/100</f>
        <v>-1.4446468837788799E-2</v>
      </c>
      <c r="O90" s="79">
        <f>(VLOOKUP($A89,'ADR Raw Data'!$B$6:$BE$49,'ADR Raw Data'!AV$1,FALSE))/100</f>
        <v>-2.3036148890394199E-2</v>
      </c>
      <c r="P90" s="79">
        <f>(VLOOKUP($A89,'ADR Raw Data'!$B$6:$BE$49,'ADR Raw Data'!AW$1,FALSE))/100</f>
        <v>-2.5016804015727499E-2</v>
      </c>
      <c r="Q90" s="79">
        <f>(VLOOKUP($A89,'ADR Raw Data'!$B$6:$BE$49,'ADR Raw Data'!AX$1,FALSE))/100</f>
        <v>-7.9093885187769303E-2</v>
      </c>
      <c r="R90" s="79">
        <f>(VLOOKUP($A89,'ADR Raw Data'!$B$6:$BE$49,'ADR Raw Data'!AY$1,FALSE))/100</f>
        <v>-3.3406288935532796E-2</v>
      </c>
      <c r="S90" s="80">
        <f>(VLOOKUP($A89,'ADR Raw Data'!$B$6:$BE$49,'ADR Raw Data'!BA$1,FALSE))/100</f>
        <v>2.9886917386483497E-2</v>
      </c>
      <c r="T90" s="80">
        <f>(VLOOKUP($A89,'ADR Raw Data'!$B$6:$BE$49,'ADR Raw Data'!BB$1,FALSE))/100</f>
        <v>1.17105203852007E-2</v>
      </c>
      <c r="U90" s="79">
        <f>(VLOOKUP($A89,'ADR Raw Data'!$B$6:$BE$49,'ADR Raw Data'!BC$1,FALSE))/100</f>
        <v>2.0975199654777697E-2</v>
      </c>
      <c r="V90" s="81">
        <f>(VLOOKUP($A89,'ADR Raw Data'!$B$6:$BE$49,'ADR Raw Data'!BE$1,FALSE))/100</f>
        <v>-1.2871806132892601E-2</v>
      </c>
      <c r="X90" s="78">
        <f>(VLOOKUP($A89,'RevPAR Raw Data'!$B$6:$BE$49,'RevPAR Raw Data'!AT$1,FALSE))/100</f>
        <v>-5.2000994536940098E-2</v>
      </c>
      <c r="Y90" s="79">
        <f>(VLOOKUP($A89,'RevPAR Raw Data'!$B$6:$BE$49,'RevPAR Raw Data'!AU$1,FALSE))/100</f>
        <v>-1.8384544599280499E-2</v>
      </c>
      <c r="Z90" s="79">
        <f>(VLOOKUP($A89,'RevPAR Raw Data'!$B$6:$BE$49,'RevPAR Raw Data'!AV$1,FALSE))/100</f>
        <v>8.0926065016186793E-3</v>
      </c>
      <c r="AA90" s="79">
        <f>(VLOOKUP($A89,'RevPAR Raw Data'!$B$6:$BE$49,'RevPAR Raw Data'!AW$1,FALSE))/100</f>
        <v>-2.26311946563388E-2</v>
      </c>
      <c r="AB90" s="79">
        <f>(VLOOKUP($A89,'RevPAR Raw Data'!$B$6:$BE$49,'RevPAR Raw Data'!AX$1,FALSE))/100</f>
        <v>-0.123793896896166</v>
      </c>
      <c r="AC90" s="79">
        <f>(VLOOKUP($A89,'RevPAR Raw Data'!$B$6:$BE$49,'RevPAR Raw Data'!AY$1,FALSE))/100</f>
        <v>-4.4211371598582697E-2</v>
      </c>
      <c r="AD90" s="80">
        <f>(VLOOKUP($A89,'RevPAR Raw Data'!$B$6:$BE$49,'RevPAR Raw Data'!BA$1,FALSE))/100</f>
        <v>4.19161718344132E-2</v>
      </c>
      <c r="AE90" s="80">
        <f>(VLOOKUP($A89,'RevPAR Raw Data'!$B$6:$BE$49,'RevPAR Raw Data'!BB$1,FALSE))/100</f>
        <v>-1.8799954186810499E-3</v>
      </c>
      <c r="AF90" s="79">
        <f>(VLOOKUP($A89,'RevPAR Raw Data'!$B$6:$BE$49,'RevPAR Raw Data'!BC$1,FALSE))/100</f>
        <v>2.01225335870324E-2</v>
      </c>
      <c r="AG90" s="81">
        <f>(VLOOKUP($A89,'RevPAR Raw Data'!$B$6:$BE$49,'RevPAR Raw Data'!BE$1,FALSE))/100</f>
        <v>-2.0643071111497199E-2</v>
      </c>
    </row>
    <row r="91" spans="1:33" x14ac:dyDescent="0.2">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x14ac:dyDescent="0.2">
      <c r="A92" s="105" t="s">
        <v>45</v>
      </c>
      <c r="B92" s="106">
        <f>(VLOOKUP($A92,'Occupancy Raw Data'!$B$8:$BE$45,'Occupancy Raw Data'!AG$3,FALSE))/100</f>
        <v>0.667675544794188</v>
      </c>
      <c r="C92" s="107">
        <f>(VLOOKUP($A92,'Occupancy Raw Data'!$B$8:$BE$45,'Occupancy Raw Data'!AH$3,FALSE))/100</f>
        <v>0.71307506053268699</v>
      </c>
      <c r="D92" s="107">
        <f>(VLOOKUP($A92,'Occupancy Raw Data'!$B$8:$BE$45,'Occupancy Raw Data'!AI$3,FALSE))/100</f>
        <v>0.74152575391568609</v>
      </c>
      <c r="E92" s="107">
        <f>(VLOOKUP($A92,'Occupancy Raw Data'!$B$8:$BE$45,'Occupancy Raw Data'!AJ$3,FALSE))/100</f>
        <v>0.746454453362424</v>
      </c>
      <c r="F92" s="107">
        <f>(VLOOKUP($A92,'Occupancy Raw Data'!$B$8:$BE$45,'Occupancy Raw Data'!AK$3,FALSE))/100</f>
        <v>0.8111899010363901</v>
      </c>
      <c r="G92" s="108">
        <f>(VLOOKUP($A92,'Occupancy Raw Data'!$B$8:$BE$45,'Occupancy Raw Data'!AL$3,FALSE))/100</f>
        <v>0.7360268309804221</v>
      </c>
      <c r="H92" s="88">
        <f>(VLOOKUP($A92,'Occupancy Raw Data'!$B$8:$BE$45,'Occupancy Raw Data'!AN$3,FALSE))/100</f>
        <v>0.91015351048079096</v>
      </c>
      <c r="I92" s="88">
        <f>(VLOOKUP($A92,'Occupancy Raw Data'!$B$8:$BE$45,'Occupancy Raw Data'!AO$3,FALSE))/100</f>
        <v>0.91229642328372096</v>
      </c>
      <c r="J92" s="108">
        <f>(VLOOKUP($A92,'Occupancy Raw Data'!$B$8:$BE$45,'Occupancy Raw Data'!AP$3,FALSE))/100</f>
        <v>0.91122496688225596</v>
      </c>
      <c r="K92" s="109">
        <f>(VLOOKUP($A92,'Occupancy Raw Data'!$B$8:$BE$45,'Occupancy Raw Data'!AR$3,FALSE))/100</f>
        <v>0.7861168974390389</v>
      </c>
      <c r="M92" s="110">
        <f>VLOOKUP($A92,'ADR Raw Data'!$B$6:$BE$43,'ADR Raw Data'!AG$1,FALSE)</f>
        <v>203.28199882432</v>
      </c>
      <c r="N92" s="111">
        <f>VLOOKUP($A92,'ADR Raw Data'!$B$6:$BE$43,'ADR Raw Data'!AH$1,FALSE)</f>
        <v>204.289922238348</v>
      </c>
      <c r="O92" s="111">
        <f>VLOOKUP($A92,'ADR Raw Data'!$B$6:$BE$43,'ADR Raw Data'!AI$1,FALSE)</f>
        <v>211.37796042191999</v>
      </c>
      <c r="P92" s="111">
        <f>VLOOKUP($A92,'ADR Raw Data'!$B$6:$BE$43,'ADR Raw Data'!AJ$1,FALSE)</f>
        <v>209.78905863454801</v>
      </c>
      <c r="Q92" s="111">
        <f>VLOOKUP($A92,'ADR Raw Data'!$B$6:$BE$43,'ADR Raw Data'!AK$1,FALSE)</f>
        <v>229.863216128722</v>
      </c>
      <c r="R92" s="112">
        <f>VLOOKUP($A92,'ADR Raw Data'!$B$6:$BE$43,'ADR Raw Data'!AL$1,FALSE)</f>
        <v>212.29554675889599</v>
      </c>
      <c r="S92" s="111">
        <f>VLOOKUP($A92,'ADR Raw Data'!$B$6:$BE$43,'ADR Raw Data'!AN$1,FALSE)</f>
        <v>293.46387683219098</v>
      </c>
      <c r="T92" s="111">
        <f>VLOOKUP($A92,'ADR Raw Data'!$B$6:$BE$43,'ADR Raw Data'!AO$1,FALSE)</f>
        <v>288.75458724749001</v>
      </c>
      <c r="U92" s="112">
        <f>VLOOKUP($A92,'ADR Raw Data'!$B$6:$BE$43,'ADR Raw Data'!AP$1,FALSE)</f>
        <v>291.10646335007999</v>
      </c>
      <c r="V92" s="113">
        <f>VLOOKUP($A92,'ADR Raw Data'!$B$6:$BE$43,'ADR Raw Data'!AR$1,FALSE)</f>
        <v>238.413971763343</v>
      </c>
      <c r="X92" s="110">
        <f>VLOOKUP($A92,'RevPAR Raw Data'!$B$6:$BE$43,'RevPAR Raw Data'!AG$1,FALSE)</f>
        <v>135.72641931187999</v>
      </c>
      <c r="Y92" s="111">
        <f>VLOOKUP($A92,'RevPAR Raw Data'!$B$6:$BE$43,'RevPAR Raw Data'!AH$1,FALSE)</f>
        <v>145.67404866632799</v>
      </c>
      <c r="Z92" s="111">
        <f>VLOOKUP($A92,'RevPAR Raw Data'!$B$6:$BE$43,'RevPAR Raw Data'!AI$1,FALSE)</f>
        <v>156.742201463025</v>
      </c>
      <c r="AA92" s="111">
        <f>VLOOKUP($A92,'RevPAR Raw Data'!$B$6:$BE$43,'RevPAR Raw Data'!AJ$1,FALSE)</f>
        <v>156.59797708446899</v>
      </c>
      <c r="AB92" s="111">
        <f>VLOOKUP($A92,'RevPAR Raw Data'!$B$6:$BE$43,'RevPAR Raw Data'!AK$1,FALSE)</f>
        <v>186.46271954336399</v>
      </c>
      <c r="AC92" s="112">
        <f>VLOOKUP($A92,'RevPAR Raw Data'!$B$6:$BE$43,'RevPAR Raw Data'!AL$1,FALSE)</f>
        <v>156.255218512206</v>
      </c>
      <c r="AD92" s="111">
        <f>VLOOKUP($A92,'RevPAR Raw Data'!$B$6:$BE$43,'RevPAR Raw Data'!AN$1,FALSE)</f>
        <v>267.09717769812198</v>
      </c>
      <c r="AE92" s="111">
        <f>VLOOKUP($A92,'RevPAR Raw Data'!$B$6:$BE$43,'RevPAR Raw Data'!AO$1,FALSE)</f>
        <v>263.429777152653</v>
      </c>
      <c r="AF92" s="112">
        <f>VLOOKUP($A92,'RevPAR Raw Data'!$B$6:$BE$43,'RevPAR Raw Data'!AP$1,FALSE)</f>
        <v>265.26347742538701</v>
      </c>
      <c r="AG92" s="113">
        <f>VLOOKUP($A92,'RevPAR Raw Data'!$B$6:$BE$43,'RevPAR Raw Data'!AR$1,FALSE)</f>
        <v>187.421251788717</v>
      </c>
    </row>
    <row r="93" spans="1:33" x14ac:dyDescent="0.2">
      <c r="A93" s="90" t="s">
        <v>14</v>
      </c>
      <c r="B93" s="78">
        <f>(VLOOKUP($A92,'Occupancy Raw Data'!$B$8:$BE$51,'Occupancy Raw Data'!AT$3,FALSE))/100</f>
        <v>1.67279113906692E-2</v>
      </c>
      <c r="C93" s="79">
        <f>(VLOOKUP($A92,'Occupancy Raw Data'!$B$8:$BE$51,'Occupancy Raw Data'!AU$3,FALSE))/100</f>
        <v>-9.3252873398269702E-3</v>
      </c>
      <c r="D93" s="79">
        <f>(VLOOKUP($A92,'Occupancy Raw Data'!$B$8:$BE$51,'Occupancy Raw Data'!AV$3,FALSE))/100</f>
        <v>-1.96758748676144E-2</v>
      </c>
      <c r="E93" s="79">
        <f>(VLOOKUP($A92,'Occupancy Raw Data'!$B$8:$BE$51,'Occupancy Raw Data'!AW$3,FALSE))/100</f>
        <v>-3.4055460719078098E-2</v>
      </c>
      <c r="F93" s="79">
        <f>(VLOOKUP($A92,'Occupancy Raw Data'!$B$8:$BE$51,'Occupancy Raw Data'!AX$3,FALSE))/100</f>
        <v>-1.0120403156620099E-2</v>
      </c>
      <c r="G93" s="79">
        <f>(VLOOKUP($A92,'Occupancy Raw Data'!$B$8:$BE$51,'Occupancy Raw Data'!AY$3,FALSE))/100</f>
        <v>-1.21340877629452E-2</v>
      </c>
      <c r="H93" s="80">
        <f>(VLOOKUP($A92,'Occupancy Raw Data'!$B$8:$BE$51,'Occupancy Raw Data'!BA$3,FALSE))/100</f>
        <v>2.45513686089361E-2</v>
      </c>
      <c r="I93" s="80">
        <f>(VLOOKUP($A92,'Occupancy Raw Data'!$B$8:$BE$51,'Occupancy Raw Data'!BB$3,FALSE))/100</f>
        <v>1.09581916352185E-2</v>
      </c>
      <c r="J93" s="79">
        <f>(VLOOKUP($A92,'Occupancy Raw Data'!$B$8:$BE$51,'Occupancy Raw Data'!BC$3,FALSE))/100</f>
        <v>1.77014010631465E-2</v>
      </c>
      <c r="K93" s="81">
        <f>(VLOOKUP($A92,'Occupancy Raw Data'!$B$8:$BE$51,'Occupancy Raw Data'!BE$3,FALSE))/100</f>
        <v>-2.42304716112031E-3</v>
      </c>
      <c r="M93" s="78">
        <f>(VLOOKUP($A92,'ADR Raw Data'!$B$6:$BE$49,'ADR Raw Data'!AT$1,FALSE))/100</f>
        <v>7.5425407070964104E-3</v>
      </c>
      <c r="N93" s="79">
        <f>(VLOOKUP($A92,'ADR Raw Data'!$B$6:$BE$49,'ADR Raw Data'!AU$1,FALSE))/100</f>
        <v>-1.4326322192984599E-2</v>
      </c>
      <c r="O93" s="79">
        <f>(VLOOKUP($A92,'ADR Raw Data'!$B$6:$BE$49,'ADR Raw Data'!AV$1,FALSE))/100</f>
        <v>9.9501508519551397E-3</v>
      </c>
      <c r="P93" s="79">
        <f>(VLOOKUP($A92,'ADR Raw Data'!$B$6:$BE$49,'ADR Raw Data'!AW$1,FALSE))/100</f>
        <v>-3.4051386739537198E-2</v>
      </c>
      <c r="Q93" s="79">
        <f>(VLOOKUP($A92,'ADR Raw Data'!$B$6:$BE$49,'ADR Raw Data'!AX$1,FALSE))/100</f>
        <v>-3.3393163716849798E-2</v>
      </c>
      <c r="R93" s="79">
        <f>(VLOOKUP($A92,'ADR Raw Data'!$B$6:$BE$49,'ADR Raw Data'!AY$1,FALSE))/100</f>
        <v>-1.4811073525637899E-2</v>
      </c>
      <c r="S93" s="80">
        <f>(VLOOKUP($A92,'ADR Raw Data'!$B$6:$BE$49,'ADR Raw Data'!BA$1,FALSE))/100</f>
        <v>5.3273122452415701E-2</v>
      </c>
      <c r="T93" s="80">
        <f>(VLOOKUP($A92,'ADR Raw Data'!$B$6:$BE$49,'ADR Raw Data'!BB$1,FALSE))/100</f>
        <v>3.7317287861109001E-2</v>
      </c>
      <c r="U93" s="79">
        <f>(VLOOKUP($A92,'ADR Raw Data'!$B$6:$BE$49,'ADR Raw Data'!BC$1,FALSE))/100</f>
        <v>4.5292650479892303E-2</v>
      </c>
      <c r="V93" s="81">
        <f>(VLOOKUP($A92,'ADR Raw Data'!$B$6:$BE$49,'ADR Raw Data'!BE$1,FALSE))/100</f>
        <v>1.04533744630837E-2</v>
      </c>
      <c r="X93" s="78">
        <f>(VLOOKUP($A92,'RevPAR Raw Data'!$B$6:$BE$49,'RevPAR Raw Data'!AT$1,FALSE))/100</f>
        <v>2.4396623050374398E-2</v>
      </c>
      <c r="Y93" s="79">
        <f>(VLOOKUP($A92,'RevPAR Raw Data'!$B$6:$BE$49,'RevPAR Raw Data'!AU$1,FALSE))/100</f>
        <v>-2.3518012461839103E-2</v>
      </c>
      <c r="Z93" s="79">
        <f>(VLOOKUP($A92,'RevPAR Raw Data'!$B$6:$BE$49,'RevPAR Raw Data'!AV$1,FALSE))/100</f>
        <v>-9.9215019387362702E-3</v>
      </c>
      <c r="AA93" s="79">
        <f>(VLOOKUP($A92,'RevPAR Raw Data'!$B$6:$BE$49,'RevPAR Raw Data'!AW$1,FALSE))/100</f>
        <v>-6.69472117950769E-2</v>
      </c>
      <c r="AB93" s="79">
        <f>(VLOOKUP($A92,'RevPAR Raw Data'!$B$6:$BE$49,'RevPAR Raw Data'!AX$1,FALSE))/100</f>
        <v>-4.3175614593980401E-2</v>
      </c>
      <c r="AC93" s="79">
        <f>(VLOOKUP($A92,'RevPAR Raw Data'!$B$6:$BE$49,'RevPAR Raw Data'!AY$1,FALSE))/100</f>
        <v>-2.6765442422559703E-2</v>
      </c>
      <c r="AD93" s="80">
        <f>(VLOOKUP($A92,'RevPAR Raw Data'!$B$6:$BE$49,'RevPAR Raw Data'!BA$1,FALSE))/100</f>
        <v>7.9132419127630096E-2</v>
      </c>
      <c r="AE93" s="80">
        <f>(VLOOKUP($A92,'RevPAR Raw Data'!$B$6:$BE$49,'RevPAR Raw Data'!BB$1,FALSE))/100</f>
        <v>4.8684409488016202E-2</v>
      </c>
      <c r="AF93" s="79">
        <f>(VLOOKUP($A92,'RevPAR Raw Data'!$B$6:$BE$49,'RevPAR Raw Data'!BC$1,FALSE))/100</f>
        <v>6.3795794914396298E-2</v>
      </c>
      <c r="AG93" s="81">
        <f>(VLOOKUP($A92,'RevPAR Raw Data'!$B$6:$BE$49,'RevPAR Raw Data'!BE$1,FALSE))/100</f>
        <v>8.0049982826465201E-3</v>
      </c>
    </row>
    <row r="94" spans="1:33" x14ac:dyDescent="0.2">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x14ac:dyDescent="0.2">
      <c r="A95" s="105" t="s">
        <v>46</v>
      </c>
      <c r="B95" s="106">
        <f>(VLOOKUP($A95,'Occupancy Raw Data'!$B$8:$BE$45,'Occupancy Raw Data'!AG$3,FALSE))/100</f>
        <v>0.53752924356641496</v>
      </c>
      <c r="C95" s="107">
        <f>(VLOOKUP($A95,'Occupancy Raw Data'!$B$8:$BE$45,'Occupancy Raw Data'!AH$3,FALSE))/100</f>
        <v>0.56739017416168402</v>
      </c>
      <c r="D95" s="107">
        <f>(VLOOKUP($A95,'Occupancy Raw Data'!$B$8:$BE$45,'Occupancy Raw Data'!AI$3,FALSE))/100</f>
        <v>0.57031453080322303</v>
      </c>
      <c r="E95" s="107">
        <f>(VLOOKUP($A95,'Occupancy Raw Data'!$B$8:$BE$45,'Occupancy Raw Data'!AJ$3,FALSE))/100</f>
        <v>0.58659344944112202</v>
      </c>
      <c r="F95" s="107">
        <f>(VLOOKUP($A95,'Occupancy Raw Data'!$B$8:$BE$45,'Occupancy Raw Data'!AK$3,FALSE))/100</f>
        <v>0.66766311411489399</v>
      </c>
      <c r="G95" s="108">
        <f>(VLOOKUP($A95,'Occupancy Raw Data'!$B$8:$BE$45,'Occupancy Raw Data'!AL$3,FALSE))/100</f>
        <v>0.58589810241746798</v>
      </c>
      <c r="H95" s="88">
        <f>(VLOOKUP($A95,'Occupancy Raw Data'!$B$8:$BE$45,'Occupancy Raw Data'!AN$3,FALSE))/100</f>
        <v>0.81907980244346201</v>
      </c>
      <c r="I95" s="88">
        <f>(VLOOKUP($A95,'Occupancy Raw Data'!$B$8:$BE$45,'Occupancy Raw Data'!AO$3,FALSE))/100</f>
        <v>0.81131401091759803</v>
      </c>
      <c r="J95" s="108">
        <f>(VLOOKUP($A95,'Occupancy Raw Data'!$B$8:$BE$45,'Occupancy Raw Data'!AP$3,FALSE))/100</f>
        <v>0.81519690668053002</v>
      </c>
      <c r="K95" s="109">
        <f>(VLOOKUP($A95,'Occupancy Raw Data'!$B$8:$BE$45,'Occupancy Raw Data'!AR$3,FALSE))/100</f>
        <v>0.65141204649262807</v>
      </c>
      <c r="M95" s="110">
        <f>VLOOKUP($A95,'ADR Raw Data'!$B$6:$BE$43,'ADR Raw Data'!AG$1,FALSE)</f>
        <v>129.59129420298601</v>
      </c>
      <c r="N95" s="111">
        <f>VLOOKUP($A95,'ADR Raw Data'!$B$6:$BE$43,'ADR Raw Data'!AH$1,FALSE)</f>
        <v>131.318745275455</v>
      </c>
      <c r="O95" s="111">
        <f>VLOOKUP($A95,'ADR Raw Data'!$B$6:$BE$43,'ADR Raw Data'!AI$1,FALSE)</f>
        <v>136.932161007292</v>
      </c>
      <c r="P95" s="111">
        <f>VLOOKUP($A95,'ADR Raw Data'!$B$6:$BE$43,'ADR Raw Data'!AJ$1,FALSE)</f>
        <v>129.17835927546599</v>
      </c>
      <c r="Q95" s="111">
        <f>VLOOKUP($A95,'ADR Raw Data'!$B$6:$BE$43,'ADR Raw Data'!AK$1,FALSE)</f>
        <v>140.04203572123799</v>
      </c>
      <c r="R95" s="112">
        <f>VLOOKUP($A95,'ADR Raw Data'!$B$6:$BE$43,'ADR Raw Data'!AL$1,FALSE)</f>
        <v>133.654147940282</v>
      </c>
      <c r="S95" s="111">
        <f>VLOOKUP($A95,'ADR Raw Data'!$B$6:$BE$43,'ADR Raw Data'!AN$1,FALSE)</f>
        <v>187.326335687083</v>
      </c>
      <c r="T95" s="111">
        <f>VLOOKUP($A95,'ADR Raw Data'!$B$6:$BE$43,'ADR Raw Data'!AO$1,FALSE)</f>
        <v>181.58563458688701</v>
      </c>
      <c r="U95" s="112">
        <f>VLOOKUP($A95,'ADR Raw Data'!$B$6:$BE$43,'ADR Raw Data'!AP$1,FALSE)</f>
        <v>184.469657014169</v>
      </c>
      <c r="V95" s="113">
        <f>VLOOKUP($A95,'ADR Raw Data'!$B$6:$BE$43,'ADR Raw Data'!AR$1,FALSE)</f>
        <v>151.823313143549</v>
      </c>
      <c r="X95" s="110">
        <f>VLOOKUP($A95,'RevPAR Raw Data'!$B$6:$BE$43,'RevPAR Raw Data'!AG$1,FALSE)</f>
        <v>69.659110345723903</v>
      </c>
      <c r="Y95" s="111">
        <f>VLOOKUP($A95,'RevPAR Raw Data'!$B$6:$BE$43,'RevPAR Raw Data'!AH$1,FALSE)</f>
        <v>74.508965752534394</v>
      </c>
      <c r="Z95" s="111">
        <f>VLOOKUP($A95,'RevPAR Raw Data'!$B$6:$BE$43,'RevPAR Raw Data'!AI$1,FALSE)</f>
        <v>78.094401156745505</v>
      </c>
      <c r="AA95" s="111">
        <f>VLOOKUP($A95,'RevPAR Raw Data'!$B$6:$BE$43,'RevPAR Raw Data'!AJ$1,FALSE)</f>
        <v>75.775179360540605</v>
      </c>
      <c r="AB95" s="111">
        <f>VLOOKUP($A95,'RevPAR Raw Data'!$B$6:$BE$43,'RevPAR Raw Data'!AK$1,FALSE)</f>
        <v>93.500901676631102</v>
      </c>
      <c r="AC95" s="112">
        <f>VLOOKUP($A95,'RevPAR Raw Data'!$B$6:$BE$43,'RevPAR Raw Data'!AL$1,FALSE)</f>
        <v>78.307711658435096</v>
      </c>
      <c r="AD95" s="111">
        <f>VLOOKUP($A95,'RevPAR Raw Data'!$B$6:$BE$43,'RevPAR Raw Data'!AN$1,FALSE)</f>
        <v>153.43521802703401</v>
      </c>
      <c r="AE95" s="111">
        <f>VLOOKUP($A95,'RevPAR Raw Data'!$B$6:$BE$43,'RevPAR Raw Data'!AO$1,FALSE)</f>
        <v>147.32296952170501</v>
      </c>
      <c r="AF95" s="112">
        <f>VLOOKUP($A95,'RevPAR Raw Data'!$B$6:$BE$43,'RevPAR Raw Data'!AP$1,FALSE)</f>
        <v>150.37909377436901</v>
      </c>
      <c r="AG95" s="113">
        <f>VLOOKUP($A95,'RevPAR Raw Data'!$B$6:$BE$43,'RevPAR Raw Data'!AR$1,FALSE)</f>
        <v>98.899535120130693</v>
      </c>
    </row>
    <row r="96" spans="1:33" x14ac:dyDescent="0.2">
      <c r="A96" s="90" t="s">
        <v>14</v>
      </c>
      <c r="B96" s="78">
        <f>(VLOOKUP($A95,'Occupancy Raw Data'!$B$8:$BE$51,'Occupancy Raw Data'!AT$3,FALSE))/100</f>
        <v>7.5994408016717297E-3</v>
      </c>
      <c r="C96" s="79">
        <f>(VLOOKUP($A95,'Occupancy Raw Data'!$B$8:$BE$51,'Occupancy Raw Data'!AU$3,FALSE))/100</f>
        <v>-2.1807304390100601E-2</v>
      </c>
      <c r="D96" s="79">
        <f>(VLOOKUP($A95,'Occupancy Raw Data'!$B$8:$BE$51,'Occupancy Raw Data'!AV$3,FALSE))/100</f>
        <v>-1.1355603758210599E-2</v>
      </c>
      <c r="E96" s="79">
        <f>(VLOOKUP($A95,'Occupancy Raw Data'!$B$8:$BE$51,'Occupancy Raw Data'!AW$3,FALSE))/100</f>
        <v>-4.3471756313925705E-2</v>
      </c>
      <c r="F96" s="79">
        <f>(VLOOKUP($A95,'Occupancy Raw Data'!$B$8:$BE$51,'Occupancy Raw Data'!AX$3,FALSE))/100</f>
        <v>-1.5451420220460199E-2</v>
      </c>
      <c r="G96" s="79">
        <f>(VLOOKUP($A95,'Occupancy Raw Data'!$B$8:$BE$51,'Occupancy Raw Data'!AY$3,FALSE))/100</f>
        <v>-1.75342114571608E-2</v>
      </c>
      <c r="H96" s="80">
        <f>(VLOOKUP($A95,'Occupancy Raw Data'!$B$8:$BE$51,'Occupancy Raw Data'!BA$3,FALSE))/100</f>
        <v>4.4179824907066997E-2</v>
      </c>
      <c r="I96" s="80">
        <f>(VLOOKUP($A95,'Occupancy Raw Data'!$B$8:$BE$51,'Occupancy Raw Data'!BB$3,FALSE))/100</f>
        <v>4.2017154477674901E-2</v>
      </c>
      <c r="J96" s="79">
        <f>(VLOOKUP($A95,'Occupancy Raw Data'!$B$8:$BE$51,'Occupancy Raw Data'!BC$3,FALSE))/100</f>
        <v>4.3102519288071205E-2</v>
      </c>
      <c r="K96" s="81">
        <f>(VLOOKUP($A95,'Occupancy Raw Data'!$B$8:$BE$51,'Occupancy Raw Data'!BE$3,FALSE))/100</f>
        <v>3.3196652413304498E-3</v>
      </c>
      <c r="M96" s="78">
        <f>(VLOOKUP($A95,'ADR Raw Data'!$B$6:$BE$49,'ADR Raw Data'!AT$1,FALSE))/100</f>
        <v>-1.5880648782884602E-2</v>
      </c>
      <c r="N96" s="79">
        <f>(VLOOKUP($A95,'ADR Raw Data'!$B$6:$BE$49,'ADR Raw Data'!AU$1,FALSE))/100</f>
        <v>-2.6459855444452497E-2</v>
      </c>
      <c r="O96" s="79">
        <f>(VLOOKUP($A95,'ADR Raw Data'!$B$6:$BE$49,'ADR Raw Data'!AV$1,FALSE))/100</f>
        <v>6.29435025408132E-3</v>
      </c>
      <c r="P96" s="79">
        <f>(VLOOKUP($A95,'ADR Raw Data'!$B$6:$BE$49,'ADR Raw Data'!AW$1,FALSE))/100</f>
        <v>-7.8047536076047197E-2</v>
      </c>
      <c r="Q96" s="79">
        <f>(VLOOKUP($A95,'ADR Raw Data'!$B$6:$BE$49,'ADR Raw Data'!AX$1,FALSE))/100</f>
        <v>-6.0526998335359197E-2</v>
      </c>
      <c r="R96" s="79">
        <f>(VLOOKUP($A95,'ADR Raw Data'!$B$6:$BE$49,'ADR Raw Data'!AY$1,FALSE))/100</f>
        <v>-3.7373261217445101E-2</v>
      </c>
      <c r="S96" s="80">
        <f>(VLOOKUP($A95,'ADR Raw Data'!$B$6:$BE$49,'ADR Raw Data'!BA$1,FALSE))/100</f>
        <v>5.4472355625725201E-2</v>
      </c>
      <c r="T96" s="80">
        <f>(VLOOKUP($A95,'ADR Raw Data'!$B$6:$BE$49,'ADR Raw Data'!BB$1,FALSE))/100</f>
        <v>2.6344651932094898E-2</v>
      </c>
      <c r="U96" s="79">
        <f>(VLOOKUP($A95,'ADR Raw Data'!$B$6:$BE$49,'ADR Raw Data'!BC$1,FALSE))/100</f>
        <v>4.0506441721047295E-2</v>
      </c>
      <c r="V96" s="81">
        <f>(VLOOKUP($A95,'ADR Raw Data'!$B$6:$BE$49,'ADR Raw Data'!BE$1,FALSE))/100</f>
        <v>-1.5896072461063602E-3</v>
      </c>
      <c r="X96" s="78">
        <f>(VLOOKUP($A95,'RevPAR Raw Data'!$B$6:$BE$49,'RevPAR Raw Data'!AT$1,FALSE))/100</f>
        <v>-8.4018920315305709E-3</v>
      </c>
      <c r="Y96" s="79">
        <f>(VLOOKUP($A95,'RevPAR Raw Data'!$B$6:$BE$49,'RevPAR Raw Data'!AU$1,FALSE))/100</f>
        <v>-4.76901417127579E-2</v>
      </c>
      <c r="Z96" s="79">
        <f>(VLOOKUP($A95,'RevPAR Raw Data'!$B$6:$BE$49,'RevPAR Raw Data'!AV$1,FALSE))/100</f>
        <v>-5.1327296515300998E-3</v>
      </c>
      <c r="AA96" s="79">
        <f>(VLOOKUP($A95,'RevPAR Raw Data'!$B$6:$BE$49,'RevPAR Raw Data'!AW$1,FALSE))/100</f>
        <v>-0.11812642892077201</v>
      </c>
      <c r="AB96" s="79">
        <f>(VLOOKUP($A95,'RevPAR Raw Data'!$B$6:$BE$49,'RevPAR Raw Data'!AX$1,FALSE))/100</f>
        <v>-7.5043190469856705E-2</v>
      </c>
      <c r="AC96" s="79">
        <f>(VLOOKUP($A95,'RevPAR Raw Data'!$B$6:$BE$49,'RevPAR Raw Data'!AY$1,FALSE))/100</f>
        <v>-5.4252162009575597E-2</v>
      </c>
      <c r="AD96" s="80">
        <f>(VLOOKUP($A95,'RevPAR Raw Data'!$B$6:$BE$49,'RevPAR Raw Data'!BA$1,FALSE))/100</f>
        <v>0.101058759666612</v>
      </c>
      <c r="AE96" s="80">
        <f>(VLOOKUP($A95,'RevPAR Raw Data'!$B$6:$BE$49,'RevPAR Raw Data'!BB$1,FALSE))/100</f>
        <v>6.9468733719661294E-2</v>
      </c>
      <c r="AF96" s="79">
        <f>(VLOOKUP($A95,'RevPAR Raw Data'!$B$6:$BE$49,'RevPAR Raw Data'!BC$1,FALSE))/100</f>
        <v>8.535489069469121E-2</v>
      </c>
      <c r="AG96" s="81">
        <f>(VLOOKUP($A95,'RevPAR Raw Data'!$B$6:$BE$49,'RevPAR Raw Data'!BE$1,FALSE))/100</f>
        <v>1.72478103130181E-3</v>
      </c>
    </row>
    <row r="97" spans="1:33" x14ac:dyDescent="0.2">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x14ac:dyDescent="0.2">
      <c r="A98" s="123" t="s">
        <v>47</v>
      </c>
      <c r="B98" s="106">
        <f>(VLOOKUP($A98,'Occupancy Raw Data'!$B$8:$BE$45,'Occupancy Raw Data'!AG$3,FALSE))/100</f>
        <v>0.49491348191491097</v>
      </c>
      <c r="C98" s="107">
        <f>(VLOOKUP($A98,'Occupancy Raw Data'!$B$8:$BE$45,'Occupancy Raw Data'!AH$3,FALSE))/100</f>
        <v>0.60003670969859102</v>
      </c>
      <c r="D98" s="107">
        <f>(VLOOKUP($A98,'Occupancy Raw Data'!$B$8:$BE$45,'Occupancy Raw Data'!AI$3,FALSE))/100</f>
        <v>0.62265661485088997</v>
      </c>
      <c r="E98" s="107">
        <f>(VLOOKUP($A98,'Occupancy Raw Data'!$B$8:$BE$45,'Occupancy Raw Data'!AJ$3,FALSE))/100</f>
        <v>0.622956835012342</v>
      </c>
      <c r="F98" s="107">
        <f>(VLOOKUP($A98,'Occupancy Raw Data'!$B$8:$BE$45,'Occupancy Raw Data'!AK$3,FALSE))/100</f>
        <v>0.61294393666466496</v>
      </c>
      <c r="G98" s="108">
        <f>(VLOOKUP($A98,'Occupancy Raw Data'!$B$8:$BE$45,'Occupancy Raw Data'!AL$3,FALSE))/100</f>
        <v>0.59070911116993008</v>
      </c>
      <c r="H98" s="88">
        <f>(VLOOKUP($A98,'Occupancy Raw Data'!$B$8:$BE$45,'Occupancy Raw Data'!AN$3,FALSE))/100</f>
        <v>0.68321769297484802</v>
      </c>
      <c r="I98" s="88">
        <f>(VLOOKUP($A98,'Occupancy Raw Data'!$B$8:$BE$45,'Occupancy Raw Data'!AO$3,FALSE))/100</f>
        <v>0.67682411546245003</v>
      </c>
      <c r="J98" s="108">
        <f>(VLOOKUP($A98,'Occupancy Raw Data'!$B$8:$BE$45,'Occupancy Raw Data'!AP$3,FALSE))/100</f>
        <v>0.68002090421864902</v>
      </c>
      <c r="K98" s="109">
        <f>(VLOOKUP($A98,'Occupancy Raw Data'!$B$8:$BE$45,'Occupancy Raw Data'!AR$3,FALSE))/100</f>
        <v>0.61622996890980897</v>
      </c>
      <c r="M98" s="110">
        <f>VLOOKUP($A98,'ADR Raw Data'!$B$6:$BE$43,'ADR Raw Data'!AG$1,FALSE)</f>
        <v>110.823272645538</v>
      </c>
      <c r="N98" s="111">
        <f>VLOOKUP($A98,'ADR Raw Data'!$B$6:$BE$43,'ADR Raw Data'!AH$1,FALSE)</f>
        <v>113.272358731924</v>
      </c>
      <c r="O98" s="111">
        <f>VLOOKUP($A98,'ADR Raw Data'!$B$6:$BE$43,'ADR Raw Data'!AI$1,FALSE)</f>
        <v>113.46128477802699</v>
      </c>
      <c r="P98" s="111">
        <f>VLOOKUP($A98,'ADR Raw Data'!$B$6:$BE$43,'ADR Raw Data'!AJ$1,FALSE)</f>
        <v>114.047519053993</v>
      </c>
      <c r="Q98" s="111">
        <f>VLOOKUP($A98,'ADR Raw Data'!$B$6:$BE$43,'ADR Raw Data'!AK$1,FALSE)</f>
        <v>120.301386951355</v>
      </c>
      <c r="R98" s="112">
        <f>VLOOKUP($A98,'ADR Raw Data'!$B$6:$BE$43,'ADR Raw Data'!AL$1,FALSE)</f>
        <v>114.524421364761</v>
      </c>
      <c r="S98" s="111">
        <f>VLOOKUP($A98,'ADR Raw Data'!$B$6:$BE$43,'ADR Raw Data'!AN$1,FALSE)</f>
        <v>139.93830188218601</v>
      </c>
      <c r="T98" s="111">
        <f>VLOOKUP($A98,'ADR Raw Data'!$B$6:$BE$43,'ADR Raw Data'!AO$1,FALSE)</f>
        <v>137.50919688842501</v>
      </c>
      <c r="U98" s="112">
        <f>VLOOKUP($A98,'ADR Raw Data'!$B$6:$BE$43,'ADR Raw Data'!AP$1,FALSE)</f>
        <v>138.729459015321</v>
      </c>
      <c r="V98" s="113">
        <f>VLOOKUP($A98,'ADR Raw Data'!$B$6:$BE$43,'ADR Raw Data'!AR$1,FALSE)</f>
        <v>122.157006701616</v>
      </c>
      <c r="X98" s="110">
        <f>VLOOKUP($A98,'RevPAR Raw Data'!$B$6:$BE$43,'RevPAR Raw Data'!AG$1,FALSE)</f>
        <v>54.8479317422089</v>
      </c>
      <c r="Y98" s="111">
        <f>VLOOKUP($A98,'RevPAR Raw Data'!$B$6:$BE$43,'RevPAR Raw Data'!AH$1,FALSE)</f>
        <v>67.967573433302306</v>
      </c>
      <c r="Z98" s="111">
        <f>VLOOKUP($A98,'RevPAR Raw Data'!$B$6:$BE$43,'RevPAR Raw Data'!AI$1,FALSE)</f>
        <v>70.647419496519603</v>
      </c>
      <c r="AA98" s="111">
        <f>VLOOKUP($A98,'RevPAR Raw Data'!$B$6:$BE$43,'RevPAR Raw Data'!AJ$1,FALSE)</f>
        <v>71.046681510885705</v>
      </c>
      <c r="AB98" s="111">
        <f>VLOOKUP($A98,'RevPAR Raw Data'!$B$6:$BE$43,'RevPAR Raw Data'!AK$1,FALSE)</f>
        <v>73.738005704182996</v>
      </c>
      <c r="AC98" s="112">
        <f>VLOOKUP($A98,'RevPAR Raw Data'!$B$6:$BE$43,'RevPAR Raw Data'!AL$1,FALSE)</f>
        <v>67.650619151628902</v>
      </c>
      <c r="AD98" s="111">
        <f>VLOOKUP($A98,'RevPAR Raw Data'!$B$6:$BE$43,'RevPAR Raw Data'!AN$1,FALSE)</f>
        <v>95.608323770765196</v>
      </c>
      <c r="AE98" s="111">
        <f>VLOOKUP($A98,'RevPAR Raw Data'!$B$6:$BE$43,'RevPAR Raw Data'!AO$1,FALSE)</f>
        <v>93.069540551960301</v>
      </c>
      <c r="AF98" s="112">
        <f>VLOOKUP($A98,'RevPAR Raw Data'!$B$6:$BE$43,'RevPAR Raw Data'!AP$1,FALSE)</f>
        <v>94.338932161362706</v>
      </c>
      <c r="AG98" s="113">
        <f>VLOOKUP($A98,'RevPAR Raw Data'!$B$6:$BE$43,'RevPAR Raw Data'!AR$1,FALSE)</f>
        <v>75.276808441852396</v>
      </c>
    </row>
    <row r="99" spans="1:33" x14ac:dyDescent="0.2">
      <c r="A99" s="90" t="s">
        <v>14</v>
      </c>
      <c r="B99" s="78">
        <f>(VLOOKUP($A98,'Occupancy Raw Data'!$B$8:$BE$51,'Occupancy Raw Data'!AT$3,FALSE))/100</f>
        <v>2.1768069494292202E-2</v>
      </c>
      <c r="C99" s="79">
        <f>(VLOOKUP($A98,'Occupancy Raw Data'!$B$8:$BE$51,'Occupancy Raw Data'!AU$3,FALSE))/100</f>
        <v>1.6752069665804403E-2</v>
      </c>
      <c r="D99" s="79">
        <f>(VLOOKUP($A98,'Occupancy Raw Data'!$B$8:$BE$51,'Occupancy Raw Data'!AV$3,FALSE))/100</f>
        <v>3.7277201814096099E-2</v>
      </c>
      <c r="E99" s="79">
        <f>(VLOOKUP($A98,'Occupancy Raw Data'!$B$8:$BE$51,'Occupancy Raw Data'!AW$3,FALSE))/100</f>
        <v>4.7355449938457202E-2</v>
      </c>
      <c r="F99" s="79">
        <f>(VLOOKUP($A98,'Occupancy Raw Data'!$B$8:$BE$51,'Occupancy Raw Data'!AX$3,FALSE))/100</f>
        <v>3.6891196744453902E-2</v>
      </c>
      <c r="G99" s="79">
        <f>(VLOOKUP($A98,'Occupancy Raw Data'!$B$8:$BE$51,'Occupancy Raw Data'!AY$3,FALSE))/100</f>
        <v>3.2445971071911696E-2</v>
      </c>
      <c r="H99" s="80">
        <f>(VLOOKUP($A98,'Occupancy Raw Data'!$B$8:$BE$51,'Occupancy Raw Data'!BA$3,FALSE))/100</f>
        <v>4.1620187774111996E-3</v>
      </c>
      <c r="I99" s="80">
        <f>(VLOOKUP($A98,'Occupancy Raw Data'!$B$8:$BE$51,'Occupancy Raw Data'!BB$3,FALSE))/100</f>
        <v>7.0662685023422499E-3</v>
      </c>
      <c r="J99" s="79">
        <f>(VLOOKUP($A98,'Occupancy Raw Data'!$B$8:$BE$51,'Occupancy Raw Data'!BC$3,FALSE))/100</f>
        <v>5.6052203447318309E-3</v>
      </c>
      <c r="K99" s="81">
        <f>(VLOOKUP($A98,'Occupancy Raw Data'!$B$8:$BE$51,'Occupancy Raw Data'!BE$3,FALSE))/100</f>
        <v>2.3835233993220298E-2</v>
      </c>
      <c r="M99" s="78">
        <f>(VLOOKUP($A98,'ADR Raw Data'!$B$6:$BE$49,'ADR Raw Data'!AT$1,FALSE))/100</f>
        <v>1.5733568951235601E-2</v>
      </c>
      <c r="N99" s="79">
        <f>(VLOOKUP($A98,'ADR Raw Data'!$B$6:$BE$49,'ADR Raw Data'!AU$1,FALSE))/100</f>
        <v>1.25558586882904E-2</v>
      </c>
      <c r="O99" s="79">
        <f>(VLOOKUP($A98,'ADR Raw Data'!$B$6:$BE$49,'ADR Raw Data'!AV$1,FALSE))/100</f>
        <v>-3.2509002156107802E-3</v>
      </c>
      <c r="P99" s="79">
        <f>(VLOOKUP($A98,'ADR Raw Data'!$B$6:$BE$49,'ADR Raw Data'!AW$1,FALSE))/100</f>
        <v>-1.77337748889136E-2</v>
      </c>
      <c r="Q99" s="79">
        <f>(VLOOKUP($A98,'ADR Raw Data'!$B$6:$BE$49,'ADR Raw Data'!AX$1,FALSE))/100</f>
        <v>1.09701968786536E-3</v>
      </c>
      <c r="R99" s="79">
        <f>(VLOOKUP($A98,'ADR Raw Data'!$B$6:$BE$49,'ADR Raw Data'!AY$1,FALSE))/100</f>
        <v>1.00832305658684E-3</v>
      </c>
      <c r="S99" s="80">
        <f>(VLOOKUP($A98,'ADR Raw Data'!$B$6:$BE$49,'ADR Raw Data'!BA$1,FALSE))/100</f>
        <v>2.5796996170166203E-2</v>
      </c>
      <c r="T99" s="80">
        <f>(VLOOKUP($A98,'ADR Raw Data'!$B$6:$BE$49,'ADR Raw Data'!BB$1,FALSE))/100</f>
        <v>1.7520923091425201E-2</v>
      </c>
      <c r="U99" s="79">
        <f>(VLOOKUP($A98,'ADR Raw Data'!$B$6:$BE$49,'ADR Raw Data'!BC$1,FALSE))/100</f>
        <v>2.1690940201074496E-2</v>
      </c>
      <c r="V99" s="81">
        <f>(VLOOKUP($A98,'ADR Raw Data'!$B$6:$BE$49,'ADR Raw Data'!BE$1,FALSE))/100</f>
        <v>7.3092276783934592E-3</v>
      </c>
      <c r="X99" s="78">
        <f>(VLOOKUP($A98,'RevPAR Raw Data'!$B$6:$BE$49,'RevPAR Raw Data'!AT$1,FALSE))/100</f>
        <v>3.7844127867851601E-2</v>
      </c>
      <c r="Y99" s="79">
        <f>(VLOOKUP($A98,'RevPAR Raw Data'!$B$6:$BE$49,'RevPAR Raw Data'!AU$1,FALSE))/100</f>
        <v>2.95182649735551E-2</v>
      </c>
      <c r="Z99" s="79">
        <f>(VLOOKUP($A98,'RevPAR Raw Data'!$B$6:$BE$49,'RevPAR Raw Data'!AV$1,FALSE))/100</f>
        <v>3.3905117135070502E-2</v>
      </c>
      <c r="AA99" s="79">
        <f>(VLOOKUP($A98,'RevPAR Raw Data'!$B$6:$BE$49,'RevPAR Raw Data'!AW$1,FALSE))/100</f>
        <v>2.87818841605718E-2</v>
      </c>
      <c r="AB99" s="79">
        <f>(VLOOKUP($A98,'RevPAR Raw Data'!$B$6:$BE$49,'RevPAR Raw Data'!AX$1,FALSE))/100</f>
        <v>3.8028686801456796E-2</v>
      </c>
      <c r="AC99" s="79">
        <f>(VLOOKUP($A98,'RevPAR Raw Data'!$B$6:$BE$49,'RevPAR Raw Data'!AY$1,FALSE))/100</f>
        <v>3.34870101492237E-2</v>
      </c>
      <c r="AD99" s="80">
        <f>(VLOOKUP($A98,'RevPAR Raw Data'!$B$6:$BE$49,'RevPAR Raw Data'!BA$1,FALSE))/100</f>
        <v>3.0066382530038502E-2</v>
      </c>
      <c r="AE99" s="80">
        <f>(VLOOKUP($A98,'RevPAR Raw Data'!$B$6:$BE$49,'RevPAR Raw Data'!BB$1,FALSE))/100</f>
        <v>2.4710999140740299E-2</v>
      </c>
      <c r="AF99" s="79">
        <f>(VLOOKUP($A98,'RevPAR Raw Data'!$B$6:$BE$49,'RevPAR Raw Data'!BC$1,FALSE))/100</f>
        <v>2.7417743045117699E-2</v>
      </c>
      <c r="AG99" s="81">
        <f>(VLOOKUP($A98,'RevPAR Raw Data'!$B$6:$BE$49,'RevPAR Raw Data'!BE$1,FALSE))/100</f>
        <v>3.1318678823637904E-2</v>
      </c>
    </row>
    <row r="100" spans="1:33" x14ac:dyDescent="0.2">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x14ac:dyDescent="0.2">
      <c r="A101" s="105" t="s">
        <v>49</v>
      </c>
      <c r="B101" s="106">
        <f>(VLOOKUP($A101,'Occupancy Raw Data'!$B$8:$BE$45,'Occupancy Raw Data'!AG$3,FALSE))/100</f>
        <v>0.47009873778501599</v>
      </c>
      <c r="C101" s="107">
        <f>(VLOOKUP($A101,'Occupancy Raw Data'!$B$8:$BE$45,'Occupancy Raw Data'!AH$3,FALSE))/100</f>
        <v>0.56998167752442908</v>
      </c>
      <c r="D101" s="107">
        <f>(VLOOKUP($A101,'Occupancy Raw Data'!$B$8:$BE$45,'Occupancy Raw Data'!AI$3,FALSE))/100</f>
        <v>0.57481677524429897</v>
      </c>
      <c r="E101" s="107">
        <f>(VLOOKUP($A101,'Occupancy Raw Data'!$B$8:$BE$45,'Occupancy Raw Data'!AJ$3,FALSE))/100</f>
        <v>0.57603827361563509</v>
      </c>
      <c r="F101" s="107">
        <f>(VLOOKUP($A101,'Occupancy Raw Data'!$B$8:$BE$45,'Occupancy Raw Data'!AK$3,FALSE))/100</f>
        <v>0.581738599348534</v>
      </c>
      <c r="G101" s="108">
        <f>(VLOOKUP($A101,'Occupancy Raw Data'!$B$8:$BE$45,'Occupancy Raw Data'!AL$3,FALSE))/100</f>
        <v>0.55453481270358307</v>
      </c>
      <c r="H101" s="88">
        <f>(VLOOKUP($A101,'Occupancy Raw Data'!$B$8:$BE$45,'Occupancy Raw Data'!AN$3,FALSE))/100</f>
        <v>0.677295399022801</v>
      </c>
      <c r="I101" s="88">
        <f>(VLOOKUP($A101,'Occupancy Raw Data'!$B$8:$BE$45,'Occupancy Raw Data'!AO$3,FALSE))/100</f>
        <v>0.66108509771986901</v>
      </c>
      <c r="J101" s="108">
        <f>(VLOOKUP($A101,'Occupancy Raw Data'!$B$8:$BE$45,'Occupancy Raw Data'!AP$3,FALSE))/100</f>
        <v>0.66919024837133501</v>
      </c>
      <c r="K101" s="109">
        <f>(VLOOKUP($A101,'Occupancy Raw Data'!$B$8:$BE$45,'Occupancy Raw Data'!AR$3,FALSE))/100</f>
        <v>0.58729350860865503</v>
      </c>
      <c r="M101" s="110">
        <f>VLOOKUP($A101,'ADR Raw Data'!$B$6:$BE$43,'ADR Raw Data'!AG$1,FALSE)</f>
        <v>127.616518161641</v>
      </c>
      <c r="N101" s="111">
        <f>VLOOKUP($A101,'ADR Raw Data'!$B$6:$BE$43,'ADR Raw Data'!AH$1,FALSE)</f>
        <v>125.228536030002</v>
      </c>
      <c r="O101" s="111">
        <f>VLOOKUP($A101,'ADR Raw Data'!$B$6:$BE$43,'ADR Raw Data'!AI$1,FALSE)</f>
        <v>122.784244289003</v>
      </c>
      <c r="P101" s="111">
        <f>VLOOKUP($A101,'ADR Raw Data'!$B$6:$BE$43,'ADR Raw Data'!AJ$1,FALSE)</f>
        <v>126.5956874006</v>
      </c>
      <c r="Q101" s="111">
        <f>VLOOKUP($A101,'ADR Raw Data'!$B$6:$BE$43,'ADR Raw Data'!AK$1,FALSE)</f>
        <v>146.10619028871301</v>
      </c>
      <c r="R101" s="112">
        <f>VLOOKUP($A101,'ADR Raw Data'!$B$6:$BE$43,'ADR Raw Data'!AL$1,FALSE)</f>
        <v>129.79107604056699</v>
      </c>
      <c r="S101" s="111">
        <f>VLOOKUP($A101,'ADR Raw Data'!$B$6:$BE$43,'ADR Raw Data'!AN$1,FALSE)</f>
        <v>170.433759909825</v>
      </c>
      <c r="T101" s="111">
        <f>VLOOKUP($A101,'ADR Raw Data'!$B$6:$BE$43,'ADR Raw Data'!AO$1,FALSE)</f>
        <v>164.53410963122599</v>
      </c>
      <c r="U101" s="112">
        <f>VLOOKUP($A101,'ADR Raw Data'!$B$6:$BE$43,'ADR Raw Data'!AP$1,FALSE)</f>
        <v>167.519662692753</v>
      </c>
      <c r="V101" s="113">
        <f>VLOOKUP($A101,'ADR Raw Data'!$B$6:$BE$43,'ADR Raw Data'!AR$1,FALSE)</f>
        <v>142.073862319558</v>
      </c>
      <c r="X101" s="110">
        <f>VLOOKUP($A101,'RevPAR Raw Data'!$B$6:$BE$43,'RevPAR Raw Data'!AG$1,FALSE)</f>
        <v>59.992364108306099</v>
      </c>
      <c r="Y101" s="111">
        <f>VLOOKUP($A101,'RevPAR Raw Data'!$B$6:$BE$43,'RevPAR Raw Data'!AH$1,FALSE)</f>
        <v>71.377971040309404</v>
      </c>
      <c r="Z101" s="111">
        <f>VLOOKUP($A101,'RevPAR Raw Data'!$B$6:$BE$43,'RevPAR Raw Data'!AI$1,FALSE)</f>
        <v>70.578443353013</v>
      </c>
      <c r="AA101" s="111">
        <f>VLOOKUP($A101,'RevPAR Raw Data'!$B$6:$BE$43,'RevPAR Raw Data'!AJ$1,FALSE)</f>
        <v>72.923961217426694</v>
      </c>
      <c r="AB101" s="111">
        <f>VLOOKUP($A101,'RevPAR Raw Data'!$B$6:$BE$43,'RevPAR Raw Data'!AK$1,FALSE)</f>
        <v>84.995610494706796</v>
      </c>
      <c r="AC101" s="112">
        <f>VLOOKUP($A101,'RevPAR Raw Data'!$B$6:$BE$43,'RevPAR Raw Data'!AL$1,FALSE)</f>
        <v>71.973670042752403</v>
      </c>
      <c r="AD101" s="111">
        <f>VLOOKUP($A101,'RevPAR Raw Data'!$B$6:$BE$43,'RevPAR Raw Data'!AN$1,FALSE)</f>
        <v>115.43400142508099</v>
      </c>
      <c r="AE101" s="111">
        <f>VLOOKUP($A101,'RevPAR Raw Data'!$B$6:$BE$43,'RevPAR Raw Data'!AO$1,FALSE)</f>
        <v>108.771047943811</v>
      </c>
      <c r="AF101" s="112">
        <f>VLOOKUP($A101,'RevPAR Raw Data'!$B$6:$BE$43,'RevPAR Raw Data'!AP$1,FALSE)</f>
        <v>112.102524684446</v>
      </c>
      <c r="AG101" s="113">
        <f>VLOOKUP($A101,'RevPAR Raw Data'!$B$6:$BE$43,'RevPAR Raw Data'!AR$1,FALSE)</f>
        <v>83.439057083236307</v>
      </c>
    </row>
    <row r="102" spans="1:33" x14ac:dyDescent="0.2">
      <c r="A102" s="90" t="s">
        <v>14</v>
      </c>
      <c r="B102" s="78">
        <f>(VLOOKUP($A101,'Occupancy Raw Data'!$B$8:$BE$51,'Occupancy Raw Data'!AT$3,FALSE))/100</f>
        <v>2.72625101257758E-2</v>
      </c>
      <c r="C102" s="79">
        <f>(VLOOKUP($A101,'Occupancy Raw Data'!$B$8:$BE$51,'Occupancy Raw Data'!AU$3,FALSE))/100</f>
        <v>3.2047807709483699E-2</v>
      </c>
      <c r="D102" s="79">
        <f>(VLOOKUP($A101,'Occupancy Raw Data'!$B$8:$BE$51,'Occupancy Raw Data'!AV$3,FALSE))/100</f>
        <v>8.7685462062500191E-3</v>
      </c>
      <c r="E102" s="79">
        <f>(VLOOKUP($A101,'Occupancy Raw Data'!$B$8:$BE$51,'Occupancy Raw Data'!AW$3,FALSE))/100</f>
        <v>1.4548413024219199E-2</v>
      </c>
      <c r="F102" s="79">
        <f>(VLOOKUP($A101,'Occupancy Raw Data'!$B$8:$BE$51,'Occupancy Raw Data'!AX$3,FALSE))/100</f>
        <v>1.70883469618737E-2</v>
      </c>
      <c r="G102" s="79">
        <f>(VLOOKUP($A101,'Occupancy Raw Data'!$B$8:$BE$51,'Occupancy Raw Data'!AY$3,FALSE))/100</f>
        <v>1.9564884171372299E-2</v>
      </c>
      <c r="H102" s="80">
        <f>(VLOOKUP($A101,'Occupancy Raw Data'!$B$8:$BE$51,'Occupancy Raw Data'!BA$3,FALSE))/100</f>
        <v>5.0388427351000997E-3</v>
      </c>
      <c r="I102" s="80">
        <f>(VLOOKUP($A101,'Occupancy Raw Data'!$B$8:$BE$51,'Occupancy Raw Data'!BB$3,FALSE))/100</f>
        <v>7.5490408482894698E-3</v>
      </c>
      <c r="J102" s="79">
        <f>(VLOOKUP($A101,'Occupancy Raw Data'!$B$8:$BE$51,'Occupancy Raw Data'!BC$3,FALSE))/100</f>
        <v>6.2771750173494902E-3</v>
      </c>
      <c r="K102" s="81">
        <f>(VLOOKUP($A101,'Occupancy Raw Data'!$B$8:$BE$51,'Occupancy Raw Data'!BE$3,FALSE))/100</f>
        <v>1.5200623062452701E-2</v>
      </c>
      <c r="M102" s="78">
        <f>(VLOOKUP($A101,'ADR Raw Data'!$B$6:$BE$49,'ADR Raw Data'!AT$1,FALSE))/100</f>
        <v>0.10113766113992601</v>
      </c>
      <c r="N102" s="79">
        <f>(VLOOKUP($A101,'ADR Raw Data'!$B$6:$BE$49,'ADR Raw Data'!AU$1,FALSE))/100</f>
        <v>6.1814641093599999E-2</v>
      </c>
      <c r="O102" s="79">
        <f>(VLOOKUP($A101,'ADR Raw Data'!$B$6:$BE$49,'ADR Raw Data'!AV$1,FALSE))/100</f>
        <v>-1.55238052691125E-3</v>
      </c>
      <c r="P102" s="79">
        <f>(VLOOKUP($A101,'ADR Raw Data'!$B$6:$BE$49,'ADR Raw Data'!AW$1,FALSE))/100</f>
        <v>-8.3878436390876498E-3</v>
      </c>
      <c r="Q102" s="79">
        <f>(VLOOKUP($A101,'ADR Raw Data'!$B$6:$BE$49,'ADR Raw Data'!AX$1,FALSE))/100</f>
        <v>4.51561231437368E-2</v>
      </c>
      <c r="R102" s="79">
        <f>(VLOOKUP($A101,'ADR Raw Data'!$B$6:$BE$49,'ADR Raw Data'!AY$1,FALSE))/100</f>
        <v>3.6027669326521197E-2</v>
      </c>
      <c r="S102" s="80">
        <f>(VLOOKUP($A101,'ADR Raw Data'!$B$6:$BE$49,'ADR Raw Data'!BA$1,FALSE))/100</f>
        <v>9.9704232063422701E-2</v>
      </c>
      <c r="T102" s="80">
        <f>(VLOOKUP($A101,'ADR Raw Data'!$B$6:$BE$49,'ADR Raw Data'!BB$1,FALSE))/100</f>
        <v>9.6262700151187597E-2</v>
      </c>
      <c r="U102" s="79">
        <f>(VLOOKUP($A101,'ADR Raw Data'!$B$6:$BE$49,'ADR Raw Data'!BC$1,FALSE))/100</f>
        <v>9.8009942708375097E-2</v>
      </c>
      <c r="V102" s="81">
        <f>(VLOOKUP($A101,'ADR Raw Data'!$B$6:$BE$49,'ADR Raw Data'!BE$1,FALSE))/100</f>
        <v>5.8353121461330607E-2</v>
      </c>
      <c r="X102" s="78">
        <f>(VLOOKUP($A101,'RevPAR Raw Data'!$B$6:$BE$49,'RevPAR Raw Data'!AT$1,FALSE))/100</f>
        <v>0.131157437776626</v>
      </c>
      <c r="Y102" s="79">
        <f>(VLOOKUP($A101,'RevPAR Raw Data'!$B$6:$BE$49,'RevPAR Raw Data'!AU$1,FALSE))/100</f>
        <v>9.5843472534482194E-2</v>
      </c>
      <c r="Z102" s="79">
        <f>(VLOOKUP($A101,'RevPAR Raw Data'!$B$6:$BE$49,'RevPAR Raw Data'!AV$1,FALSE))/100</f>
        <v>7.2025535589588597E-3</v>
      </c>
      <c r="AA102" s="79">
        <f>(VLOOKUP($A101,'RevPAR Raw Data'!$B$6:$BE$49,'RevPAR Raw Data'!AW$1,FALSE))/100</f>
        <v>6.0385395714876097E-3</v>
      </c>
      <c r="AB102" s="79">
        <f>(VLOOKUP($A101,'RevPAR Raw Data'!$B$6:$BE$49,'RevPAR Raw Data'!AX$1,FALSE))/100</f>
        <v>6.3016113605343899E-2</v>
      </c>
      <c r="AC102" s="79">
        <f>(VLOOKUP($A101,'RevPAR Raw Data'!$B$6:$BE$49,'RevPAR Raw Data'!AY$1,FALSE))/100</f>
        <v>5.6297430675231401E-2</v>
      </c>
      <c r="AD102" s="80">
        <f>(VLOOKUP($A101,'RevPAR Raw Data'!$B$6:$BE$49,'RevPAR Raw Data'!BA$1,FALSE))/100</f>
        <v>0.10524546874391399</v>
      </c>
      <c r="AE102" s="80">
        <f>(VLOOKUP($A101,'RevPAR Raw Data'!$B$6:$BE$49,'RevPAR Raw Data'!BB$1,FALSE))/100</f>
        <v>0.10453843205508501</v>
      </c>
      <c r="AF102" s="79">
        <f>(VLOOKUP($A101,'RevPAR Raw Data'!$B$6:$BE$49,'RevPAR Raw Data'!BC$1,FALSE))/100</f>
        <v>0.10490234328954501</v>
      </c>
      <c r="AG102" s="81">
        <f>(VLOOKUP($A101,'RevPAR Raw Data'!$B$6:$BE$49,'RevPAR Raw Data'!BE$1,FALSE))/100</f>
        <v>7.4440748327634601E-2</v>
      </c>
    </row>
    <row r="103" spans="1:33" x14ac:dyDescent="0.2">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x14ac:dyDescent="0.2">
      <c r="A104" s="105" t="s">
        <v>53</v>
      </c>
      <c r="B104" s="106">
        <f>(VLOOKUP($A104,'Occupancy Raw Data'!$B$8:$BE$54,'Occupancy Raw Data'!AG$3,FALSE))/100</f>
        <v>0.48627376425855501</v>
      </c>
      <c r="C104" s="107">
        <f>(VLOOKUP($A104,'Occupancy Raw Data'!$B$8:$BE$54,'Occupancy Raw Data'!AH$3,FALSE))/100</f>
        <v>0.55159695817490406</v>
      </c>
      <c r="D104" s="107">
        <f>(VLOOKUP($A104,'Occupancy Raw Data'!$B$8:$BE$54,'Occupancy Raw Data'!AI$3,FALSE))/100</f>
        <v>0.57946768060836495</v>
      </c>
      <c r="E104" s="107">
        <f>(VLOOKUP($A104,'Occupancy Raw Data'!$B$8:$BE$54,'Occupancy Raw Data'!AJ$3,FALSE))/100</f>
        <v>0.58163498098859301</v>
      </c>
      <c r="F104" s="107">
        <f>(VLOOKUP($A104,'Occupancy Raw Data'!$B$8:$BE$54,'Occupancy Raw Data'!AK$3,FALSE))/100</f>
        <v>0.59106463878326898</v>
      </c>
      <c r="G104" s="108">
        <f>(VLOOKUP($A104,'Occupancy Raw Data'!$B$8:$BE$54,'Occupancy Raw Data'!AL$3,FALSE))/100</f>
        <v>0.55800760456273701</v>
      </c>
      <c r="H104" s="88">
        <f>(VLOOKUP($A104,'Occupancy Raw Data'!$B$8:$BE$54,'Occupancy Raw Data'!AN$3,FALSE))/100</f>
        <v>0.67250950570342194</v>
      </c>
      <c r="I104" s="88">
        <f>(VLOOKUP($A104,'Occupancy Raw Data'!$B$8:$BE$54,'Occupancy Raw Data'!AO$3,FALSE))/100</f>
        <v>0.68300380228136803</v>
      </c>
      <c r="J104" s="108">
        <f>(VLOOKUP($A104,'Occupancy Raw Data'!$B$8:$BE$54,'Occupancy Raw Data'!AP$3,FALSE))/100</f>
        <v>0.67775665399239504</v>
      </c>
      <c r="K104" s="109">
        <f>(VLOOKUP($A104,'Occupancy Raw Data'!$B$8:$BE$54,'Occupancy Raw Data'!AR$3,FALSE))/100</f>
        <v>0.59222161868549694</v>
      </c>
      <c r="M104" s="110">
        <f>VLOOKUP($A104,'ADR Raw Data'!$B$6:$BE$54,'ADR Raw Data'!AG$1,FALSE)</f>
        <v>95.637360231448895</v>
      </c>
      <c r="N104" s="111">
        <f>VLOOKUP($A104,'ADR Raw Data'!$B$6:$BE$54,'ADR Raw Data'!AH$1,FALSE)</f>
        <v>98.5997883780244</v>
      </c>
      <c r="O104" s="111">
        <f>VLOOKUP($A104,'ADR Raw Data'!$B$6:$BE$54,'ADR Raw Data'!AI$1,FALSE)</f>
        <v>98.565260498687607</v>
      </c>
      <c r="P104" s="111">
        <f>VLOOKUP($A104,'ADR Raw Data'!$B$6:$BE$54,'ADR Raw Data'!AJ$1,FALSE)</f>
        <v>98.132861999084696</v>
      </c>
      <c r="Q104" s="111">
        <f>VLOOKUP($A104,'ADR Raw Data'!$B$6:$BE$54,'ADR Raw Data'!AK$1,FALSE)</f>
        <v>99.481219041492395</v>
      </c>
      <c r="R104" s="112">
        <f>VLOOKUP($A104,'ADR Raw Data'!$B$6:$BE$54,'ADR Raw Data'!AL$1,FALSE)</f>
        <v>98.165687808334894</v>
      </c>
      <c r="S104" s="111">
        <f>VLOOKUP($A104,'ADR Raw Data'!$B$6:$BE$54,'ADR Raw Data'!AN$1,FALSE)</f>
        <v>113.114862328263</v>
      </c>
      <c r="T104" s="111">
        <f>VLOOKUP($A104,'ADR Raw Data'!$B$6:$BE$54,'ADR Raw Data'!AO$1,FALSE)</f>
        <v>113.940167009964</v>
      </c>
      <c r="U104" s="112">
        <f>VLOOKUP($A104,'ADR Raw Data'!$B$6:$BE$54,'ADR Raw Data'!AP$1,FALSE)</f>
        <v>113.53070939691401</v>
      </c>
      <c r="V104" s="113">
        <f>VLOOKUP($A104,'ADR Raw Data'!$B$6:$BE$54,'ADR Raw Data'!AR$1,FALSE)</f>
        <v>103.189746028543</v>
      </c>
      <c r="X104" s="110">
        <f>VLOOKUP($A104,'RevPAR Raw Data'!$B$6:$BE$54,'RevPAR Raw Data'!AG$1,FALSE)</f>
        <v>46.505939163497999</v>
      </c>
      <c r="Y104" s="111">
        <f>VLOOKUP($A104,'RevPAR Raw Data'!$B$6:$BE$54,'RevPAR Raw Data'!AH$1,FALSE)</f>
        <v>54.387343346007597</v>
      </c>
      <c r="Z104" s="111">
        <f>VLOOKUP($A104,'RevPAR Raw Data'!$B$6:$BE$54,'RevPAR Raw Data'!AI$1,FALSE)</f>
        <v>57.115382889733802</v>
      </c>
      <c r="AA104" s="111">
        <f>VLOOKUP($A104,'RevPAR Raw Data'!$B$6:$BE$54,'RevPAR Raw Data'!AJ$1,FALSE)</f>
        <v>57.077505323193897</v>
      </c>
      <c r="AB104" s="111">
        <f>VLOOKUP($A104,'RevPAR Raw Data'!$B$6:$BE$54,'RevPAR Raw Data'!AK$1,FALSE)</f>
        <v>58.799830798479</v>
      </c>
      <c r="AC104" s="112">
        <f>VLOOKUP($A104,'RevPAR Raw Data'!$B$6:$BE$54,'RevPAR Raw Data'!AL$1,FALSE)</f>
        <v>54.7772003041825</v>
      </c>
      <c r="AD104" s="111">
        <f>VLOOKUP($A104,'RevPAR Raw Data'!$B$6:$BE$54,'RevPAR Raw Data'!AN$1,FALSE)</f>
        <v>76.070820152091201</v>
      </c>
      <c r="AE104" s="111">
        <f>VLOOKUP($A104,'RevPAR Raw Data'!$B$6:$BE$54,'RevPAR Raw Data'!AO$1,FALSE)</f>
        <v>77.821567300380195</v>
      </c>
      <c r="AF104" s="112">
        <f>VLOOKUP($A104,'RevPAR Raw Data'!$B$6:$BE$54,'RevPAR Raw Data'!AP$1,FALSE)</f>
        <v>76.946193726235705</v>
      </c>
      <c r="AG104" s="113">
        <f>VLOOKUP($A104,'RevPAR Raw Data'!$B$6:$BE$54,'RevPAR Raw Data'!AR$1,FALSE)</f>
        <v>61.1111984247691</v>
      </c>
    </row>
    <row r="105" spans="1:33" x14ac:dyDescent="0.2">
      <c r="A105" s="90" t="s">
        <v>14</v>
      </c>
      <c r="B105" s="78">
        <f>(VLOOKUP($A104,'Occupancy Raw Data'!$B$8:$BE$54,'Occupancy Raw Data'!AT$3,FALSE))/100</f>
        <v>8.7934765678684308E-3</v>
      </c>
      <c r="C105" s="79">
        <f>(VLOOKUP($A104,'Occupancy Raw Data'!$B$8:$BE$54,'Occupancy Raw Data'!AU$3,FALSE))/100</f>
        <v>-1.3048407638278801E-2</v>
      </c>
      <c r="D105" s="79">
        <f>(VLOOKUP($A104,'Occupancy Raw Data'!$B$8:$BE$54,'Occupancy Raw Data'!AV$3,FALSE))/100</f>
        <v>2.5945383517469903E-2</v>
      </c>
      <c r="E105" s="79">
        <f>(VLOOKUP($A104,'Occupancy Raw Data'!$B$8:$BE$54,'Occupancy Raw Data'!AW$3,FALSE))/100</f>
        <v>4.58415684331233E-2</v>
      </c>
      <c r="F105" s="79">
        <f>(VLOOKUP($A104,'Occupancy Raw Data'!$B$8:$BE$54,'Occupancy Raw Data'!AX$3,FALSE))/100</f>
        <v>4.6190891618304294E-2</v>
      </c>
      <c r="G105" s="79">
        <f>(VLOOKUP($A104,'Occupancy Raw Data'!$B$8:$BE$54,'Occupancy Raw Data'!AY$3,FALSE))/100</f>
        <v>2.31737218082315E-2</v>
      </c>
      <c r="H105" s="80">
        <f>(VLOOKUP($A104,'Occupancy Raw Data'!$B$8:$BE$54,'Occupancy Raw Data'!BA$3,FALSE))/100</f>
        <v>-3.0663196172883598E-3</v>
      </c>
      <c r="I105" s="80">
        <f>(VLOOKUP($A104,'Occupancy Raw Data'!$B$8:$BE$54,'Occupancy Raw Data'!BB$3,FALSE))/100</f>
        <v>-1.5919769869285103E-2</v>
      </c>
      <c r="J105" s="79">
        <f>(VLOOKUP($A104,'Occupancy Raw Data'!$B$8:$BE$54,'Occupancy Raw Data'!BC$3,FALSE))/100</f>
        <v>-9.5844940838162602E-3</v>
      </c>
      <c r="K105" s="81">
        <f>(VLOOKUP($A104,'Occupancy Raw Data'!$B$8:$BE$54,'Occupancy Raw Data'!BE$3,FALSE))/100</f>
        <v>1.2226547787471001E-2</v>
      </c>
      <c r="M105" s="78">
        <f>(VLOOKUP($A104,'ADR Raw Data'!$B$6:$BE$52,'ADR Raw Data'!AT$1,FALSE))/100</f>
        <v>-2.5036298849160098E-2</v>
      </c>
      <c r="N105" s="79">
        <f>(VLOOKUP($A104,'ADR Raw Data'!$B$6:$BE$52,'ADR Raw Data'!AU$1,FALSE))/100</f>
        <v>-2.2707849590256002E-2</v>
      </c>
      <c r="O105" s="79">
        <f>(VLOOKUP($A104,'ADR Raw Data'!$B$6:$BE$52,'ADR Raw Data'!AV$1,FALSE))/100</f>
        <v>-3.1202140121818302E-2</v>
      </c>
      <c r="P105" s="79">
        <f>(VLOOKUP($A104,'ADR Raw Data'!$B$6:$BE$52,'ADR Raw Data'!AW$1,FALSE))/100</f>
        <v>-3.0426326792496902E-2</v>
      </c>
      <c r="Q105" s="79">
        <f>(VLOOKUP($A104,'ADR Raw Data'!$B$6:$BE$52,'ADR Raw Data'!AX$1,FALSE))/100</f>
        <v>-2.9533399475063199E-2</v>
      </c>
      <c r="R105" s="79">
        <f>(VLOOKUP($A104,'ADR Raw Data'!$B$6:$BE$52,'ADR Raw Data'!AY$1,FALSE))/100</f>
        <v>-2.7801611860993298E-2</v>
      </c>
      <c r="S105" s="80">
        <f>(VLOOKUP($A104,'ADR Raw Data'!$B$6:$BE$52,'ADR Raw Data'!BA$1,FALSE))/100</f>
        <v>-4.6341969530272406E-2</v>
      </c>
      <c r="T105" s="80">
        <f>(VLOOKUP($A104,'ADR Raw Data'!$B$6:$BE$52,'ADR Raw Data'!BB$1,FALSE))/100</f>
        <v>-4.5671880571728399E-2</v>
      </c>
      <c r="U105" s="79">
        <f>(VLOOKUP($A104,'ADR Raw Data'!$B$6:$BE$52,'ADR Raw Data'!BC$1,FALSE))/100</f>
        <v>-4.6023552997056003E-2</v>
      </c>
      <c r="V105" s="81">
        <f>(VLOOKUP($A104,'ADR Raw Data'!$B$6:$BE$52,'ADR Raw Data'!BE$1,FALSE))/100</f>
        <v>-3.5608446844491999E-2</v>
      </c>
      <c r="X105" s="78">
        <f>(VLOOKUP($A104,'RevPAR Raw Data'!$B$6:$BE$52,'RevPAR Raw Data'!AT$1,FALSE))/100</f>
        <v>-1.64629783885679E-2</v>
      </c>
      <c r="Y105" s="79">
        <f>(VLOOKUP($A104,'RevPAR Raw Data'!$B$6:$BE$52,'RevPAR Raw Data'!AU$1,FALSE))/100</f>
        <v>-3.5459955950492401E-2</v>
      </c>
      <c r="Z105" s="79">
        <f>(VLOOKUP($A104,'RevPAR Raw Data'!$B$6:$BE$52,'RevPAR Raw Data'!AV$1,FALSE))/100</f>
        <v>-6.0663080963748398E-3</v>
      </c>
      <c r="AA105" s="79">
        <f>(VLOOKUP($A104,'RevPAR Raw Data'!$B$6:$BE$52,'RevPAR Raw Data'!AW$1,FALSE))/100</f>
        <v>1.40204510987995E-2</v>
      </c>
      <c r="AB105" s="79">
        <f>(VLOOKUP($A104,'RevPAR Raw Data'!$B$6:$BE$52,'RevPAR Raw Data'!AX$1,FALSE))/100</f>
        <v>1.52933180889683E-2</v>
      </c>
      <c r="AC105" s="79">
        <f>(VLOOKUP($A104,'RevPAR Raw Data'!$B$6:$BE$52,'RevPAR Raw Data'!AY$1,FALSE))/100</f>
        <v>-5.2721568718489395E-3</v>
      </c>
      <c r="AD105" s="80">
        <f>(VLOOKUP($A104,'RevPAR Raw Data'!$B$6:$BE$52,'RevPAR Raw Data'!BA$1,FALSE))/100</f>
        <v>-4.9266189857286299E-2</v>
      </c>
      <c r="AE105" s="80">
        <f>(VLOOKUP($A104,'RevPAR Raw Data'!$B$6:$BE$52,'RevPAR Raw Data'!BB$1,FALSE))/100</f>
        <v>-6.0864564612814205E-2</v>
      </c>
      <c r="AF105" s="79">
        <f>(VLOOKUP($A104,'RevPAR Raw Data'!$B$6:$BE$52,'RevPAR Raw Data'!BC$1,FALSE))/100</f>
        <v>-5.5166934609455695E-2</v>
      </c>
      <c r="AG105" s="81">
        <f>(VLOOKUP($A104,'RevPAR Raw Data'!$B$6:$BE$52,'RevPAR Raw Data'!BE$1,FALSE))/100</f>
        <v>-2.3817267434002698E-2</v>
      </c>
    </row>
    <row r="106" spans="1:33" x14ac:dyDescent="0.2">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x14ac:dyDescent="0.2">
      <c r="A107" s="105" t="s">
        <v>52</v>
      </c>
      <c r="B107" s="106">
        <f>(VLOOKUP($A107,'Occupancy Raw Data'!$B$8:$BE$45,'Occupancy Raw Data'!AG$3,FALSE))/100</f>
        <v>0.547862129144851</v>
      </c>
      <c r="C107" s="107">
        <f>(VLOOKUP($A107,'Occupancy Raw Data'!$B$8:$BE$45,'Occupancy Raw Data'!AH$3,FALSE))/100</f>
        <v>0.65157068062827195</v>
      </c>
      <c r="D107" s="107">
        <f>(VLOOKUP($A107,'Occupancy Raw Data'!$B$8:$BE$45,'Occupancy Raw Data'!AI$3,FALSE))/100</f>
        <v>0.697251308900523</v>
      </c>
      <c r="E107" s="107">
        <f>(VLOOKUP($A107,'Occupancy Raw Data'!$B$8:$BE$45,'Occupancy Raw Data'!AJ$3,FALSE))/100</f>
        <v>0.69040139616055796</v>
      </c>
      <c r="F107" s="107">
        <f>(VLOOKUP($A107,'Occupancy Raw Data'!$B$8:$BE$45,'Occupancy Raw Data'!AK$3,FALSE))/100</f>
        <v>0.67971204188481593</v>
      </c>
      <c r="G107" s="108">
        <f>(VLOOKUP($A107,'Occupancy Raw Data'!$B$8:$BE$45,'Occupancy Raw Data'!AL$3,FALSE))/100</f>
        <v>0.65335951134380399</v>
      </c>
      <c r="H107" s="88">
        <f>(VLOOKUP($A107,'Occupancy Raw Data'!$B$8:$BE$45,'Occupancy Raw Data'!AN$3,FALSE))/100</f>
        <v>0.74184118673647403</v>
      </c>
      <c r="I107" s="88">
        <f>(VLOOKUP($A107,'Occupancy Raw Data'!$B$8:$BE$45,'Occupancy Raw Data'!AO$3,FALSE))/100</f>
        <v>0.73979057591622999</v>
      </c>
      <c r="J107" s="108">
        <f>(VLOOKUP($A107,'Occupancy Raw Data'!$B$8:$BE$45,'Occupancy Raw Data'!AP$3,FALSE))/100</f>
        <v>0.74081588132635201</v>
      </c>
      <c r="K107" s="109">
        <f>(VLOOKUP($A107,'Occupancy Raw Data'!$B$8:$BE$45,'Occupancy Raw Data'!AR$3,FALSE))/100</f>
        <v>0.67834704562453196</v>
      </c>
      <c r="M107" s="110">
        <f>VLOOKUP($A107,'ADR Raw Data'!$B$6:$BE$43,'ADR Raw Data'!AG$1,FALSE)</f>
        <v>96.338996575615099</v>
      </c>
      <c r="N107" s="111">
        <f>VLOOKUP($A107,'ADR Raw Data'!$B$6:$BE$43,'ADR Raw Data'!AH$1,FALSE)</f>
        <v>98.284575465380996</v>
      </c>
      <c r="O107" s="111">
        <f>VLOOKUP($A107,'ADR Raw Data'!$B$6:$BE$43,'ADR Raw Data'!AI$1,FALSE)</f>
        <v>99.904420874788798</v>
      </c>
      <c r="P107" s="111">
        <f>VLOOKUP($A107,'ADR Raw Data'!$B$6:$BE$43,'ADR Raw Data'!AJ$1,FALSE)</f>
        <v>98.456268958543902</v>
      </c>
      <c r="Q107" s="111">
        <f>VLOOKUP($A107,'ADR Raw Data'!$B$6:$BE$43,'ADR Raw Data'!AK$1,FALSE)</f>
        <v>101.11554464343</v>
      </c>
      <c r="R107" s="112">
        <f>VLOOKUP($A107,'ADR Raw Data'!$B$6:$BE$43,'ADR Raw Data'!AL$1,FALSE)</f>
        <v>98.929338898163607</v>
      </c>
      <c r="S107" s="111">
        <f>VLOOKUP($A107,'ADR Raw Data'!$B$6:$BE$43,'ADR Raw Data'!AN$1,FALSE)</f>
        <v>115.003044168676</v>
      </c>
      <c r="T107" s="111">
        <f>VLOOKUP($A107,'ADR Raw Data'!$B$6:$BE$43,'ADR Raw Data'!AO$1,FALSE)</f>
        <v>114.089573012502</v>
      </c>
      <c r="U107" s="112">
        <f>VLOOKUP($A107,'ADR Raw Data'!$B$6:$BE$43,'ADR Raw Data'!AP$1,FALSE)</f>
        <v>114.54694072263599</v>
      </c>
      <c r="V107" s="113">
        <f>VLOOKUP($A107,'ADR Raw Data'!$B$6:$BE$43,'ADR Raw Data'!AR$1,FALSE)</f>
        <v>103.80243131741901</v>
      </c>
      <c r="X107" s="110">
        <f>VLOOKUP($A107,'RevPAR Raw Data'!$B$6:$BE$43,'RevPAR Raw Data'!AG$1,FALSE)</f>
        <v>52.780487783595099</v>
      </c>
      <c r="Y107" s="111">
        <f>VLOOKUP($A107,'RevPAR Raw Data'!$B$6:$BE$43,'RevPAR Raw Data'!AH$1,FALSE)</f>
        <v>64.039347731239005</v>
      </c>
      <c r="Z107" s="111">
        <f>VLOOKUP($A107,'RevPAR Raw Data'!$B$6:$BE$43,'RevPAR Raw Data'!AI$1,FALSE)</f>
        <v>69.658488219895204</v>
      </c>
      <c r="AA107" s="111">
        <f>VLOOKUP($A107,'RevPAR Raw Data'!$B$6:$BE$43,'RevPAR Raw Data'!AJ$1,FALSE)</f>
        <v>67.974345549738203</v>
      </c>
      <c r="AB107" s="111">
        <f>VLOOKUP($A107,'RevPAR Raw Data'!$B$6:$BE$43,'RevPAR Raw Data'!AK$1,FALSE)</f>
        <v>68.729453315881301</v>
      </c>
      <c r="AC107" s="112">
        <f>VLOOKUP($A107,'RevPAR Raw Data'!$B$6:$BE$43,'RevPAR Raw Data'!AL$1,FALSE)</f>
        <v>64.636424520069795</v>
      </c>
      <c r="AD107" s="111">
        <f>VLOOKUP($A107,'RevPAR Raw Data'!$B$6:$BE$43,'RevPAR Raw Data'!AN$1,FALSE)</f>
        <v>85.313994764397904</v>
      </c>
      <c r="AE107" s="111">
        <f>VLOOKUP($A107,'RevPAR Raw Data'!$B$6:$BE$43,'RevPAR Raw Data'!AO$1,FALSE)</f>
        <v>84.402390924956293</v>
      </c>
      <c r="AF107" s="112">
        <f>VLOOKUP($A107,'RevPAR Raw Data'!$B$6:$BE$43,'RevPAR Raw Data'!AP$1,FALSE)</f>
        <v>84.858192844677106</v>
      </c>
      <c r="AG107" s="113">
        <f>VLOOKUP($A107,'RevPAR Raw Data'!$B$6:$BE$43,'RevPAR Raw Data'!AR$1,FALSE)</f>
        <v>70.414072612814707</v>
      </c>
    </row>
    <row r="108" spans="1:33" x14ac:dyDescent="0.2">
      <c r="A108" s="90" t="s">
        <v>14</v>
      </c>
      <c r="B108" s="78">
        <f>(VLOOKUP($A107,'Occupancy Raw Data'!$B$8:$BE$51,'Occupancy Raw Data'!AT$3,FALSE))/100</f>
        <v>9.0585580310711206E-2</v>
      </c>
      <c r="C108" s="79">
        <f>(VLOOKUP($A107,'Occupancy Raw Data'!$B$8:$BE$51,'Occupancy Raw Data'!AU$3,FALSE))/100</f>
        <v>9.9668761494664707E-2</v>
      </c>
      <c r="D108" s="79">
        <f>(VLOOKUP($A107,'Occupancy Raw Data'!$B$8:$BE$51,'Occupancy Raw Data'!AV$3,FALSE))/100</f>
        <v>0.16192758701791998</v>
      </c>
      <c r="E108" s="79">
        <f>(VLOOKUP($A107,'Occupancy Raw Data'!$B$8:$BE$51,'Occupancy Raw Data'!AW$3,FALSE))/100</f>
        <v>0.147221231352544</v>
      </c>
      <c r="F108" s="79">
        <f>(VLOOKUP($A107,'Occupancy Raw Data'!$B$8:$BE$51,'Occupancy Raw Data'!AX$3,FALSE))/100</f>
        <v>0.132870511853936</v>
      </c>
      <c r="G108" s="79">
        <f>(VLOOKUP($A107,'Occupancy Raw Data'!$B$8:$BE$51,'Occupancy Raw Data'!AY$3,FALSE))/100</f>
        <v>0.127746933260901</v>
      </c>
      <c r="H108" s="80">
        <f>(VLOOKUP($A107,'Occupancy Raw Data'!$B$8:$BE$51,'Occupancy Raw Data'!BA$3,FALSE))/100</f>
        <v>4.33234786318E-2</v>
      </c>
      <c r="I108" s="80">
        <f>(VLOOKUP($A107,'Occupancy Raw Data'!$B$8:$BE$51,'Occupancy Raw Data'!BB$3,FALSE))/100</f>
        <v>5.0006918630508407E-2</v>
      </c>
      <c r="J108" s="79">
        <f>(VLOOKUP($A107,'Occupancy Raw Data'!$B$8:$BE$51,'Occupancy Raw Data'!BC$3,FALSE))/100</f>
        <v>4.6649904473371896E-2</v>
      </c>
      <c r="K108" s="81">
        <f>(VLOOKUP($A107,'Occupancy Raw Data'!$B$8:$BE$51,'Occupancy Raw Data'!BE$3,FALSE))/100</f>
        <v>0.101125548288255</v>
      </c>
      <c r="M108" s="78">
        <f>(VLOOKUP($A107,'ADR Raw Data'!$B$6:$BE$49,'ADR Raw Data'!AT$1,FALSE))/100</f>
        <v>1.31320349244187E-2</v>
      </c>
      <c r="N108" s="79">
        <f>(VLOOKUP($A107,'ADR Raw Data'!$B$6:$BE$49,'ADR Raw Data'!AU$1,FALSE))/100</f>
        <v>2.3531638157756597E-2</v>
      </c>
      <c r="O108" s="79">
        <f>(VLOOKUP($A107,'ADR Raw Data'!$B$6:$BE$49,'ADR Raw Data'!AV$1,FALSE))/100</f>
        <v>3.7000761960099597E-2</v>
      </c>
      <c r="P108" s="79">
        <f>(VLOOKUP($A107,'ADR Raw Data'!$B$6:$BE$49,'ADR Raw Data'!AW$1,FALSE))/100</f>
        <v>1.60846761558548E-2</v>
      </c>
      <c r="Q108" s="79">
        <f>(VLOOKUP($A107,'ADR Raw Data'!$B$6:$BE$49,'ADR Raw Data'!AX$1,FALSE))/100</f>
        <v>2.5141933989233301E-2</v>
      </c>
      <c r="R108" s="79">
        <f>(VLOOKUP($A107,'ADR Raw Data'!$B$6:$BE$49,'ADR Raw Data'!AY$1,FALSE))/100</f>
        <v>2.3582009506497199E-2</v>
      </c>
      <c r="S108" s="80">
        <f>(VLOOKUP($A107,'ADR Raw Data'!$B$6:$BE$49,'ADR Raw Data'!BA$1,FALSE))/100</f>
        <v>1.40607399473591E-2</v>
      </c>
      <c r="T108" s="80">
        <f>(VLOOKUP($A107,'ADR Raw Data'!$B$6:$BE$49,'ADR Raw Data'!BB$1,FALSE))/100</f>
        <v>5.6222690882823702E-3</v>
      </c>
      <c r="U108" s="79">
        <f>(VLOOKUP($A107,'ADR Raw Data'!$B$6:$BE$49,'ADR Raw Data'!BC$1,FALSE))/100</f>
        <v>9.8471541957739703E-3</v>
      </c>
      <c r="V108" s="81">
        <f>(VLOOKUP($A107,'ADR Raw Data'!$B$6:$BE$49,'ADR Raw Data'!BE$1,FALSE))/100</f>
        <v>1.6093120333323201E-2</v>
      </c>
      <c r="X108" s="78">
        <f>(VLOOKUP($A107,'RevPAR Raw Data'!$B$6:$BE$49,'RevPAR Raw Data'!AT$1,FALSE))/100</f>
        <v>0.104907188239418</v>
      </c>
      <c r="Y108" s="79">
        <f>(VLOOKUP($A107,'RevPAR Raw Data'!$B$6:$BE$49,'RevPAR Raw Data'!AU$1,FALSE))/100</f>
        <v>0.12554576888354499</v>
      </c>
      <c r="Z108" s="79">
        <f>(VLOOKUP($A107,'RevPAR Raw Data'!$B$6:$BE$49,'RevPAR Raw Data'!AV$1,FALSE))/100</f>
        <v>0.20491979308004299</v>
      </c>
      <c r="AA108" s="79">
        <f>(VLOOKUP($A107,'RevPAR Raw Data'!$B$6:$BE$49,'RevPAR Raw Data'!AW$1,FALSE))/100</f>
        <v>0.16567391333797102</v>
      </c>
      <c r="AB108" s="79">
        <f>(VLOOKUP($A107,'RevPAR Raw Data'!$B$6:$BE$49,'RevPAR Raw Data'!AX$1,FALSE))/100</f>
        <v>0.161353067481316</v>
      </c>
      <c r="AC108" s="79">
        <f>(VLOOKUP($A107,'RevPAR Raw Data'!$B$6:$BE$49,'RevPAR Raw Data'!AY$1,FALSE))/100</f>
        <v>0.15434147216198299</v>
      </c>
      <c r="AD108" s="80">
        <f>(VLOOKUP($A107,'RevPAR Raw Data'!$B$6:$BE$49,'RevPAR Raw Data'!BA$1,FALSE))/100</f>
        <v>5.7993378745815803E-2</v>
      </c>
      <c r="AE108" s="80">
        <f>(VLOOKUP($A107,'RevPAR Raw Data'!$B$6:$BE$49,'RevPAR Raw Data'!BB$1,FALSE))/100</f>
        <v>5.5910340071607306E-2</v>
      </c>
      <c r="AF108" s="79">
        <f>(VLOOKUP($A107,'RevPAR Raw Data'!$B$6:$BE$49,'RevPAR Raw Data'!BC$1,FALSE))/100</f>
        <v>5.6956427471713297E-2</v>
      </c>
      <c r="AG108" s="81">
        <f>(VLOOKUP($A107,'RevPAR Raw Data'!$B$6:$BE$49,'RevPAR Raw Data'!BE$1,FALSE))/100</f>
        <v>0.11884609423895499</v>
      </c>
    </row>
    <row r="109" spans="1:33" x14ac:dyDescent="0.2">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x14ac:dyDescent="0.2">
      <c r="A110" s="105" t="s">
        <v>55</v>
      </c>
      <c r="B110" s="106">
        <f>(VLOOKUP($A110,'Occupancy Raw Data'!$B$8:$BE$45,'Occupancy Raw Data'!AG$3,FALSE))/100</f>
        <v>0.54058663028649301</v>
      </c>
      <c r="C110" s="107">
        <f>(VLOOKUP($A110,'Occupancy Raw Data'!$B$8:$BE$45,'Occupancy Raw Data'!AH$3,FALSE))/100</f>
        <v>0.69221399337361111</v>
      </c>
      <c r="D110" s="107">
        <f>(VLOOKUP($A110,'Occupancy Raw Data'!$B$8:$BE$45,'Occupancy Raw Data'!AI$3,FALSE))/100</f>
        <v>0.67467355291366204</v>
      </c>
      <c r="E110" s="107">
        <f>(VLOOKUP($A110,'Occupancy Raw Data'!$B$8:$BE$45,'Occupancy Raw Data'!AJ$3,FALSE))/100</f>
        <v>0.66975248489573103</v>
      </c>
      <c r="F110" s="107">
        <f>(VLOOKUP($A110,'Occupancy Raw Data'!$B$8:$BE$45,'Occupancy Raw Data'!AK$3,FALSE))/100</f>
        <v>0.67038588969011803</v>
      </c>
      <c r="G110" s="108">
        <f>(VLOOKUP($A110,'Occupancy Raw Data'!$B$8:$BE$45,'Occupancy Raw Data'!AL$3,FALSE))/100</f>
        <v>0.64952251023192309</v>
      </c>
      <c r="H110" s="88">
        <f>(VLOOKUP($A110,'Occupancy Raw Data'!$B$8:$BE$45,'Occupancy Raw Data'!AN$3,FALSE))/100</f>
        <v>0.70419996102124305</v>
      </c>
      <c r="I110" s="88">
        <f>(VLOOKUP($A110,'Occupancy Raw Data'!$B$8:$BE$45,'Occupancy Raw Data'!AO$3,FALSE))/100</f>
        <v>0.69216526992788896</v>
      </c>
      <c r="J110" s="108">
        <f>(VLOOKUP($A110,'Occupancy Raw Data'!$B$8:$BE$45,'Occupancy Raw Data'!AP$3,FALSE))/100</f>
        <v>0.69818261547456606</v>
      </c>
      <c r="K110" s="109">
        <f>(VLOOKUP($A110,'Occupancy Raw Data'!$B$8:$BE$45,'Occupancy Raw Data'!AR$3,FALSE))/100</f>
        <v>0.663425397444107</v>
      </c>
      <c r="M110" s="110">
        <f>VLOOKUP($A110,'ADR Raw Data'!$B$6:$BE$43,'ADR Raw Data'!AG$1,FALSE)</f>
        <v>145.14858855340199</v>
      </c>
      <c r="N110" s="111">
        <f>VLOOKUP($A110,'ADR Raw Data'!$B$6:$BE$43,'ADR Raw Data'!AH$1,FALSE)</f>
        <v>144.29004575209399</v>
      </c>
      <c r="O110" s="111">
        <f>VLOOKUP($A110,'ADR Raw Data'!$B$6:$BE$43,'ADR Raw Data'!AI$1,FALSE)</f>
        <v>142.72652993428099</v>
      </c>
      <c r="P110" s="111">
        <f>VLOOKUP($A110,'ADR Raw Data'!$B$6:$BE$43,'ADR Raw Data'!AJ$1,FALSE)</f>
        <v>143.32770042193999</v>
      </c>
      <c r="Q110" s="111">
        <f>VLOOKUP($A110,'ADR Raw Data'!$B$6:$BE$43,'ADR Raw Data'!AK$1,FALSE)</f>
        <v>155.80516098553599</v>
      </c>
      <c r="R110" s="112">
        <f>VLOOKUP($A110,'ADR Raw Data'!$B$6:$BE$43,'ADR Raw Data'!AL$1,FALSE)</f>
        <v>146.28667911903199</v>
      </c>
      <c r="S110" s="111">
        <f>VLOOKUP($A110,'ADR Raw Data'!$B$6:$BE$43,'ADR Raw Data'!AN$1,FALSE)</f>
        <v>193.326329481768</v>
      </c>
      <c r="T110" s="111">
        <f>VLOOKUP($A110,'ADR Raw Data'!$B$6:$BE$43,'ADR Raw Data'!AO$1,FALSE)</f>
        <v>189.37020554695101</v>
      </c>
      <c r="U110" s="112">
        <f>VLOOKUP($A110,'ADR Raw Data'!$B$6:$BE$43,'ADR Raw Data'!AP$1,FALSE)</f>
        <v>191.36531560766201</v>
      </c>
      <c r="V110" s="113">
        <f>VLOOKUP($A110,'ADR Raw Data'!$B$6:$BE$43,'ADR Raw Data'!AR$1,FALSE)</f>
        <v>159.84105935181901</v>
      </c>
      <c r="X110" s="110">
        <f>VLOOKUP($A110,'RevPAR Raw Data'!$B$6:$BE$43,'RevPAR Raw Data'!AG$1,FALSE)</f>
        <v>78.465386376924499</v>
      </c>
      <c r="Y110" s="111">
        <f>VLOOKUP($A110,'RevPAR Raw Data'!$B$6:$BE$43,'RevPAR Raw Data'!AH$1,FALSE)</f>
        <v>99.879588774118105</v>
      </c>
      <c r="Z110" s="111">
        <f>VLOOKUP($A110,'RevPAR Raw Data'!$B$6:$BE$43,'RevPAR Raw Data'!AI$1,FALSE)</f>
        <v>96.293815045800002</v>
      </c>
      <c r="AA110" s="111">
        <f>VLOOKUP($A110,'RevPAR Raw Data'!$B$6:$BE$43,'RevPAR Raw Data'!AJ$1,FALSE)</f>
        <v>95.994083511985906</v>
      </c>
      <c r="AB110" s="111">
        <f>VLOOKUP($A110,'RevPAR Raw Data'!$B$6:$BE$43,'RevPAR Raw Data'!AK$1,FALSE)</f>
        <v>104.449581465601</v>
      </c>
      <c r="AC110" s="112">
        <f>VLOOKUP($A110,'RevPAR Raw Data'!$B$6:$BE$43,'RevPAR Raw Data'!AL$1,FALSE)</f>
        <v>95.016491034885902</v>
      </c>
      <c r="AD110" s="111">
        <f>VLOOKUP($A110,'RevPAR Raw Data'!$B$6:$BE$43,'RevPAR Raw Data'!AN$1,FALSE)</f>
        <v>136.14039368544101</v>
      </c>
      <c r="AE110" s="111">
        <f>VLOOKUP($A110,'RevPAR Raw Data'!$B$6:$BE$43,'RevPAR Raw Data'!AO$1,FALSE)</f>
        <v>131.075479438705</v>
      </c>
      <c r="AF110" s="112">
        <f>VLOOKUP($A110,'RevPAR Raw Data'!$B$6:$BE$43,'RevPAR Raw Data'!AP$1,FALSE)</f>
        <v>133.60793656207301</v>
      </c>
      <c r="AG110" s="113">
        <f>VLOOKUP($A110,'RevPAR Raw Data'!$B$6:$BE$43,'RevPAR Raw Data'!AR$1,FALSE)</f>
        <v>106.04261832836799</v>
      </c>
    </row>
    <row r="111" spans="1:33" x14ac:dyDescent="0.2">
      <c r="A111" s="90" t="s">
        <v>14</v>
      </c>
      <c r="B111" s="78">
        <f>(VLOOKUP($A110,'Occupancy Raw Data'!$B$8:$BE$51,'Occupancy Raw Data'!AT$3,FALSE))/100</f>
        <v>-3.99663227035758E-3</v>
      </c>
      <c r="C111" s="79">
        <f>(VLOOKUP($A110,'Occupancy Raw Data'!$B$8:$BE$51,'Occupancy Raw Data'!AU$3,FALSE))/100</f>
        <v>5.0292408085710096E-2</v>
      </c>
      <c r="D111" s="79">
        <f>(VLOOKUP($A110,'Occupancy Raw Data'!$B$8:$BE$51,'Occupancy Raw Data'!AV$3,FALSE))/100</f>
        <v>6.5529717138626195E-2</v>
      </c>
      <c r="E111" s="79">
        <f>(VLOOKUP($A110,'Occupancy Raw Data'!$B$8:$BE$51,'Occupancy Raw Data'!AW$3,FALSE))/100</f>
        <v>-6.3945549495155298E-3</v>
      </c>
      <c r="F111" s="79">
        <f>(VLOOKUP($A110,'Occupancy Raw Data'!$B$8:$BE$51,'Occupancy Raw Data'!AX$3,FALSE))/100</f>
        <v>1.3179072701987498E-3</v>
      </c>
      <c r="G111" s="79">
        <f>(VLOOKUP($A110,'Occupancy Raw Data'!$B$8:$BE$51,'Occupancy Raw Data'!AY$3,FALSE))/100</f>
        <v>2.17208026120146E-2</v>
      </c>
      <c r="H111" s="80">
        <f>(VLOOKUP($A110,'Occupancy Raw Data'!$B$8:$BE$51,'Occupancy Raw Data'!BA$3,FALSE))/100</f>
        <v>3.1607215625925396E-2</v>
      </c>
      <c r="I111" s="80">
        <f>(VLOOKUP($A110,'Occupancy Raw Data'!$B$8:$BE$51,'Occupancy Raw Data'!BB$3,FALSE))/100</f>
        <v>1.0153957443186E-2</v>
      </c>
      <c r="J111" s="79">
        <f>(VLOOKUP($A110,'Occupancy Raw Data'!$B$8:$BE$51,'Occupancy Raw Data'!BC$3,FALSE))/100</f>
        <v>2.0860325874444599E-2</v>
      </c>
      <c r="K111" s="81">
        <f>(VLOOKUP($A110,'Occupancy Raw Data'!$B$8:$BE$51,'Occupancy Raw Data'!BE$3,FALSE))/100</f>
        <v>2.1461919403948201E-2</v>
      </c>
      <c r="M111" s="78">
        <f>(VLOOKUP($A110,'ADR Raw Data'!$B$6:$BE$49,'ADR Raw Data'!AT$1,FALSE))/100</f>
        <v>-4.5246283126102203E-2</v>
      </c>
      <c r="N111" s="79">
        <f>(VLOOKUP($A110,'ADR Raw Data'!$B$6:$BE$49,'ADR Raw Data'!AU$1,FALSE))/100</f>
        <v>-1.6763560449570499E-2</v>
      </c>
      <c r="O111" s="79">
        <f>(VLOOKUP($A110,'ADR Raw Data'!$B$6:$BE$49,'ADR Raw Data'!AV$1,FALSE))/100</f>
        <v>-4.40133701621283E-2</v>
      </c>
      <c r="P111" s="79">
        <f>(VLOOKUP($A110,'ADR Raw Data'!$B$6:$BE$49,'ADR Raw Data'!AW$1,FALSE))/100</f>
        <v>-8.4119514064870199E-2</v>
      </c>
      <c r="Q111" s="79">
        <f>(VLOOKUP($A110,'ADR Raw Data'!$B$6:$BE$49,'ADR Raw Data'!AX$1,FALSE))/100</f>
        <v>-6.1245209538702799E-2</v>
      </c>
      <c r="R111" s="79">
        <f>(VLOOKUP($A110,'ADR Raw Data'!$B$6:$BE$49,'ADR Raw Data'!AY$1,FALSE))/100</f>
        <v>-5.1766377893819999E-2</v>
      </c>
      <c r="S111" s="80">
        <f>(VLOOKUP($A110,'ADR Raw Data'!$B$6:$BE$49,'ADR Raw Data'!BA$1,FALSE))/100</f>
        <v>-4.0541877420037301E-2</v>
      </c>
      <c r="T111" s="80">
        <f>(VLOOKUP($A110,'ADR Raw Data'!$B$6:$BE$49,'ADR Raw Data'!BB$1,FALSE))/100</f>
        <v>-5.4804831770439898E-2</v>
      </c>
      <c r="U111" s="79">
        <f>(VLOOKUP($A110,'ADR Raw Data'!$B$6:$BE$49,'ADR Raw Data'!BC$1,FALSE))/100</f>
        <v>-4.7563060637492195E-2</v>
      </c>
      <c r="V111" s="81">
        <f>(VLOOKUP($A110,'ADR Raw Data'!$B$6:$BE$49,'ADR Raw Data'!BE$1,FALSE))/100</f>
        <v>-5.0304172959294402E-2</v>
      </c>
      <c r="X111" s="78">
        <f>(VLOOKUP($A110,'RevPAR Raw Data'!$B$6:$BE$49,'RevPAR Raw Data'!AT$1,FALSE))/100</f>
        <v>-4.9062082641204298E-2</v>
      </c>
      <c r="Y111" s="79">
        <f>(VLOOKUP($A110,'RevPAR Raw Data'!$B$6:$BE$49,'RevPAR Raw Data'!AU$1,FALSE))/100</f>
        <v>3.2685767813040202E-2</v>
      </c>
      <c r="Z111" s="79">
        <f>(VLOOKUP($A110,'RevPAR Raw Data'!$B$6:$BE$49,'RevPAR Raw Data'!AV$1,FALSE))/100</f>
        <v>1.86321632794559E-2</v>
      </c>
      <c r="AA111" s="79">
        <f>(VLOOKUP($A110,'RevPAR Raw Data'!$B$6:$BE$49,'RevPAR Raw Data'!AW$1,FALSE))/100</f>
        <v>-8.997616215937139E-2</v>
      </c>
      <c r="AB111" s="79">
        <f>(VLOOKUP($A110,'RevPAR Raw Data'!$B$6:$BE$49,'RevPAR Raw Data'!AX$1,FALSE))/100</f>
        <v>-6.0008017775419996E-2</v>
      </c>
      <c r="AC111" s="79">
        <f>(VLOOKUP($A110,'RevPAR Raw Data'!$B$6:$BE$49,'RevPAR Raw Data'!AY$1,FALSE))/100</f>
        <v>-3.1169982557976001E-2</v>
      </c>
      <c r="AD111" s="80">
        <f>(VLOOKUP($A110,'RevPAR Raw Data'!$B$6:$BE$49,'RevPAR Raw Data'!BA$1,FALSE))/100</f>
        <v>-1.0216077655606799E-2</v>
      </c>
      <c r="AE111" s="80">
        <f>(VLOOKUP($A110,'RevPAR Raw Data'!$B$6:$BE$49,'RevPAR Raw Data'!BB$1,FALSE))/100</f>
        <v>-4.5207360256731902E-2</v>
      </c>
      <c r="AF111" s="79">
        <f>(VLOOKUP($A110,'RevPAR Raw Data'!$B$6:$BE$49,'RevPAR Raw Data'!BC$1,FALSE))/100</f>
        <v>-2.7694915707531603E-2</v>
      </c>
      <c r="AG111" s="81">
        <f>(VLOOKUP($A110,'RevPAR Raw Data'!$B$6:$BE$49,'RevPAR Raw Data'!BE$1,FALSE))/100</f>
        <v>-2.9921877661080898E-2</v>
      </c>
    </row>
    <row r="112" spans="1:33" x14ac:dyDescent="0.2">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3" x14ac:dyDescent="0.2">
      <c r="A113" s="105" t="s">
        <v>54</v>
      </c>
      <c r="B113" s="106">
        <f>(VLOOKUP($A113,'Occupancy Raw Data'!$B$8:$BE$45,'Occupancy Raw Data'!AG$3,FALSE))/100</f>
        <v>0.52546469218262504</v>
      </c>
      <c r="C113" s="107">
        <f>(VLOOKUP($A113,'Occupancy Raw Data'!$B$8:$BE$45,'Occupancy Raw Data'!AH$3,FALSE))/100</f>
        <v>0.60746144043590899</v>
      </c>
      <c r="D113" s="107">
        <f>(VLOOKUP($A113,'Occupancy Raw Data'!$B$8:$BE$45,'Occupancy Raw Data'!AI$3,FALSE))/100</f>
        <v>0.64761779646172701</v>
      </c>
      <c r="E113" s="107">
        <f>(VLOOKUP($A113,'Occupancy Raw Data'!$B$8:$BE$45,'Occupancy Raw Data'!AJ$3,FALSE))/100</f>
        <v>0.66014188124014694</v>
      </c>
      <c r="F113" s="107">
        <f>(VLOOKUP($A113,'Occupancy Raw Data'!$B$8:$BE$45,'Occupancy Raw Data'!AK$3,FALSE))/100</f>
        <v>0.65204063758977004</v>
      </c>
      <c r="G113" s="108">
        <f>(VLOOKUP($A113,'Occupancy Raw Data'!$B$8:$BE$45,'Occupancy Raw Data'!AL$3,FALSE))/100</f>
        <v>0.61861745978846105</v>
      </c>
      <c r="H113" s="88">
        <f>(VLOOKUP($A113,'Occupancy Raw Data'!$B$8:$BE$45,'Occupancy Raw Data'!AN$3,FALSE))/100</f>
        <v>0.66815554387808707</v>
      </c>
      <c r="I113" s="88">
        <f>(VLOOKUP($A113,'Occupancy Raw Data'!$B$8:$BE$45,'Occupancy Raw Data'!AO$3,FALSE))/100</f>
        <v>0.6785776843580309</v>
      </c>
      <c r="J113" s="108">
        <f>(VLOOKUP($A113,'Occupancy Raw Data'!$B$8:$BE$45,'Occupancy Raw Data'!AP$3,FALSE))/100</f>
        <v>0.67336661411805909</v>
      </c>
      <c r="K113" s="109">
        <f>(VLOOKUP($A113,'Occupancy Raw Data'!$B$8:$BE$45,'Occupancy Raw Data'!AR$3,FALSE))/100</f>
        <v>0.63427555199318597</v>
      </c>
      <c r="M113" s="110">
        <f>VLOOKUP($A113,'ADR Raw Data'!$B$6:$BE$43,'ADR Raw Data'!AG$1,FALSE)</f>
        <v>97.803967218598402</v>
      </c>
      <c r="N113" s="111">
        <f>VLOOKUP($A113,'ADR Raw Data'!$B$6:$BE$43,'ADR Raw Data'!AH$1,FALSE)</f>
        <v>103.190013744212</v>
      </c>
      <c r="O113" s="111">
        <f>VLOOKUP($A113,'ADR Raw Data'!$B$6:$BE$43,'ADR Raw Data'!AI$1,FALSE)</f>
        <v>108.141471363851</v>
      </c>
      <c r="P113" s="111">
        <f>VLOOKUP($A113,'ADR Raw Data'!$B$6:$BE$43,'ADR Raw Data'!AJ$1,FALSE)</f>
        <v>108.293984742951</v>
      </c>
      <c r="Q113" s="111">
        <f>VLOOKUP($A113,'ADR Raw Data'!$B$6:$BE$43,'ADR Raw Data'!AK$1,FALSE)</f>
        <v>105.753815983881</v>
      </c>
      <c r="R113" s="112">
        <f>VLOOKUP($A113,'ADR Raw Data'!$B$6:$BE$43,'ADR Raw Data'!AL$1,FALSE)</f>
        <v>104.947104315526</v>
      </c>
      <c r="S113" s="111">
        <f>VLOOKUP($A113,'ADR Raw Data'!$B$6:$BE$43,'ADR Raw Data'!AN$1,FALSE)</f>
        <v>113.305515794992</v>
      </c>
      <c r="T113" s="111">
        <f>VLOOKUP($A113,'ADR Raw Data'!$B$6:$BE$43,'ADR Raw Data'!AO$1,FALSE)</f>
        <v>113.72937854930299</v>
      </c>
      <c r="U113" s="112">
        <f>VLOOKUP($A113,'ADR Raw Data'!$B$6:$BE$43,'ADR Raw Data'!AP$1,FALSE)</f>
        <v>113.5190872732</v>
      </c>
      <c r="V113" s="113">
        <f>VLOOKUP($A113,'ADR Raw Data'!$B$6:$BE$43,'ADR Raw Data'!AR$1,FALSE)</f>
        <v>107.549757725343</v>
      </c>
      <c r="X113" s="110">
        <f>VLOOKUP($A113,'RevPAR Raw Data'!$B$6:$BE$43,'RevPAR Raw Data'!AG$1,FALSE)</f>
        <v>51.392531528760301</v>
      </c>
      <c r="Y113" s="111">
        <f>VLOOKUP($A113,'RevPAR Raw Data'!$B$6:$BE$43,'RevPAR Raw Data'!AH$1,FALSE)</f>
        <v>62.683954387660897</v>
      </c>
      <c r="Z113" s="111">
        <f>VLOOKUP($A113,'RevPAR Raw Data'!$B$6:$BE$43,'RevPAR Raw Data'!AI$1,FALSE)</f>
        <v>70.034341390786395</v>
      </c>
      <c r="AA113" s="111">
        <f>VLOOKUP($A113,'RevPAR Raw Data'!$B$6:$BE$43,'RevPAR Raw Data'!AJ$1,FALSE)</f>
        <v>71.489394815203994</v>
      </c>
      <c r="AB113" s="111">
        <f>VLOOKUP($A113,'RevPAR Raw Data'!$B$6:$BE$43,'RevPAR Raw Data'!AK$1,FALSE)</f>
        <v>68.955785601681498</v>
      </c>
      <c r="AC113" s="112">
        <f>VLOOKUP($A113,'RevPAR Raw Data'!$B$6:$BE$43,'RevPAR Raw Data'!AL$1,FALSE)</f>
        <v>64.922111083825897</v>
      </c>
      <c r="AD113" s="111">
        <f>VLOOKUP($A113,'RevPAR Raw Data'!$B$6:$BE$43,'RevPAR Raw Data'!AN$1,FALSE)</f>
        <v>75.705708530390595</v>
      </c>
      <c r="AE113" s="111">
        <f>VLOOKUP($A113,'RevPAR Raw Data'!$B$6:$BE$43,'RevPAR Raw Data'!AO$1,FALSE)</f>
        <v>77.174218339464005</v>
      </c>
      <c r="AF113" s="112">
        <f>VLOOKUP($A113,'RevPAR Raw Data'!$B$6:$BE$43,'RevPAR Raw Data'!AP$1,FALSE)</f>
        <v>76.439963434927293</v>
      </c>
      <c r="AG113" s="113">
        <f>VLOOKUP($A113,'RevPAR Raw Data'!$B$6:$BE$43,'RevPAR Raw Data'!AR$1,FALSE)</f>
        <v>68.2161819479755</v>
      </c>
    </row>
    <row r="114" spans="1:33" x14ac:dyDescent="0.2">
      <c r="A114" s="90" t="s">
        <v>14</v>
      </c>
      <c r="B114" s="78">
        <f>(VLOOKUP($A113,'Occupancy Raw Data'!$B$8:$BE$51,'Occupancy Raw Data'!AT$3,FALSE))/100</f>
        <v>3.31010338002172E-2</v>
      </c>
      <c r="C114" s="79">
        <f>(VLOOKUP($A113,'Occupancy Raw Data'!$B$8:$BE$51,'Occupancy Raw Data'!AU$3,FALSE))/100</f>
        <v>-5.2898043183986804E-2</v>
      </c>
      <c r="D114" s="79">
        <f>(VLOOKUP($A113,'Occupancy Raw Data'!$B$8:$BE$51,'Occupancy Raw Data'!AV$3,FALSE))/100</f>
        <v>-1.7357979101020299E-2</v>
      </c>
      <c r="E114" s="79">
        <f>(VLOOKUP($A113,'Occupancy Raw Data'!$B$8:$BE$51,'Occupancy Raw Data'!AW$3,FALSE))/100</f>
        <v>2.8797422033737599E-2</v>
      </c>
      <c r="F114" s="79">
        <f>(VLOOKUP($A113,'Occupancy Raw Data'!$B$8:$BE$51,'Occupancy Raw Data'!AX$3,FALSE))/100</f>
        <v>5.2335553033181006E-2</v>
      </c>
      <c r="G114" s="79">
        <f>(VLOOKUP($A113,'Occupancy Raw Data'!$B$8:$BE$51,'Occupancy Raw Data'!AY$3,FALSE))/100</f>
        <v>7.4046391392554103E-3</v>
      </c>
      <c r="H114" s="80">
        <f>(VLOOKUP($A113,'Occupancy Raw Data'!$B$8:$BE$51,'Occupancy Raw Data'!BA$3,FALSE))/100</f>
        <v>-2.2098153607802803E-2</v>
      </c>
      <c r="I114" s="80">
        <f>(VLOOKUP($A113,'Occupancy Raw Data'!$B$8:$BE$51,'Occupancy Raw Data'!BB$3,FALSE))/100</f>
        <v>1.0027561713666399E-2</v>
      </c>
      <c r="J114" s="79">
        <f>(VLOOKUP($A113,'Occupancy Raw Data'!$B$8:$BE$51,'Occupancy Raw Data'!BC$3,FALSE))/100</f>
        <v>-6.1705871813241102E-3</v>
      </c>
      <c r="K114" s="81">
        <f>(VLOOKUP($A113,'Occupancy Raw Data'!$B$8:$BE$51,'Occupancy Raw Data'!BE$3,FALSE))/100</f>
        <v>3.2723148090098701E-3</v>
      </c>
      <c r="M114" s="78">
        <f>(VLOOKUP($A113,'ADR Raw Data'!$B$6:$BE$49,'ADR Raw Data'!AT$1,FALSE))/100</f>
        <v>2.1550143644355001E-2</v>
      </c>
      <c r="N114" s="79">
        <f>(VLOOKUP($A113,'ADR Raw Data'!$B$6:$BE$49,'ADR Raw Data'!AU$1,FALSE))/100</f>
        <v>-2.27938125545144E-2</v>
      </c>
      <c r="O114" s="79">
        <f>(VLOOKUP($A113,'ADR Raw Data'!$B$6:$BE$49,'ADR Raw Data'!AV$1,FALSE))/100</f>
        <v>-8.9445349699333598E-3</v>
      </c>
      <c r="P114" s="79">
        <f>(VLOOKUP($A113,'ADR Raw Data'!$B$6:$BE$49,'ADR Raw Data'!AW$1,FALSE))/100</f>
        <v>3.0814188538115E-2</v>
      </c>
      <c r="Q114" s="79">
        <f>(VLOOKUP($A113,'ADR Raw Data'!$B$6:$BE$49,'ADR Raw Data'!AX$1,FALSE))/100</f>
        <v>4.4823880336596095E-2</v>
      </c>
      <c r="R114" s="79">
        <f>(VLOOKUP($A113,'ADR Raw Data'!$B$6:$BE$49,'ADR Raw Data'!AY$1,FALSE))/100</f>
        <v>1.1801012783069199E-2</v>
      </c>
      <c r="S114" s="80">
        <f>(VLOOKUP($A113,'ADR Raw Data'!$B$6:$BE$49,'ADR Raw Data'!BA$1,FALSE))/100</f>
        <v>2.9646155736608198E-2</v>
      </c>
      <c r="T114" s="80">
        <f>(VLOOKUP($A113,'ADR Raw Data'!$B$6:$BE$49,'ADR Raw Data'!BB$1,FALSE))/100</f>
        <v>4.7915619597726902E-2</v>
      </c>
      <c r="U114" s="79">
        <f>(VLOOKUP($A113,'ADR Raw Data'!$B$6:$BE$49,'ADR Raw Data'!BC$1,FALSE))/100</f>
        <v>3.8672021438213702E-2</v>
      </c>
      <c r="V114" s="81">
        <f>(VLOOKUP($A113,'ADR Raw Data'!$B$6:$BE$49,'ADR Raw Data'!BE$1,FALSE))/100</f>
        <v>2.0120694474757301E-2</v>
      </c>
      <c r="X114" s="78">
        <f>(VLOOKUP($A113,'RevPAR Raw Data'!$B$6:$BE$49,'RevPAR Raw Data'!AT$1,FALSE))/100</f>
        <v>5.5364509477743601E-2</v>
      </c>
      <c r="Y114" s="79">
        <f>(VLOOKUP($A113,'RevPAR Raw Data'!$B$6:$BE$49,'RevPAR Raw Data'!AU$1,FALSE))/100</f>
        <v>-7.4486107657664891E-2</v>
      </c>
      <c r="Z114" s="79">
        <f>(VLOOKUP($A113,'RevPAR Raw Data'!$B$6:$BE$49,'RevPAR Raw Data'!AV$1,FALSE))/100</f>
        <v>-2.6147255019877198E-2</v>
      </c>
      <c r="AA114" s="79">
        <f>(VLOOKUP($A113,'RevPAR Raw Data'!$B$6:$BE$49,'RevPAR Raw Data'!AW$1,FALSE))/100</f>
        <v>6.0498979763811897E-2</v>
      </c>
      <c r="AB114" s="79">
        <f>(VLOOKUP($A113,'RevPAR Raw Data'!$B$6:$BE$49,'RevPAR Raw Data'!AX$1,FALSE))/100</f>
        <v>9.9505315936286087E-2</v>
      </c>
      <c r="AC114" s="79">
        <f>(VLOOKUP($A113,'RevPAR Raw Data'!$B$6:$BE$49,'RevPAR Raw Data'!AY$1,FALSE))/100</f>
        <v>1.9293034163460999E-2</v>
      </c>
      <c r="AD114" s="80">
        <f>(VLOOKUP($A113,'RevPAR Raw Data'!$B$6:$BE$49,'RevPAR Raw Data'!BA$1,FALSE))/100</f>
        <v>6.8928768254570005E-3</v>
      </c>
      <c r="AE114" s="80">
        <f>(VLOOKUP($A113,'RevPAR Raw Data'!$B$6:$BE$49,'RevPAR Raw Data'!BB$1,FALSE))/100</f>
        <v>5.8423658143958106E-2</v>
      </c>
      <c r="AF114" s="79">
        <f>(VLOOKUP($A113,'RevPAR Raw Data'!$B$6:$BE$49,'RevPAR Raw Data'!BC$1,FALSE))/100</f>
        <v>3.2262805177126999E-2</v>
      </c>
      <c r="AG114" s="81">
        <f>(VLOOKUP($A113,'RevPAR Raw Data'!$B$6:$BE$49,'RevPAR Raw Data'!BE$1,FALSE))/100</f>
        <v>2.3458850530264499E-2</v>
      </c>
    </row>
    <row r="115" spans="1:33" x14ac:dyDescent="0.2">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3" x14ac:dyDescent="0.2">
      <c r="A116" s="105" t="s">
        <v>50</v>
      </c>
      <c r="B116" s="106">
        <f>(VLOOKUP($A116,'Occupancy Raw Data'!$B$8:$BE$45,'Occupancy Raw Data'!AG$3,FALSE))/100</f>
        <v>0.42852825627077601</v>
      </c>
      <c r="C116" s="107">
        <f>(VLOOKUP($A116,'Occupancy Raw Data'!$B$8:$BE$45,'Occupancy Raw Data'!AH$3,FALSE))/100</f>
        <v>0.56860078573587103</v>
      </c>
      <c r="D116" s="107">
        <f>(VLOOKUP($A116,'Occupancy Raw Data'!$B$8:$BE$45,'Occupancy Raw Data'!AI$3,FALSE))/100</f>
        <v>0.59927470534904803</v>
      </c>
      <c r="E116" s="107">
        <f>(VLOOKUP($A116,'Occupancy Raw Data'!$B$8:$BE$45,'Occupancy Raw Data'!AJ$3,FALSE))/100</f>
        <v>0.58590208522212106</v>
      </c>
      <c r="F116" s="107">
        <f>(VLOOKUP($A116,'Occupancy Raw Data'!$B$8:$BE$45,'Occupancy Raw Data'!AK$3,FALSE))/100</f>
        <v>0.54789966757328401</v>
      </c>
      <c r="G116" s="108">
        <f>(VLOOKUP($A116,'Occupancy Raw Data'!$B$8:$BE$45,'Occupancy Raw Data'!AL$3,FALSE))/100</f>
        <v>0.54604110003021999</v>
      </c>
      <c r="H116" s="88">
        <f>(VLOOKUP($A116,'Occupancy Raw Data'!$B$8:$BE$45,'Occupancy Raw Data'!AN$3,FALSE))/100</f>
        <v>0.62466001813236605</v>
      </c>
      <c r="I116" s="88">
        <f>(VLOOKUP($A116,'Occupancy Raw Data'!$B$8:$BE$45,'Occupancy Raw Data'!AO$3,FALSE))/100</f>
        <v>0.62889090359625199</v>
      </c>
      <c r="J116" s="108">
        <f>(VLOOKUP($A116,'Occupancy Raw Data'!$B$8:$BE$45,'Occupancy Raw Data'!AP$3,FALSE))/100</f>
        <v>0.62677546086430902</v>
      </c>
      <c r="K116" s="109">
        <f>(VLOOKUP($A116,'Occupancy Raw Data'!$B$8:$BE$45,'Occupancy Raw Data'!AR$3,FALSE))/100</f>
        <v>0.569108060268531</v>
      </c>
      <c r="M116" s="110">
        <f>VLOOKUP($A116,'ADR Raw Data'!$B$6:$BE$43,'ADR Raw Data'!AG$1,FALSE)</f>
        <v>101.249444640338</v>
      </c>
      <c r="N116" s="111">
        <f>VLOOKUP($A116,'ADR Raw Data'!$B$6:$BE$43,'ADR Raw Data'!AH$1,FALSE)</f>
        <v>107.210659048631</v>
      </c>
      <c r="O116" s="111">
        <f>VLOOKUP($A116,'ADR Raw Data'!$B$6:$BE$43,'ADR Raw Data'!AI$1,FALSE)</f>
        <v>107.05203479576301</v>
      </c>
      <c r="P116" s="111">
        <f>VLOOKUP($A116,'ADR Raw Data'!$B$6:$BE$43,'ADR Raw Data'!AJ$1,FALSE)</f>
        <v>107.322147001934</v>
      </c>
      <c r="Q116" s="111">
        <f>VLOOKUP($A116,'ADR Raw Data'!$B$6:$BE$43,'ADR Raw Data'!AK$1,FALSE)</f>
        <v>109.598756205184</v>
      </c>
      <c r="R116" s="112">
        <f>VLOOKUP($A116,'ADR Raw Data'!$B$6:$BE$43,'ADR Raw Data'!AL$1,FALSE)</f>
        <v>106.743350029056</v>
      </c>
      <c r="S116" s="111">
        <f>VLOOKUP($A116,'ADR Raw Data'!$B$6:$BE$43,'ADR Raw Data'!AN$1,FALSE)</f>
        <v>127.041635220125</v>
      </c>
      <c r="T116" s="111">
        <f>VLOOKUP($A116,'ADR Raw Data'!$B$6:$BE$43,'ADR Raw Data'!AO$1,FALSE)</f>
        <v>126.549154252763</v>
      </c>
      <c r="U116" s="112">
        <f>VLOOKUP($A116,'ADR Raw Data'!$B$6:$BE$43,'ADR Raw Data'!AP$1,FALSE)</f>
        <v>126.79456364513</v>
      </c>
      <c r="V116" s="113">
        <f>VLOOKUP($A116,'ADR Raw Data'!$B$6:$BE$43,'ADR Raw Data'!AR$1,FALSE)</f>
        <v>113.052776271122</v>
      </c>
      <c r="X116" s="110">
        <f>VLOOKUP($A116,'RevPAR Raw Data'!$B$6:$BE$43,'RevPAR Raw Data'!AG$1,FALSE)</f>
        <v>43.3882479601087</v>
      </c>
      <c r="Y116" s="111">
        <f>VLOOKUP($A116,'RevPAR Raw Data'!$B$6:$BE$43,'RevPAR Raw Data'!AH$1,FALSE)</f>
        <v>60.960064974312402</v>
      </c>
      <c r="Z116" s="111">
        <f>VLOOKUP($A116,'RevPAR Raw Data'!$B$6:$BE$43,'RevPAR Raw Data'!AI$1,FALSE)</f>
        <v>64.153576609247494</v>
      </c>
      <c r="AA116" s="111">
        <f>VLOOKUP($A116,'RevPAR Raw Data'!$B$6:$BE$43,'RevPAR Raw Data'!AJ$1,FALSE)</f>
        <v>62.880269718948298</v>
      </c>
      <c r="AB116" s="111">
        <f>VLOOKUP($A116,'RevPAR Raw Data'!$B$6:$BE$43,'RevPAR Raw Data'!AK$1,FALSE)</f>
        <v>60.049122091266199</v>
      </c>
      <c r="AC116" s="112">
        <f>VLOOKUP($A116,'RevPAR Raw Data'!$B$6:$BE$43,'RevPAR Raw Data'!AL$1,FALSE)</f>
        <v>58.286256270776597</v>
      </c>
      <c r="AD116" s="111">
        <f>VLOOKUP($A116,'RevPAR Raw Data'!$B$6:$BE$43,'RevPAR Raw Data'!AN$1,FALSE)</f>
        <v>79.3578301601692</v>
      </c>
      <c r="AE116" s="111">
        <f>VLOOKUP($A116,'RevPAR Raw Data'!$B$6:$BE$43,'RevPAR Raw Data'!AO$1,FALSE)</f>
        <v>79.5856119673617</v>
      </c>
      <c r="AF116" s="112">
        <f>VLOOKUP($A116,'RevPAR Raw Data'!$B$6:$BE$43,'RevPAR Raw Data'!AP$1,FALSE)</f>
        <v>79.471721063765401</v>
      </c>
      <c r="AG116" s="113">
        <f>VLOOKUP($A116,'RevPAR Raw Data'!$B$6:$BE$43,'RevPAR Raw Data'!AR$1,FALSE)</f>
        <v>64.339246211630595</v>
      </c>
    </row>
    <row r="117" spans="1:33" x14ac:dyDescent="0.2">
      <c r="A117" s="90" t="s">
        <v>14</v>
      </c>
      <c r="B117" s="78">
        <f>(VLOOKUP($A116,'Occupancy Raw Data'!$B$8:$BE$51,'Occupancy Raw Data'!AT$3,FALSE))/100</f>
        <v>7.2567999920546702E-2</v>
      </c>
      <c r="C117" s="79">
        <f>(VLOOKUP($A116,'Occupancy Raw Data'!$B$8:$BE$51,'Occupancy Raw Data'!AU$3,FALSE))/100</f>
        <v>3.5005636750573596E-2</v>
      </c>
      <c r="D117" s="79">
        <f>(VLOOKUP($A116,'Occupancy Raw Data'!$B$8:$BE$51,'Occupancy Raw Data'!AV$3,FALSE))/100</f>
        <v>4.5025941762673299E-2</v>
      </c>
      <c r="E117" s="79">
        <f>(VLOOKUP($A116,'Occupancy Raw Data'!$B$8:$BE$51,'Occupancy Raw Data'!AW$3,FALSE))/100</f>
        <v>7.9323150219825098E-2</v>
      </c>
      <c r="F117" s="79">
        <f>(VLOOKUP($A116,'Occupancy Raw Data'!$B$8:$BE$51,'Occupancy Raw Data'!AX$3,FALSE))/100</f>
        <v>6.2786605940436904E-2</v>
      </c>
      <c r="G117" s="79">
        <f>(VLOOKUP($A116,'Occupancy Raw Data'!$B$8:$BE$51,'Occupancy Raw Data'!AY$3,FALSE))/100</f>
        <v>5.7918912257643299E-2</v>
      </c>
      <c r="H117" s="80">
        <f>(VLOOKUP($A116,'Occupancy Raw Data'!$B$8:$BE$51,'Occupancy Raw Data'!BA$3,FALSE))/100</f>
        <v>5.0797516302937905E-2</v>
      </c>
      <c r="I117" s="80">
        <f>(VLOOKUP($A116,'Occupancy Raw Data'!$B$8:$BE$51,'Occupancy Raw Data'!BB$3,FALSE))/100</f>
        <v>1.58596489069028E-2</v>
      </c>
      <c r="J117" s="79">
        <f>(VLOOKUP($A116,'Occupancy Raw Data'!$B$8:$BE$51,'Occupancy Raw Data'!BC$3,FALSE))/100</f>
        <v>3.2974322047671104E-2</v>
      </c>
      <c r="K117" s="81">
        <f>(VLOOKUP($A116,'Occupancy Raw Data'!$B$8:$BE$51,'Occupancy Raw Data'!BE$3,FALSE))/100</f>
        <v>4.9940786846211803E-2</v>
      </c>
      <c r="M117" s="78">
        <f>(VLOOKUP($A116,'ADR Raw Data'!$B$6:$BE$49,'ADR Raw Data'!AT$1,FALSE))/100</f>
        <v>5.5292913468639607E-3</v>
      </c>
      <c r="N117" s="79">
        <f>(VLOOKUP($A116,'ADR Raw Data'!$B$6:$BE$49,'ADR Raw Data'!AU$1,FALSE))/100</f>
        <v>2.9943000011977802E-2</v>
      </c>
      <c r="O117" s="79">
        <f>(VLOOKUP($A116,'ADR Raw Data'!$B$6:$BE$49,'ADR Raw Data'!AV$1,FALSE))/100</f>
        <v>3.7970750445320396E-2</v>
      </c>
      <c r="P117" s="79">
        <f>(VLOOKUP($A116,'ADR Raw Data'!$B$6:$BE$49,'ADR Raw Data'!AW$1,FALSE))/100</f>
        <v>2.1714329902477601E-2</v>
      </c>
      <c r="Q117" s="79">
        <f>(VLOOKUP($A116,'ADR Raw Data'!$B$6:$BE$49,'ADR Raw Data'!AX$1,FALSE))/100</f>
        <v>4.6034708161562306E-2</v>
      </c>
      <c r="R117" s="79">
        <f>(VLOOKUP($A116,'ADR Raw Data'!$B$6:$BE$49,'ADR Raw Data'!AY$1,FALSE))/100</f>
        <v>2.9448329455397899E-2</v>
      </c>
      <c r="S117" s="80">
        <f>(VLOOKUP($A116,'ADR Raw Data'!$B$6:$BE$49,'ADR Raw Data'!BA$1,FALSE))/100</f>
        <v>3.44017605224727E-2</v>
      </c>
      <c r="T117" s="80">
        <f>(VLOOKUP($A116,'ADR Raw Data'!$B$6:$BE$49,'ADR Raw Data'!BB$1,FALSE))/100</f>
        <v>6.9694192065087399E-3</v>
      </c>
      <c r="U117" s="79">
        <f>(VLOOKUP($A116,'ADR Raw Data'!$B$6:$BE$49,'ADR Raw Data'!BC$1,FALSE))/100</f>
        <v>2.0283342287703999E-2</v>
      </c>
      <c r="V117" s="81">
        <f>(VLOOKUP($A116,'ADR Raw Data'!$B$6:$BE$49,'ADR Raw Data'!BE$1,FALSE))/100</f>
        <v>2.5205125531442701E-2</v>
      </c>
      <c r="X117" s="78">
        <f>(VLOOKUP($A116,'RevPAR Raw Data'!$B$6:$BE$49,'RevPAR Raw Data'!AT$1,FALSE))/100</f>
        <v>7.8498540881430601E-2</v>
      </c>
      <c r="Y117" s="79">
        <f>(VLOOKUP($A116,'RevPAR Raw Data'!$B$6:$BE$49,'RevPAR Raw Data'!AU$1,FALSE))/100</f>
        <v>6.5996810544193096E-2</v>
      </c>
      <c r="Z117" s="79">
        <f>(VLOOKUP($A116,'RevPAR Raw Data'!$B$6:$BE$49,'RevPAR Raw Data'!AV$1,FALSE))/100</f>
        <v>8.4706361006229788E-2</v>
      </c>
      <c r="AA117" s="79">
        <f>(VLOOKUP($A116,'RevPAR Raw Data'!$B$6:$BE$49,'RevPAR Raw Data'!AW$1,FALSE))/100</f>
        <v>0.10275992917507899</v>
      </c>
      <c r="AB117" s="79">
        <f>(VLOOKUP($A116,'RevPAR Raw Data'!$B$6:$BE$49,'RevPAR Raw Data'!AX$1,FALSE))/100</f>
        <v>0.11171167718292199</v>
      </c>
      <c r="AC117" s="79">
        <f>(VLOOKUP($A116,'RevPAR Raw Data'!$B$6:$BE$49,'RevPAR Raw Data'!AY$1,FALSE))/100</f>
        <v>8.9072856922902607E-2</v>
      </c>
      <c r="AD117" s="80">
        <f>(VLOOKUP($A116,'RevPAR Raw Data'!$B$6:$BE$49,'RevPAR Raw Data'!BA$1,FALSE))/100</f>
        <v>8.6946800816400799E-2</v>
      </c>
      <c r="AE117" s="80">
        <f>(VLOOKUP($A116,'RevPAR Raw Data'!$B$6:$BE$49,'RevPAR Raw Data'!BB$1,FALSE))/100</f>
        <v>2.2939600655111799E-2</v>
      </c>
      <c r="AF117" s="79">
        <f>(VLOOKUP($A116,'RevPAR Raw Data'!$B$6:$BE$49,'RevPAR Raw Data'!BC$1,FALSE))/100</f>
        <v>5.3926493796173001E-2</v>
      </c>
      <c r="AG117" s="81">
        <f>(VLOOKUP($A116,'RevPAR Raw Data'!$B$6:$BE$49,'RevPAR Raw Data'!BE$1,FALSE))/100</f>
        <v>7.6404676179252395E-2</v>
      </c>
    </row>
    <row r="118" spans="1:33" x14ac:dyDescent="0.2">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3" x14ac:dyDescent="0.2">
      <c r="A119" s="105" t="s">
        <v>51</v>
      </c>
      <c r="B119" s="106">
        <f>(VLOOKUP($A119,'Occupancy Raw Data'!$B$8:$BE$45,'Occupancy Raw Data'!AG$3,FALSE))/100</f>
        <v>0.45799220272904401</v>
      </c>
      <c r="C119" s="107">
        <f>(VLOOKUP($A119,'Occupancy Raw Data'!$B$8:$BE$45,'Occupancy Raw Data'!AH$3,FALSE))/100</f>
        <v>0.54249512670565303</v>
      </c>
      <c r="D119" s="107">
        <f>(VLOOKUP($A119,'Occupancy Raw Data'!$B$8:$BE$45,'Occupancy Raw Data'!AI$3,FALSE))/100</f>
        <v>0.568957115009746</v>
      </c>
      <c r="E119" s="107">
        <f>(VLOOKUP($A119,'Occupancy Raw Data'!$B$8:$BE$45,'Occupancy Raw Data'!AJ$3,FALSE))/100</f>
        <v>0.57860623781676401</v>
      </c>
      <c r="F119" s="107">
        <f>(VLOOKUP($A119,'Occupancy Raw Data'!$B$8:$BE$45,'Occupancy Raw Data'!AK$3,FALSE))/100</f>
        <v>0.54736842105263106</v>
      </c>
      <c r="G119" s="108">
        <f>(VLOOKUP($A119,'Occupancy Raw Data'!$B$8:$BE$45,'Occupancy Raw Data'!AL$3,FALSE))/100</f>
        <v>0.53908382066276805</v>
      </c>
      <c r="H119" s="88">
        <f>(VLOOKUP($A119,'Occupancy Raw Data'!$B$8:$BE$45,'Occupancy Raw Data'!AN$3,FALSE))/100</f>
        <v>0.66003898635477498</v>
      </c>
      <c r="I119" s="88">
        <f>(VLOOKUP($A119,'Occupancy Raw Data'!$B$8:$BE$45,'Occupancy Raw Data'!AO$3,FALSE))/100</f>
        <v>0.62456140350877098</v>
      </c>
      <c r="J119" s="108">
        <f>(VLOOKUP($A119,'Occupancy Raw Data'!$B$8:$BE$45,'Occupancy Raw Data'!AP$3,FALSE))/100</f>
        <v>0.64230019493177293</v>
      </c>
      <c r="K119" s="109">
        <f>(VLOOKUP($A119,'Occupancy Raw Data'!$B$8:$BE$45,'Occupancy Raw Data'!AR$3,FALSE))/100</f>
        <v>0.56857421331105495</v>
      </c>
      <c r="M119" s="110">
        <f>VLOOKUP($A119,'ADR Raw Data'!$B$6:$BE$43,'ADR Raw Data'!AG$1,FALSE)</f>
        <v>93.442734624388095</v>
      </c>
      <c r="N119" s="111">
        <f>VLOOKUP($A119,'ADR Raw Data'!$B$6:$BE$43,'ADR Raw Data'!AH$1,FALSE)</f>
        <v>95.554238232123595</v>
      </c>
      <c r="O119" s="111">
        <f>VLOOKUP($A119,'ADR Raw Data'!$B$6:$BE$43,'ADR Raw Data'!AI$1,FALSE)</f>
        <v>96.571922912205494</v>
      </c>
      <c r="P119" s="111">
        <f>VLOOKUP($A119,'ADR Raw Data'!$B$6:$BE$43,'ADR Raw Data'!AJ$1,FALSE)</f>
        <v>95.4340040427861</v>
      </c>
      <c r="Q119" s="111">
        <f>VLOOKUP($A119,'ADR Raw Data'!$B$6:$BE$43,'ADR Raw Data'!AK$1,FALSE)</f>
        <v>95.090371260683696</v>
      </c>
      <c r="R119" s="112">
        <f>VLOOKUP($A119,'ADR Raw Data'!$B$6:$BE$43,'ADR Raw Data'!AL$1,FALSE)</f>
        <v>95.2902690291086</v>
      </c>
      <c r="S119" s="111">
        <f>VLOOKUP($A119,'ADR Raw Data'!$B$6:$BE$43,'ADR Raw Data'!AN$1,FALSE)</f>
        <v>117.658002067336</v>
      </c>
      <c r="T119" s="111">
        <f>VLOOKUP($A119,'ADR Raw Data'!$B$6:$BE$43,'ADR Raw Data'!AO$1,FALSE)</f>
        <v>112.82857677902599</v>
      </c>
      <c r="U119" s="112">
        <f>VLOOKUP($A119,'ADR Raw Data'!$B$6:$BE$43,'ADR Raw Data'!AP$1,FALSE)</f>
        <v>115.309977996965</v>
      </c>
      <c r="V119" s="113">
        <f>VLOOKUP($A119,'ADR Raw Data'!$B$6:$BE$43,'ADR Raw Data'!AR$1,FALSE)</f>
        <v>101.751877066242</v>
      </c>
      <c r="X119" s="110">
        <f>VLOOKUP($A119,'RevPAR Raw Data'!$B$6:$BE$43,'RevPAR Raw Data'!AG$1,FALSE)</f>
        <v>42.796043859649103</v>
      </c>
      <c r="Y119" s="111">
        <f>VLOOKUP($A119,'RevPAR Raw Data'!$B$6:$BE$43,'RevPAR Raw Data'!AH$1,FALSE)</f>
        <v>51.837708576997997</v>
      </c>
      <c r="Z119" s="111">
        <f>VLOOKUP($A119,'RevPAR Raw Data'!$B$6:$BE$43,'RevPAR Raw Data'!AI$1,FALSE)</f>
        <v>54.945282651072098</v>
      </c>
      <c r="AA119" s="111">
        <f>VLOOKUP($A119,'RevPAR Raw Data'!$B$6:$BE$43,'RevPAR Raw Data'!AJ$1,FALSE)</f>
        <v>55.218710038986302</v>
      </c>
      <c r="AB119" s="111">
        <f>VLOOKUP($A119,'RevPAR Raw Data'!$B$6:$BE$43,'RevPAR Raw Data'!AK$1,FALSE)</f>
        <v>52.049466374269002</v>
      </c>
      <c r="AC119" s="112">
        <f>VLOOKUP($A119,'RevPAR Raw Data'!$B$6:$BE$43,'RevPAR Raw Data'!AL$1,FALSE)</f>
        <v>51.369442300194898</v>
      </c>
      <c r="AD119" s="111">
        <f>VLOOKUP($A119,'RevPAR Raw Data'!$B$6:$BE$43,'RevPAR Raw Data'!AN$1,FALSE)</f>
        <v>77.658868421052603</v>
      </c>
      <c r="AE119" s="111">
        <f>VLOOKUP($A119,'RevPAR Raw Data'!$B$6:$BE$43,'RevPAR Raw Data'!AO$1,FALSE)</f>
        <v>70.468374269005807</v>
      </c>
      <c r="AF119" s="112">
        <f>VLOOKUP($A119,'RevPAR Raw Data'!$B$6:$BE$43,'RevPAR Raw Data'!AP$1,FALSE)</f>
        <v>74.063621345029205</v>
      </c>
      <c r="AG119" s="113">
        <f>VLOOKUP($A119,'RevPAR Raw Data'!$B$6:$BE$43,'RevPAR Raw Data'!AR$1,FALSE)</f>
        <v>57.853493455861802</v>
      </c>
    </row>
    <row r="120" spans="1:33" x14ac:dyDescent="0.2">
      <c r="A120" s="90" t="s">
        <v>14</v>
      </c>
      <c r="B120" s="78">
        <f>(VLOOKUP($A119,'Occupancy Raw Data'!$B$8:$BE$51,'Occupancy Raw Data'!AT$3,FALSE))/100</f>
        <v>-3.0371095081742298E-2</v>
      </c>
      <c r="C120" s="79">
        <f>(VLOOKUP($A119,'Occupancy Raw Data'!$B$8:$BE$51,'Occupancy Raw Data'!AU$3,FALSE))/100</f>
        <v>-1.02427293701724E-3</v>
      </c>
      <c r="D120" s="79">
        <f>(VLOOKUP($A119,'Occupancy Raw Data'!$B$8:$BE$51,'Occupancy Raw Data'!AV$3,FALSE))/100</f>
        <v>2.0039567058773803E-2</v>
      </c>
      <c r="E120" s="79">
        <f>(VLOOKUP($A119,'Occupancy Raw Data'!$B$8:$BE$51,'Occupancy Raw Data'!AW$3,FALSE))/100</f>
        <v>5.7201530266545703E-2</v>
      </c>
      <c r="F120" s="79">
        <f>(VLOOKUP($A119,'Occupancy Raw Data'!$B$8:$BE$51,'Occupancy Raw Data'!AX$3,FALSE))/100</f>
        <v>-2.3869632832818601E-2</v>
      </c>
      <c r="G120" s="79">
        <f>(VLOOKUP($A119,'Occupancy Raw Data'!$B$8:$BE$51,'Occupancy Raw Data'!AY$3,FALSE))/100</f>
        <v>5.2951334460182298E-3</v>
      </c>
      <c r="H120" s="80">
        <f>(VLOOKUP($A119,'Occupancy Raw Data'!$B$8:$BE$51,'Occupancy Raw Data'!BA$3,FALSE))/100</f>
        <v>-5.9889337259492199E-2</v>
      </c>
      <c r="I120" s="80">
        <f>(VLOOKUP($A119,'Occupancy Raw Data'!$B$8:$BE$51,'Occupancy Raw Data'!BB$3,FALSE))/100</f>
        <v>-3.0646291162002699E-2</v>
      </c>
      <c r="J120" s="79">
        <f>(VLOOKUP($A119,'Occupancy Raw Data'!$B$8:$BE$51,'Occupancy Raw Data'!BC$3,FALSE))/100</f>
        <v>-4.5895285783977398E-2</v>
      </c>
      <c r="K120" s="81">
        <f>(VLOOKUP($A119,'Occupancy Raw Data'!$B$8:$BE$51,'Occupancy Raw Data'!BE$3,FALSE))/100</f>
        <v>-1.1817337543280199E-2</v>
      </c>
      <c r="M120" s="78">
        <f>(VLOOKUP($A119,'ADR Raw Data'!$B$6:$BE$49,'ADR Raw Data'!AT$1,FALSE))/100</f>
        <v>-7.3934397423045493E-3</v>
      </c>
      <c r="N120" s="79">
        <f>(VLOOKUP($A119,'ADR Raw Data'!$B$6:$BE$49,'ADR Raw Data'!AU$1,FALSE))/100</f>
        <v>-1.5636464769956501E-2</v>
      </c>
      <c r="O120" s="79">
        <f>(VLOOKUP($A119,'ADR Raw Data'!$B$6:$BE$49,'ADR Raw Data'!AV$1,FALSE))/100</f>
        <v>6.2158400890520204E-3</v>
      </c>
      <c r="P120" s="79">
        <f>(VLOOKUP($A119,'ADR Raw Data'!$B$6:$BE$49,'ADR Raw Data'!AW$1,FALSE))/100</f>
        <v>-1.38481414834359E-2</v>
      </c>
      <c r="Q120" s="79">
        <f>(VLOOKUP($A119,'ADR Raw Data'!$B$6:$BE$49,'ADR Raw Data'!AX$1,FALSE))/100</f>
        <v>-4.1891999186625402E-2</v>
      </c>
      <c r="R120" s="79">
        <f>(VLOOKUP($A119,'ADR Raw Data'!$B$6:$BE$49,'ADR Raw Data'!AY$1,FALSE))/100</f>
        <v>-1.47969689419849E-2</v>
      </c>
      <c r="S120" s="80">
        <f>(VLOOKUP($A119,'ADR Raw Data'!$B$6:$BE$49,'ADR Raw Data'!BA$1,FALSE))/100</f>
        <v>-1.7095029681933202E-2</v>
      </c>
      <c r="T120" s="80">
        <f>(VLOOKUP($A119,'ADR Raw Data'!$B$6:$BE$49,'ADR Raw Data'!BB$1,FALSE))/100</f>
        <v>-2.5263188773173399E-2</v>
      </c>
      <c r="U120" s="79">
        <f>(VLOOKUP($A119,'ADR Raw Data'!$B$6:$BE$49,'ADR Raw Data'!BC$1,FALSE))/100</f>
        <v>-2.12490008278228E-2</v>
      </c>
      <c r="V120" s="81">
        <f>(VLOOKUP($A119,'ADR Raw Data'!$B$6:$BE$49,'ADR Raw Data'!BE$1,FALSE))/100</f>
        <v>-1.9469668355634101E-2</v>
      </c>
      <c r="X120" s="78">
        <f>(VLOOKUP($A119,'RevPAR Raw Data'!$B$6:$BE$49,'RevPAR Raw Data'!AT$1,FALSE))/100</f>
        <v>-3.7539987962652205E-2</v>
      </c>
      <c r="Y120" s="79">
        <f>(VLOOKUP($A119,'RevPAR Raw Data'!$B$6:$BE$49,'RevPAR Raw Data'!AU$1,FALSE))/100</f>
        <v>-1.6644721699279299E-2</v>
      </c>
      <c r="Z120" s="79">
        <f>(VLOOKUP($A119,'RevPAR Raw Data'!$B$6:$BE$49,'RevPAR Raw Data'!AV$1,FALSE))/100</f>
        <v>2.6379969892116998E-2</v>
      </c>
      <c r="AA120" s="79">
        <f>(VLOOKUP($A119,'RevPAR Raw Data'!$B$6:$BE$49,'RevPAR Raw Data'!AW$1,FALSE))/100</f>
        <v>4.2561253898909607E-2</v>
      </c>
      <c r="AB120" s="79">
        <f>(VLOOKUP($A119,'RevPAR Raw Data'!$B$6:$BE$49,'RevPAR Raw Data'!AX$1,FALSE))/100</f>
        <v>-6.47616853802266E-2</v>
      </c>
      <c r="AC120" s="79">
        <f>(VLOOKUP($A119,'RevPAR Raw Data'!$B$6:$BE$49,'RevPAR Raw Data'!AY$1,FALSE))/100</f>
        <v>-9.5801874211111308E-3</v>
      </c>
      <c r="AD120" s="80">
        <f>(VLOOKUP($A119,'RevPAR Raw Data'!$B$6:$BE$49,'RevPAR Raw Data'!BA$1,FALSE))/100</f>
        <v>-7.5960556943343097E-2</v>
      </c>
      <c r="AE120" s="80">
        <f>(VLOOKUP($A119,'RevPAR Raw Data'!$B$6:$BE$49,'RevPAR Raw Data'!BB$1,FALSE))/100</f>
        <v>-5.5135256896352798E-2</v>
      </c>
      <c r="AF120" s="79">
        <f>(VLOOKUP($A119,'RevPAR Raw Data'!$B$6:$BE$49,'RevPAR Raw Data'!BC$1,FALSE))/100</f>
        <v>-6.6169057646183402E-2</v>
      </c>
      <c r="AG120" s="81">
        <f>(VLOOKUP($A119,'RevPAR Raw Data'!$B$6:$BE$49,'RevPAR Raw Data'!BE$1,FALSE))/100</f>
        <v>-3.1056926256100098E-2</v>
      </c>
    </row>
    <row r="121" spans="1:33" x14ac:dyDescent="0.2">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3" x14ac:dyDescent="0.2">
      <c r="A122" s="105" t="s">
        <v>48</v>
      </c>
      <c r="B122" s="106">
        <f>(VLOOKUP($A122,'Occupancy Raw Data'!$B$8:$BE$54,'Occupancy Raw Data'!AG$3,FALSE))/100</f>
        <v>0.49438044394492797</v>
      </c>
      <c r="C122" s="107">
        <f>(VLOOKUP($A122,'Occupancy Raw Data'!$B$8:$BE$54,'Occupancy Raw Data'!AH$3,FALSE))/100</f>
        <v>0.656926102837875</v>
      </c>
      <c r="D122" s="107">
        <f>(VLOOKUP($A122,'Occupancy Raw Data'!$B$8:$BE$54,'Occupancy Raw Data'!AI$3,FALSE))/100</f>
        <v>0.6985108176454059</v>
      </c>
      <c r="E122" s="107">
        <f>(VLOOKUP($A122,'Occupancy Raw Data'!$B$8:$BE$54,'Occupancy Raw Data'!AJ$3,FALSE))/100</f>
        <v>0.69148637257656598</v>
      </c>
      <c r="F122" s="107">
        <f>(VLOOKUP($A122,'Occupancy Raw Data'!$B$8:$BE$54,'Occupancy Raw Data'!AK$3,FALSE))/100</f>
        <v>0.64147232368642804</v>
      </c>
      <c r="G122" s="108">
        <f>(VLOOKUP($A122,'Occupancy Raw Data'!$B$8:$BE$54,'Occupancy Raw Data'!AL$3,FALSE))/100</f>
        <v>0.63655521213824107</v>
      </c>
      <c r="H122" s="88">
        <f>(VLOOKUP($A122,'Occupancy Raw Data'!$B$8:$BE$54,'Occupancy Raw Data'!AN$3,FALSE))/100</f>
        <v>0.70672941837594805</v>
      </c>
      <c r="I122" s="88">
        <f>(VLOOKUP($A122,'Occupancy Raw Data'!$B$8:$BE$54,'Occupancy Raw Data'!AO$3,FALSE))/100</f>
        <v>0.70244450688395599</v>
      </c>
      <c r="J122" s="108">
        <f>(VLOOKUP($A122,'Occupancy Raw Data'!$B$8:$BE$54,'Occupancy Raw Data'!AP$3,FALSE))/100</f>
        <v>0.70458696262995202</v>
      </c>
      <c r="K122" s="109">
        <f>(VLOOKUP($A122,'Occupancy Raw Data'!$B$8:$BE$54,'Occupancy Raw Data'!AR$3,FALSE))/100</f>
        <v>0.65599285513587202</v>
      </c>
      <c r="M122" s="110">
        <f>VLOOKUP($A122,'ADR Raw Data'!$B$6:$BE$54,'ADR Raw Data'!AG$1,FALSE)</f>
        <v>119.115484512645</v>
      </c>
      <c r="N122" s="111">
        <f>VLOOKUP($A122,'ADR Raw Data'!$B$6:$BE$54,'ADR Raw Data'!AH$1,FALSE)</f>
        <v>125.08337254063299</v>
      </c>
      <c r="O122" s="111">
        <f>VLOOKUP($A122,'ADR Raw Data'!$B$6:$BE$54,'ADR Raw Data'!AI$1,FALSE)</f>
        <v>129.00241351568701</v>
      </c>
      <c r="P122" s="111">
        <f>VLOOKUP($A122,'ADR Raw Data'!$B$6:$BE$54,'ADR Raw Data'!AJ$1,FALSE)</f>
        <v>130.65913957740699</v>
      </c>
      <c r="Q122" s="111">
        <f>VLOOKUP($A122,'ADR Raw Data'!$B$6:$BE$54,'ADR Raw Data'!AK$1,FALSE)</f>
        <v>133.61177398160299</v>
      </c>
      <c r="R122" s="112">
        <f>VLOOKUP($A122,'ADR Raw Data'!$B$6:$BE$54,'ADR Raw Data'!AL$1,FALSE)</f>
        <v>127.946717501655</v>
      </c>
      <c r="S122" s="111">
        <f>VLOOKUP($A122,'ADR Raw Data'!$B$6:$BE$54,'ADR Raw Data'!AN$1,FALSE)</f>
        <v>152.84990656992301</v>
      </c>
      <c r="T122" s="111">
        <f>VLOOKUP($A122,'ADR Raw Data'!$B$6:$BE$54,'ADR Raw Data'!AO$1,FALSE)</f>
        <v>153.28052099999999</v>
      </c>
      <c r="U122" s="112">
        <f>VLOOKUP($A122,'ADR Raw Data'!$B$6:$BE$54,'ADR Raw Data'!AP$1,FALSE)</f>
        <v>153.06455909476</v>
      </c>
      <c r="V122" s="113">
        <f>VLOOKUP($A122,'ADR Raw Data'!$B$6:$BE$54,'ADR Raw Data'!AR$1,FALSE)</f>
        <v>135.654860565082</v>
      </c>
      <c r="X122" s="110">
        <f>VLOOKUP($A122,'RevPAR Raw Data'!$B$6:$BE$54,'RevPAR Raw Data'!AG$1,FALSE)</f>
        <v>58.888366114076902</v>
      </c>
      <c r="Y122" s="111">
        <f>VLOOKUP($A122,'RevPAR Raw Data'!$B$6:$BE$54,'RevPAR Raw Data'!AH$1,FALSE)</f>
        <v>82.1705324529362</v>
      </c>
      <c r="Z122" s="111">
        <f>VLOOKUP($A122,'RevPAR Raw Data'!$B$6:$BE$54,'RevPAR Raw Data'!AI$1,FALSE)</f>
        <v>90.109581343073799</v>
      </c>
      <c r="AA122" s="111">
        <f>VLOOKUP($A122,'RevPAR Raw Data'!$B$6:$BE$54,'RevPAR Raw Data'!AJ$1,FALSE)</f>
        <v>90.349014470356806</v>
      </c>
      <c r="AB122" s="111">
        <f>VLOOKUP($A122,'RevPAR Raw Data'!$B$6:$BE$54,'RevPAR Raw Data'!AK$1,FALSE)</f>
        <v>85.708255127844893</v>
      </c>
      <c r="AC122" s="112">
        <f>VLOOKUP($A122,'RevPAR Raw Data'!$B$6:$BE$54,'RevPAR Raw Data'!AL$1,FALSE)</f>
        <v>81.4451499016577</v>
      </c>
      <c r="AD122" s="111">
        <f>VLOOKUP($A122,'RevPAR Raw Data'!$B$6:$BE$54,'RevPAR Raw Data'!AN$1,FALSE)</f>
        <v>108.02352556898001</v>
      </c>
      <c r="AE122" s="111">
        <f>VLOOKUP($A122,'RevPAR Raw Data'!$B$6:$BE$54,'RevPAR Raw Data'!AO$1,FALSE)</f>
        <v>107.67105998876001</v>
      </c>
      <c r="AF122" s="112">
        <f>VLOOKUP($A122,'RevPAR Raw Data'!$B$6:$BE$54,'RevPAR Raw Data'!AP$1,FALSE)</f>
        <v>107.84729277887</v>
      </c>
      <c r="AG122" s="113">
        <f>VLOOKUP($A122,'RevPAR Raw Data'!$B$6:$BE$54,'RevPAR Raw Data'!AR$1,FALSE)</f>
        <v>88.988619295147103</v>
      </c>
    </row>
    <row r="123" spans="1:33" x14ac:dyDescent="0.2">
      <c r="A123" s="90" t="s">
        <v>14</v>
      </c>
      <c r="B123" s="78">
        <f>(VLOOKUP($A122,'Occupancy Raw Data'!$B$8:$BE$54,'Occupancy Raw Data'!AT$3,FALSE))/100</f>
        <v>-4.0834086853524895E-2</v>
      </c>
      <c r="C123" s="79">
        <f>(VLOOKUP($A122,'Occupancy Raw Data'!$B$8:$BE$54,'Occupancy Raw Data'!AU$3,FALSE))/100</f>
        <v>-4.4837065925189407E-2</v>
      </c>
      <c r="D123" s="79">
        <f>(VLOOKUP($A122,'Occupancy Raw Data'!$B$8:$BE$54,'Occupancy Raw Data'!AV$3,FALSE))/100</f>
        <v>-1.3727367455939301E-2</v>
      </c>
      <c r="E123" s="79">
        <f>(VLOOKUP($A122,'Occupancy Raw Data'!$B$8:$BE$54,'Occupancy Raw Data'!AW$3,FALSE))/100</f>
        <v>3.10223203318463E-2</v>
      </c>
      <c r="F123" s="79">
        <f>(VLOOKUP($A122,'Occupancy Raw Data'!$B$8:$BE$54,'Occupancy Raw Data'!AX$3,FALSE))/100</f>
        <v>-5.0327725988951102E-3</v>
      </c>
      <c r="G123" s="79">
        <f>(VLOOKUP($A122,'Occupancy Raw Data'!$B$8:$BE$54,'Occupancy Raw Data'!AY$3,FALSE))/100</f>
        <v>-1.3649696943310301E-2</v>
      </c>
      <c r="H123" s="80">
        <f>(VLOOKUP($A122,'Occupancy Raw Data'!$B$8:$BE$54,'Occupancy Raw Data'!BA$3,FALSE))/100</f>
        <v>4.7095871808709696E-3</v>
      </c>
      <c r="I123" s="80">
        <f>(VLOOKUP($A122,'Occupancy Raw Data'!$B$8:$BE$54,'Occupancy Raw Data'!BB$3,FALSE))/100</f>
        <v>2.4790685720126201E-3</v>
      </c>
      <c r="J123" s="79">
        <f>(VLOOKUP($A122,'Occupancy Raw Data'!$B$8:$BE$54,'Occupancy Raw Data'!BC$3,FALSE))/100</f>
        <v>3.5964797327479097E-3</v>
      </c>
      <c r="K123" s="81">
        <f>(VLOOKUP($A122,'Occupancy Raw Data'!$B$8:$BE$54,'Occupancy Raw Data'!BE$3,FALSE))/100</f>
        <v>-8.4205763566311091E-3</v>
      </c>
      <c r="M123" s="78">
        <f>(VLOOKUP($A122,'ADR Raw Data'!$B$6:$BE$52,'ADR Raw Data'!AT$1,FALSE))/100</f>
        <v>1.75624373094132E-2</v>
      </c>
      <c r="N123" s="79">
        <f>(VLOOKUP($A122,'ADR Raw Data'!$B$6:$BE$52,'ADR Raw Data'!AU$1,FALSE))/100</f>
        <v>2.2405813739498001E-2</v>
      </c>
      <c r="O123" s="79">
        <f>(VLOOKUP($A122,'ADR Raw Data'!$B$6:$BE$52,'ADR Raw Data'!AV$1,FALSE))/100</f>
        <v>1.7873652663203302E-2</v>
      </c>
      <c r="P123" s="79">
        <f>(VLOOKUP($A122,'ADR Raw Data'!$B$6:$BE$52,'ADR Raw Data'!AW$1,FALSE))/100</f>
        <v>-3.7879652315320101E-3</v>
      </c>
      <c r="Q123" s="79">
        <f>(VLOOKUP($A122,'ADR Raw Data'!$B$6:$BE$52,'ADR Raw Data'!AX$1,FALSE))/100</f>
        <v>5.0308767777248499E-3</v>
      </c>
      <c r="R123" s="79">
        <f>(VLOOKUP($A122,'ADR Raw Data'!$B$6:$BE$52,'ADR Raw Data'!AY$1,FALSE))/100</f>
        <v>1.2133027137699698E-2</v>
      </c>
      <c r="S123" s="80">
        <f>(VLOOKUP($A122,'ADR Raw Data'!$B$6:$BE$52,'ADR Raw Data'!BA$1,FALSE))/100</f>
        <v>7.3634754936763705E-2</v>
      </c>
      <c r="T123" s="80">
        <f>(VLOOKUP($A122,'ADR Raw Data'!$B$6:$BE$52,'ADR Raw Data'!BB$1,FALSE))/100</f>
        <v>6.0204450242557099E-2</v>
      </c>
      <c r="U123" s="79">
        <f>(VLOOKUP($A122,'ADR Raw Data'!$B$6:$BE$52,'ADR Raw Data'!BC$1,FALSE))/100</f>
        <v>6.6879180750045897E-2</v>
      </c>
      <c r="V123" s="81">
        <f>(VLOOKUP($A122,'ADR Raw Data'!$B$6:$BE$52,'ADR Raw Data'!BE$1,FALSE))/100</f>
        <v>3.0933012456088399E-2</v>
      </c>
      <c r="X123" s="78">
        <f>(VLOOKUP($A122,'RevPAR Raw Data'!$B$6:$BE$52,'RevPAR Raw Data'!AT$1,FALSE))/100</f>
        <v>-2.3988795634563801E-2</v>
      </c>
      <c r="Y123" s="79">
        <f>(VLOOKUP($A122,'RevPAR Raw Data'!$B$6:$BE$52,'RevPAR Raw Data'!AU$1,FALSE))/100</f>
        <v>-2.3435863133436801E-2</v>
      </c>
      <c r="Z123" s="79">
        <f>(VLOOKUP($A122,'RevPAR Raw Data'!$B$6:$BE$52,'RevPAR Raw Data'!AV$1,FALSE))/100</f>
        <v>3.9009270093763597E-3</v>
      </c>
      <c r="AA123" s="79">
        <f>(VLOOKUP($A122,'RevPAR Raw Data'!$B$6:$BE$52,'RevPAR Raw Data'!AW$1,FALSE))/100</f>
        <v>2.7116843629495801E-2</v>
      </c>
      <c r="AB123" s="79">
        <f>(VLOOKUP($A122,'RevPAR Raw Data'!$B$6:$BE$52,'RevPAR Raw Data'!AX$1,FALSE))/100</f>
        <v>-2.7215079965609803E-5</v>
      </c>
      <c r="AC123" s="79">
        <f>(VLOOKUP($A122,'RevPAR Raw Data'!$B$6:$BE$52,'RevPAR Raw Data'!AY$1,FALSE))/100</f>
        <v>-1.6822819490452101E-3</v>
      </c>
      <c r="AD123" s="80">
        <f>(VLOOKUP($A122,'RevPAR Raw Data'!$B$6:$BE$52,'RevPAR Raw Data'!BA$1,FALSE))/100</f>
        <v>7.8691131415551396E-2</v>
      </c>
      <c r="AE123" s="80">
        <f>(VLOOKUP($A122,'RevPAR Raw Data'!$B$6:$BE$52,'RevPAR Raw Data'!BB$1,FALSE))/100</f>
        <v>6.2832769775061401E-2</v>
      </c>
      <c r="AF123" s="79">
        <f>(VLOOKUP($A122,'RevPAR Raw Data'!$B$6:$BE$52,'RevPAR Raw Data'!BC$1,FALSE))/100</f>
        <v>7.07161901009042E-2</v>
      </c>
      <c r="AG123" s="81">
        <f>(VLOOKUP($A122,'RevPAR Raw Data'!$B$6:$BE$52,'RevPAR Raw Data'!BE$1,FALSE))/100</f>
        <v>2.2251962306130201E-2</v>
      </c>
    </row>
    <row r="124" spans="1:33" x14ac:dyDescent="0.2">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3" x14ac:dyDescent="0.2">
      <c r="A125" s="105" t="s">
        <v>56</v>
      </c>
      <c r="B125" s="106">
        <f>(VLOOKUP($A125,'Occupancy Raw Data'!$B$8:$BE$45,'Occupancy Raw Data'!AG$3,FALSE))/100</f>
        <v>0.49913781211201502</v>
      </c>
      <c r="C125" s="107">
        <f>(VLOOKUP($A125,'Occupancy Raw Data'!$B$8:$BE$45,'Occupancy Raw Data'!AH$3,FALSE))/100</f>
        <v>0.60532487239619204</v>
      </c>
      <c r="D125" s="107">
        <f>(VLOOKUP($A125,'Occupancy Raw Data'!$B$8:$BE$45,'Occupancy Raw Data'!AI$3,FALSE))/100</f>
        <v>0.64888260449717194</v>
      </c>
      <c r="E125" s="107">
        <f>(VLOOKUP($A125,'Occupancy Raw Data'!$B$8:$BE$45,'Occupancy Raw Data'!AJ$3,FALSE))/100</f>
        <v>0.66267761070492393</v>
      </c>
      <c r="F125" s="107">
        <f>(VLOOKUP($A125,'Occupancy Raw Data'!$B$8:$BE$45,'Occupancy Raw Data'!AK$3,FALSE))/100</f>
        <v>0.65671127052007094</v>
      </c>
      <c r="G125" s="108">
        <f>(VLOOKUP($A125,'Occupancy Raw Data'!$B$8:$BE$45,'Occupancy Raw Data'!AL$3,FALSE))/100</f>
        <v>0.61454683404607502</v>
      </c>
      <c r="H125" s="88">
        <f>(VLOOKUP($A125,'Occupancy Raw Data'!$B$8:$BE$45,'Occupancy Raw Data'!AN$3,FALSE))/100</f>
        <v>0.70568354255759402</v>
      </c>
      <c r="I125" s="88">
        <f>(VLOOKUP($A125,'Occupancy Raw Data'!$B$8:$BE$45,'Occupancy Raw Data'!AO$3,FALSE))/100</f>
        <v>0.69112981100841397</v>
      </c>
      <c r="J125" s="108">
        <f>(VLOOKUP($A125,'Occupancy Raw Data'!$B$8:$BE$45,'Occupancy Raw Data'!AP$3,FALSE))/100</f>
        <v>0.69840667678300405</v>
      </c>
      <c r="K125" s="109">
        <f>(VLOOKUP($A125,'Occupancy Raw Data'!$B$8:$BE$45,'Occupancy Raw Data'!AR$3,FALSE))/100</f>
        <v>0.63850678911376901</v>
      </c>
      <c r="M125" s="110">
        <f>VLOOKUP($A125,'ADR Raw Data'!$B$6:$BE$43,'ADR Raw Data'!AG$1,FALSE)</f>
        <v>105.74287777240301</v>
      </c>
      <c r="N125" s="111">
        <f>VLOOKUP($A125,'ADR Raw Data'!$B$6:$BE$43,'ADR Raw Data'!AH$1,FALSE)</f>
        <v>109.436100729261</v>
      </c>
      <c r="O125" s="111">
        <f>VLOOKUP($A125,'ADR Raw Data'!$B$6:$BE$43,'ADR Raw Data'!AI$1,FALSE)</f>
        <v>112.753050757374</v>
      </c>
      <c r="P125" s="111">
        <f>VLOOKUP($A125,'ADR Raw Data'!$B$6:$BE$43,'ADR Raw Data'!AJ$1,FALSE)</f>
        <v>113.389376008326</v>
      </c>
      <c r="Q125" s="111">
        <f>VLOOKUP($A125,'ADR Raw Data'!$B$6:$BE$43,'ADR Raw Data'!AK$1,FALSE)</f>
        <v>111.8648613591</v>
      </c>
      <c r="R125" s="112">
        <f>VLOOKUP($A125,'ADR Raw Data'!$B$6:$BE$43,'ADR Raw Data'!AL$1,FALSE)</f>
        <v>110.908283219412</v>
      </c>
      <c r="S125" s="111">
        <f>VLOOKUP($A125,'ADR Raw Data'!$B$6:$BE$43,'ADR Raw Data'!AN$1,FALSE)</f>
        <v>123.342373179552</v>
      </c>
      <c r="T125" s="111">
        <f>VLOOKUP($A125,'ADR Raw Data'!$B$6:$BE$43,'ADR Raw Data'!AO$1,FALSE)</f>
        <v>123.029554890219</v>
      </c>
      <c r="U125" s="112">
        <f>VLOOKUP($A125,'ADR Raw Data'!$B$6:$BE$43,'ADR Raw Data'!AP$1,FALSE)</f>
        <v>123.187593699076</v>
      </c>
      <c r="V125" s="113">
        <f>VLOOKUP($A125,'ADR Raw Data'!$B$6:$BE$43,'ADR Raw Data'!AR$1,FALSE)</f>
        <v>114.745786850207</v>
      </c>
      <c r="X125" s="110">
        <f>VLOOKUP($A125,'RevPAR Raw Data'!$B$6:$BE$43,'RevPAR Raw Data'!AG$1,FALSE)</f>
        <v>52.7802686577458</v>
      </c>
      <c r="Y125" s="111">
        <f>VLOOKUP($A125,'RevPAR Raw Data'!$B$6:$BE$43,'RevPAR Raw Data'!AH$1,FALSE)</f>
        <v>66.244393709477094</v>
      </c>
      <c r="Z125" s="111">
        <f>VLOOKUP($A125,'RevPAR Raw Data'!$B$6:$BE$43,'RevPAR Raw Data'!AI$1,FALSE)</f>
        <v>73.163493240446897</v>
      </c>
      <c r="AA125" s="111">
        <f>VLOOKUP($A125,'RevPAR Raw Data'!$B$6:$BE$43,'RevPAR Raw Data'!AJ$1,FALSE)</f>
        <v>75.140600772520301</v>
      </c>
      <c r="AB125" s="111">
        <f>VLOOKUP($A125,'RevPAR Raw Data'!$B$6:$BE$43,'RevPAR Raw Data'!AK$1,FALSE)</f>
        <v>73.4629152296868</v>
      </c>
      <c r="AC125" s="112">
        <f>VLOOKUP($A125,'RevPAR Raw Data'!$B$6:$BE$43,'RevPAR Raw Data'!AL$1,FALSE)</f>
        <v>68.158334321975403</v>
      </c>
      <c r="AD125" s="111">
        <f>VLOOKUP($A125,'RevPAR Raw Data'!$B$6:$BE$43,'RevPAR Raw Data'!AN$1,FALSE)</f>
        <v>87.040682852807194</v>
      </c>
      <c r="AE125" s="111">
        <f>VLOOKUP($A125,'RevPAR Raw Data'!$B$6:$BE$43,'RevPAR Raw Data'!AO$1,FALSE)</f>
        <v>85.029393019726797</v>
      </c>
      <c r="AF125" s="112">
        <f>VLOOKUP($A125,'RevPAR Raw Data'!$B$6:$BE$43,'RevPAR Raw Data'!AP$1,FALSE)</f>
        <v>86.035037936267003</v>
      </c>
      <c r="AG125" s="113">
        <f>VLOOKUP($A125,'RevPAR Raw Data'!$B$6:$BE$43,'RevPAR Raw Data'!AR$1,FALSE)</f>
        <v>73.265963926058703</v>
      </c>
    </row>
    <row r="126" spans="1:33" x14ac:dyDescent="0.2">
      <c r="A126" s="90" t="s">
        <v>14</v>
      </c>
      <c r="B126" s="78">
        <f>(VLOOKUP($A125,'Occupancy Raw Data'!$B$8:$BE$51,'Occupancy Raw Data'!AT$3,FALSE))/100</f>
        <v>5.6886801279841297E-2</v>
      </c>
      <c r="C126" s="79">
        <f>(VLOOKUP($A125,'Occupancy Raw Data'!$B$8:$BE$51,'Occupancy Raw Data'!AU$3,FALSE))/100</f>
        <v>1.57812834853414E-3</v>
      </c>
      <c r="D126" s="79">
        <f>(VLOOKUP($A125,'Occupancy Raw Data'!$B$8:$BE$51,'Occupancy Raw Data'!AV$3,FALSE))/100</f>
        <v>1.2324592136382399E-2</v>
      </c>
      <c r="E126" s="79">
        <f>(VLOOKUP($A125,'Occupancy Raw Data'!$B$8:$BE$51,'Occupancy Raw Data'!AW$3,FALSE))/100</f>
        <v>5.8144604332915704E-2</v>
      </c>
      <c r="F126" s="79">
        <f>(VLOOKUP($A125,'Occupancy Raw Data'!$B$8:$BE$51,'Occupancy Raw Data'!AX$3,FALSE))/100</f>
        <v>7.3138971214286294E-2</v>
      </c>
      <c r="G126" s="79">
        <f>(VLOOKUP($A125,'Occupancy Raw Data'!$B$8:$BE$51,'Occupancy Raw Data'!AY$3,FALSE))/100</f>
        <v>3.9545798952241397E-2</v>
      </c>
      <c r="H126" s="80">
        <f>(VLOOKUP($A125,'Occupancy Raw Data'!$B$8:$BE$51,'Occupancy Raw Data'!BA$3,FALSE))/100</f>
        <v>2.3709157175105799E-2</v>
      </c>
      <c r="I126" s="80">
        <f>(VLOOKUP($A125,'Occupancy Raw Data'!$B$8:$BE$51,'Occupancy Raw Data'!BB$3,FALSE))/100</f>
        <v>1.8132641700180401E-2</v>
      </c>
      <c r="J126" s="79">
        <f>(VLOOKUP($A125,'Occupancy Raw Data'!$B$8:$BE$51,'Occupancy Raw Data'!BC$3,FALSE))/100</f>
        <v>2.0942336503026602E-2</v>
      </c>
      <c r="K126" s="81">
        <f>(VLOOKUP($A125,'Occupancy Raw Data'!$B$8:$BE$51,'Occupancy Raw Data'!BE$3,FALSE))/100</f>
        <v>3.36594653298544E-2</v>
      </c>
      <c r="M126" s="78">
        <f>(VLOOKUP($A125,'ADR Raw Data'!$B$6:$BE$49,'ADR Raw Data'!AT$1,FALSE))/100</f>
        <v>0.11339809785034501</v>
      </c>
      <c r="N126" s="79">
        <f>(VLOOKUP($A125,'ADR Raw Data'!$B$6:$BE$49,'ADR Raw Data'!AU$1,FALSE))/100</f>
        <v>5.5835254178204403E-2</v>
      </c>
      <c r="O126" s="79">
        <f>(VLOOKUP($A125,'ADR Raw Data'!$B$6:$BE$49,'ADR Raw Data'!AV$1,FALSE))/100</f>
        <v>5.7487853268730696E-2</v>
      </c>
      <c r="P126" s="79">
        <f>(VLOOKUP($A125,'ADR Raw Data'!$B$6:$BE$49,'ADR Raw Data'!AW$1,FALSE))/100</f>
        <v>7.6602494745715996E-2</v>
      </c>
      <c r="Q126" s="79">
        <f>(VLOOKUP($A125,'ADR Raw Data'!$B$6:$BE$49,'ADR Raw Data'!AX$1,FALSE))/100</f>
        <v>6.3463739980494205E-2</v>
      </c>
      <c r="R126" s="79">
        <f>(VLOOKUP($A125,'ADR Raw Data'!$B$6:$BE$49,'ADR Raw Data'!AY$1,FALSE))/100</f>
        <v>7.0739473124183508E-2</v>
      </c>
      <c r="S126" s="80">
        <f>(VLOOKUP($A125,'ADR Raw Data'!$B$6:$BE$49,'ADR Raw Data'!BA$1,FALSE))/100</f>
        <v>7.7175986270913002E-2</v>
      </c>
      <c r="T126" s="80">
        <f>(VLOOKUP($A125,'ADR Raw Data'!$B$6:$BE$49,'ADR Raw Data'!BB$1,FALSE))/100</f>
        <v>8.1116496594218102E-2</v>
      </c>
      <c r="U126" s="79">
        <f>(VLOOKUP($A125,'ADR Raw Data'!$B$6:$BE$49,'ADR Raw Data'!BC$1,FALSE))/100</f>
        <v>7.9128736881530701E-2</v>
      </c>
      <c r="V126" s="81">
        <f>(VLOOKUP($A125,'ADR Raw Data'!$B$6:$BE$49,'ADR Raw Data'!BE$1,FALSE))/100</f>
        <v>7.3126317076797995E-2</v>
      </c>
      <c r="X126" s="78">
        <f>(VLOOKUP($A125,'RevPAR Raw Data'!$B$6:$BE$49,'RevPAR Raw Data'!AT$1,FALSE))/100</f>
        <v>0.17673575418811102</v>
      </c>
      <c r="Y126" s="79">
        <f>(VLOOKUP($A125,'RevPAR Raw Data'!$B$6:$BE$49,'RevPAR Raw Data'!AU$1,FALSE))/100</f>
        <v>5.7501497724204799E-2</v>
      </c>
      <c r="Z126" s="79">
        <f>(VLOOKUP($A125,'RevPAR Raw Data'!$B$6:$BE$49,'RevPAR Raw Data'!AV$1,FALSE))/100</f>
        <v>7.0520959749446499E-2</v>
      </c>
      <c r="AA126" s="79">
        <f>(VLOOKUP($A125,'RevPAR Raw Data'!$B$6:$BE$49,'RevPAR Raw Data'!AW$1,FALSE))/100</f>
        <v>0.13920112082653499</v>
      </c>
      <c r="AB126" s="79">
        <f>(VLOOKUP($A125,'RevPAR Raw Data'!$B$6:$BE$49,'RevPAR Raw Data'!AX$1,FALSE))/100</f>
        <v>0.14124438384636401</v>
      </c>
      <c r="AC126" s="79">
        <f>(VLOOKUP($A125,'RevPAR Raw Data'!$B$6:$BE$49,'RevPAR Raw Data'!AY$1,FALSE))/100</f>
        <v>0.113082721058581</v>
      </c>
      <c r="AD126" s="80">
        <f>(VLOOKUP($A125,'RevPAR Raw Data'!$B$6:$BE$49,'RevPAR Raw Data'!BA$1,FALSE))/100</f>
        <v>0.102714921034659</v>
      </c>
      <c r="AE126" s="80">
        <f>(VLOOKUP($A125,'RevPAR Raw Data'!$B$6:$BE$49,'RevPAR Raw Data'!BB$1,FALSE))/100</f>
        <v>0.100719994663115</v>
      </c>
      <c r="AF126" s="79">
        <f>(VLOOKUP($A125,'RevPAR Raw Data'!$B$6:$BE$49,'RevPAR Raw Data'!BC$1,FALSE))/100</f>
        <v>0.101728214019389</v>
      </c>
      <c r="AG126" s="81">
        <f>(VLOOKUP($A125,'RevPAR Raw Data'!$B$6:$BE$49,'RevPAR Raw Data'!BE$1,FALSE))/100</f>
        <v>0.10924717514099801</v>
      </c>
    </row>
    <row r="127" spans="1:33" x14ac:dyDescent="0.2">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3" x14ac:dyDescent="0.2">
      <c r="A128" s="123" t="s">
        <v>57</v>
      </c>
      <c r="B128" s="106">
        <f>(VLOOKUP($A128,'Occupancy Raw Data'!$B$8:$BE$45,'Occupancy Raw Data'!AG$3,FALSE))/100</f>
        <v>0.52611428389113901</v>
      </c>
      <c r="C128" s="107">
        <f>(VLOOKUP($A128,'Occupancy Raw Data'!$B$8:$BE$45,'Occupancy Raw Data'!AH$3,FALSE))/100</f>
        <v>0.65093747673589997</v>
      </c>
      <c r="D128" s="107">
        <f>(VLOOKUP($A128,'Occupancy Raw Data'!$B$8:$BE$45,'Occupancy Raw Data'!AI$3,FALSE))/100</f>
        <v>0.70236881240705307</v>
      </c>
      <c r="E128" s="107">
        <f>(VLOOKUP($A128,'Occupancy Raw Data'!$B$8:$BE$45,'Occupancy Raw Data'!AJ$3,FALSE))/100</f>
        <v>0.716369237306139</v>
      </c>
      <c r="F128" s="107">
        <f>(VLOOKUP($A128,'Occupancy Raw Data'!$B$8:$BE$45,'Occupancy Raw Data'!AK$3,FALSE))/100</f>
        <v>0.7141597620565111</v>
      </c>
      <c r="G128" s="108">
        <f>(VLOOKUP($A128,'Occupancy Raw Data'!$B$8:$BE$45,'Occupancy Raw Data'!AL$3,FALSE))/100</f>
        <v>0.66202457925769098</v>
      </c>
      <c r="H128" s="88">
        <f>(VLOOKUP($A128,'Occupancy Raw Data'!$B$8:$BE$45,'Occupancy Raw Data'!AN$3,FALSE))/100</f>
        <v>0.78639260675589495</v>
      </c>
      <c r="I128" s="88">
        <f>(VLOOKUP($A128,'Occupancy Raw Data'!$B$8:$BE$45,'Occupancy Raw Data'!AO$3,FALSE))/100</f>
        <v>0.78994051412789401</v>
      </c>
      <c r="J128" s="108">
        <f>(VLOOKUP($A128,'Occupancy Raw Data'!$B$8:$BE$45,'Occupancy Raw Data'!AP$3,FALSE))/100</f>
        <v>0.78816656044189504</v>
      </c>
      <c r="K128" s="109">
        <f>(VLOOKUP($A128,'Occupancy Raw Data'!$B$8:$BE$45,'Occupancy Raw Data'!AR$3,FALSE))/100</f>
        <v>0.69807729090197002</v>
      </c>
      <c r="M128" s="110">
        <f>VLOOKUP($A128,'ADR Raw Data'!$B$6:$BE$43,'ADR Raw Data'!AG$1,FALSE)</f>
        <v>100.88930678997301</v>
      </c>
      <c r="N128" s="111">
        <f>VLOOKUP($A128,'ADR Raw Data'!$B$6:$BE$43,'ADR Raw Data'!AH$1,FALSE)</f>
        <v>107.56539926478899</v>
      </c>
      <c r="O128" s="111">
        <f>VLOOKUP($A128,'ADR Raw Data'!$B$6:$BE$43,'ADR Raw Data'!AI$1,FALSE)</f>
        <v>113.21797329895099</v>
      </c>
      <c r="P128" s="111">
        <f>VLOOKUP($A128,'ADR Raw Data'!$B$6:$BE$43,'ADR Raw Data'!AJ$1,FALSE)</f>
        <v>115.270186452942</v>
      </c>
      <c r="Q128" s="111">
        <f>VLOOKUP($A128,'ADR Raw Data'!$B$6:$BE$43,'ADR Raw Data'!AK$1,FALSE)</f>
        <v>113.33278984992</v>
      </c>
      <c r="R128" s="112">
        <f>VLOOKUP($A128,'ADR Raw Data'!$B$6:$BE$43,'ADR Raw Data'!AL$1,FALSE)</f>
        <v>110.618162735176</v>
      </c>
      <c r="S128" s="111">
        <f>VLOOKUP($A128,'ADR Raw Data'!$B$6:$BE$43,'ADR Raw Data'!AN$1,FALSE)</f>
        <v>123.41988156718099</v>
      </c>
      <c r="T128" s="111">
        <f>VLOOKUP($A128,'ADR Raw Data'!$B$6:$BE$43,'ADR Raw Data'!AO$1,FALSE)</f>
        <v>123.41689634102001</v>
      </c>
      <c r="U128" s="112">
        <f>VLOOKUP($A128,'ADR Raw Data'!$B$6:$BE$43,'ADR Raw Data'!AP$1,FALSE)</f>
        <v>123.41838559462499</v>
      </c>
      <c r="V128" s="113">
        <f>VLOOKUP($A128,'ADR Raw Data'!$B$6:$BE$43,'ADR Raw Data'!AR$1,FALSE)</f>
        <v>114.748735842553</v>
      </c>
      <c r="X128" s="110">
        <f>VLOOKUP($A128,'RevPAR Raw Data'!$B$6:$BE$43,'RevPAR Raw Data'!AG$1,FALSE)</f>
        <v>53.0793053940805</v>
      </c>
      <c r="Y128" s="111">
        <f>VLOOKUP($A128,'RevPAR Raw Data'!$B$6:$BE$43,'RevPAR Raw Data'!AH$1,FALSE)</f>
        <v>70.018349581511998</v>
      </c>
      <c r="Z128" s="111">
        <f>VLOOKUP($A128,'RevPAR Raw Data'!$B$6:$BE$43,'RevPAR Raw Data'!AI$1,FALSE)</f>
        <v>79.520773449118295</v>
      </c>
      <c r="AA128" s="111">
        <f>VLOOKUP($A128,'RevPAR Raw Data'!$B$6:$BE$43,'RevPAR Raw Data'!AJ$1,FALSE)</f>
        <v>82.576015553431006</v>
      </c>
      <c r="AB128" s="111">
        <f>VLOOKUP($A128,'RevPAR Raw Data'!$B$6:$BE$43,'RevPAR Raw Data'!AK$1,FALSE)</f>
        <v>80.937718232419797</v>
      </c>
      <c r="AC128" s="112">
        <f>VLOOKUP($A128,'RevPAR Raw Data'!$B$6:$BE$43,'RevPAR Raw Data'!AL$1,FALSE)</f>
        <v>73.231942643014094</v>
      </c>
      <c r="AD128" s="111">
        <f>VLOOKUP($A128,'RevPAR Raw Data'!$B$6:$BE$43,'RevPAR Raw Data'!AN$1,FALSE)</f>
        <v>97.056482391119602</v>
      </c>
      <c r="AE128" s="111">
        <f>VLOOKUP($A128,'RevPAR Raw Data'!$B$6:$BE$43,'RevPAR Raw Data'!AO$1,FALSE)</f>
        <v>97.492006547694899</v>
      </c>
      <c r="AF128" s="112">
        <f>VLOOKUP($A128,'RevPAR Raw Data'!$B$6:$BE$43,'RevPAR Raw Data'!AP$1,FALSE)</f>
        <v>97.274244469407193</v>
      </c>
      <c r="AG128" s="113">
        <f>VLOOKUP($A128,'RevPAR Raw Data'!$B$6:$BE$43,'RevPAR Raw Data'!AR$1,FALSE)</f>
        <v>80.1034866513955</v>
      </c>
    </row>
    <row r="129" spans="1:33" x14ac:dyDescent="0.2">
      <c r="A129" s="90" t="s">
        <v>14</v>
      </c>
      <c r="B129" s="78">
        <f>(VLOOKUP($A128,'Occupancy Raw Data'!$B$8:$BE$51,'Occupancy Raw Data'!AT$3,FALSE))/100</f>
        <v>6.23880160229364E-2</v>
      </c>
      <c r="C129" s="79">
        <f>(VLOOKUP($A128,'Occupancy Raw Data'!$B$8:$BE$51,'Occupancy Raw Data'!AU$3,FALSE))/100</f>
        <v>5.3068479696753504E-2</v>
      </c>
      <c r="D129" s="79">
        <f>(VLOOKUP($A128,'Occupancy Raw Data'!$B$8:$BE$51,'Occupancy Raw Data'!AV$3,FALSE))/100</f>
        <v>6.5827886706417205E-2</v>
      </c>
      <c r="E129" s="79">
        <f>(VLOOKUP($A128,'Occupancy Raw Data'!$B$8:$BE$51,'Occupancy Raw Data'!AW$3,FALSE))/100</f>
        <v>0.10551723558963</v>
      </c>
      <c r="F129" s="79">
        <f>(VLOOKUP($A128,'Occupancy Raw Data'!$B$8:$BE$51,'Occupancy Raw Data'!AX$3,FALSE))/100</f>
        <v>0.154834221974329</v>
      </c>
      <c r="G129" s="79">
        <f>(VLOOKUP($A128,'Occupancy Raw Data'!$B$8:$BE$51,'Occupancy Raw Data'!AY$3,FALSE))/100</f>
        <v>8.9222463830532506E-2</v>
      </c>
      <c r="H129" s="80">
        <f>(VLOOKUP($A128,'Occupancy Raw Data'!$B$8:$BE$51,'Occupancy Raw Data'!BA$3,FALSE))/100</f>
        <v>0.16387538954844399</v>
      </c>
      <c r="I129" s="80">
        <f>(VLOOKUP($A128,'Occupancy Raw Data'!$B$8:$BE$51,'Occupancy Raw Data'!BB$3,FALSE))/100</f>
        <v>0.142722650979973</v>
      </c>
      <c r="J129" s="79">
        <f>(VLOOKUP($A128,'Occupancy Raw Data'!$B$8:$BE$51,'Occupancy Raw Data'!BC$3,FALSE))/100</f>
        <v>0.153178227190956</v>
      </c>
      <c r="K129" s="81">
        <f>(VLOOKUP($A128,'Occupancy Raw Data'!$B$8:$BE$51,'Occupancy Raw Data'!BE$3,FALSE))/100</f>
        <v>0.10907290740923001</v>
      </c>
      <c r="M129" s="78">
        <f>(VLOOKUP($A128,'ADR Raw Data'!$B$6:$BE$49,'ADR Raw Data'!AT$1,FALSE))/100</f>
        <v>1.6712120623718501E-2</v>
      </c>
      <c r="N129" s="79">
        <f>(VLOOKUP($A128,'ADR Raw Data'!$B$6:$BE$49,'ADR Raw Data'!AU$1,FALSE))/100</f>
        <v>-1.31661516395571E-3</v>
      </c>
      <c r="O129" s="79">
        <f>(VLOOKUP($A128,'ADR Raw Data'!$B$6:$BE$49,'ADR Raw Data'!AV$1,FALSE))/100</f>
        <v>1.14297717765998E-2</v>
      </c>
      <c r="P129" s="79">
        <f>(VLOOKUP($A128,'ADR Raw Data'!$B$6:$BE$49,'ADR Raw Data'!AW$1,FALSE))/100</f>
        <v>3.02393943982509E-2</v>
      </c>
      <c r="Q129" s="79">
        <f>(VLOOKUP($A128,'ADR Raw Data'!$B$6:$BE$49,'ADR Raw Data'!AX$1,FALSE))/100</f>
        <v>5.2579209287825897E-2</v>
      </c>
      <c r="R129" s="79">
        <f>(VLOOKUP($A128,'ADR Raw Data'!$B$6:$BE$49,'ADR Raw Data'!AY$1,FALSE))/100</f>
        <v>2.3006404748117402E-2</v>
      </c>
      <c r="S129" s="80">
        <f>(VLOOKUP($A128,'ADR Raw Data'!$B$6:$BE$49,'ADR Raw Data'!BA$1,FALSE))/100</f>
        <v>5.9708408193878702E-2</v>
      </c>
      <c r="T129" s="80">
        <f>(VLOOKUP($A128,'ADR Raw Data'!$B$6:$BE$49,'ADR Raw Data'!BB$1,FALSE))/100</f>
        <v>5.0208178832875899E-2</v>
      </c>
      <c r="U129" s="79">
        <f>(VLOOKUP($A128,'ADR Raw Data'!$B$6:$BE$49,'ADR Raw Data'!BC$1,FALSE))/100</f>
        <v>5.4882832472218007E-2</v>
      </c>
      <c r="V129" s="81">
        <f>(VLOOKUP($A128,'ADR Raw Data'!$B$6:$BE$49,'ADR Raw Data'!BE$1,FALSE))/100</f>
        <v>3.4870770139912299E-2</v>
      </c>
      <c r="X129" s="78">
        <f>(VLOOKUP($A128,'RevPAR Raw Data'!$B$6:$BE$49,'RevPAR Raw Data'!AT$1,FALSE))/100</f>
        <v>8.014277269590471E-2</v>
      </c>
      <c r="Y129" s="79">
        <f>(VLOOKUP($A128,'RevPAR Raw Data'!$B$6:$BE$49,'RevPAR Raw Data'!AU$1,FALSE))/100</f>
        <v>5.1681993767701002E-2</v>
      </c>
      <c r="Z129" s="79">
        <f>(VLOOKUP($A128,'RevPAR Raw Data'!$B$6:$BE$49,'RevPAR Raw Data'!AV$1,FALSE))/100</f>
        <v>7.80100562046072E-2</v>
      </c>
      <c r="AA129" s="79">
        <f>(VLOOKUP($A128,'RevPAR Raw Data'!$B$6:$BE$49,'RevPAR Raw Data'!AW$1,FALSE))/100</f>
        <v>0.138947407290689</v>
      </c>
      <c r="AB129" s="79">
        <f>(VLOOKUP($A128,'RevPAR Raw Data'!$B$6:$BE$49,'RevPAR Raw Data'!AX$1,FALSE))/100</f>
        <v>0.21555449222426099</v>
      </c>
      <c r="AC129" s="79">
        <f>(VLOOKUP($A128,'RevPAR Raw Data'!$B$6:$BE$49,'RevPAR Raw Data'!AY$1,FALSE))/100</f>
        <v>0.11428155669415901</v>
      </c>
      <c r="AD129" s="80">
        <f>(VLOOKUP($A128,'RevPAR Raw Data'!$B$6:$BE$49,'RevPAR Raw Data'!BA$1,FALSE))/100</f>
        <v>0.23336853639441302</v>
      </c>
      <c r="AE129" s="80">
        <f>(VLOOKUP($A128,'RevPAR Raw Data'!$B$6:$BE$49,'RevPAR Raw Data'!BB$1,FALSE))/100</f>
        <v>0.200096674196753</v>
      </c>
      <c r="AF129" s="79">
        <f>(VLOOKUP($A128,'RevPAR Raw Data'!$B$6:$BE$49,'RevPAR Raw Data'!BC$1,FALSE))/100</f>
        <v>0.216467914644487</v>
      </c>
      <c r="AG129" s="81">
        <f>(VLOOKUP($A128,'RevPAR Raw Data'!$B$6:$BE$49,'RevPAR Raw Data'!BE$1,FALSE))/100</f>
        <v>0.14774713383190199</v>
      </c>
    </row>
    <row r="130" spans="1:33" x14ac:dyDescent="0.2">
      <c r="A130" s="123"/>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3" x14ac:dyDescent="0.2">
      <c r="A131" s="105" t="s">
        <v>59</v>
      </c>
      <c r="B131" s="106">
        <f>(VLOOKUP($A131,'Occupancy Raw Data'!$B$8:$BE$45,'Occupancy Raw Data'!AG$3,FALSE))/100</f>
        <v>0.41438584779706195</v>
      </c>
      <c r="C131" s="107">
        <f>(VLOOKUP($A131,'Occupancy Raw Data'!$B$8:$BE$45,'Occupancy Raw Data'!AH$3,FALSE))/100</f>
        <v>0.59128838451268306</v>
      </c>
      <c r="D131" s="107">
        <f>(VLOOKUP($A131,'Occupancy Raw Data'!$B$8:$BE$45,'Occupancy Raw Data'!AI$3,FALSE))/100</f>
        <v>0.66355140186915806</v>
      </c>
      <c r="E131" s="107">
        <f>(VLOOKUP($A131,'Occupancy Raw Data'!$B$8:$BE$45,'Occupancy Raw Data'!AJ$3,FALSE))/100</f>
        <v>0.68015687583444506</v>
      </c>
      <c r="F131" s="107">
        <f>(VLOOKUP($A131,'Occupancy Raw Data'!$B$8:$BE$45,'Occupancy Raw Data'!AK$3,FALSE))/100</f>
        <v>0.67681909212282998</v>
      </c>
      <c r="G131" s="108">
        <f>(VLOOKUP($A131,'Occupancy Raw Data'!$B$8:$BE$45,'Occupancy Raw Data'!AL$3,FALSE))/100</f>
        <v>0.60524032042723597</v>
      </c>
      <c r="H131" s="88">
        <f>(VLOOKUP($A131,'Occupancy Raw Data'!$B$8:$BE$45,'Occupancy Raw Data'!AN$3,FALSE))/100</f>
        <v>0.740570761014686</v>
      </c>
      <c r="I131" s="88">
        <f>(VLOOKUP($A131,'Occupancy Raw Data'!$B$8:$BE$45,'Occupancy Raw Data'!AO$3,FALSE))/100</f>
        <v>0.77978971962616794</v>
      </c>
      <c r="J131" s="108">
        <f>(VLOOKUP($A131,'Occupancy Raw Data'!$B$8:$BE$45,'Occupancy Raw Data'!AP$3,FALSE))/100</f>
        <v>0.76018024032042708</v>
      </c>
      <c r="K131" s="109">
        <f>(VLOOKUP($A131,'Occupancy Raw Data'!$B$8:$BE$45,'Occupancy Raw Data'!AR$3,FALSE))/100</f>
        <v>0.64950886896814797</v>
      </c>
      <c r="M131" s="110">
        <f>VLOOKUP($A131,'ADR Raw Data'!$B$6:$BE$43,'ADR Raw Data'!AG$1,FALSE)</f>
        <v>153.78</v>
      </c>
      <c r="N131" s="111">
        <f>VLOOKUP($A131,'ADR Raw Data'!$B$6:$BE$43,'ADR Raw Data'!AH$1,FALSE)</f>
        <v>160.935215918712</v>
      </c>
      <c r="O131" s="111">
        <f>VLOOKUP($A131,'ADR Raw Data'!$B$6:$BE$43,'ADR Raw Data'!AI$1,FALSE)</f>
        <v>178.89661720321899</v>
      </c>
      <c r="P131" s="111">
        <f>VLOOKUP($A131,'ADR Raw Data'!$B$6:$BE$43,'ADR Raw Data'!AJ$1,FALSE)</f>
        <v>181.290595019016</v>
      </c>
      <c r="Q131" s="111">
        <f>VLOOKUP($A131,'ADR Raw Data'!$B$6:$BE$43,'ADR Raw Data'!AK$1,FALSE)</f>
        <v>165.17066083097001</v>
      </c>
      <c r="R131" s="112">
        <f>VLOOKUP($A131,'ADR Raw Data'!$B$6:$BE$43,'ADR Raw Data'!AL$1,FALSE)</f>
        <v>169.41606987260701</v>
      </c>
      <c r="S131" s="111">
        <f>VLOOKUP($A131,'ADR Raw Data'!$B$6:$BE$43,'ADR Raw Data'!AN$1,FALSE)</f>
        <v>175.05950873239399</v>
      </c>
      <c r="T131" s="111">
        <f>VLOOKUP($A131,'ADR Raw Data'!$B$6:$BE$43,'ADR Raw Data'!AO$1,FALSE)</f>
        <v>177.03866238630201</v>
      </c>
      <c r="U131" s="112">
        <f>VLOOKUP($A131,'ADR Raw Data'!$B$6:$BE$43,'ADR Raw Data'!AP$1,FALSE)</f>
        <v>176.07461251372101</v>
      </c>
      <c r="V131" s="113">
        <f>VLOOKUP($A131,'ADR Raw Data'!$B$6:$BE$43,'ADR Raw Data'!AR$1,FALSE)</f>
        <v>171.642672062548</v>
      </c>
      <c r="X131" s="110">
        <f>VLOOKUP($A131,'RevPAR Raw Data'!$B$6:$BE$43,'RevPAR Raw Data'!AG$1,FALSE)</f>
        <v>63.724255674232303</v>
      </c>
      <c r="Y131" s="111">
        <f>VLOOKUP($A131,'RevPAR Raw Data'!$B$6:$BE$43,'RevPAR Raw Data'!AH$1,FALSE)</f>
        <v>95.159123831775702</v>
      </c>
      <c r="Z131" s="111">
        <f>VLOOKUP($A131,'RevPAR Raw Data'!$B$6:$BE$43,'RevPAR Raw Data'!AI$1,FALSE)</f>
        <v>118.707101134846</v>
      </c>
      <c r="AA131" s="111">
        <f>VLOOKUP($A131,'RevPAR Raw Data'!$B$6:$BE$43,'RevPAR Raw Data'!AJ$1,FALSE)</f>
        <v>123.306044726301</v>
      </c>
      <c r="AB131" s="111">
        <f>VLOOKUP($A131,'RevPAR Raw Data'!$B$6:$BE$43,'RevPAR Raw Data'!AK$1,FALSE)</f>
        <v>111.79065670894499</v>
      </c>
      <c r="AC131" s="112">
        <f>VLOOKUP($A131,'RevPAR Raw Data'!$B$6:$BE$43,'RevPAR Raw Data'!AL$1,FALSE)</f>
        <v>102.53743641522</v>
      </c>
      <c r="AD131" s="111">
        <f>VLOOKUP($A131,'RevPAR Raw Data'!$B$6:$BE$43,'RevPAR Raw Data'!AN$1,FALSE)</f>
        <v>129.643953604806</v>
      </c>
      <c r="AE131" s="111">
        <f>VLOOKUP($A131,'RevPAR Raw Data'!$B$6:$BE$43,'RevPAR Raw Data'!AO$1,FALSE)</f>
        <v>138.05292890520599</v>
      </c>
      <c r="AF131" s="112">
        <f>VLOOKUP($A131,'RevPAR Raw Data'!$B$6:$BE$43,'RevPAR Raw Data'!AP$1,FALSE)</f>
        <v>133.84844125500601</v>
      </c>
      <c r="AG131" s="113">
        <f>VLOOKUP($A131,'RevPAR Raw Data'!$B$6:$BE$43,'RevPAR Raw Data'!AR$1,FALSE)</f>
        <v>111.483437798016</v>
      </c>
    </row>
    <row r="132" spans="1:33" x14ac:dyDescent="0.2">
      <c r="A132" s="90" t="s">
        <v>14</v>
      </c>
      <c r="B132" s="78">
        <f>(VLOOKUP($A131,'Occupancy Raw Data'!$B$8:$BE$51,'Occupancy Raw Data'!AT$3,FALSE))/100</f>
        <v>4.90071820870299E-2</v>
      </c>
      <c r="C132" s="79">
        <f>(VLOOKUP($A131,'Occupancy Raw Data'!$B$8:$BE$51,'Occupancy Raw Data'!AU$3,FALSE))/100</f>
        <v>0.109788566953797</v>
      </c>
      <c r="D132" s="79">
        <f>(VLOOKUP($A131,'Occupancy Raw Data'!$B$8:$BE$51,'Occupancy Raw Data'!AV$3,FALSE))/100</f>
        <v>0.123163841807909</v>
      </c>
      <c r="E132" s="79">
        <f>(VLOOKUP($A131,'Occupancy Raw Data'!$B$8:$BE$51,'Occupancy Raw Data'!AW$3,FALSE))/100</f>
        <v>0.139681208053691</v>
      </c>
      <c r="F132" s="79">
        <f>(VLOOKUP($A131,'Occupancy Raw Data'!$B$8:$BE$51,'Occupancy Raw Data'!AX$3,FALSE))/100</f>
        <v>0.22782319103844903</v>
      </c>
      <c r="G132" s="79">
        <f>(VLOOKUP($A131,'Occupancy Raw Data'!$B$8:$BE$51,'Occupancy Raw Data'!AY$3,FALSE))/100</f>
        <v>0.13483743780705301</v>
      </c>
      <c r="H132" s="80">
        <f>(VLOOKUP($A131,'Occupancy Raw Data'!$B$8:$BE$51,'Occupancy Raw Data'!BA$3,FALSE))/100</f>
        <v>0.23572820941241901</v>
      </c>
      <c r="I132" s="80">
        <f>(VLOOKUP($A131,'Occupancy Raw Data'!$B$8:$BE$51,'Occupancy Raw Data'!BB$3,FALSE))/100</f>
        <v>0.20007705149608299</v>
      </c>
      <c r="J132" s="79">
        <f>(VLOOKUP($A131,'Occupancy Raw Data'!$B$8:$BE$51,'Occupancy Raw Data'!BC$3,FALSE))/100</f>
        <v>0.21718217649809599</v>
      </c>
      <c r="K132" s="81">
        <f>(VLOOKUP($A131,'Occupancy Raw Data'!$B$8:$BE$51,'Occupancy Raw Data'!BE$3,FALSE))/100</f>
        <v>0.16110471806674301</v>
      </c>
      <c r="M132" s="78">
        <f>(VLOOKUP($A131,'ADR Raw Data'!$B$6:$BE$49,'ADR Raw Data'!AT$1,FALSE))/100</f>
        <v>2.2652240737127599E-2</v>
      </c>
      <c r="N132" s="79">
        <f>(VLOOKUP($A131,'ADR Raw Data'!$B$6:$BE$49,'ADR Raw Data'!AU$1,FALSE))/100</f>
        <v>-1.50572257151858E-2</v>
      </c>
      <c r="O132" s="79">
        <f>(VLOOKUP($A131,'ADR Raw Data'!$B$6:$BE$49,'ADR Raw Data'!AV$1,FALSE))/100</f>
        <v>5.9325071918315098E-2</v>
      </c>
      <c r="P132" s="79">
        <f>(VLOOKUP($A131,'ADR Raw Data'!$B$6:$BE$49,'ADR Raw Data'!AW$1,FALSE))/100</f>
        <v>8.2257911641841389E-2</v>
      </c>
      <c r="Q132" s="79">
        <f>(VLOOKUP($A131,'ADR Raw Data'!$B$6:$BE$49,'ADR Raw Data'!AX$1,FALSE))/100</f>
        <v>4.8479659962246603E-2</v>
      </c>
      <c r="R132" s="79">
        <f>(VLOOKUP($A131,'ADR Raw Data'!$B$6:$BE$49,'ADR Raw Data'!AY$1,FALSE))/100</f>
        <v>4.3263432753493404E-2</v>
      </c>
      <c r="S132" s="80">
        <f>(VLOOKUP($A131,'ADR Raw Data'!$B$6:$BE$49,'ADR Raw Data'!BA$1,FALSE))/100</f>
        <v>4.9629423322370601E-2</v>
      </c>
      <c r="T132" s="80">
        <f>(VLOOKUP($A131,'ADR Raw Data'!$B$6:$BE$49,'ADR Raw Data'!BB$1,FALSE))/100</f>
        <v>2.33937162338104E-2</v>
      </c>
      <c r="U132" s="79">
        <f>(VLOOKUP($A131,'ADR Raw Data'!$B$6:$BE$49,'ADR Raw Data'!BC$1,FALSE))/100</f>
        <v>3.5657116873761302E-2</v>
      </c>
      <c r="V132" s="81">
        <f>(VLOOKUP($A131,'ADR Raw Data'!$B$6:$BE$49,'ADR Raw Data'!BE$1,FALSE))/100</f>
        <v>4.1383057633169296E-2</v>
      </c>
      <c r="X132" s="78">
        <f>(VLOOKUP($A131,'RevPAR Raw Data'!$B$6:$BE$49,'RevPAR Raw Data'!AT$1,FALSE))/100</f>
        <v>7.2769545310641309E-2</v>
      </c>
      <c r="Y132" s="79">
        <f>(VLOOKUP($A131,'RevPAR Raw Data'!$B$6:$BE$49,'RevPAR Raw Data'!AU$1,FALSE))/100</f>
        <v>9.3078230005041895E-2</v>
      </c>
      <c r="Z132" s="79">
        <f>(VLOOKUP($A131,'RevPAR Raw Data'!$B$6:$BE$49,'RevPAR Raw Data'!AV$1,FALSE))/100</f>
        <v>0.189795617499215</v>
      </c>
      <c r="AA132" s="79">
        <f>(VLOOKUP($A131,'RevPAR Raw Data'!$B$6:$BE$49,'RevPAR Raw Data'!AW$1,FALSE))/100</f>
        <v>0.233429004165638</v>
      </c>
      <c r="AB132" s="79">
        <f>(VLOOKUP($A131,'RevPAR Raw Data'!$B$6:$BE$49,'RevPAR Raw Data'!AX$1,FALSE))/100</f>
        <v>0.287347641833754</v>
      </c>
      <c r="AC132" s="79">
        <f>(VLOOKUP($A131,'RevPAR Raw Data'!$B$6:$BE$49,'RevPAR Raw Data'!AY$1,FALSE))/100</f>
        <v>0.18393440098376501</v>
      </c>
      <c r="AD132" s="80">
        <f>(VLOOKUP($A131,'RevPAR Raw Data'!$B$6:$BE$49,'RevPAR Raw Data'!BA$1,FALSE))/100</f>
        <v>0.297056687828744</v>
      </c>
      <c r="AE132" s="80">
        <f>(VLOOKUP($A131,'RevPAR Raw Data'!$B$6:$BE$49,'RevPAR Raw Data'!BB$1,FALSE))/100</f>
        <v>0.22815131349748999</v>
      </c>
      <c r="AF132" s="79">
        <f>(VLOOKUP($A131,'RevPAR Raw Data'!$B$6:$BE$49,'RevPAR Raw Data'!BC$1,FALSE))/100</f>
        <v>0.260583383622147</v>
      </c>
      <c r="AG132" s="81">
        <f>(VLOOKUP($A131,'RevPAR Raw Data'!$B$6:$BE$49,'RevPAR Raw Data'!BE$1,FALSE))/100</f>
        <v>0.209154781532644</v>
      </c>
    </row>
    <row r="133" spans="1:33" x14ac:dyDescent="0.2">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3" x14ac:dyDescent="0.2">
      <c r="A134" s="105" t="s">
        <v>61</v>
      </c>
      <c r="B134" s="106">
        <f>(VLOOKUP($A134,'Occupancy Raw Data'!$B$8:$BE$45,'Occupancy Raw Data'!AG$3,FALSE))/100</f>
        <v>0.51722260430994904</v>
      </c>
      <c r="C134" s="107">
        <f>(VLOOKUP($A134,'Occupancy Raw Data'!$B$8:$BE$45,'Occupancy Raw Data'!AH$3,FALSE))/100</f>
        <v>0.62606029344337399</v>
      </c>
      <c r="D134" s="107">
        <f>(VLOOKUP($A134,'Occupancy Raw Data'!$B$8:$BE$45,'Occupancy Raw Data'!AI$3,FALSE))/100</f>
        <v>0.6875</v>
      </c>
      <c r="E134" s="107">
        <f>(VLOOKUP($A134,'Occupancy Raw Data'!$B$8:$BE$45,'Occupancy Raw Data'!AJ$3,FALSE))/100</f>
        <v>0.7151249426868399</v>
      </c>
      <c r="F134" s="107">
        <f>(VLOOKUP($A134,'Occupancy Raw Data'!$B$8:$BE$45,'Occupancy Raw Data'!AK$3,FALSE))/100</f>
        <v>0.72908069692801403</v>
      </c>
      <c r="G134" s="108">
        <f>(VLOOKUP($A134,'Occupancy Raw Data'!$B$8:$BE$45,'Occupancy Raw Data'!AL$3,FALSE))/100</f>
        <v>0.65499770747363495</v>
      </c>
      <c r="H134" s="88">
        <f>(VLOOKUP($A134,'Occupancy Raw Data'!$B$8:$BE$45,'Occupancy Raw Data'!AN$3,FALSE))/100</f>
        <v>0.80244154057771599</v>
      </c>
      <c r="I134" s="88">
        <f>(VLOOKUP($A134,'Occupancy Raw Data'!$B$8:$BE$45,'Occupancy Raw Data'!AO$3,FALSE))/100</f>
        <v>0.80868867491976104</v>
      </c>
      <c r="J134" s="108">
        <f>(VLOOKUP($A134,'Occupancy Raw Data'!$B$8:$BE$45,'Occupancy Raw Data'!AP$3,FALSE))/100</f>
        <v>0.80556510774873902</v>
      </c>
      <c r="K134" s="109">
        <f>(VLOOKUP($A134,'Occupancy Raw Data'!$B$8:$BE$45,'Occupancy Raw Data'!AR$3,FALSE))/100</f>
        <v>0.698016964695093</v>
      </c>
      <c r="M134" s="110">
        <f>VLOOKUP($A134,'ADR Raw Data'!$B$6:$BE$43,'ADR Raw Data'!AG$1,FALSE)</f>
        <v>100.16600365671199</v>
      </c>
      <c r="N134" s="111">
        <f>VLOOKUP($A134,'ADR Raw Data'!$B$6:$BE$43,'ADR Raw Data'!AH$1,FALSE)</f>
        <v>105.66099418684399</v>
      </c>
      <c r="O134" s="111">
        <f>VLOOKUP($A134,'ADR Raw Data'!$B$6:$BE$43,'ADR Raw Data'!AI$1,FALSE)</f>
        <v>110.698117627443</v>
      </c>
      <c r="P134" s="111">
        <f>VLOOKUP($A134,'ADR Raw Data'!$B$6:$BE$43,'ADR Raw Data'!AJ$1,FALSE)</f>
        <v>114.206115808455</v>
      </c>
      <c r="Q134" s="111">
        <f>VLOOKUP($A134,'ADR Raw Data'!$B$6:$BE$43,'ADR Raw Data'!AK$1,FALSE)</f>
        <v>115.37981172863699</v>
      </c>
      <c r="R134" s="112">
        <f>VLOOKUP($A134,'ADR Raw Data'!$B$6:$BE$43,'ADR Raw Data'!AL$1,FALSE)</f>
        <v>109.88009931398901</v>
      </c>
      <c r="S134" s="111">
        <f>VLOOKUP($A134,'ADR Raw Data'!$B$6:$BE$43,'ADR Raw Data'!AN$1,FALSE)</f>
        <v>127.579308620812</v>
      </c>
      <c r="T134" s="111">
        <f>VLOOKUP($A134,'ADR Raw Data'!$B$6:$BE$43,'ADR Raw Data'!AO$1,FALSE)</f>
        <v>126.74759425939</v>
      </c>
      <c r="U134" s="112">
        <f>VLOOKUP($A134,'ADR Raw Data'!$B$6:$BE$43,'ADR Raw Data'!AP$1,FALSE)</f>
        <v>127.161838959837</v>
      </c>
      <c r="V134" s="113">
        <f>VLOOKUP($A134,'ADR Raw Data'!$B$6:$BE$43,'ADR Raw Data'!AR$1,FALSE)</f>
        <v>115.578514421779</v>
      </c>
      <c r="X134" s="110">
        <f>VLOOKUP($A134,'RevPAR Raw Data'!$B$6:$BE$43,'RevPAR Raw Data'!AG$1,FALSE)</f>
        <v>51.808121274644598</v>
      </c>
      <c r="Y134" s="111">
        <f>VLOOKUP($A134,'RevPAR Raw Data'!$B$6:$BE$43,'RevPAR Raw Data'!AH$1,FALSE)</f>
        <v>66.150153026134802</v>
      </c>
      <c r="Z134" s="111">
        <f>VLOOKUP($A134,'RevPAR Raw Data'!$B$6:$BE$43,'RevPAR Raw Data'!AI$1,FALSE)</f>
        <v>76.104955868867407</v>
      </c>
      <c r="AA134" s="111">
        <f>VLOOKUP($A134,'RevPAR Raw Data'!$B$6:$BE$43,'RevPAR Raw Data'!AJ$1,FALSE)</f>
        <v>81.6716420220082</v>
      </c>
      <c r="AB134" s="111">
        <f>VLOOKUP($A134,'RevPAR Raw Data'!$B$6:$BE$43,'RevPAR Raw Data'!AK$1,FALSE)</f>
        <v>84.121193546538194</v>
      </c>
      <c r="AC134" s="112">
        <f>VLOOKUP($A134,'RevPAR Raw Data'!$B$6:$BE$43,'RevPAR Raw Data'!AL$1,FALSE)</f>
        <v>71.971213147638593</v>
      </c>
      <c r="AD134" s="111">
        <f>VLOOKUP($A134,'RevPAR Raw Data'!$B$6:$BE$43,'RevPAR Raw Data'!AN$1,FALSE)</f>
        <v>102.37493695552401</v>
      </c>
      <c r="AE134" s="111">
        <f>VLOOKUP($A134,'RevPAR Raw Data'!$B$6:$BE$43,'RevPAR Raw Data'!AO$1,FALSE)</f>
        <v>102.499344050894</v>
      </c>
      <c r="AF134" s="112">
        <f>VLOOKUP($A134,'RevPAR Raw Data'!$B$6:$BE$43,'RevPAR Raw Data'!AP$1,FALSE)</f>
        <v>102.43714050320899</v>
      </c>
      <c r="AG134" s="113">
        <f>VLOOKUP($A134,'RevPAR Raw Data'!$B$6:$BE$43,'RevPAR Raw Data'!AR$1,FALSE)</f>
        <v>80.675763820658901</v>
      </c>
    </row>
    <row r="135" spans="1:33" x14ac:dyDescent="0.2">
      <c r="A135" s="90" t="s">
        <v>14</v>
      </c>
      <c r="B135" s="78">
        <f>(VLOOKUP($A134,'Occupancy Raw Data'!$B$8:$BE$51,'Occupancy Raw Data'!AT$3,FALSE))/100</f>
        <v>5.9402653033274903E-2</v>
      </c>
      <c r="C135" s="79">
        <f>(VLOOKUP($A134,'Occupancy Raw Data'!$B$8:$BE$51,'Occupancy Raw Data'!AU$3,FALSE))/100</f>
        <v>-4.70354551706302E-3</v>
      </c>
      <c r="D135" s="79">
        <f>(VLOOKUP($A134,'Occupancy Raw Data'!$B$8:$BE$51,'Occupancy Raw Data'!AV$3,FALSE))/100</f>
        <v>1.1301890893283999E-2</v>
      </c>
      <c r="E135" s="79">
        <f>(VLOOKUP($A134,'Occupancy Raw Data'!$B$8:$BE$51,'Occupancy Raw Data'!AW$3,FALSE))/100</f>
        <v>8.2524180743578396E-2</v>
      </c>
      <c r="F135" s="79">
        <f>(VLOOKUP($A134,'Occupancy Raw Data'!$B$8:$BE$51,'Occupancy Raw Data'!AX$3,FALSE))/100</f>
        <v>0.18581614842084002</v>
      </c>
      <c r="G135" s="79">
        <f>(VLOOKUP($A134,'Occupancy Raw Data'!$B$8:$BE$51,'Occupancy Raw Data'!AY$3,FALSE))/100</f>
        <v>6.57273563506095E-2</v>
      </c>
      <c r="H135" s="80">
        <f>(VLOOKUP($A134,'Occupancy Raw Data'!$B$8:$BE$51,'Occupancy Raw Data'!BA$3,FALSE))/100</f>
        <v>0.17359416255294</v>
      </c>
      <c r="I135" s="80">
        <f>(VLOOKUP($A134,'Occupancy Raw Data'!$B$8:$BE$51,'Occupancy Raw Data'!BB$3,FALSE))/100</f>
        <v>0.139538819874442</v>
      </c>
      <c r="J135" s="79">
        <f>(VLOOKUP($A134,'Occupancy Raw Data'!$B$8:$BE$51,'Occupancy Raw Data'!BC$3,FALSE))/100</f>
        <v>0.15624979306586298</v>
      </c>
      <c r="K135" s="81">
        <f>(VLOOKUP($A134,'Occupancy Raw Data'!$B$8:$BE$51,'Occupancy Raw Data'!BE$3,FALSE))/100</f>
        <v>9.3944977424700898E-2</v>
      </c>
      <c r="M135" s="78">
        <f>(VLOOKUP($A134,'ADR Raw Data'!$B$6:$BE$49,'ADR Raw Data'!AT$1,FALSE))/100</f>
        <v>4.2576708724319595E-2</v>
      </c>
      <c r="N135" s="79">
        <f>(VLOOKUP($A134,'ADR Raw Data'!$B$6:$BE$49,'ADR Raw Data'!AU$1,FALSE))/100</f>
        <v>-1.0302157695391801E-3</v>
      </c>
      <c r="O135" s="79">
        <f>(VLOOKUP($A134,'ADR Raw Data'!$B$6:$BE$49,'ADR Raw Data'!AV$1,FALSE))/100</f>
        <v>-4.0938531924848594E-3</v>
      </c>
      <c r="P135" s="79">
        <f>(VLOOKUP($A134,'ADR Raw Data'!$B$6:$BE$49,'ADR Raw Data'!AW$1,FALSE))/100</f>
        <v>3.4474907039686198E-2</v>
      </c>
      <c r="Q135" s="79">
        <f>(VLOOKUP($A134,'ADR Raw Data'!$B$6:$BE$49,'ADR Raw Data'!AX$1,FALSE))/100</f>
        <v>0.10545701238845</v>
      </c>
      <c r="R135" s="79">
        <f>(VLOOKUP($A134,'ADR Raw Data'!$B$6:$BE$49,'ADR Raw Data'!AY$1,FALSE))/100</f>
        <v>3.5208546671529596E-2</v>
      </c>
      <c r="S135" s="80">
        <f>(VLOOKUP($A134,'ADR Raw Data'!$B$6:$BE$49,'ADR Raw Data'!BA$1,FALSE))/100</f>
        <v>9.4202521473164505E-2</v>
      </c>
      <c r="T135" s="80">
        <f>(VLOOKUP($A134,'ADR Raw Data'!$B$6:$BE$49,'ADR Raw Data'!BB$1,FALSE))/100</f>
        <v>8.35980641170401E-2</v>
      </c>
      <c r="U135" s="79">
        <f>(VLOOKUP($A134,'ADR Raw Data'!$B$6:$BE$49,'ADR Raw Data'!BC$1,FALSE))/100</f>
        <v>8.8845622035095301E-2</v>
      </c>
      <c r="V135" s="81">
        <f>(VLOOKUP($A134,'ADR Raw Data'!$B$6:$BE$49,'ADR Raw Data'!BE$1,FALSE))/100</f>
        <v>5.5847744683838296E-2</v>
      </c>
      <c r="X135" s="78">
        <f>(VLOOKUP($A134,'RevPAR Raw Data'!$B$6:$BE$49,'RevPAR Raw Data'!AT$1,FALSE))/100</f>
        <v>0.10450853121324399</v>
      </c>
      <c r="Y135" s="79">
        <f>(VLOOKUP($A134,'RevPAR Raw Data'!$B$6:$BE$49,'RevPAR Raw Data'!AU$1,FALSE))/100</f>
        <v>-5.7289156198377803E-3</v>
      </c>
      <c r="Z135" s="79">
        <f>(VLOOKUP($A134,'RevPAR Raw Data'!$B$6:$BE$49,'RevPAR Raw Data'!AV$1,FALSE))/100</f>
        <v>7.1617694186846105E-3</v>
      </c>
      <c r="AA135" s="79">
        <f>(VLOOKUP($A134,'RevPAR Raw Data'!$B$6:$BE$49,'RevPAR Raw Data'!AW$1,FALSE))/100</f>
        <v>0.11984410124292501</v>
      </c>
      <c r="AB135" s="79">
        <f>(VLOOKUP($A134,'RevPAR Raw Data'!$B$6:$BE$49,'RevPAR Raw Data'!AX$1,FALSE))/100</f>
        <v>0.31086877667528101</v>
      </c>
      <c r="AC135" s="79">
        <f>(VLOOKUP($A134,'RevPAR Raw Data'!$B$6:$BE$49,'RevPAR Raw Data'!AY$1,FALSE))/100</f>
        <v>0.10325006771580499</v>
      </c>
      <c r="AD135" s="80">
        <f>(VLOOKUP($A134,'RevPAR Raw Data'!$B$6:$BE$49,'RevPAR Raw Data'!BA$1,FALSE))/100</f>
        <v>0.28414969185161398</v>
      </c>
      <c r="AE135" s="80">
        <f>(VLOOKUP($A134,'RevPAR Raw Data'!$B$6:$BE$49,'RevPAR Raw Data'!BB$1,FALSE))/100</f>
        <v>0.23480205920216199</v>
      </c>
      <c r="AF135" s="79">
        <f>(VLOOKUP($A134,'RevPAR Raw Data'!$B$6:$BE$49,'RevPAR Raw Data'!BC$1,FALSE))/100</f>
        <v>0.25897752515875</v>
      </c>
      <c r="AG135" s="81">
        <f>(VLOOKUP($A134,'RevPAR Raw Data'!$B$6:$BE$49,'RevPAR Raw Data'!BE$1,FALSE))/100</f>
        <v>0.15503933722208299</v>
      </c>
    </row>
    <row r="136" spans="1:33" x14ac:dyDescent="0.2">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3" x14ac:dyDescent="0.2">
      <c r="A137" s="105" t="s">
        <v>60</v>
      </c>
      <c r="B137" s="106">
        <f>(VLOOKUP($A137,'Occupancy Raw Data'!$B$8:$BE$54,'Occupancy Raw Data'!AG$3,FALSE))/100</f>
        <v>0.58384594811446899</v>
      </c>
      <c r="C137" s="107">
        <f>(VLOOKUP($A137,'Occupancy Raw Data'!$B$8:$BE$54,'Occupancy Raw Data'!AH$3,FALSE))/100</f>
        <v>0.76428635107426202</v>
      </c>
      <c r="D137" s="107">
        <f>(VLOOKUP($A137,'Occupancy Raw Data'!$B$8:$BE$54,'Occupancy Raw Data'!AI$3,FALSE))/100</f>
        <v>0.80737994350282405</v>
      </c>
      <c r="E137" s="107">
        <f>(VLOOKUP($A137,'Occupancy Raw Data'!$B$8:$BE$54,'Occupancy Raw Data'!AJ$3,FALSE))/100</f>
        <v>0.80455508474576209</v>
      </c>
      <c r="F137" s="107">
        <f>(VLOOKUP($A137,'Occupancy Raw Data'!$B$8:$BE$54,'Occupancy Raw Data'!AK$3,FALSE))/100</f>
        <v>0.7518538135593219</v>
      </c>
      <c r="G137" s="108">
        <f>(VLOOKUP($A137,'Occupancy Raw Data'!$B$8:$BE$54,'Occupancy Raw Data'!AL$3,FALSE))/100</f>
        <v>0.74265305398986103</v>
      </c>
      <c r="H137" s="88">
        <f>(VLOOKUP($A137,'Occupancy Raw Data'!$B$8:$BE$54,'Occupancy Raw Data'!AN$3,FALSE))/100</f>
        <v>0.81700211864406702</v>
      </c>
      <c r="I137" s="88">
        <f>(VLOOKUP($A137,'Occupancy Raw Data'!$B$8:$BE$54,'Occupancy Raw Data'!AO$3,FALSE))/100</f>
        <v>0.78795903954802204</v>
      </c>
      <c r="J137" s="108">
        <f>(VLOOKUP($A137,'Occupancy Raw Data'!$B$8:$BE$54,'Occupancy Raw Data'!AP$3,FALSE))/100</f>
        <v>0.80248057909604498</v>
      </c>
      <c r="K137" s="109">
        <f>(VLOOKUP($A137,'Occupancy Raw Data'!$B$8:$BE$54,'Occupancy Raw Data'!AR$3,FALSE))/100</f>
        <v>0.75979462275842802</v>
      </c>
      <c r="M137" s="110">
        <f>VLOOKUP($A137,'ADR Raw Data'!$B$6:$BE$54,'ADR Raw Data'!AG$1,FALSE)</f>
        <v>97.512174377767494</v>
      </c>
      <c r="N137" s="111">
        <f>VLOOKUP($A137,'ADR Raw Data'!$B$6:$BE$54,'ADR Raw Data'!AH$1,FALSE)</f>
        <v>105.56204595824001</v>
      </c>
      <c r="O137" s="111">
        <f>VLOOKUP($A137,'ADR Raw Data'!$B$6:$BE$54,'ADR Raw Data'!AI$1,FALSE)</f>
        <v>108.948997375902</v>
      </c>
      <c r="P137" s="111">
        <f>VLOOKUP($A137,'ADR Raw Data'!$B$6:$BE$54,'ADR Raw Data'!AJ$1,FALSE)</f>
        <v>108.72320495940301</v>
      </c>
      <c r="Q137" s="111">
        <f>VLOOKUP($A137,'ADR Raw Data'!$B$6:$BE$54,'ADR Raw Data'!AK$1,FALSE)</f>
        <v>106.58906305036901</v>
      </c>
      <c r="R137" s="112">
        <f>VLOOKUP($A137,'ADR Raw Data'!$B$6:$BE$54,'ADR Raw Data'!AL$1,FALSE)</f>
        <v>105.939533640421</v>
      </c>
      <c r="S137" s="111">
        <f>VLOOKUP($A137,'ADR Raw Data'!$B$6:$BE$54,'ADR Raw Data'!AN$1,FALSE)</f>
        <v>112.06019665045901</v>
      </c>
      <c r="T137" s="111">
        <f>VLOOKUP($A137,'ADR Raw Data'!$B$6:$BE$54,'ADR Raw Data'!AO$1,FALSE)</f>
        <v>110.843976025095</v>
      </c>
      <c r="U137" s="112">
        <f>VLOOKUP($A137,'ADR Raw Data'!$B$6:$BE$54,'ADR Raw Data'!AP$1,FALSE)</f>
        <v>111.463090589076</v>
      </c>
      <c r="V137" s="113">
        <f>VLOOKUP($A137,'ADR Raw Data'!$B$6:$BE$54,'ADR Raw Data'!AR$1,FALSE)</f>
        <v>107.61103478695</v>
      </c>
      <c r="X137" s="110">
        <f>VLOOKUP($A137,'RevPAR Raw Data'!$B$6:$BE$54,'RevPAR Raw Data'!AG$1,FALSE)</f>
        <v>56.932087902291101</v>
      </c>
      <c r="Y137" s="111">
        <f>VLOOKUP($A137,'RevPAR Raw Data'!$B$6:$BE$54,'RevPAR Raw Data'!AH$1,FALSE)</f>
        <v>80.6796309173575</v>
      </c>
      <c r="Z137" s="111">
        <f>VLOOKUP($A137,'RevPAR Raw Data'!$B$6:$BE$54,'RevPAR Raw Data'!AI$1,FALSE)</f>
        <v>87.963235346045096</v>
      </c>
      <c r="AA137" s="111">
        <f>VLOOKUP($A137,'RevPAR Raw Data'!$B$6:$BE$54,'RevPAR Raw Data'!AJ$1,FALSE)</f>
        <v>87.473807379943494</v>
      </c>
      <c r="AB137" s="111">
        <f>VLOOKUP($A137,'RevPAR Raw Data'!$B$6:$BE$54,'RevPAR Raw Data'!AK$1,FALSE)</f>
        <v>80.139393538135494</v>
      </c>
      <c r="AC137" s="112">
        <f>VLOOKUP($A137,'RevPAR Raw Data'!$B$6:$BE$54,'RevPAR Raw Data'!AL$1,FALSE)</f>
        <v>78.676318196320295</v>
      </c>
      <c r="AD137" s="111">
        <f>VLOOKUP($A137,'RevPAR Raw Data'!$B$6:$BE$54,'RevPAR Raw Data'!AN$1,FALSE)</f>
        <v>91.553418079096005</v>
      </c>
      <c r="AE137" s="111">
        <f>VLOOKUP($A137,'RevPAR Raw Data'!$B$6:$BE$54,'RevPAR Raw Data'!AO$1,FALSE)</f>
        <v>87.340512888418004</v>
      </c>
      <c r="AF137" s="112">
        <f>VLOOKUP($A137,'RevPAR Raw Data'!$B$6:$BE$54,'RevPAR Raw Data'!AP$1,FALSE)</f>
        <v>89.446965483756998</v>
      </c>
      <c r="AG137" s="113">
        <f>VLOOKUP($A137,'RevPAR Raw Data'!$B$6:$BE$54,'RevPAR Raw Data'!AR$1,FALSE)</f>
        <v>81.762285580595304</v>
      </c>
    </row>
    <row r="138" spans="1:33" x14ac:dyDescent="0.2">
      <c r="A138" s="90" t="s">
        <v>14</v>
      </c>
      <c r="B138" s="78">
        <f>(VLOOKUP($A137,'Occupancy Raw Data'!$B$8:$BE$54,'Occupancy Raw Data'!AT$3,FALSE))/100</f>
        <v>0.17204126812236101</v>
      </c>
      <c r="C138" s="79">
        <f>(VLOOKUP($A137,'Occupancy Raw Data'!$B$8:$BE$54,'Occupancy Raw Data'!AU$3,FALSE))/100</f>
        <v>0.238160731190981</v>
      </c>
      <c r="D138" s="79">
        <f>(VLOOKUP($A137,'Occupancy Raw Data'!$B$8:$BE$54,'Occupancy Raw Data'!AV$3,FALSE))/100</f>
        <v>0.22976977631065101</v>
      </c>
      <c r="E138" s="79">
        <f>(VLOOKUP($A137,'Occupancy Raw Data'!$B$8:$BE$54,'Occupancy Raw Data'!AW$3,FALSE))/100</f>
        <v>0.23922192939290401</v>
      </c>
      <c r="F138" s="79">
        <f>(VLOOKUP($A137,'Occupancy Raw Data'!$B$8:$BE$54,'Occupancy Raw Data'!AX$3,FALSE))/100</f>
        <v>0.19102346454556599</v>
      </c>
      <c r="G138" s="79">
        <f>(VLOOKUP($A137,'Occupancy Raw Data'!$B$8:$BE$54,'Occupancy Raw Data'!AY$3,FALSE))/100</f>
        <v>0.216257030885976</v>
      </c>
      <c r="H138" s="80">
        <f>(VLOOKUP($A137,'Occupancy Raw Data'!$B$8:$BE$54,'Occupancy Raw Data'!BA$3,FALSE))/100</f>
        <v>0.21564056745478399</v>
      </c>
      <c r="I138" s="80">
        <f>(VLOOKUP($A137,'Occupancy Raw Data'!$B$8:$BE$54,'Occupancy Raw Data'!BB$3,FALSE))/100</f>
        <v>0.27230537104302599</v>
      </c>
      <c r="J138" s="79">
        <f>(VLOOKUP($A137,'Occupancy Raw Data'!$B$8:$BE$54,'Occupancy Raw Data'!BC$3,FALSE))/100</f>
        <v>0.24281545708471799</v>
      </c>
      <c r="K138" s="81">
        <f>(VLOOKUP($A137,'Occupancy Raw Data'!$B$8:$BE$54,'Occupancy Raw Data'!BE$3,FALSE))/100</f>
        <v>0.224214643397077</v>
      </c>
      <c r="M138" s="78">
        <f>(VLOOKUP($A137,'ADR Raw Data'!$B$6:$BE$52,'ADR Raw Data'!AT$1,FALSE))/100</f>
        <v>-1.1649963096563401E-2</v>
      </c>
      <c r="N138" s="79">
        <f>(VLOOKUP($A137,'ADR Raw Data'!$B$6:$BE$52,'ADR Raw Data'!AU$1,FALSE))/100</f>
        <v>1.23215168004192E-3</v>
      </c>
      <c r="O138" s="79">
        <f>(VLOOKUP($A137,'ADR Raw Data'!$B$6:$BE$52,'ADR Raw Data'!AV$1,FALSE))/100</f>
        <v>5.7502027079068497E-3</v>
      </c>
      <c r="P138" s="79">
        <f>(VLOOKUP($A137,'ADR Raw Data'!$B$6:$BE$52,'ADR Raw Data'!AW$1,FALSE))/100</f>
        <v>1.2518997107664E-2</v>
      </c>
      <c r="Q138" s="79">
        <f>(VLOOKUP($A137,'ADR Raw Data'!$B$6:$BE$52,'ADR Raw Data'!AX$1,FALSE))/100</f>
        <v>1.2814653063060399E-2</v>
      </c>
      <c r="R138" s="79">
        <f>(VLOOKUP($A137,'ADR Raw Data'!$B$6:$BE$52,'ADR Raw Data'!AY$1,FALSE))/100</f>
        <v>5.7908495519065498E-3</v>
      </c>
      <c r="S138" s="80">
        <f>(VLOOKUP($A137,'ADR Raw Data'!$B$6:$BE$52,'ADR Raw Data'!BA$1,FALSE))/100</f>
        <v>3.10959373443596E-2</v>
      </c>
      <c r="T138" s="80">
        <f>(VLOOKUP($A137,'ADR Raw Data'!$B$6:$BE$52,'ADR Raw Data'!BB$1,FALSE))/100</f>
        <v>5.8331039872628894E-2</v>
      </c>
      <c r="U138" s="79">
        <f>(VLOOKUP($A137,'ADR Raw Data'!$B$6:$BE$52,'ADR Raw Data'!BC$1,FALSE))/100</f>
        <v>4.377637209166E-2</v>
      </c>
      <c r="V138" s="81">
        <f>(VLOOKUP($A137,'ADR Raw Data'!$B$6:$BE$52,'ADR Raw Data'!BE$1,FALSE))/100</f>
        <v>1.7468574690445601E-2</v>
      </c>
      <c r="X138" s="78">
        <f>(VLOOKUP($A137,'RevPAR Raw Data'!$B$6:$BE$52,'RevPAR Raw Data'!AT$1,FALSE))/100</f>
        <v>0.158387030601086</v>
      </c>
      <c r="Y138" s="79">
        <f>(VLOOKUP($A137,'RevPAR Raw Data'!$B$6:$BE$52,'RevPAR Raw Data'!AU$1,FALSE))/100</f>
        <v>0.23968633301608</v>
      </c>
      <c r="Z138" s="79">
        <f>(VLOOKUP($A137,'RevPAR Raw Data'!$B$6:$BE$52,'RevPAR Raw Data'!AV$1,FALSE))/100</f>
        <v>0.23684120180849499</v>
      </c>
      <c r="AA138" s="79">
        <f>(VLOOKUP($A137,'RevPAR Raw Data'!$B$6:$BE$52,'RevPAR Raw Data'!AW$1,FALSE))/100</f>
        <v>0.25473574514272801</v>
      </c>
      <c r="AB138" s="79">
        <f>(VLOOKUP($A137,'RevPAR Raw Data'!$B$6:$BE$52,'RevPAR Raw Data'!AX$1,FALSE))/100</f>
        <v>0.20628601703368102</v>
      </c>
      <c r="AC138" s="79">
        <f>(VLOOKUP($A137,'RevPAR Raw Data'!$B$6:$BE$52,'RevPAR Raw Data'!AY$1,FALSE))/100</f>
        <v>0.22330019236828502</v>
      </c>
      <c r="AD138" s="80">
        <f>(VLOOKUP($A137,'RevPAR Raw Data'!$B$6:$BE$52,'RevPAR Raw Data'!BA$1,FALSE))/100</f>
        <v>0.25344205037362</v>
      </c>
      <c r="AE138" s="80">
        <f>(VLOOKUP($A137,'RevPAR Raw Data'!$B$6:$BE$52,'RevPAR Raw Data'!BB$1,FALSE))/100</f>
        <v>0.34652026637149602</v>
      </c>
      <c r="AF138" s="79">
        <f>(VLOOKUP($A137,'RevPAR Raw Data'!$B$6:$BE$52,'RevPAR Raw Data'!BC$1,FALSE))/100</f>
        <v>0.29722140897532501</v>
      </c>
      <c r="AG138" s="81">
        <f>(VLOOKUP($A137,'RevPAR Raw Data'!$B$6:$BE$52,'RevPAR Raw Data'!BE$1,FALSE))/100</f>
        <v>0.24559992833239602</v>
      </c>
    </row>
    <row r="139" spans="1:33" x14ac:dyDescent="0.2">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3" x14ac:dyDescent="0.2">
      <c r="A140" s="105" t="s">
        <v>62</v>
      </c>
      <c r="B140" s="106">
        <f>(VLOOKUP($A140,'Occupancy Raw Data'!$B$8:$BE$45,'Occupancy Raw Data'!AG$3,FALSE))/100</f>
        <v>0.52209236031926998</v>
      </c>
      <c r="C140" s="107">
        <f>(VLOOKUP($A140,'Occupancy Raw Data'!$B$8:$BE$45,'Occupancy Raw Data'!AH$3,FALSE))/100</f>
        <v>0.62991733181299803</v>
      </c>
      <c r="D140" s="107">
        <f>(VLOOKUP($A140,'Occupancy Raw Data'!$B$8:$BE$45,'Occupancy Raw Data'!AI$3,FALSE))/100</f>
        <v>0.66440992018244005</v>
      </c>
      <c r="E140" s="107">
        <f>(VLOOKUP($A140,'Occupancy Raw Data'!$B$8:$BE$45,'Occupancy Raw Data'!AJ$3,FALSE))/100</f>
        <v>0.67723774230330602</v>
      </c>
      <c r="F140" s="107">
        <f>(VLOOKUP($A140,'Occupancy Raw Data'!$B$8:$BE$45,'Occupancy Raw Data'!AK$3,FALSE))/100</f>
        <v>0.71009122006841496</v>
      </c>
      <c r="G140" s="108">
        <f>(VLOOKUP($A140,'Occupancy Raw Data'!$B$8:$BE$45,'Occupancy Raw Data'!AL$3,FALSE))/100</f>
        <v>0.64074971493728594</v>
      </c>
      <c r="H140" s="88">
        <f>(VLOOKUP($A140,'Occupancy Raw Data'!$B$8:$BE$45,'Occupancy Raw Data'!AN$3,FALSE))/100</f>
        <v>0.79083523375142506</v>
      </c>
      <c r="I140" s="88">
        <f>(VLOOKUP($A140,'Occupancy Raw Data'!$B$8:$BE$45,'Occupancy Raw Data'!AO$3,FALSE))/100</f>
        <v>0.79404218928164094</v>
      </c>
      <c r="J140" s="108">
        <f>(VLOOKUP($A140,'Occupancy Raw Data'!$B$8:$BE$45,'Occupancy Raw Data'!AP$3,FALSE))/100</f>
        <v>0.792438711516533</v>
      </c>
      <c r="K140" s="109">
        <f>(VLOOKUP($A140,'Occupancy Raw Data'!$B$8:$BE$45,'Occupancy Raw Data'!AR$3,FALSE))/100</f>
        <v>0.68408942824564212</v>
      </c>
      <c r="M140" s="110">
        <f>VLOOKUP($A140,'ADR Raw Data'!$B$6:$BE$43,'ADR Raw Data'!AG$1,FALSE)</f>
        <v>87.241997433797394</v>
      </c>
      <c r="N140" s="111">
        <f>VLOOKUP($A140,'ADR Raw Data'!$B$6:$BE$43,'ADR Raw Data'!AH$1,FALSE)</f>
        <v>91.537266862767197</v>
      </c>
      <c r="O140" s="111">
        <f>VLOOKUP($A140,'ADR Raw Data'!$B$6:$BE$43,'ADR Raw Data'!AI$1,FALSE)</f>
        <v>94.330665032714705</v>
      </c>
      <c r="P140" s="111">
        <f>VLOOKUP($A140,'ADR Raw Data'!$B$6:$BE$43,'ADR Raw Data'!AJ$1,FALSE)</f>
        <v>96.811876396927204</v>
      </c>
      <c r="Q140" s="111">
        <f>VLOOKUP($A140,'ADR Raw Data'!$B$6:$BE$43,'ADR Raw Data'!AK$1,FALSE)</f>
        <v>97.992292864311494</v>
      </c>
      <c r="R140" s="112">
        <f>VLOOKUP($A140,'ADR Raw Data'!$B$6:$BE$43,'ADR Raw Data'!AL$1,FALSE)</f>
        <v>93.9623185985985</v>
      </c>
      <c r="S140" s="111">
        <f>VLOOKUP($A140,'ADR Raw Data'!$B$6:$BE$43,'ADR Raw Data'!AN$1,FALSE)</f>
        <v>113.160403730738</v>
      </c>
      <c r="T140" s="111">
        <f>VLOOKUP($A140,'ADR Raw Data'!$B$6:$BE$43,'ADR Raw Data'!AO$1,FALSE)</f>
        <v>111.886462304792</v>
      </c>
      <c r="U140" s="112">
        <f>VLOOKUP($A140,'ADR Raw Data'!$B$6:$BE$43,'ADR Raw Data'!AP$1,FALSE)</f>
        <v>112.52214412518499</v>
      </c>
      <c r="V140" s="113">
        <f>VLOOKUP($A140,'ADR Raw Data'!$B$6:$BE$43,'ADR Raw Data'!AR$1,FALSE)</f>
        <v>100.105009313331</v>
      </c>
      <c r="X140" s="110">
        <f>VLOOKUP($A140,'RevPAR Raw Data'!$B$6:$BE$43,'RevPAR Raw Data'!AG$1,FALSE)</f>
        <v>45.548380359178999</v>
      </c>
      <c r="Y140" s="111">
        <f>VLOOKUP($A140,'RevPAR Raw Data'!$B$6:$BE$43,'RevPAR Raw Data'!AH$1,FALSE)</f>
        <v>57.660910903648798</v>
      </c>
      <c r="Z140" s="111">
        <f>VLOOKUP($A140,'RevPAR Raw Data'!$B$6:$BE$43,'RevPAR Raw Data'!AI$1,FALSE)</f>
        <v>62.674229625142502</v>
      </c>
      <c r="AA140" s="111">
        <f>VLOOKUP($A140,'RevPAR Raw Data'!$B$6:$BE$43,'RevPAR Raw Data'!AJ$1,FALSE)</f>
        <v>65.564656599201797</v>
      </c>
      <c r="AB140" s="111">
        <f>VLOOKUP($A140,'RevPAR Raw Data'!$B$6:$BE$43,'RevPAR Raw Data'!AK$1,FALSE)</f>
        <v>69.583466797320398</v>
      </c>
      <c r="AC140" s="112">
        <f>VLOOKUP($A140,'RevPAR Raw Data'!$B$6:$BE$43,'RevPAR Raw Data'!AL$1,FALSE)</f>
        <v>60.206328856898502</v>
      </c>
      <c r="AD140" s="111">
        <f>VLOOKUP($A140,'RevPAR Raw Data'!$B$6:$BE$43,'RevPAR Raw Data'!AN$1,FALSE)</f>
        <v>89.491234335803796</v>
      </c>
      <c r="AE140" s="111">
        <f>VLOOKUP($A140,'RevPAR Raw Data'!$B$6:$BE$43,'RevPAR Raw Data'!AO$1,FALSE)</f>
        <v>88.842571479475396</v>
      </c>
      <c r="AF140" s="112">
        <f>VLOOKUP($A140,'RevPAR Raw Data'!$B$6:$BE$43,'RevPAR Raw Data'!AP$1,FALSE)</f>
        <v>89.166902907639596</v>
      </c>
      <c r="AG140" s="113">
        <f>VLOOKUP($A140,'RevPAR Raw Data'!$B$6:$BE$43,'RevPAR Raw Data'!AR$1,FALSE)</f>
        <v>68.480778585681705</v>
      </c>
    </row>
    <row r="141" spans="1:33" x14ac:dyDescent="0.2">
      <c r="A141" s="90" t="s">
        <v>14</v>
      </c>
      <c r="B141" s="78">
        <f>(VLOOKUP($A140,'Occupancy Raw Data'!$B$8:$BE$51,'Occupancy Raw Data'!AT$3,FALSE))/100</f>
        <v>0.116000224857746</v>
      </c>
      <c r="C141" s="79">
        <f>(VLOOKUP($A140,'Occupancy Raw Data'!$B$8:$BE$51,'Occupancy Raw Data'!AU$3,FALSE))/100</f>
        <v>9.1131772787793802E-2</v>
      </c>
      <c r="D141" s="79">
        <f>(VLOOKUP($A140,'Occupancy Raw Data'!$B$8:$BE$51,'Occupancy Raw Data'!AV$3,FALSE))/100</f>
        <v>8.4549216677076308E-2</v>
      </c>
      <c r="E141" s="79">
        <f>(VLOOKUP($A140,'Occupancy Raw Data'!$B$8:$BE$51,'Occupancy Raw Data'!AW$3,FALSE))/100</f>
        <v>7.2464863473887101E-2</v>
      </c>
      <c r="F141" s="79">
        <f>(VLOOKUP($A140,'Occupancy Raw Data'!$B$8:$BE$51,'Occupancy Raw Data'!AX$3,FALSE))/100</f>
        <v>0.12856221965393</v>
      </c>
      <c r="G141" s="79">
        <f>(VLOOKUP($A140,'Occupancy Raw Data'!$B$8:$BE$51,'Occupancy Raw Data'!AY$3,FALSE))/100</f>
        <v>9.7767207600248304E-2</v>
      </c>
      <c r="H141" s="80">
        <f>(VLOOKUP($A140,'Occupancy Raw Data'!$B$8:$BE$51,'Occupancy Raw Data'!BA$3,FALSE))/100</f>
        <v>0.170422815396125</v>
      </c>
      <c r="I141" s="80">
        <f>(VLOOKUP($A140,'Occupancy Raw Data'!$B$8:$BE$51,'Occupancy Raw Data'!BB$3,FALSE))/100</f>
        <v>0.14618831432680898</v>
      </c>
      <c r="J141" s="79">
        <f>(VLOOKUP($A140,'Occupancy Raw Data'!$B$8:$BE$51,'Occupancy Raw Data'!BC$3,FALSE))/100</f>
        <v>0.158154288325454</v>
      </c>
      <c r="K141" s="81">
        <f>(VLOOKUP($A140,'Occupancy Raw Data'!$B$8:$BE$51,'Occupancy Raw Data'!BE$3,FALSE))/100</f>
        <v>0.11704390448612599</v>
      </c>
      <c r="M141" s="78">
        <f>(VLOOKUP($A140,'ADR Raw Data'!$B$6:$BE$49,'ADR Raw Data'!AT$1,FALSE))/100</f>
        <v>1.3702706495403799E-3</v>
      </c>
      <c r="N141" s="79">
        <f>(VLOOKUP($A140,'ADR Raw Data'!$B$6:$BE$49,'ADR Raw Data'!AU$1,FALSE))/100</f>
        <v>-2.3006148189608399E-2</v>
      </c>
      <c r="O141" s="79">
        <f>(VLOOKUP($A140,'ADR Raw Data'!$B$6:$BE$49,'ADR Raw Data'!AV$1,FALSE))/100</f>
        <v>-1.24936072661495E-2</v>
      </c>
      <c r="P141" s="79">
        <f>(VLOOKUP($A140,'ADR Raw Data'!$B$6:$BE$49,'ADR Raw Data'!AW$1,FALSE))/100</f>
        <v>-2.32041554990997E-2</v>
      </c>
      <c r="Q141" s="79">
        <f>(VLOOKUP($A140,'ADR Raw Data'!$B$6:$BE$49,'ADR Raw Data'!AX$1,FALSE))/100</f>
        <v>-1.5979719117234902E-2</v>
      </c>
      <c r="R141" s="79">
        <f>(VLOOKUP($A140,'ADR Raw Data'!$B$6:$BE$49,'ADR Raw Data'!AY$1,FALSE))/100</f>
        <v>-1.57567165102129E-2</v>
      </c>
      <c r="S141" s="80">
        <f>(VLOOKUP($A140,'ADR Raw Data'!$B$6:$BE$49,'ADR Raw Data'!BA$1,FALSE))/100</f>
        <v>5.2571647164492495E-2</v>
      </c>
      <c r="T141" s="80">
        <f>(VLOOKUP($A140,'ADR Raw Data'!$B$6:$BE$49,'ADR Raw Data'!BB$1,FALSE))/100</f>
        <v>4.0457254574747095E-2</v>
      </c>
      <c r="U141" s="79">
        <f>(VLOOKUP($A140,'ADR Raw Data'!$B$6:$BE$49,'ADR Raw Data'!BC$1,FALSE))/100</f>
        <v>4.6500031438878195E-2</v>
      </c>
      <c r="V141" s="81">
        <f>(VLOOKUP($A140,'ADR Raw Data'!$B$6:$BE$49,'ADR Raw Data'!BE$1,FALSE))/100</f>
        <v>7.9546322413699393E-3</v>
      </c>
      <c r="X141" s="78">
        <f>(VLOOKUP($A140,'RevPAR Raw Data'!$B$6:$BE$49,'RevPAR Raw Data'!AT$1,FALSE))/100</f>
        <v>0.11752944721074901</v>
      </c>
      <c r="Y141" s="79">
        <f>(VLOOKUP($A140,'RevPAR Raw Data'!$B$6:$BE$49,'RevPAR Raw Data'!AU$1,FALSE))/100</f>
        <v>6.6029033528647696E-2</v>
      </c>
      <c r="Z141" s="79">
        <f>(VLOOKUP($A140,'RevPAR Raw Data'!$B$6:$BE$49,'RevPAR Raw Data'!AV$1,FALSE))/100</f>
        <v>7.0999284703102697E-2</v>
      </c>
      <c r="AA141" s="79">
        <f>(VLOOKUP($A140,'RevPAR Raw Data'!$B$6:$BE$49,'RevPAR Raw Data'!AW$1,FALSE))/100</f>
        <v>4.7579222014518203E-2</v>
      </c>
      <c r="AB141" s="79">
        <f>(VLOOKUP($A140,'RevPAR Raw Data'!$B$6:$BE$49,'RevPAR Raw Data'!AX$1,FALSE))/100</f>
        <v>0.110528112377537</v>
      </c>
      <c r="AC141" s="79">
        <f>(VLOOKUP($A140,'RevPAR Raw Data'!$B$6:$BE$49,'RevPAR Raw Data'!AY$1,FALSE))/100</f>
        <v>8.0470000915883105E-2</v>
      </c>
      <c r="AD141" s="80">
        <f>(VLOOKUP($A140,'RevPAR Raw Data'!$B$6:$BE$49,'RevPAR Raw Data'!BA$1,FALSE))/100</f>
        <v>0.23195387068040202</v>
      </c>
      <c r="AE141" s="80">
        <f>(VLOOKUP($A140,'RevPAR Raw Data'!$B$6:$BE$49,'RevPAR Raw Data'!BB$1,FALSE))/100</f>
        <v>0.192559946750129</v>
      </c>
      <c r="AF141" s="79">
        <f>(VLOOKUP($A140,'RevPAR Raw Data'!$B$6:$BE$49,'RevPAR Raw Data'!BC$1,FALSE))/100</f>
        <v>0.21200849914365899</v>
      </c>
      <c r="AG141" s="81">
        <f>(VLOOKUP($A140,'RevPAR Raw Data'!$B$6:$BE$49,'RevPAR Raw Data'!BE$1,FALSE))/100</f>
        <v>0.12592957794377699</v>
      </c>
    </row>
    <row r="142" spans="1:33" x14ac:dyDescent="0.2">
      <c r="A142" s="128"/>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row>
    <row r="143" spans="1:33" x14ac:dyDescent="0.2">
      <c r="A143" s="105" t="s">
        <v>58</v>
      </c>
      <c r="B143" s="106">
        <f>(VLOOKUP($A143,'Occupancy Raw Data'!$B$8:$BE$45,'Occupancy Raw Data'!AG$3,FALSE))/100</f>
        <v>0.57442922374429206</v>
      </c>
      <c r="C143" s="107">
        <f>(VLOOKUP($A143,'Occupancy Raw Data'!$B$8:$BE$45,'Occupancy Raw Data'!AH$3,FALSE))/100</f>
        <v>0.67863013698630104</v>
      </c>
      <c r="D143" s="107">
        <f>(VLOOKUP($A143,'Occupancy Raw Data'!$B$8:$BE$45,'Occupancy Raw Data'!AI$3,FALSE))/100</f>
        <v>0.71730593607305904</v>
      </c>
      <c r="E143" s="107">
        <f>(VLOOKUP($A143,'Occupancy Raw Data'!$B$8:$BE$45,'Occupancy Raw Data'!AJ$3,FALSE))/100</f>
        <v>0.717625570776255</v>
      </c>
      <c r="F143" s="107">
        <f>(VLOOKUP($A143,'Occupancy Raw Data'!$B$8:$BE$45,'Occupancy Raw Data'!AK$3,FALSE))/100</f>
        <v>0.69392694063926896</v>
      </c>
      <c r="G143" s="108">
        <f>(VLOOKUP($A143,'Occupancy Raw Data'!$B$8:$BE$45,'Occupancy Raw Data'!AL$3,FALSE))/100</f>
        <v>0.67638356164383495</v>
      </c>
      <c r="H143" s="88">
        <f>(VLOOKUP($A143,'Occupancy Raw Data'!$B$8:$BE$45,'Occupancy Raw Data'!AN$3,FALSE))/100</f>
        <v>0.76721461187214601</v>
      </c>
      <c r="I143" s="88">
        <f>(VLOOKUP($A143,'Occupancy Raw Data'!$B$8:$BE$45,'Occupancy Raw Data'!AO$3,FALSE))/100</f>
        <v>0.76401826484018198</v>
      </c>
      <c r="J143" s="108">
        <f>(VLOOKUP($A143,'Occupancy Raw Data'!$B$8:$BE$45,'Occupancy Raw Data'!AP$3,FALSE))/100</f>
        <v>0.76561643835616389</v>
      </c>
      <c r="K143" s="109">
        <f>(VLOOKUP($A143,'Occupancy Raw Data'!$B$8:$BE$45,'Occupancy Raw Data'!AR$3,FALSE))/100</f>
        <v>0.70187866927592912</v>
      </c>
      <c r="M143" s="110">
        <f>VLOOKUP($A143,'ADR Raw Data'!$B$6:$BE$43,'ADR Raw Data'!AG$1,FALSE)</f>
        <v>90.753912853735997</v>
      </c>
      <c r="N143" s="111">
        <f>VLOOKUP($A143,'ADR Raw Data'!$B$6:$BE$43,'ADR Raw Data'!AH$1,FALSE)</f>
        <v>95.607010563854104</v>
      </c>
      <c r="O143" s="111">
        <f>VLOOKUP($A143,'ADR Raw Data'!$B$6:$BE$43,'ADR Raw Data'!AI$1,FALSE)</f>
        <v>97.514090801451303</v>
      </c>
      <c r="P143" s="111">
        <f>VLOOKUP($A143,'ADR Raw Data'!$B$6:$BE$43,'ADR Raw Data'!AJ$1,FALSE)</f>
        <v>97.676653906846497</v>
      </c>
      <c r="Q143" s="111">
        <f>VLOOKUP($A143,'ADR Raw Data'!$B$6:$BE$43,'ADR Raw Data'!AK$1,FALSE)</f>
        <v>96.076208350332294</v>
      </c>
      <c r="R143" s="112">
        <f>VLOOKUP($A143,'ADR Raw Data'!$B$6:$BE$43,'ADR Raw Data'!AL$1,FALSE)</f>
        <v>95.722630403434806</v>
      </c>
      <c r="S143" s="111">
        <f>VLOOKUP($A143,'ADR Raw Data'!$B$6:$BE$43,'ADR Raw Data'!AN$1,FALSE)</f>
        <v>102.244387102725</v>
      </c>
      <c r="T143" s="111">
        <f>VLOOKUP($A143,'ADR Raw Data'!$B$6:$BE$43,'ADR Raw Data'!AO$1,FALSE)</f>
        <v>102.236540365766</v>
      </c>
      <c r="U143" s="112">
        <f>VLOOKUP($A143,'ADR Raw Data'!$B$6:$BE$43,'ADR Raw Data'!AP$1,FALSE)</f>
        <v>102.240471924017</v>
      </c>
      <c r="V143" s="113">
        <f>VLOOKUP($A143,'ADR Raw Data'!$B$6:$BE$43,'ADR Raw Data'!AR$1,FALSE)</f>
        <v>97.753981335154904</v>
      </c>
      <c r="X143" s="110">
        <f>VLOOKUP($A143,'RevPAR Raw Data'!$B$6:$BE$43,'RevPAR Raw Data'!AG$1,FALSE)</f>
        <v>52.131699712328697</v>
      </c>
      <c r="Y143" s="111">
        <f>VLOOKUP($A143,'RevPAR Raw Data'!$B$6:$BE$43,'RevPAR Raw Data'!AH$1,FALSE)</f>
        <v>64.881798675799004</v>
      </c>
      <c r="Z143" s="111">
        <f>VLOOKUP($A143,'RevPAR Raw Data'!$B$6:$BE$43,'RevPAR Raw Data'!AI$1,FALSE)</f>
        <v>69.947436182648403</v>
      </c>
      <c r="AA143" s="111">
        <f>VLOOKUP($A143,'RevPAR Raw Data'!$B$6:$BE$43,'RevPAR Raw Data'!AJ$1,FALSE)</f>
        <v>70.095264511415493</v>
      </c>
      <c r="AB143" s="111">
        <f>VLOOKUP($A143,'RevPAR Raw Data'!$B$6:$BE$43,'RevPAR Raw Data'!AK$1,FALSE)</f>
        <v>66.669869328767106</v>
      </c>
      <c r="AC143" s="112">
        <f>VLOOKUP($A143,'RevPAR Raw Data'!$B$6:$BE$43,'RevPAR Raw Data'!AL$1,FALSE)</f>
        <v>64.745213682191704</v>
      </c>
      <c r="AD143" s="111">
        <f>VLOOKUP($A143,'RevPAR Raw Data'!$B$6:$BE$43,'RevPAR Raw Data'!AN$1,FALSE)</f>
        <v>78.443387767123198</v>
      </c>
      <c r="AE143" s="111">
        <f>VLOOKUP($A143,'RevPAR Raw Data'!$B$6:$BE$43,'RevPAR Raw Data'!AO$1,FALSE)</f>
        <v>78.110584173515903</v>
      </c>
      <c r="AF143" s="112">
        <f>VLOOKUP($A143,'RevPAR Raw Data'!$B$6:$BE$43,'RevPAR Raw Data'!AP$1,FALSE)</f>
        <v>78.2769859703196</v>
      </c>
      <c r="AG143" s="113">
        <f>VLOOKUP($A143,'RevPAR Raw Data'!$B$6:$BE$43,'RevPAR Raw Data'!AR$1,FALSE)</f>
        <v>68.611434335942505</v>
      </c>
    </row>
    <row r="144" spans="1:33" ht="17.25" thickBot="1" x14ac:dyDescent="0.25">
      <c r="A144" s="94" t="s">
        <v>14</v>
      </c>
      <c r="B144" s="84">
        <f>(VLOOKUP($A143,'Occupancy Raw Data'!$B$8:$BE$51,'Occupancy Raw Data'!AT$3,FALSE))/100</f>
        <v>-1.1951321964648799E-2</v>
      </c>
      <c r="C144" s="85">
        <f>(VLOOKUP($A143,'Occupancy Raw Data'!$B$8:$BE$51,'Occupancy Raw Data'!AU$3,FALSE))/100</f>
        <v>1.4960471445225401E-3</v>
      </c>
      <c r="D144" s="85">
        <f>(VLOOKUP($A143,'Occupancy Raw Data'!$B$8:$BE$51,'Occupancy Raw Data'!AV$3,FALSE))/100</f>
        <v>2.9206060508663999E-2</v>
      </c>
      <c r="E144" s="85">
        <f>(VLOOKUP($A143,'Occupancy Raw Data'!$B$8:$BE$51,'Occupancy Raw Data'!AW$3,FALSE))/100</f>
        <v>7.5068150989257704E-2</v>
      </c>
      <c r="F144" s="85">
        <f>(VLOOKUP($A143,'Occupancy Raw Data'!$B$8:$BE$51,'Occupancy Raw Data'!AX$3,FALSE))/100</f>
        <v>6.8750292575680702E-2</v>
      </c>
      <c r="G144" s="85">
        <f>(VLOOKUP($A143,'Occupancy Raw Data'!$B$8:$BE$51,'Occupancy Raw Data'!AY$3,FALSE))/100</f>
        <v>3.3356871992786599E-2</v>
      </c>
      <c r="H144" s="86">
        <f>(VLOOKUP($A143,'Occupancy Raw Data'!$B$8:$BE$51,'Occupancy Raw Data'!BA$3,FALSE))/100</f>
        <v>8.3175542204499298E-2</v>
      </c>
      <c r="I144" s="86">
        <f>(VLOOKUP($A143,'Occupancy Raw Data'!$B$8:$BE$51,'Occupancy Raw Data'!BB$3,FALSE))/100</f>
        <v>6.1295280769446597E-2</v>
      </c>
      <c r="J144" s="85">
        <f>(VLOOKUP($A143,'Occupancy Raw Data'!$B$8:$BE$51,'Occupancy Raw Data'!BC$3,FALSE))/100</f>
        <v>7.2146623088154199E-2</v>
      </c>
      <c r="K144" s="87">
        <f>(VLOOKUP($A143,'Occupancy Raw Data'!$B$8:$BE$51,'Occupancy Raw Data'!BE$3,FALSE))/100</f>
        <v>4.5141587455708801E-2</v>
      </c>
      <c r="M144" s="84">
        <f>(VLOOKUP($A143,'ADR Raw Data'!$B$6:$BE$49,'ADR Raw Data'!AT$1,FALSE))/100</f>
        <v>4.7948620076080899E-3</v>
      </c>
      <c r="N144" s="85">
        <f>(VLOOKUP($A143,'ADR Raw Data'!$B$6:$BE$49,'ADR Raw Data'!AU$1,FALSE))/100</f>
        <v>1.1825772314878E-2</v>
      </c>
      <c r="O144" s="85">
        <f>(VLOOKUP($A143,'ADR Raw Data'!$B$6:$BE$49,'ADR Raw Data'!AV$1,FALSE))/100</f>
        <v>7.3903831752318606E-3</v>
      </c>
      <c r="P144" s="85">
        <f>(VLOOKUP($A143,'ADR Raw Data'!$B$6:$BE$49,'ADR Raw Data'!AW$1,FALSE))/100</f>
        <v>1.7961388662914399E-2</v>
      </c>
      <c r="Q144" s="85">
        <f>(VLOOKUP($A143,'ADR Raw Data'!$B$6:$BE$49,'ADR Raw Data'!AX$1,FALSE))/100</f>
        <v>1.32322351690015E-2</v>
      </c>
      <c r="R144" s="85">
        <f>(VLOOKUP($A143,'ADR Raw Data'!$B$6:$BE$49,'ADR Raw Data'!AY$1,FALSE))/100</f>
        <v>1.1811961092602701E-2</v>
      </c>
      <c r="S144" s="86">
        <f>(VLOOKUP($A143,'ADR Raw Data'!$B$6:$BE$49,'ADR Raw Data'!BA$1,FALSE))/100</f>
        <v>1.0781718235006701E-2</v>
      </c>
      <c r="T144" s="86">
        <f>(VLOOKUP($A143,'ADR Raw Data'!$B$6:$BE$49,'ADR Raw Data'!BB$1,FALSE))/100</f>
        <v>7.5868181420861306E-3</v>
      </c>
      <c r="U144" s="85">
        <f>(VLOOKUP($A143,'ADR Raw Data'!$B$6:$BE$49,'ADR Raw Data'!BC$1,FALSE))/100</f>
        <v>9.1692315331085503E-3</v>
      </c>
      <c r="V144" s="87">
        <f>(VLOOKUP($A143,'ADR Raw Data'!$B$6:$BE$49,'ADR Raw Data'!BE$1,FALSE))/100</f>
        <v>1.1499712931973001E-2</v>
      </c>
      <c r="X144" s="84">
        <f>(VLOOKUP($A143,'RevPAR Raw Data'!$B$6:$BE$49,'RevPAR Raw Data'!AT$1,FALSE))/100</f>
        <v>-7.2137648966697802E-3</v>
      </c>
      <c r="Y144" s="85">
        <f>(VLOOKUP($A143,'RevPAR Raw Data'!$B$6:$BE$49,'RevPAR Raw Data'!AU$1,FALSE))/100</f>
        <v>1.3339511372304E-2</v>
      </c>
      <c r="Z144" s="85">
        <f>(VLOOKUP($A143,'RevPAR Raw Data'!$B$6:$BE$49,'RevPAR Raw Data'!AV$1,FALSE))/100</f>
        <v>3.68122876620939E-2</v>
      </c>
      <c r="AA144" s="85">
        <f>(VLOOKUP($A143,'RevPAR Raw Data'!$B$6:$BE$49,'RevPAR Raw Data'!AW$1,FALSE))/100</f>
        <v>9.4377867888296607E-2</v>
      </c>
      <c r="AB144" s="85">
        <f>(VLOOKUP($A143,'RevPAR Raw Data'!$B$6:$BE$49,'RevPAR Raw Data'!AX$1,FALSE))/100</f>
        <v>8.2892247783981202E-2</v>
      </c>
      <c r="AC144" s="85">
        <f>(VLOOKUP($A143,'RevPAR Raw Data'!$B$6:$BE$49,'RevPAR Raw Data'!AY$1,FALSE))/100</f>
        <v>4.5562843159539096E-2</v>
      </c>
      <c r="AD144" s="86">
        <f>(VLOOKUP($A143,'RevPAR Raw Data'!$B$6:$BE$49,'RevPAR Raw Data'!BA$1,FALSE))/100</f>
        <v>9.485403569959891E-2</v>
      </c>
      <c r="AE144" s="86">
        <f>(VLOOKUP($A143,'RevPAR Raw Data'!$B$6:$BE$49,'RevPAR Raw Data'!BB$1,FALSE))/100</f>
        <v>6.9347135059698597E-2</v>
      </c>
      <c r="AF144" s="85">
        <f>(VLOOKUP($A143,'RevPAR Raw Data'!$B$6:$BE$49,'RevPAR Raw Data'!BC$1,FALSE))/100</f>
        <v>8.1977383712689894E-2</v>
      </c>
      <c r="AG144" s="87">
        <f>(VLOOKUP($A143,'RevPAR Raw Data'!$B$6:$BE$49,'RevPAR Raw Data'!BE$1,FALSE))/100</f>
        <v>5.7160415684715998E-2</v>
      </c>
    </row>
    <row r="145" spans="1:33" ht="14.25" customHeight="1" x14ac:dyDescent="0.2">
      <c r="A145" s="202" t="s">
        <v>63</v>
      </c>
      <c r="B145" s="203"/>
      <c r="C145" s="203"/>
      <c r="D145" s="203"/>
      <c r="E145" s="203"/>
      <c r="F145" s="203"/>
      <c r="G145" s="203"/>
      <c r="H145" s="203"/>
      <c r="I145" s="203"/>
      <c r="J145" s="203"/>
      <c r="K145" s="203"/>
      <c r="M145" s="138"/>
      <c r="N145" s="138"/>
      <c r="O145" s="138"/>
      <c r="P145" s="138"/>
      <c r="Q145" s="138"/>
      <c r="R145" s="137"/>
      <c r="S145" s="138"/>
      <c r="T145" s="138"/>
      <c r="U145" s="138"/>
      <c r="V145" s="138"/>
      <c r="W145" s="138"/>
      <c r="X145" s="138"/>
      <c r="Y145" s="138"/>
      <c r="Z145" s="138"/>
      <c r="AA145" s="138"/>
      <c r="AB145" s="137"/>
      <c r="AC145" s="138"/>
      <c r="AD145" s="138"/>
      <c r="AE145" s="138"/>
      <c r="AF145" s="138"/>
      <c r="AG145" s="141"/>
    </row>
    <row r="146" spans="1:33" ht="16.5" customHeight="1" x14ac:dyDescent="0.2">
      <c r="A146" s="202"/>
      <c r="B146" s="203"/>
      <c r="C146" s="203"/>
      <c r="D146" s="203"/>
      <c r="E146" s="203"/>
      <c r="F146" s="203"/>
      <c r="G146" s="203"/>
      <c r="H146" s="203"/>
      <c r="I146" s="203"/>
      <c r="J146" s="203"/>
      <c r="K146" s="203"/>
      <c r="M146" s="138"/>
      <c r="N146" s="138"/>
      <c r="O146" s="138"/>
      <c r="P146" s="138"/>
      <c r="Q146" s="138"/>
      <c r="R146" s="137"/>
      <c r="S146" s="138"/>
      <c r="T146" s="138"/>
      <c r="U146" s="138"/>
      <c r="V146" s="138"/>
      <c r="W146" s="138"/>
      <c r="X146" s="138"/>
      <c r="Y146" s="138"/>
      <c r="Z146" s="138"/>
      <c r="AA146" s="138"/>
      <c r="AB146" s="137"/>
      <c r="AC146" s="138"/>
      <c r="AD146" s="138"/>
      <c r="AE146" s="138"/>
      <c r="AF146" s="138"/>
      <c r="AG146" s="141"/>
    </row>
    <row r="147" spans="1:33" ht="17.25" thickBot="1" x14ac:dyDescent="0.25">
      <c r="A147" s="204"/>
      <c r="B147" s="205"/>
      <c r="C147" s="205"/>
      <c r="D147" s="205"/>
      <c r="E147" s="205"/>
      <c r="F147" s="205"/>
      <c r="G147" s="205"/>
      <c r="H147" s="205"/>
      <c r="I147" s="205"/>
      <c r="J147" s="205"/>
      <c r="K147" s="205"/>
      <c r="L147" s="134"/>
      <c r="M147" s="139"/>
      <c r="N147" s="139"/>
      <c r="O147" s="139"/>
      <c r="P147" s="139"/>
      <c r="Q147" s="139"/>
      <c r="R147" s="140"/>
      <c r="S147" s="139"/>
      <c r="T147" s="139"/>
      <c r="U147" s="139"/>
      <c r="V147" s="139"/>
      <c r="W147" s="139"/>
      <c r="X147" s="139"/>
      <c r="Y147" s="139"/>
      <c r="Z147" s="139"/>
      <c r="AA147" s="139"/>
      <c r="AB147" s="140"/>
      <c r="AC147" s="139"/>
      <c r="AD147" s="139"/>
      <c r="AE147" s="139"/>
      <c r="AF147" s="139"/>
      <c r="AG147" s="142"/>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0" sqref="AD10"/>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42"/>
      <c r="B1" s="43" t="s">
        <v>64</v>
      </c>
      <c r="D1" s="146"/>
      <c r="E1" s="146"/>
      <c r="F1" s="146"/>
      <c r="G1" s="146"/>
      <c r="H1" s="146"/>
      <c r="I1" s="146"/>
      <c r="J1" s="146"/>
      <c r="K1" s="146"/>
      <c r="L1" s="146"/>
      <c r="M1" s="146"/>
      <c r="N1" s="146"/>
      <c r="O1" s="146"/>
      <c r="P1" s="146"/>
      <c r="Q1" s="146"/>
      <c r="R1" s="146"/>
      <c r="S1" s="146"/>
      <c r="T1" s="146"/>
      <c r="U1" s="146"/>
      <c r="V1" s="146"/>
      <c r="W1" s="146"/>
      <c r="X1" s="146"/>
      <c r="Y1" s="192"/>
      <c r="Z1" s="192"/>
      <c r="AA1" s="192"/>
      <c r="AB1" s="192"/>
      <c r="AC1" s="192"/>
      <c r="AD1" s="192"/>
      <c r="AE1" s="192"/>
      <c r="AF1" s="192"/>
      <c r="AG1" s="192"/>
      <c r="AH1" s="192"/>
      <c r="AI1" s="192"/>
      <c r="AJ1" s="192"/>
      <c r="AK1" s="192"/>
      <c r="AL1" s="192"/>
    </row>
    <row r="2" spans="1:50" ht="15" customHeight="1" x14ac:dyDescent="0.2">
      <c r="A2" s="146"/>
      <c r="B2" t="s">
        <v>134</v>
      </c>
      <c r="C2" s="146"/>
      <c r="D2" s="146"/>
      <c r="E2" s="146"/>
      <c r="F2" s="146"/>
      <c r="G2" s="146"/>
      <c r="H2" s="146"/>
      <c r="I2" s="146"/>
      <c r="J2" s="146"/>
      <c r="K2" s="146"/>
      <c r="L2" s="146"/>
      <c r="M2" s="146"/>
      <c r="N2" s="146"/>
      <c r="O2" s="146"/>
      <c r="P2" s="146"/>
      <c r="Q2" s="146"/>
      <c r="R2" s="146"/>
      <c r="S2" s="146"/>
      <c r="T2" s="146"/>
      <c r="U2" s="146"/>
      <c r="V2" s="146"/>
      <c r="W2" s="146"/>
      <c r="X2" s="146"/>
      <c r="Y2" s="192"/>
      <c r="Z2" s="192"/>
      <c r="AA2" s="192"/>
      <c r="AB2" s="192"/>
      <c r="AC2" s="192"/>
      <c r="AD2" s="192"/>
      <c r="AE2" s="192"/>
      <c r="AF2" s="192"/>
      <c r="AG2" s="192"/>
      <c r="AH2" s="192"/>
      <c r="AI2" s="192"/>
      <c r="AJ2" s="192"/>
      <c r="AK2" s="192"/>
      <c r="AL2" s="192"/>
    </row>
    <row r="3" spans="1:50" x14ac:dyDescent="0.2">
      <c r="A3" s="146"/>
      <c r="B3" s="146"/>
      <c r="C3" s="146"/>
      <c r="D3" s="146"/>
      <c r="E3" s="146"/>
      <c r="F3" s="146"/>
      <c r="G3" s="146"/>
      <c r="H3" s="146"/>
      <c r="I3" s="146"/>
      <c r="J3" s="146"/>
      <c r="K3" s="146"/>
      <c r="L3" s="146"/>
      <c r="M3" s="146"/>
      <c r="N3" s="146"/>
      <c r="O3" s="146"/>
      <c r="P3" s="146"/>
      <c r="Q3" s="146"/>
      <c r="R3" s="146"/>
      <c r="S3" s="146"/>
      <c r="T3" s="146"/>
      <c r="U3" s="146"/>
      <c r="V3" s="146"/>
      <c r="W3" s="146"/>
      <c r="X3" s="146"/>
      <c r="Y3" s="192"/>
      <c r="Z3" s="192"/>
      <c r="AA3" s="192"/>
      <c r="AB3" s="192"/>
      <c r="AC3" s="192"/>
      <c r="AD3" s="192"/>
      <c r="AE3" s="192"/>
      <c r="AF3" s="192"/>
      <c r="AG3" s="192"/>
      <c r="AH3" s="192"/>
      <c r="AI3" s="192"/>
      <c r="AJ3" s="192"/>
      <c r="AK3" s="192"/>
      <c r="AL3" s="192"/>
    </row>
    <row r="4" spans="1:50" x14ac:dyDescent="0.2">
      <c r="A4" s="146"/>
      <c r="B4" s="146"/>
      <c r="C4" s="146"/>
      <c r="D4" s="146"/>
      <c r="E4" s="146"/>
      <c r="F4" s="146"/>
      <c r="G4" s="146"/>
      <c r="H4" s="146"/>
      <c r="I4" s="146"/>
      <c r="J4" s="146"/>
      <c r="K4" s="146"/>
      <c r="L4" s="146"/>
      <c r="M4" s="146"/>
      <c r="N4" s="146"/>
      <c r="O4" s="146"/>
      <c r="P4" s="146"/>
      <c r="Q4" s="146"/>
      <c r="R4" s="146"/>
      <c r="S4" s="146"/>
      <c r="T4" s="146"/>
      <c r="U4" s="146"/>
      <c r="V4" s="146"/>
      <c r="W4" s="146"/>
      <c r="X4" s="146"/>
      <c r="Y4" s="192"/>
      <c r="Z4" s="192"/>
      <c r="AA4" s="192"/>
      <c r="AB4" s="192"/>
      <c r="AC4" s="192"/>
      <c r="AD4" s="192"/>
      <c r="AE4" s="192"/>
      <c r="AF4" s="192"/>
      <c r="AG4" s="192"/>
      <c r="AH4" s="192"/>
      <c r="AI4" s="192"/>
      <c r="AJ4" s="192"/>
      <c r="AK4" s="192"/>
      <c r="AL4" s="192"/>
    </row>
    <row r="5" spans="1:50" x14ac:dyDescent="0.2">
      <c r="A5" s="146"/>
      <c r="B5" s="146"/>
      <c r="C5" s="146"/>
      <c r="D5" s="146"/>
      <c r="E5" s="146"/>
      <c r="F5" s="146"/>
      <c r="G5" s="146"/>
      <c r="H5" s="146"/>
      <c r="I5" s="146"/>
      <c r="J5" s="146"/>
      <c r="K5" s="146"/>
      <c r="L5" s="146"/>
      <c r="M5" s="146"/>
      <c r="N5" s="146"/>
      <c r="O5" s="146"/>
      <c r="P5" s="146"/>
      <c r="Q5" s="146"/>
      <c r="R5" s="146"/>
      <c r="S5" s="146"/>
      <c r="T5" s="146"/>
      <c r="U5" s="146"/>
      <c r="V5" s="146"/>
      <c r="W5" s="146"/>
      <c r="X5" s="146"/>
      <c r="Y5" s="192"/>
      <c r="Z5" s="192"/>
      <c r="AA5" s="192"/>
      <c r="AB5" s="192"/>
      <c r="AC5" s="192"/>
      <c r="AD5" s="192"/>
      <c r="AE5" s="192"/>
      <c r="AF5" s="192"/>
      <c r="AG5" s="192"/>
      <c r="AH5" s="192"/>
      <c r="AI5" s="192"/>
      <c r="AJ5" s="192"/>
      <c r="AK5" s="192"/>
      <c r="AL5" s="192"/>
    </row>
    <row r="6" spans="1:50" x14ac:dyDescent="0.2">
      <c r="A6" s="146"/>
      <c r="B6" s="146"/>
      <c r="C6" s="146"/>
      <c r="D6" s="146"/>
      <c r="E6" s="146"/>
      <c r="F6" s="146"/>
      <c r="G6" s="146"/>
      <c r="H6" s="146"/>
      <c r="I6" s="146"/>
      <c r="J6" s="146"/>
      <c r="K6" s="146"/>
      <c r="L6" s="146"/>
      <c r="M6" s="146"/>
      <c r="N6" s="146"/>
      <c r="O6" s="146"/>
      <c r="P6" s="146"/>
      <c r="Q6" s="146"/>
      <c r="R6" s="146"/>
      <c r="S6" s="146"/>
      <c r="T6" s="146"/>
      <c r="U6" s="146"/>
      <c r="V6" s="146"/>
      <c r="W6" s="146"/>
      <c r="X6" s="146"/>
      <c r="Y6" s="192"/>
      <c r="Z6" s="192"/>
      <c r="AA6" s="192"/>
      <c r="AB6" s="192"/>
      <c r="AC6" s="192"/>
      <c r="AD6" s="192"/>
      <c r="AE6" s="192"/>
      <c r="AF6" s="192"/>
      <c r="AG6" s="192"/>
      <c r="AH6" s="192"/>
      <c r="AI6" s="192"/>
      <c r="AJ6" s="192"/>
      <c r="AK6" s="192"/>
      <c r="AL6" s="192"/>
    </row>
    <row r="7" spans="1:50" x14ac:dyDescent="0.2">
      <c r="A7" s="146"/>
      <c r="B7" s="146"/>
      <c r="C7" s="146"/>
      <c r="D7" s="146"/>
      <c r="E7" s="146"/>
      <c r="F7" s="146"/>
      <c r="G7" s="146"/>
      <c r="H7" s="146"/>
      <c r="I7" s="146"/>
      <c r="J7" s="146"/>
      <c r="K7" s="146"/>
      <c r="L7" s="146"/>
      <c r="M7" s="146"/>
      <c r="N7" s="146"/>
      <c r="O7" s="146"/>
      <c r="P7" s="146"/>
      <c r="Q7" s="146"/>
      <c r="R7" s="146"/>
      <c r="S7" s="146"/>
      <c r="T7" s="146"/>
      <c r="U7" s="146"/>
      <c r="V7" s="146"/>
      <c r="W7" s="146"/>
      <c r="X7" s="146"/>
      <c r="Y7" s="192"/>
      <c r="Z7" s="192"/>
      <c r="AA7" s="192"/>
      <c r="AB7" s="192"/>
      <c r="AC7" s="192"/>
      <c r="AD7" s="192"/>
      <c r="AE7" s="192"/>
      <c r="AF7" s="192"/>
      <c r="AG7" s="192"/>
      <c r="AH7" s="192"/>
      <c r="AI7" s="192"/>
      <c r="AJ7" s="192"/>
      <c r="AK7" s="192"/>
      <c r="AL7" s="192"/>
    </row>
    <row r="8" spans="1:50" ht="18" customHeight="1" x14ac:dyDescent="0.25">
      <c r="A8" s="44"/>
      <c r="B8" s="146"/>
      <c r="C8" s="146"/>
      <c r="D8" s="214">
        <v>2025</v>
      </c>
      <c r="E8" s="214"/>
      <c r="F8" s="214"/>
      <c r="G8" s="214"/>
      <c r="H8" s="214"/>
      <c r="I8" s="214"/>
      <c r="J8" s="214"/>
      <c r="K8" s="44"/>
      <c r="L8" s="44"/>
      <c r="M8" s="44"/>
      <c r="N8" s="44"/>
      <c r="O8" s="146"/>
      <c r="P8" s="214">
        <v>2024</v>
      </c>
      <c r="Q8" s="214"/>
      <c r="R8" s="214"/>
      <c r="S8" s="214"/>
      <c r="T8" s="214"/>
      <c r="U8" s="214"/>
      <c r="V8" s="214"/>
      <c r="W8" s="44"/>
      <c r="X8" s="44"/>
      <c r="Y8" s="192"/>
      <c r="Z8" s="192"/>
      <c r="AA8" s="192"/>
      <c r="AB8" s="192"/>
      <c r="AC8" s="192"/>
      <c r="AD8" s="192"/>
      <c r="AE8" s="192"/>
      <c r="AF8" s="192"/>
      <c r="AG8" s="192"/>
      <c r="AH8" s="192"/>
      <c r="AI8" s="192"/>
      <c r="AJ8" s="192"/>
      <c r="AK8" s="192"/>
      <c r="AL8" s="192"/>
    </row>
    <row r="9" spans="1:50" ht="15.75" customHeight="1" x14ac:dyDescent="0.25">
      <c r="A9" s="45"/>
      <c r="B9" s="46"/>
      <c r="C9" s="46"/>
      <c r="D9" s="47" t="s">
        <v>65</v>
      </c>
      <c r="E9" s="47" t="s">
        <v>66</v>
      </c>
      <c r="F9" s="47" t="s">
        <v>67</v>
      </c>
      <c r="G9" s="47" t="s">
        <v>68</v>
      </c>
      <c r="H9" s="47" t="s">
        <v>69</v>
      </c>
      <c r="I9" s="47" t="s">
        <v>70</v>
      </c>
      <c r="J9" s="47" t="s">
        <v>71</v>
      </c>
      <c r="K9" s="45"/>
      <c r="L9" s="45"/>
      <c r="M9" s="46"/>
      <c r="N9" s="46"/>
      <c r="O9" s="46"/>
      <c r="P9" s="47" t="s">
        <v>65</v>
      </c>
      <c r="Q9" s="47" t="s">
        <v>66</v>
      </c>
      <c r="R9" s="47" t="s">
        <v>67</v>
      </c>
      <c r="S9" s="47" t="s">
        <v>68</v>
      </c>
      <c r="T9" s="47" t="s">
        <v>69</v>
      </c>
      <c r="U9" s="47" t="s">
        <v>70</v>
      </c>
      <c r="V9" s="47" t="s">
        <v>71</v>
      </c>
      <c r="W9" s="45"/>
      <c r="X9" s="45"/>
      <c r="Y9" s="48"/>
      <c r="Z9" s="48"/>
      <c r="AA9" s="48"/>
      <c r="AB9" s="48"/>
      <c r="AC9" s="48"/>
      <c r="AD9" s="48"/>
      <c r="AE9" s="48"/>
      <c r="AF9" s="48"/>
      <c r="AG9" s="48"/>
      <c r="AH9" s="48"/>
      <c r="AI9" s="48"/>
      <c r="AJ9" s="48"/>
      <c r="AK9" s="48"/>
      <c r="AL9" s="48"/>
      <c r="AM9" s="49"/>
      <c r="AN9" s="49"/>
      <c r="AO9" s="49"/>
      <c r="AP9" s="49"/>
      <c r="AQ9" s="49"/>
      <c r="AR9" s="49"/>
      <c r="AS9" s="49"/>
      <c r="AT9" s="49"/>
      <c r="AU9" s="49"/>
      <c r="AV9" s="49"/>
      <c r="AW9" s="49"/>
      <c r="AX9" s="49"/>
    </row>
    <row r="10" spans="1:50" ht="20.100000000000001" customHeight="1" x14ac:dyDescent="0.2">
      <c r="A10" s="147"/>
      <c r="B10" s="146"/>
      <c r="C10" s="50" t="s">
        <v>126</v>
      </c>
      <c r="D10" s="51">
        <v>29</v>
      </c>
      <c r="E10" s="52">
        <v>30</v>
      </c>
      <c r="F10" s="52">
        <v>1</v>
      </c>
      <c r="G10" s="52">
        <v>2</v>
      </c>
      <c r="H10" s="52">
        <v>3</v>
      </c>
      <c r="I10" s="52">
        <v>4</v>
      </c>
      <c r="J10" s="53">
        <v>5</v>
      </c>
      <c r="K10" s="147"/>
      <c r="L10" s="147"/>
      <c r="M10" s="209" t="s">
        <v>72</v>
      </c>
      <c r="N10" s="210"/>
      <c r="O10" s="50" t="s">
        <v>126</v>
      </c>
      <c r="P10" s="51">
        <v>30</v>
      </c>
      <c r="Q10" s="52">
        <v>1</v>
      </c>
      <c r="R10" s="52">
        <v>2</v>
      </c>
      <c r="S10" s="52">
        <v>3</v>
      </c>
      <c r="T10" s="52">
        <v>4</v>
      </c>
      <c r="U10" s="52">
        <v>5</v>
      </c>
      <c r="V10" s="53">
        <v>6</v>
      </c>
      <c r="W10" s="147"/>
      <c r="X10" s="147"/>
      <c r="Y10" s="192"/>
      <c r="Z10" s="192"/>
      <c r="AA10" s="192"/>
      <c r="AB10" s="192"/>
      <c r="AC10" s="192"/>
      <c r="AD10" s="192"/>
      <c r="AE10" s="192"/>
      <c r="AF10" s="192"/>
      <c r="AG10" s="192"/>
      <c r="AH10" s="192"/>
      <c r="AI10" s="192"/>
      <c r="AJ10" s="192"/>
      <c r="AK10" s="192"/>
      <c r="AL10" s="192"/>
    </row>
    <row r="11" spans="1:50" ht="20.100000000000001" customHeight="1" x14ac:dyDescent="0.2">
      <c r="A11" s="147"/>
      <c r="B11" s="146"/>
      <c r="C11" s="50" t="s">
        <v>130</v>
      </c>
      <c r="D11" s="54">
        <v>6</v>
      </c>
      <c r="E11" s="55">
        <v>7</v>
      </c>
      <c r="F11" s="55">
        <v>8</v>
      </c>
      <c r="G11" s="55">
        <v>9</v>
      </c>
      <c r="H11" s="55">
        <v>10</v>
      </c>
      <c r="I11" s="55">
        <v>11</v>
      </c>
      <c r="J11" s="56">
        <v>12</v>
      </c>
      <c r="K11" s="147"/>
      <c r="L11" s="147"/>
      <c r="M11" s="209" t="s">
        <v>72</v>
      </c>
      <c r="N11" s="210"/>
      <c r="O11" s="50" t="s">
        <v>130</v>
      </c>
      <c r="P11" s="54">
        <v>7</v>
      </c>
      <c r="Q11" s="55">
        <v>8</v>
      </c>
      <c r="R11" s="55">
        <v>9</v>
      </c>
      <c r="S11" s="55">
        <v>10</v>
      </c>
      <c r="T11" s="55">
        <v>11</v>
      </c>
      <c r="U11" s="55">
        <v>12</v>
      </c>
      <c r="V11" s="56">
        <v>13</v>
      </c>
      <c r="W11" s="147"/>
      <c r="X11" s="147"/>
      <c r="Y11" s="192"/>
      <c r="Z11" s="192"/>
      <c r="AA11" s="192"/>
      <c r="AB11" s="192"/>
      <c r="AC11" s="192"/>
      <c r="AD11" s="192"/>
      <c r="AE11" s="192"/>
      <c r="AF11" s="192"/>
      <c r="AG11" s="192"/>
      <c r="AH11" s="192"/>
      <c r="AI11" s="192"/>
      <c r="AJ11" s="192"/>
      <c r="AK11" s="192"/>
      <c r="AL11" s="192"/>
    </row>
    <row r="12" spans="1:50" ht="20.100000000000001" customHeight="1" x14ac:dyDescent="0.2">
      <c r="A12" s="147"/>
      <c r="B12" s="146"/>
      <c r="C12" s="50" t="s">
        <v>130</v>
      </c>
      <c r="D12" s="57">
        <v>13</v>
      </c>
      <c r="E12" s="58">
        <v>14</v>
      </c>
      <c r="F12" s="58">
        <v>15</v>
      </c>
      <c r="G12" s="58">
        <v>16</v>
      </c>
      <c r="H12" s="58">
        <v>17</v>
      </c>
      <c r="I12" s="58">
        <v>18</v>
      </c>
      <c r="J12" s="59">
        <v>19</v>
      </c>
      <c r="K12" s="147"/>
      <c r="L12" s="147"/>
      <c r="M12" s="209" t="s">
        <v>72</v>
      </c>
      <c r="N12" s="210"/>
      <c r="O12" s="50" t="s">
        <v>130</v>
      </c>
      <c r="P12" s="57">
        <v>14</v>
      </c>
      <c r="Q12" s="58">
        <v>15</v>
      </c>
      <c r="R12" s="58">
        <v>16</v>
      </c>
      <c r="S12" s="58">
        <v>17</v>
      </c>
      <c r="T12" s="58">
        <v>18</v>
      </c>
      <c r="U12" s="58">
        <v>19</v>
      </c>
      <c r="V12" s="59">
        <v>20</v>
      </c>
      <c r="W12" s="147"/>
      <c r="X12" s="147"/>
      <c r="Y12" s="192"/>
      <c r="Z12" s="192"/>
      <c r="AA12" s="192"/>
      <c r="AB12" s="192"/>
      <c r="AC12" s="192"/>
      <c r="AD12" s="192"/>
      <c r="AE12" s="192"/>
      <c r="AF12" s="192"/>
      <c r="AG12" s="192"/>
      <c r="AH12" s="192"/>
      <c r="AI12" s="192"/>
      <c r="AJ12" s="192"/>
      <c r="AK12" s="192"/>
      <c r="AL12" s="192"/>
    </row>
    <row r="13" spans="1:50" ht="20.100000000000001" customHeight="1" x14ac:dyDescent="0.2">
      <c r="A13" s="147"/>
      <c r="B13" s="146"/>
      <c r="C13" s="50" t="s">
        <v>130</v>
      </c>
      <c r="D13" s="71">
        <v>20</v>
      </c>
      <c r="E13" s="72">
        <v>21</v>
      </c>
      <c r="F13" s="72">
        <v>22</v>
      </c>
      <c r="G13" s="72">
        <v>23</v>
      </c>
      <c r="H13" s="72">
        <v>24</v>
      </c>
      <c r="I13" s="72">
        <v>25</v>
      </c>
      <c r="J13" s="73">
        <v>26</v>
      </c>
      <c r="K13" s="147"/>
      <c r="L13" s="147"/>
      <c r="M13" s="209" t="s">
        <v>72</v>
      </c>
      <c r="N13" s="210"/>
      <c r="O13" s="50" t="s">
        <v>130</v>
      </c>
      <c r="P13" s="71">
        <v>21</v>
      </c>
      <c r="Q13" s="72">
        <v>22</v>
      </c>
      <c r="R13" s="72">
        <v>23</v>
      </c>
      <c r="S13" s="72">
        <v>24</v>
      </c>
      <c r="T13" s="72">
        <v>25</v>
      </c>
      <c r="U13" s="72">
        <v>26</v>
      </c>
      <c r="V13" s="73">
        <v>27</v>
      </c>
      <c r="W13" s="147"/>
      <c r="X13" s="147"/>
      <c r="Y13" s="192"/>
      <c r="Z13" s="192"/>
      <c r="AA13" s="192"/>
      <c r="AB13" s="192"/>
      <c r="AC13" s="192"/>
      <c r="AD13" s="192"/>
      <c r="AE13" s="192"/>
      <c r="AF13" s="192"/>
      <c r="AG13" s="192"/>
      <c r="AH13" s="192"/>
      <c r="AI13" s="192"/>
      <c r="AJ13" s="192"/>
      <c r="AK13" s="192"/>
      <c r="AL13" s="192"/>
    </row>
    <row r="14" spans="1:50" ht="20.100000000000001" customHeight="1" x14ac:dyDescent="0.2">
      <c r="A14" s="147"/>
      <c r="B14" s="146"/>
      <c r="C14" s="50" t="s">
        <v>131</v>
      </c>
      <c r="D14" s="60">
        <v>27</v>
      </c>
      <c r="E14" s="61">
        <v>28</v>
      </c>
      <c r="F14" s="61">
        <v>29</v>
      </c>
      <c r="G14" s="61">
        <v>30</v>
      </c>
      <c r="H14" s="61">
        <v>31</v>
      </c>
      <c r="I14" s="61">
        <v>1</v>
      </c>
      <c r="J14" s="62">
        <v>2</v>
      </c>
      <c r="K14" s="147"/>
      <c r="L14" s="147"/>
      <c r="M14" s="209" t="s">
        <v>72</v>
      </c>
      <c r="N14" s="210"/>
      <c r="O14" s="50" t="s">
        <v>131</v>
      </c>
      <c r="P14" s="60">
        <v>28</v>
      </c>
      <c r="Q14" s="61">
        <v>29</v>
      </c>
      <c r="R14" s="61">
        <v>30</v>
      </c>
      <c r="S14" s="61">
        <v>31</v>
      </c>
      <c r="T14" s="61">
        <v>1</v>
      </c>
      <c r="U14" s="61">
        <v>2</v>
      </c>
      <c r="V14" s="62">
        <v>3</v>
      </c>
      <c r="W14" s="147"/>
      <c r="X14" s="147"/>
      <c r="Y14" s="192"/>
      <c r="Z14" s="192"/>
      <c r="AA14" s="192"/>
      <c r="AB14" s="192"/>
      <c r="AC14" s="192"/>
      <c r="AD14" s="192"/>
      <c r="AE14" s="192"/>
      <c r="AF14" s="192"/>
      <c r="AG14" s="192"/>
      <c r="AH14" s="192"/>
      <c r="AI14" s="192"/>
      <c r="AJ14" s="192"/>
      <c r="AK14" s="192"/>
      <c r="AL14" s="192"/>
    </row>
    <row r="15" spans="1:50" ht="20.100000000000001" customHeight="1" x14ac:dyDescent="0.2">
      <c r="A15" s="147"/>
      <c r="B15" s="146"/>
      <c r="C15" s="50" t="s">
        <v>135</v>
      </c>
      <c r="D15" s="74">
        <v>3</v>
      </c>
      <c r="E15" s="75">
        <v>4</v>
      </c>
      <c r="F15" s="75">
        <v>5</v>
      </c>
      <c r="G15" s="75">
        <v>6</v>
      </c>
      <c r="H15" s="75">
        <v>7</v>
      </c>
      <c r="I15" s="75">
        <v>8</v>
      </c>
      <c r="J15" s="76">
        <v>9</v>
      </c>
      <c r="K15" s="147"/>
      <c r="L15" s="147"/>
      <c r="M15" s="209" t="s">
        <v>72</v>
      </c>
      <c r="N15" s="210"/>
      <c r="O15" s="50" t="s">
        <v>135</v>
      </c>
      <c r="P15" s="74">
        <v>4</v>
      </c>
      <c r="Q15" s="75">
        <v>5</v>
      </c>
      <c r="R15" s="75">
        <v>6</v>
      </c>
      <c r="S15" s="75">
        <v>7</v>
      </c>
      <c r="T15" s="75">
        <v>8</v>
      </c>
      <c r="U15" s="75">
        <v>9</v>
      </c>
      <c r="V15" s="76">
        <v>10</v>
      </c>
      <c r="W15" s="147"/>
      <c r="X15" s="147"/>
      <c r="Y15" s="192"/>
      <c r="Z15" s="192"/>
      <c r="AA15" s="192"/>
      <c r="AB15" s="192"/>
      <c r="AC15" s="192"/>
      <c r="AD15" s="192"/>
      <c r="AE15" s="192"/>
      <c r="AF15" s="192"/>
      <c r="AG15" s="192"/>
      <c r="AH15" s="192"/>
      <c r="AI15" s="192"/>
      <c r="AJ15" s="192"/>
      <c r="AK15" s="192"/>
      <c r="AL15" s="192"/>
    </row>
    <row r="16" spans="1:50" x14ac:dyDescent="0.2">
      <c r="A16" s="146"/>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92"/>
      <c r="Z16" s="192"/>
      <c r="AA16" s="192"/>
      <c r="AB16" s="192"/>
      <c r="AC16" s="192"/>
      <c r="AD16" s="192"/>
      <c r="AE16" s="192"/>
      <c r="AF16" s="192"/>
      <c r="AG16" s="192"/>
      <c r="AH16" s="192"/>
      <c r="AI16" s="192"/>
      <c r="AJ16" s="192"/>
      <c r="AK16" s="192"/>
      <c r="AL16" s="192"/>
    </row>
    <row r="17" spans="1:50" x14ac:dyDescent="0.2">
      <c r="A17" s="146"/>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92"/>
      <c r="Z17" s="192"/>
      <c r="AA17" s="192"/>
      <c r="AB17" s="192"/>
      <c r="AC17" s="192"/>
      <c r="AD17" s="192"/>
      <c r="AE17" s="192"/>
      <c r="AF17" s="192"/>
      <c r="AG17" s="192"/>
      <c r="AH17" s="192"/>
      <c r="AI17" s="192"/>
      <c r="AJ17" s="192"/>
      <c r="AK17" s="192"/>
      <c r="AL17" s="192"/>
    </row>
    <row r="18" spans="1:50" x14ac:dyDescent="0.2">
      <c r="A18" s="146"/>
      <c r="B18" s="146"/>
      <c r="C18" s="146"/>
      <c r="D18" s="215" t="s">
        <v>73</v>
      </c>
      <c r="E18" s="215"/>
      <c r="F18" s="215"/>
      <c r="G18" s="215"/>
      <c r="H18" s="215"/>
      <c r="I18" s="215"/>
      <c r="J18" s="215"/>
      <c r="K18" s="146"/>
      <c r="L18" s="146"/>
      <c r="M18" s="146"/>
      <c r="N18" s="146"/>
      <c r="O18" s="146"/>
      <c r="P18" s="215" t="s">
        <v>74</v>
      </c>
      <c r="Q18" s="215"/>
      <c r="R18" s="215"/>
      <c r="S18" s="215"/>
      <c r="T18" s="215"/>
      <c r="U18" s="215"/>
      <c r="V18" s="215"/>
      <c r="W18" s="146"/>
      <c r="X18" s="146"/>
      <c r="Y18" s="192"/>
      <c r="Z18" s="192"/>
      <c r="AA18" s="192"/>
      <c r="AB18" s="192"/>
      <c r="AC18" s="192"/>
      <c r="AD18" s="192"/>
      <c r="AE18" s="192"/>
      <c r="AF18" s="192"/>
      <c r="AG18" s="192"/>
      <c r="AH18" s="192"/>
      <c r="AI18" s="192"/>
      <c r="AJ18" s="192"/>
      <c r="AK18" s="192"/>
      <c r="AL18" s="192"/>
    </row>
    <row r="19" spans="1:50" ht="13.15" customHeight="1" x14ac:dyDescent="0.2">
      <c r="A19" s="146"/>
      <c r="B19" s="146"/>
      <c r="C19" s="211" t="s">
        <v>127</v>
      </c>
      <c r="D19" s="211"/>
      <c r="E19" s="211"/>
      <c r="F19" s="211"/>
      <c r="G19" s="146"/>
      <c r="H19" s="146" t="s">
        <v>128</v>
      </c>
      <c r="I19" s="146"/>
      <c r="J19" s="146"/>
      <c r="K19" s="146"/>
      <c r="L19" s="146"/>
      <c r="M19" s="146"/>
      <c r="N19" s="146"/>
      <c r="O19" s="211" t="s">
        <v>129</v>
      </c>
      <c r="P19" s="211"/>
      <c r="Q19" s="211"/>
      <c r="R19" s="211"/>
      <c r="S19" s="146"/>
      <c r="T19" s="146" t="s">
        <v>128</v>
      </c>
      <c r="U19" s="146"/>
      <c r="V19" s="146"/>
      <c r="W19" s="146"/>
      <c r="X19" s="146"/>
      <c r="Y19" s="192"/>
      <c r="Z19" s="192"/>
      <c r="AA19" s="192"/>
      <c r="AB19" s="192"/>
      <c r="AC19" s="192"/>
      <c r="AD19" s="192"/>
      <c r="AE19" s="192"/>
      <c r="AF19" s="192"/>
      <c r="AG19" s="192"/>
      <c r="AH19" s="192"/>
      <c r="AI19" s="192"/>
      <c r="AJ19" s="192"/>
      <c r="AK19" s="192"/>
      <c r="AL19" s="192"/>
    </row>
    <row r="20" spans="1:50" x14ac:dyDescent="0.2">
      <c r="A20" s="63"/>
      <c r="B20" s="63"/>
      <c r="C20" s="211"/>
      <c r="D20" s="211"/>
      <c r="E20" s="211"/>
      <c r="F20" s="211"/>
      <c r="G20" s="6"/>
      <c r="H20" s="6"/>
      <c r="I20" s="6"/>
      <c r="J20" s="6"/>
      <c r="K20" s="63"/>
      <c r="L20" s="63"/>
      <c r="M20" s="63"/>
      <c r="N20" s="63"/>
      <c r="O20" s="211"/>
      <c r="P20" s="211"/>
      <c r="Q20" s="211"/>
      <c r="R20" s="211"/>
      <c r="S20" s="6"/>
      <c r="T20" s="6"/>
      <c r="U20" s="6"/>
      <c r="V20" s="6"/>
      <c r="W20" s="6"/>
      <c r="X20" s="6"/>
      <c r="Y20" s="64"/>
      <c r="Z20" s="64"/>
      <c r="AA20" s="64"/>
      <c r="AB20" s="64"/>
      <c r="AC20" s="64"/>
      <c r="AD20" s="64"/>
      <c r="AE20" s="64"/>
      <c r="AF20" s="64"/>
      <c r="AG20" s="64"/>
      <c r="AH20" s="64"/>
      <c r="AI20" s="64"/>
      <c r="AJ20" s="64"/>
      <c r="AK20" s="64"/>
      <c r="AL20" s="64"/>
      <c r="AM20" s="1"/>
      <c r="AN20" s="1"/>
      <c r="AO20" s="1"/>
      <c r="AP20" s="1"/>
      <c r="AQ20" s="1"/>
      <c r="AR20" s="1"/>
      <c r="AS20" s="1"/>
      <c r="AT20" s="1"/>
      <c r="AU20" s="1"/>
      <c r="AV20" s="1"/>
      <c r="AW20" s="1"/>
      <c r="AX20" s="1"/>
    </row>
    <row r="21" spans="1:50" x14ac:dyDescent="0.2">
      <c r="A21" s="65"/>
      <c r="B21" s="65"/>
      <c r="C21" s="211"/>
      <c r="D21" s="211"/>
      <c r="E21" s="211"/>
      <c r="F21" s="211"/>
      <c r="G21" s="6"/>
      <c r="H21" s="6"/>
      <c r="I21" s="6"/>
      <c r="J21" s="6"/>
      <c r="K21" s="63"/>
      <c r="L21" s="63"/>
      <c r="M21" s="63"/>
      <c r="N21" s="63"/>
      <c r="O21" s="211"/>
      <c r="P21" s="211"/>
      <c r="Q21" s="211"/>
      <c r="R21" s="211"/>
      <c r="S21" s="66"/>
      <c r="T21" s="66"/>
      <c r="U21" s="66"/>
      <c r="V21" s="66"/>
      <c r="W21" s="66"/>
      <c r="X21" s="66"/>
      <c r="Y21" s="64"/>
      <c r="Z21" s="64"/>
      <c r="AA21" s="64"/>
      <c r="AB21" s="64"/>
      <c r="AC21" s="64"/>
      <c r="AD21" s="64"/>
      <c r="AE21" s="64"/>
      <c r="AF21" s="64"/>
      <c r="AG21" s="64"/>
      <c r="AH21" s="64"/>
      <c r="AI21" s="64"/>
      <c r="AJ21" s="64"/>
      <c r="AK21" s="64"/>
      <c r="AL21" s="64"/>
      <c r="AM21" s="1"/>
      <c r="AN21" s="1"/>
      <c r="AO21" s="1"/>
      <c r="AP21" s="1"/>
      <c r="AQ21" s="1"/>
      <c r="AR21" s="1"/>
      <c r="AS21" s="1"/>
      <c r="AT21" s="1"/>
      <c r="AU21" s="1"/>
      <c r="AV21" s="1"/>
      <c r="AW21" s="1"/>
      <c r="AX21" s="1"/>
    </row>
    <row r="22" spans="1:50" x14ac:dyDescent="0.2">
      <c r="A22" s="63"/>
      <c r="B22" s="63"/>
      <c r="C22" s="211"/>
      <c r="D22" s="211"/>
      <c r="E22" s="211"/>
      <c r="F22" s="211"/>
      <c r="G22" s="6"/>
      <c r="H22" s="6"/>
      <c r="I22" s="6"/>
      <c r="J22" s="6"/>
      <c r="K22" s="63"/>
      <c r="L22" s="63"/>
      <c r="M22" s="63"/>
      <c r="N22" s="63"/>
      <c r="O22" s="211"/>
      <c r="P22" s="211"/>
      <c r="Q22" s="211"/>
      <c r="R22" s="211"/>
      <c r="S22" s="6"/>
      <c r="T22" s="6"/>
      <c r="U22" s="6"/>
      <c r="V22" s="6"/>
      <c r="W22" s="6"/>
      <c r="X22" s="6"/>
      <c r="Y22" s="64"/>
      <c r="Z22" s="64"/>
      <c r="AA22" s="64"/>
      <c r="AB22" s="64"/>
      <c r="AC22" s="64"/>
      <c r="AD22" s="64"/>
      <c r="AE22" s="64"/>
      <c r="AF22" s="64"/>
      <c r="AG22" s="64"/>
      <c r="AH22" s="64"/>
      <c r="AI22" s="64"/>
      <c r="AJ22" s="64"/>
      <c r="AK22" s="64"/>
      <c r="AL22" s="64"/>
      <c r="AM22" s="1"/>
      <c r="AN22" s="1"/>
      <c r="AO22" s="1"/>
      <c r="AP22" s="1"/>
      <c r="AQ22" s="1"/>
      <c r="AR22" s="1"/>
      <c r="AS22" s="1"/>
      <c r="AT22" s="1"/>
      <c r="AU22" s="1"/>
      <c r="AV22" s="1"/>
      <c r="AW22" s="1"/>
      <c r="AX22" s="1"/>
    </row>
    <row r="23" spans="1:50" x14ac:dyDescent="0.2">
      <c r="A23" s="63"/>
      <c r="B23" s="63"/>
      <c r="C23" s="211"/>
      <c r="D23" s="211"/>
      <c r="E23" s="211"/>
      <c r="F23" s="211"/>
      <c r="G23" s="6"/>
      <c r="H23" s="6"/>
      <c r="I23" s="6"/>
      <c r="J23" s="63"/>
      <c r="K23" s="63"/>
      <c r="L23" s="63"/>
      <c r="M23" s="63"/>
      <c r="N23" s="63"/>
      <c r="O23" s="211"/>
      <c r="P23" s="211"/>
      <c r="Q23" s="211"/>
      <c r="R23" s="211"/>
      <c r="S23" s="6"/>
      <c r="T23" s="6"/>
      <c r="U23" s="6"/>
      <c r="V23" s="6"/>
      <c r="W23" s="6"/>
      <c r="X23" s="63"/>
      <c r="Y23" s="64"/>
      <c r="Z23" s="64"/>
      <c r="AA23" s="64"/>
      <c r="AB23" s="64"/>
      <c r="AC23" s="64"/>
      <c r="AD23" s="64"/>
      <c r="AE23" s="64"/>
      <c r="AF23" s="64"/>
      <c r="AG23" s="64"/>
      <c r="AH23" s="64"/>
      <c r="AI23" s="64"/>
      <c r="AJ23" s="64"/>
      <c r="AK23" s="64"/>
      <c r="AL23" s="64"/>
      <c r="AM23" s="1"/>
      <c r="AN23" s="1"/>
      <c r="AO23" s="1"/>
      <c r="AP23" s="1"/>
      <c r="AQ23" s="1"/>
      <c r="AR23" s="1"/>
      <c r="AS23" s="1"/>
      <c r="AT23" s="1"/>
      <c r="AU23" s="1"/>
      <c r="AV23" s="1"/>
      <c r="AW23" s="1"/>
      <c r="AX23" s="1"/>
    </row>
    <row r="24" spans="1:50" x14ac:dyDescent="0.2">
      <c r="A24" s="146"/>
      <c r="B24" s="146"/>
      <c r="C24" s="211"/>
      <c r="D24" s="211"/>
      <c r="E24" s="211"/>
      <c r="F24" s="211"/>
      <c r="G24" s="6"/>
      <c r="H24" s="6"/>
      <c r="I24" s="6"/>
      <c r="J24" s="146"/>
      <c r="K24" s="146"/>
      <c r="L24" s="146"/>
      <c r="M24" s="146"/>
      <c r="N24" s="146"/>
      <c r="O24" s="211"/>
      <c r="P24" s="211"/>
      <c r="Q24" s="211"/>
      <c r="R24" s="211"/>
      <c r="S24" s="6"/>
      <c r="T24" s="6"/>
      <c r="U24" s="6"/>
      <c r="V24" s="6"/>
      <c r="W24" s="6"/>
      <c r="X24" s="146"/>
      <c r="Y24" s="192"/>
      <c r="Z24" s="192"/>
      <c r="AA24" s="192"/>
      <c r="AB24" s="192"/>
      <c r="AC24" s="192"/>
      <c r="AD24" s="192"/>
      <c r="AE24" s="192"/>
      <c r="AF24" s="192"/>
      <c r="AG24" s="192"/>
      <c r="AH24" s="192"/>
      <c r="AI24" s="192"/>
      <c r="AJ24" s="192"/>
      <c r="AK24" s="192"/>
      <c r="AL24" s="192"/>
    </row>
    <row r="25" spans="1:50" ht="12.75" customHeight="1" x14ac:dyDescent="0.2">
      <c r="Y25" s="192"/>
      <c r="Z25" s="192"/>
      <c r="AA25" s="192"/>
      <c r="AB25" s="192"/>
      <c r="AC25" s="192"/>
      <c r="AD25" s="192"/>
      <c r="AE25" s="192"/>
      <c r="AF25" s="192"/>
      <c r="AG25" s="192"/>
      <c r="AH25" s="192"/>
      <c r="AI25" s="192"/>
      <c r="AJ25" s="192"/>
      <c r="AK25" s="192"/>
      <c r="AL25" s="192"/>
    </row>
    <row r="26" spans="1:50" x14ac:dyDescent="0.2">
      <c r="A26" s="146"/>
      <c r="B26" s="146"/>
      <c r="C26" s="211"/>
      <c r="D26" s="211"/>
      <c r="E26" s="211"/>
      <c r="F26" s="211"/>
      <c r="G26" s="6"/>
      <c r="H26" s="6"/>
      <c r="I26" s="6"/>
      <c r="J26" s="146"/>
      <c r="K26" s="146"/>
      <c r="L26" s="146"/>
      <c r="M26" s="146"/>
      <c r="N26" s="146"/>
      <c r="O26" s="211"/>
      <c r="P26" s="211"/>
      <c r="Q26" s="211"/>
      <c r="R26" s="211"/>
      <c r="S26" s="6"/>
      <c r="T26" s="6"/>
      <c r="U26" s="6"/>
      <c r="V26" s="6"/>
      <c r="W26" s="6"/>
      <c r="X26" s="146"/>
      <c r="Y26" s="192"/>
      <c r="Z26" s="192"/>
      <c r="AA26" s="192"/>
      <c r="AB26" s="192"/>
      <c r="AC26" s="192"/>
      <c r="AD26" s="192"/>
      <c r="AE26" s="192"/>
      <c r="AF26" s="192"/>
      <c r="AG26" s="192"/>
      <c r="AH26" s="192"/>
      <c r="AI26" s="192"/>
      <c r="AJ26" s="192"/>
      <c r="AK26" s="192"/>
      <c r="AL26" s="192"/>
    </row>
    <row r="27" spans="1:50" x14ac:dyDescent="0.2">
      <c r="A27" s="146"/>
      <c r="B27" s="146"/>
      <c r="C27" s="211"/>
      <c r="D27" s="212"/>
      <c r="E27" s="212"/>
      <c r="F27" s="6"/>
      <c r="G27" s="6"/>
      <c r="H27" s="6"/>
      <c r="I27" s="6"/>
      <c r="J27" s="146"/>
      <c r="K27" s="146"/>
      <c r="L27" s="146"/>
      <c r="M27" s="146"/>
      <c r="N27" s="146"/>
      <c r="O27" s="211"/>
      <c r="P27" s="212"/>
      <c r="Q27" s="212"/>
      <c r="R27" s="6"/>
      <c r="S27" s="6"/>
      <c r="T27" s="6"/>
      <c r="U27" s="6"/>
      <c r="V27" s="6"/>
      <c r="W27" s="6"/>
      <c r="X27" s="146"/>
      <c r="Y27" s="192"/>
      <c r="Z27" s="192"/>
      <c r="AA27" s="192"/>
      <c r="AB27" s="192"/>
      <c r="AC27" s="192"/>
      <c r="AD27" s="192"/>
      <c r="AE27" s="192"/>
      <c r="AF27" s="192"/>
      <c r="AG27" s="192"/>
      <c r="AH27" s="192"/>
      <c r="AI27" s="192"/>
      <c r="AJ27" s="192"/>
      <c r="AK27" s="192"/>
      <c r="AL27" s="192"/>
    </row>
    <row r="28" spans="1:50" x14ac:dyDescent="0.2">
      <c r="A28" s="146"/>
      <c r="B28" s="146"/>
      <c r="C28" s="211"/>
      <c r="D28" s="212"/>
      <c r="E28" s="212"/>
      <c r="F28" s="146"/>
      <c r="G28" s="146"/>
      <c r="H28" s="146"/>
      <c r="I28" s="146"/>
      <c r="J28" s="146"/>
      <c r="K28" s="146"/>
      <c r="L28" s="146"/>
      <c r="M28" s="146"/>
      <c r="N28" s="146"/>
      <c r="O28" s="211"/>
      <c r="P28" s="212"/>
      <c r="Q28" s="212"/>
      <c r="R28" s="146"/>
      <c r="S28" s="146"/>
      <c r="T28" s="146"/>
      <c r="U28" s="146"/>
      <c r="V28" s="146"/>
      <c r="W28" s="146"/>
      <c r="X28" s="146"/>
      <c r="Y28" s="192"/>
      <c r="Z28" s="192"/>
      <c r="AA28" s="192"/>
      <c r="AB28" s="192"/>
      <c r="AC28" s="192"/>
      <c r="AD28" s="192"/>
      <c r="AE28" s="192"/>
      <c r="AF28" s="192"/>
      <c r="AG28" s="192"/>
      <c r="AH28" s="192"/>
      <c r="AI28" s="192"/>
      <c r="AJ28" s="192"/>
      <c r="AK28" s="192"/>
      <c r="AL28" s="192"/>
    </row>
    <row r="29" spans="1:50" x14ac:dyDescent="0.2">
      <c r="A29" s="146"/>
      <c r="B29" s="146"/>
      <c r="C29" s="211"/>
      <c r="D29" s="212"/>
      <c r="E29" s="212"/>
      <c r="F29" s="146"/>
      <c r="G29" s="146"/>
      <c r="H29" s="146"/>
      <c r="I29" s="146"/>
      <c r="J29" s="146"/>
      <c r="K29" s="146"/>
      <c r="L29" s="146"/>
      <c r="M29" s="146"/>
      <c r="N29" s="146"/>
      <c r="O29" s="211"/>
      <c r="P29" s="212"/>
      <c r="Q29" s="212"/>
      <c r="R29" s="146"/>
      <c r="T29" s="146"/>
      <c r="U29" s="146"/>
      <c r="V29" s="146"/>
      <c r="W29" s="146"/>
      <c r="X29" s="146"/>
      <c r="Y29" s="192"/>
      <c r="Z29" s="192"/>
      <c r="AA29" s="192"/>
      <c r="AB29" s="192"/>
      <c r="AC29" s="192"/>
      <c r="AD29" s="192"/>
      <c r="AE29" s="192"/>
      <c r="AF29" s="192"/>
      <c r="AG29" s="192"/>
      <c r="AH29" s="192"/>
      <c r="AI29" s="192"/>
      <c r="AJ29" s="192"/>
      <c r="AK29" s="192"/>
      <c r="AL29" s="192"/>
    </row>
    <row r="30" spans="1:50" x14ac:dyDescent="0.2">
      <c r="A30" s="146"/>
      <c r="B30" s="146"/>
      <c r="C30" s="148"/>
      <c r="D30" s="146"/>
      <c r="E30" s="146"/>
      <c r="F30" s="146"/>
      <c r="G30" s="67" t="s">
        <v>75</v>
      </c>
      <c r="H30" s="146">
        <v>30</v>
      </c>
      <c r="I30" s="146"/>
      <c r="J30" s="146"/>
      <c r="K30" s="146"/>
      <c r="L30" s="146"/>
      <c r="M30" s="146"/>
      <c r="N30" s="146"/>
      <c r="O30" s="148"/>
      <c r="P30" s="146"/>
      <c r="Q30" s="146"/>
      <c r="R30" s="146"/>
      <c r="S30" s="67" t="s">
        <v>75</v>
      </c>
      <c r="T30" s="146">
        <v>30</v>
      </c>
      <c r="U30" s="146"/>
      <c r="V30" s="146"/>
      <c r="W30" s="146"/>
      <c r="X30" s="146"/>
      <c r="Y30" s="192"/>
      <c r="Z30" s="192"/>
      <c r="AA30" s="192"/>
      <c r="AB30" s="192"/>
      <c r="AC30" s="192"/>
      <c r="AD30" s="192"/>
      <c r="AE30" s="192"/>
      <c r="AF30" s="192"/>
      <c r="AG30" s="192"/>
      <c r="AH30" s="192"/>
      <c r="AI30" s="192"/>
      <c r="AJ30" s="192"/>
      <c r="AK30" s="192"/>
      <c r="AL30" s="192"/>
    </row>
    <row r="31" spans="1:50" x14ac:dyDescent="0.2">
      <c r="A31" s="146"/>
      <c r="B31" s="146"/>
      <c r="C31" s="148"/>
      <c r="D31" s="146"/>
      <c r="E31" s="146"/>
      <c r="F31" s="146"/>
      <c r="G31" s="67" t="s">
        <v>76</v>
      </c>
      <c r="H31" s="146">
        <v>12</v>
      </c>
      <c r="I31" s="146"/>
      <c r="J31" s="146"/>
      <c r="K31" s="146"/>
      <c r="L31" s="146"/>
      <c r="M31" s="146"/>
      <c r="N31" s="146"/>
      <c r="O31" s="148"/>
      <c r="P31" s="146"/>
      <c r="Q31" s="146"/>
      <c r="R31" s="146"/>
      <c r="S31" s="67" t="s">
        <v>76</v>
      </c>
      <c r="T31" s="146">
        <v>12</v>
      </c>
      <c r="U31" s="146"/>
      <c r="V31" s="146"/>
      <c r="W31" s="146"/>
      <c r="X31" s="146"/>
      <c r="Y31" s="192"/>
      <c r="Z31" s="192"/>
      <c r="AA31" s="192"/>
      <c r="AB31" s="192"/>
      <c r="AC31" s="192"/>
      <c r="AD31" s="192"/>
      <c r="AE31" s="192"/>
      <c r="AF31" s="192"/>
      <c r="AG31" s="192"/>
      <c r="AH31" s="192"/>
      <c r="AI31" s="192"/>
      <c r="AJ31" s="192"/>
      <c r="AK31" s="192"/>
      <c r="AL31" s="192"/>
    </row>
    <row r="32" spans="1:50" x14ac:dyDescent="0.2">
      <c r="A32" s="146"/>
      <c r="B32" s="146"/>
      <c r="C32" s="148"/>
      <c r="D32" s="146"/>
      <c r="E32" s="146"/>
      <c r="F32" s="146"/>
      <c r="G32" s="146"/>
      <c r="H32" s="146"/>
      <c r="I32" s="146"/>
      <c r="J32" s="146"/>
      <c r="K32" s="146"/>
      <c r="L32" s="146"/>
      <c r="M32" s="146"/>
      <c r="N32" s="146"/>
      <c r="O32" s="148"/>
      <c r="P32" s="146"/>
      <c r="Q32" s="146"/>
      <c r="R32" s="146"/>
      <c r="S32" s="146"/>
      <c r="T32" s="146"/>
      <c r="U32" s="146"/>
      <c r="V32" s="146"/>
      <c r="W32" s="146"/>
      <c r="X32" s="146"/>
      <c r="Y32" s="192"/>
      <c r="Z32" s="192"/>
      <c r="AA32" s="192"/>
      <c r="AB32" s="192"/>
      <c r="AC32" s="192"/>
      <c r="AD32" s="192"/>
      <c r="AE32" s="192"/>
      <c r="AF32" s="192"/>
      <c r="AG32" s="192"/>
      <c r="AH32" s="192"/>
      <c r="AI32" s="192"/>
      <c r="AJ32" s="192"/>
      <c r="AK32" s="192"/>
      <c r="AL32" s="192"/>
    </row>
    <row r="33" spans="1:38" x14ac:dyDescent="0.2">
      <c r="A33" s="146"/>
      <c r="B33" s="146"/>
      <c r="C33" s="148"/>
      <c r="D33" s="146"/>
      <c r="E33" s="146"/>
      <c r="F33" s="146"/>
      <c r="G33" s="146"/>
      <c r="H33" s="146"/>
      <c r="I33" s="146"/>
      <c r="J33" s="146"/>
      <c r="K33" s="146"/>
      <c r="L33" s="146"/>
      <c r="M33" s="146"/>
      <c r="N33" s="146"/>
      <c r="O33" s="148"/>
      <c r="P33" s="146"/>
      <c r="Q33" s="146"/>
      <c r="R33" s="146"/>
      <c r="S33" s="146"/>
      <c r="T33" s="146"/>
      <c r="U33" s="146"/>
      <c r="V33" s="146"/>
      <c r="W33" s="146"/>
      <c r="X33" s="146"/>
      <c r="Y33" s="192"/>
      <c r="Z33" s="192"/>
      <c r="AA33" s="192"/>
      <c r="AB33" s="192"/>
      <c r="AC33" s="192"/>
      <c r="AD33" s="192"/>
      <c r="AE33" s="192"/>
      <c r="AF33" s="192"/>
      <c r="AG33" s="192"/>
      <c r="AH33" s="192"/>
      <c r="AI33" s="192"/>
      <c r="AJ33" s="192"/>
      <c r="AK33" s="192"/>
      <c r="AL33" s="192"/>
    </row>
    <row r="34" spans="1:38" x14ac:dyDescent="0.2">
      <c r="A34" s="146"/>
      <c r="B34" s="68"/>
      <c r="C34" s="69"/>
      <c r="D34" s="146"/>
      <c r="E34" s="146"/>
      <c r="F34" s="146"/>
      <c r="G34" s="146"/>
      <c r="H34" s="146"/>
      <c r="I34" s="146"/>
      <c r="J34" s="146"/>
      <c r="K34" s="146"/>
      <c r="L34" s="146"/>
      <c r="M34" s="146"/>
      <c r="N34" s="146"/>
      <c r="O34" s="148"/>
      <c r="P34" s="146"/>
      <c r="Q34" s="146"/>
      <c r="R34" s="146"/>
      <c r="S34" s="146"/>
      <c r="T34" s="146"/>
      <c r="U34" s="146"/>
      <c r="V34" s="146"/>
      <c r="W34" s="146"/>
      <c r="X34" s="146"/>
      <c r="Y34" s="192"/>
      <c r="Z34" s="192"/>
      <c r="AA34" s="192"/>
      <c r="AB34" s="192"/>
      <c r="AC34" s="192"/>
      <c r="AD34" s="192"/>
      <c r="AE34" s="192"/>
      <c r="AF34" s="192"/>
      <c r="AG34" s="192"/>
      <c r="AH34" s="192"/>
      <c r="AI34" s="192"/>
      <c r="AJ34" s="192"/>
      <c r="AK34" s="192"/>
      <c r="AL34" s="192"/>
    </row>
    <row r="35" spans="1:38" x14ac:dyDescent="0.2">
      <c r="A35" s="146"/>
      <c r="B35" s="68"/>
      <c r="C35" s="69"/>
      <c r="D35" s="146"/>
      <c r="E35" s="146"/>
      <c r="F35" s="146"/>
      <c r="G35" s="146"/>
      <c r="H35" s="146"/>
      <c r="I35" s="146"/>
      <c r="J35" s="146"/>
      <c r="K35" s="146"/>
      <c r="L35" s="146"/>
      <c r="M35" s="146"/>
      <c r="N35" s="146"/>
      <c r="O35" s="146"/>
      <c r="P35" s="146"/>
      <c r="Q35" s="146"/>
      <c r="R35" s="146"/>
      <c r="S35" s="146"/>
      <c r="T35" s="146"/>
      <c r="U35" s="146"/>
      <c r="V35" s="146"/>
      <c r="W35" s="146"/>
      <c r="X35" s="146"/>
      <c r="Y35" s="192"/>
      <c r="Z35" s="192"/>
      <c r="AA35" s="192"/>
      <c r="AB35" s="192"/>
      <c r="AC35" s="192"/>
      <c r="AD35" s="192"/>
      <c r="AE35" s="192"/>
      <c r="AF35" s="192"/>
      <c r="AG35" s="192"/>
      <c r="AH35" s="192"/>
      <c r="AI35" s="192"/>
      <c r="AJ35" s="192"/>
      <c r="AK35" s="192"/>
      <c r="AL35" s="192"/>
    </row>
    <row r="36" spans="1:38" x14ac:dyDescent="0.2">
      <c r="A36" s="146"/>
      <c r="B36" s="146"/>
      <c r="C36" s="69"/>
      <c r="D36" s="146"/>
      <c r="E36" s="146"/>
      <c r="F36" s="146"/>
      <c r="G36" s="146"/>
      <c r="H36" s="146"/>
      <c r="I36" s="146"/>
      <c r="J36" s="146"/>
      <c r="K36" s="146"/>
      <c r="L36" s="146"/>
      <c r="M36" s="146"/>
      <c r="N36" s="146"/>
      <c r="O36" s="146"/>
      <c r="P36" s="146"/>
      <c r="Q36" s="146"/>
      <c r="R36" s="146"/>
      <c r="S36" s="146"/>
      <c r="T36" s="146"/>
      <c r="U36" s="146"/>
      <c r="V36" s="146"/>
      <c r="W36" s="146"/>
      <c r="X36" s="146"/>
      <c r="Y36" s="192"/>
      <c r="Z36" s="192"/>
      <c r="AA36" s="192"/>
      <c r="AB36" s="192"/>
      <c r="AC36" s="192"/>
      <c r="AD36" s="192"/>
      <c r="AE36" s="192"/>
      <c r="AF36" s="192"/>
      <c r="AG36" s="192"/>
      <c r="AH36" s="192"/>
      <c r="AI36" s="192"/>
      <c r="AJ36" s="192"/>
      <c r="AK36" s="192"/>
      <c r="AL36" s="192"/>
    </row>
    <row r="37" spans="1:38" x14ac:dyDescent="0.2">
      <c r="A37" s="146"/>
      <c r="C37" s="70" t="s">
        <v>136</v>
      </c>
      <c r="D37" s="146"/>
      <c r="E37" s="146"/>
      <c r="F37" s="146"/>
      <c r="G37" s="146"/>
      <c r="H37" s="146"/>
      <c r="I37" s="146"/>
      <c r="J37" s="146"/>
      <c r="K37" s="146"/>
      <c r="L37" s="146"/>
      <c r="M37" s="146"/>
      <c r="N37" s="146"/>
      <c r="O37" s="146"/>
      <c r="P37" s="146"/>
      <c r="Q37" s="146"/>
      <c r="R37" s="146"/>
      <c r="S37" s="146"/>
      <c r="T37" s="146"/>
      <c r="U37" s="146"/>
      <c r="V37" s="146"/>
      <c r="W37" s="146"/>
      <c r="X37" s="146"/>
      <c r="Y37" s="192"/>
      <c r="Z37" s="192"/>
      <c r="AA37" s="192"/>
      <c r="AB37" s="192"/>
      <c r="AC37" s="192"/>
      <c r="AD37" s="192"/>
      <c r="AE37" s="192"/>
      <c r="AF37" s="192"/>
      <c r="AG37" s="192"/>
      <c r="AH37" s="192"/>
      <c r="AI37" s="192"/>
      <c r="AJ37" s="192"/>
      <c r="AK37" s="192"/>
      <c r="AL37" s="192"/>
    </row>
    <row r="38" spans="1:38" x14ac:dyDescent="0.2">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92"/>
      <c r="Z38" s="192"/>
      <c r="AA38" s="192"/>
      <c r="AB38" s="192"/>
      <c r="AC38" s="192"/>
      <c r="AD38" s="192"/>
      <c r="AE38" s="192"/>
      <c r="AF38" s="192"/>
      <c r="AG38" s="192"/>
      <c r="AH38" s="192"/>
      <c r="AI38" s="192"/>
      <c r="AJ38" s="192"/>
      <c r="AK38" s="192"/>
      <c r="AL38" s="192"/>
    </row>
    <row r="39" spans="1:38" x14ac:dyDescent="0.2">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92"/>
      <c r="Z39" s="192"/>
      <c r="AA39" s="192"/>
      <c r="AB39" s="192"/>
      <c r="AC39" s="192"/>
      <c r="AD39" s="192"/>
      <c r="AE39" s="192"/>
      <c r="AF39" s="192"/>
      <c r="AG39" s="192"/>
      <c r="AH39" s="192"/>
      <c r="AI39" s="192"/>
      <c r="AJ39" s="192"/>
      <c r="AK39" s="192"/>
      <c r="AL39" s="192"/>
    </row>
    <row r="40" spans="1:38" x14ac:dyDescent="0.2">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92"/>
      <c r="Z40" s="192"/>
      <c r="AA40" s="192"/>
      <c r="AB40" s="192"/>
      <c r="AC40" s="192"/>
      <c r="AD40" s="192"/>
      <c r="AE40" s="192"/>
      <c r="AF40" s="192"/>
      <c r="AG40" s="192"/>
      <c r="AH40" s="192"/>
      <c r="AI40" s="192"/>
      <c r="AJ40" s="192"/>
      <c r="AK40" s="192"/>
      <c r="AL40" s="192"/>
    </row>
    <row r="41" spans="1:38" x14ac:dyDescent="0.2">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92"/>
      <c r="Z41" s="192"/>
      <c r="AA41" s="192"/>
      <c r="AB41" s="192"/>
      <c r="AC41" s="192"/>
      <c r="AD41" s="192"/>
      <c r="AE41" s="192"/>
      <c r="AF41" s="192"/>
      <c r="AG41" s="192"/>
      <c r="AH41" s="192"/>
      <c r="AI41" s="192"/>
      <c r="AJ41" s="192"/>
      <c r="AK41" s="192"/>
      <c r="AL41" s="192"/>
    </row>
    <row r="42" spans="1:38" x14ac:dyDescent="0.2">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92"/>
      <c r="Z42" s="192"/>
      <c r="AA42" s="192"/>
      <c r="AB42" s="192"/>
      <c r="AC42" s="192"/>
      <c r="AD42" s="192"/>
      <c r="AE42" s="192"/>
      <c r="AF42" s="192"/>
      <c r="AG42" s="192"/>
      <c r="AH42" s="192"/>
      <c r="AI42" s="192"/>
      <c r="AJ42" s="192"/>
      <c r="AK42" s="192"/>
      <c r="AL42" s="192"/>
    </row>
    <row r="43" spans="1:38" ht="12.75" customHeight="1" x14ac:dyDescent="0.2">
      <c r="A43" s="146"/>
      <c r="X43" s="146"/>
      <c r="Y43" s="192"/>
      <c r="Z43" s="192"/>
      <c r="AA43" s="192"/>
      <c r="AB43" s="192"/>
      <c r="AC43" s="192"/>
      <c r="AD43" s="192"/>
      <c r="AE43" s="192"/>
      <c r="AF43" s="192"/>
      <c r="AG43" s="192"/>
      <c r="AH43" s="192"/>
      <c r="AI43" s="192"/>
      <c r="AJ43" s="192"/>
      <c r="AK43" s="192"/>
      <c r="AL43" s="192"/>
    </row>
    <row r="44" spans="1:38" ht="41.25" customHeight="1" x14ac:dyDescent="0.2">
      <c r="A44" s="146"/>
      <c r="B44" s="213" t="s">
        <v>77</v>
      </c>
      <c r="C44" s="213"/>
      <c r="D44" s="213"/>
      <c r="E44" s="213"/>
      <c r="F44" s="213"/>
      <c r="G44" s="213"/>
      <c r="H44" s="213"/>
      <c r="I44" s="213"/>
      <c r="J44" s="213"/>
      <c r="K44" s="213"/>
      <c r="L44" s="213"/>
      <c r="M44" s="213"/>
      <c r="N44" s="213"/>
      <c r="O44" s="213"/>
      <c r="P44" s="213"/>
      <c r="Q44" s="213"/>
      <c r="R44" s="213"/>
      <c r="S44" s="213"/>
      <c r="T44" s="213"/>
      <c r="U44" s="213"/>
      <c r="V44" s="213"/>
      <c r="W44" s="213"/>
      <c r="X44" s="146"/>
      <c r="Y44" s="192"/>
      <c r="Z44" s="192"/>
      <c r="AA44" s="192"/>
      <c r="AB44" s="192"/>
      <c r="AC44" s="192"/>
      <c r="AD44" s="192"/>
      <c r="AE44" s="192"/>
      <c r="AF44" s="192"/>
      <c r="AG44" s="192"/>
      <c r="AH44" s="192"/>
      <c r="AI44" s="192"/>
      <c r="AJ44" s="192"/>
      <c r="AK44" s="192"/>
      <c r="AL44" s="192"/>
    </row>
    <row r="45" spans="1:38" x14ac:dyDescent="0.2">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92"/>
      <c r="Z45" s="192"/>
      <c r="AA45" s="192"/>
      <c r="AB45" s="192"/>
      <c r="AC45" s="192"/>
      <c r="AD45" s="192"/>
      <c r="AE45" s="192"/>
      <c r="AF45" s="192"/>
      <c r="AG45" s="192"/>
      <c r="AH45" s="192"/>
      <c r="AI45" s="192"/>
      <c r="AJ45" s="192"/>
      <c r="AK45" s="192"/>
      <c r="AL45" s="192"/>
    </row>
    <row r="46" spans="1:38" x14ac:dyDescent="0.2">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row>
    <row r="47" spans="1:38" x14ac:dyDescent="0.2">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row>
    <row r="48" spans="1:38" x14ac:dyDescent="0.2">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row>
    <row r="49" spans="1:38" x14ac:dyDescent="0.2">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row>
    <row r="50" spans="1:38" x14ac:dyDescent="0.2">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row>
    <row r="51" spans="1:38" x14ac:dyDescent="0.2">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row>
    <row r="52" spans="1:38" x14ac:dyDescent="0.2">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row>
    <row r="53" spans="1:38" x14ac:dyDescent="0.2">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row>
    <row r="54" spans="1:38" x14ac:dyDescent="0.2">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row>
    <row r="55" spans="1:38" x14ac:dyDescent="0.2">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row>
    <row r="56" spans="1:38" x14ac:dyDescent="0.2">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row>
    <row r="57" spans="1:38" x14ac:dyDescent="0.2">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row>
    <row r="58" spans="1:38" x14ac:dyDescent="0.2">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zoomScale="80" zoomScaleNormal="80" workbookViewId="0">
      <selection activeCell="AG40" sqref="AG40:BE52"/>
    </sheetView>
  </sheetViews>
  <sheetFormatPr defaultRowHeight="12.75" x14ac:dyDescent="0.2"/>
  <cols>
    <col min="1" max="1" width="28" customWidth="1"/>
    <col min="2" max="2" width="19.5703125" customWidth="1"/>
    <col min="3" max="3" width="11.140625" customWidth="1"/>
    <col min="4" max="4" width="10" customWidth="1"/>
    <col min="5" max="5" width="5.42578125" customWidth="1"/>
    <col min="6" max="6" width="4.42578125" customWidth="1"/>
  </cols>
  <sheetData>
    <row r="1" spans="1:57" ht="54" x14ac:dyDescent="0.2">
      <c r="A1" s="77" t="s">
        <v>78</v>
      </c>
      <c r="B1" s="77" t="s">
        <v>132</v>
      </c>
    </row>
    <row r="2" spans="1:57" ht="72" x14ac:dyDescent="0.2">
      <c r="A2" s="77" t="s">
        <v>79</v>
      </c>
      <c r="B2" s="77" t="s">
        <v>133</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2"/>
      <c r="D4" s="216" t="s">
        <v>80</v>
      </c>
      <c r="E4" s="217"/>
      <c r="G4" s="218" t="s">
        <v>81</v>
      </c>
      <c r="H4" s="219"/>
      <c r="I4" s="219"/>
      <c r="J4" s="219"/>
      <c r="K4" s="219"/>
      <c r="L4" s="219"/>
      <c r="M4" s="219"/>
      <c r="N4" s="219"/>
      <c r="O4" s="219"/>
      <c r="P4" s="219"/>
      <c r="Q4" s="219"/>
      <c r="R4" s="219"/>
      <c r="T4" s="218" t="s">
        <v>82</v>
      </c>
      <c r="U4" s="219"/>
      <c r="V4" s="219"/>
      <c r="W4" s="219"/>
      <c r="X4" s="219"/>
      <c r="Y4" s="219"/>
      <c r="Z4" s="219"/>
      <c r="AA4" s="219"/>
      <c r="AB4" s="219"/>
      <c r="AC4" s="219"/>
      <c r="AD4" s="219"/>
      <c r="AE4" s="219"/>
      <c r="AF4" s="3"/>
      <c r="AG4" s="218" t="s">
        <v>83</v>
      </c>
      <c r="AH4" s="219"/>
      <c r="AI4" s="219"/>
      <c r="AJ4" s="219"/>
      <c r="AK4" s="219"/>
      <c r="AL4" s="219"/>
      <c r="AM4" s="219"/>
      <c r="AN4" s="219"/>
      <c r="AO4" s="219"/>
      <c r="AP4" s="219"/>
      <c r="AQ4" s="219"/>
      <c r="AR4" s="219"/>
      <c r="AT4" s="218" t="s">
        <v>84</v>
      </c>
      <c r="AU4" s="219"/>
      <c r="AV4" s="219"/>
      <c r="AW4" s="219"/>
      <c r="AX4" s="219"/>
      <c r="AY4" s="219"/>
      <c r="AZ4" s="219"/>
      <c r="BA4" s="219"/>
      <c r="BB4" s="219"/>
      <c r="BC4" s="219"/>
      <c r="BD4" s="219"/>
      <c r="BE4" s="219"/>
    </row>
    <row r="5" spans="1:57" x14ac:dyDescent="0.2">
      <c r="A5" s="31"/>
      <c r="B5" s="31"/>
      <c r="C5" s="2"/>
      <c r="D5" s="220" t="s">
        <v>85</v>
      </c>
      <c r="E5" s="222" t="s">
        <v>86</v>
      </c>
      <c r="F5" s="4"/>
      <c r="G5" s="224" t="s">
        <v>65</v>
      </c>
      <c r="H5" s="226" t="s">
        <v>66</v>
      </c>
      <c r="I5" s="226" t="s">
        <v>87</v>
      </c>
      <c r="J5" s="226" t="s">
        <v>68</v>
      </c>
      <c r="K5" s="226" t="s">
        <v>88</v>
      </c>
      <c r="L5" s="228" t="s">
        <v>89</v>
      </c>
      <c r="M5" s="4"/>
      <c r="N5" s="224" t="s">
        <v>70</v>
      </c>
      <c r="O5" s="226" t="s">
        <v>71</v>
      </c>
      <c r="P5" s="228" t="s">
        <v>90</v>
      </c>
      <c r="Q5" s="2"/>
      <c r="R5" s="230" t="s">
        <v>91</v>
      </c>
      <c r="S5" s="2"/>
      <c r="T5" s="224" t="s">
        <v>65</v>
      </c>
      <c r="U5" s="226" t="s">
        <v>66</v>
      </c>
      <c r="V5" s="226" t="s">
        <v>87</v>
      </c>
      <c r="W5" s="226" t="s">
        <v>68</v>
      </c>
      <c r="X5" s="226" t="s">
        <v>88</v>
      </c>
      <c r="Y5" s="228" t="s">
        <v>89</v>
      </c>
      <c r="Z5" s="2"/>
      <c r="AA5" s="224" t="s">
        <v>70</v>
      </c>
      <c r="AB5" s="226" t="s">
        <v>71</v>
      </c>
      <c r="AC5" s="228" t="s">
        <v>90</v>
      </c>
      <c r="AD5" s="1"/>
      <c r="AE5" s="232" t="s">
        <v>91</v>
      </c>
      <c r="AF5" s="36"/>
      <c r="AG5" s="224" t="s">
        <v>65</v>
      </c>
      <c r="AH5" s="226" t="s">
        <v>66</v>
      </c>
      <c r="AI5" s="226" t="s">
        <v>87</v>
      </c>
      <c r="AJ5" s="226" t="s">
        <v>68</v>
      </c>
      <c r="AK5" s="226" t="s">
        <v>88</v>
      </c>
      <c r="AL5" s="228" t="s">
        <v>89</v>
      </c>
      <c r="AM5" s="4"/>
      <c r="AN5" s="224" t="s">
        <v>70</v>
      </c>
      <c r="AO5" s="226" t="s">
        <v>71</v>
      </c>
      <c r="AP5" s="228" t="s">
        <v>90</v>
      </c>
      <c r="AQ5" s="2"/>
      <c r="AR5" s="230" t="s">
        <v>91</v>
      </c>
      <c r="AS5" s="2"/>
      <c r="AT5" s="224" t="s">
        <v>65</v>
      </c>
      <c r="AU5" s="226" t="s">
        <v>66</v>
      </c>
      <c r="AV5" s="226" t="s">
        <v>87</v>
      </c>
      <c r="AW5" s="226" t="s">
        <v>68</v>
      </c>
      <c r="AX5" s="226" t="s">
        <v>88</v>
      </c>
      <c r="AY5" s="228" t="s">
        <v>89</v>
      </c>
      <c r="AZ5" s="2"/>
      <c r="BA5" s="224" t="s">
        <v>70</v>
      </c>
      <c r="BB5" s="226" t="s">
        <v>71</v>
      </c>
      <c r="BC5" s="228" t="s">
        <v>90</v>
      </c>
      <c r="BD5" s="1"/>
      <c r="BE5" s="232" t="s">
        <v>91</v>
      </c>
    </row>
    <row r="6" spans="1:57" x14ac:dyDescent="0.2">
      <c r="A6" s="31"/>
      <c r="B6" s="31"/>
      <c r="C6" s="2"/>
      <c r="D6" s="221"/>
      <c r="E6" s="223"/>
      <c r="F6" s="4"/>
      <c r="G6" s="225"/>
      <c r="H6" s="227"/>
      <c r="I6" s="227"/>
      <c r="J6" s="227"/>
      <c r="K6" s="227"/>
      <c r="L6" s="229"/>
      <c r="M6" s="4"/>
      <c r="N6" s="225"/>
      <c r="O6" s="227"/>
      <c r="P6" s="229"/>
      <c r="Q6" s="2"/>
      <c r="R6" s="231"/>
      <c r="S6" s="2"/>
      <c r="T6" s="225"/>
      <c r="U6" s="227"/>
      <c r="V6" s="227"/>
      <c r="W6" s="227"/>
      <c r="X6" s="227"/>
      <c r="Y6" s="229"/>
      <c r="Z6" s="2"/>
      <c r="AA6" s="225"/>
      <c r="AB6" s="227"/>
      <c r="AC6" s="229"/>
      <c r="AD6" s="1"/>
      <c r="AE6" s="233"/>
      <c r="AF6" s="37"/>
      <c r="AG6" s="225"/>
      <c r="AH6" s="227"/>
      <c r="AI6" s="227"/>
      <c r="AJ6" s="227"/>
      <c r="AK6" s="227"/>
      <c r="AL6" s="229"/>
      <c r="AM6" s="4"/>
      <c r="AN6" s="225"/>
      <c r="AO6" s="227"/>
      <c r="AP6" s="229"/>
      <c r="AQ6" s="2"/>
      <c r="AR6" s="231"/>
      <c r="AS6" s="2"/>
      <c r="AT6" s="225"/>
      <c r="AU6" s="227"/>
      <c r="AV6" s="227"/>
      <c r="AW6" s="227"/>
      <c r="AX6" s="227"/>
      <c r="AY6" s="229"/>
      <c r="AZ6" s="2"/>
      <c r="BA6" s="225"/>
      <c r="BB6" s="227"/>
      <c r="BC6" s="229"/>
      <c r="BD6" s="1"/>
      <c r="BE6" s="233"/>
    </row>
    <row r="7" spans="1:57" ht="14.25" x14ac:dyDescent="0.2">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x14ac:dyDescent="0.2">
      <c r="A8" s="18" t="s">
        <v>13</v>
      </c>
      <c r="B8" s="2" t="str">
        <f>TRIM(A8)</f>
        <v>United States</v>
      </c>
      <c r="C8" s="8"/>
      <c r="D8" s="22" t="s">
        <v>92</v>
      </c>
      <c r="E8" s="25" t="s">
        <v>93</v>
      </c>
      <c r="F8" s="2"/>
      <c r="G8" s="149">
        <v>58.698824920896797</v>
      </c>
      <c r="H8" s="150">
        <v>68.226098784549805</v>
      </c>
      <c r="I8" s="150">
        <v>72.722809827619997</v>
      </c>
      <c r="J8" s="150">
        <v>72.874203205763393</v>
      </c>
      <c r="K8" s="150">
        <v>71.6367747739137</v>
      </c>
      <c r="L8" s="151">
        <v>68.831767908927802</v>
      </c>
      <c r="M8" s="152"/>
      <c r="N8" s="153">
        <v>77.220027814950896</v>
      </c>
      <c r="O8" s="154">
        <v>79.091034010735598</v>
      </c>
      <c r="P8" s="155">
        <v>78.155530912843204</v>
      </c>
      <c r="Q8" s="152"/>
      <c r="R8" s="156">
        <v>71.4957155841808</v>
      </c>
      <c r="S8" s="157"/>
      <c r="T8" s="149">
        <v>-2.8869554230341001</v>
      </c>
      <c r="U8" s="150">
        <v>-1.15251295971651</v>
      </c>
      <c r="V8" s="150">
        <v>-0.43785212293394399</v>
      </c>
      <c r="W8" s="150">
        <v>-0.88700652080270503</v>
      </c>
      <c r="X8" s="150">
        <v>-0.70761153553778899</v>
      </c>
      <c r="Y8" s="151">
        <v>-1.1554029543486</v>
      </c>
      <c r="Z8" s="152"/>
      <c r="AA8" s="153">
        <v>0.14736751179656599</v>
      </c>
      <c r="AB8" s="154">
        <v>0.197152305606697</v>
      </c>
      <c r="AC8" s="155">
        <v>0.172550436161646</v>
      </c>
      <c r="AD8" s="152"/>
      <c r="AE8" s="156">
        <v>-0.74475932694555202</v>
      </c>
      <c r="AF8" s="28"/>
      <c r="AG8" s="149">
        <v>56.087007513587601</v>
      </c>
      <c r="AH8" s="150">
        <v>63.865705406554298</v>
      </c>
      <c r="AI8" s="150">
        <v>67.535543283208099</v>
      </c>
      <c r="AJ8" s="150">
        <v>67.573405528089097</v>
      </c>
      <c r="AK8" s="150">
        <v>68.144890773903896</v>
      </c>
      <c r="AL8" s="151">
        <v>64.641719849786099</v>
      </c>
      <c r="AM8" s="152"/>
      <c r="AN8" s="153">
        <v>75.412162460803799</v>
      </c>
      <c r="AO8" s="154">
        <v>76.180141943449797</v>
      </c>
      <c r="AP8" s="155">
        <v>75.796152202126805</v>
      </c>
      <c r="AQ8" s="152"/>
      <c r="AR8" s="156">
        <v>67.828903003856297</v>
      </c>
      <c r="AS8" s="157"/>
      <c r="AT8" s="149">
        <v>-2.1727584188843698</v>
      </c>
      <c r="AU8" s="150">
        <v>-1.6118259981414</v>
      </c>
      <c r="AV8" s="150">
        <v>-0.86037590699287203</v>
      </c>
      <c r="AW8" s="150">
        <v>-2.2581943085055798</v>
      </c>
      <c r="AX8" s="150">
        <v>-3.2880073676392199</v>
      </c>
      <c r="AY8" s="151">
        <v>-2.0473885133214802</v>
      </c>
      <c r="AZ8" s="152"/>
      <c r="BA8" s="153">
        <v>-1.2185115234350401</v>
      </c>
      <c r="BB8" s="154">
        <v>-1.4116982946098999</v>
      </c>
      <c r="BC8" s="155">
        <v>-1.3156889869524699</v>
      </c>
      <c r="BD8" s="152"/>
      <c r="BE8" s="156">
        <v>-1.8148795014001999</v>
      </c>
    </row>
    <row r="9" spans="1:57" x14ac:dyDescent="0.2">
      <c r="A9" s="19" t="s">
        <v>94</v>
      </c>
      <c r="B9" s="2" t="str">
        <f>TRIM(A9)</f>
        <v>Virginia</v>
      </c>
      <c r="C9" s="9"/>
      <c r="D9" s="23" t="s">
        <v>92</v>
      </c>
      <c r="E9" s="26" t="s">
        <v>93</v>
      </c>
      <c r="F9" s="2"/>
      <c r="G9" s="158">
        <v>58.4041371948788</v>
      </c>
      <c r="H9" s="152">
        <v>70.109012385819099</v>
      </c>
      <c r="I9" s="152">
        <v>74.290376604972707</v>
      </c>
      <c r="J9" s="152">
        <v>73.411897502591799</v>
      </c>
      <c r="K9" s="152">
        <v>70.747013968553802</v>
      </c>
      <c r="L9" s="159">
        <v>69.392487531363201</v>
      </c>
      <c r="M9" s="152"/>
      <c r="N9" s="160">
        <v>75.7792514523737</v>
      </c>
      <c r="O9" s="161">
        <v>76.027090528743798</v>
      </c>
      <c r="P9" s="162">
        <v>75.903170990558806</v>
      </c>
      <c r="Q9" s="152"/>
      <c r="R9" s="163">
        <v>71.252682805419099</v>
      </c>
      <c r="S9" s="157"/>
      <c r="T9" s="158">
        <v>2.63772131377964</v>
      </c>
      <c r="U9" s="152">
        <v>2.3323573587547601</v>
      </c>
      <c r="V9" s="152">
        <v>1.5670699732582301</v>
      </c>
      <c r="W9" s="152">
        <v>0.31478226214170901</v>
      </c>
      <c r="X9" s="152">
        <v>2.4734320101809102</v>
      </c>
      <c r="Y9" s="159">
        <v>1.81439857239361</v>
      </c>
      <c r="Z9" s="152"/>
      <c r="AA9" s="160">
        <v>9.2862905133315896E-2</v>
      </c>
      <c r="AB9" s="161">
        <v>-1.5975764257865099</v>
      </c>
      <c r="AC9" s="162">
        <v>-0.76093466528337295</v>
      </c>
      <c r="AD9" s="152"/>
      <c r="AE9" s="163">
        <v>1.01652542621782</v>
      </c>
      <c r="AF9" s="29"/>
      <c r="AG9" s="158">
        <v>55.756840155715103</v>
      </c>
      <c r="AH9" s="152">
        <v>65.453091937990905</v>
      </c>
      <c r="AI9" s="152">
        <v>69.265654043641703</v>
      </c>
      <c r="AJ9" s="152">
        <v>69.256605463501998</v>
      </c>
      <c r="AK9" s="152">
        <v>68.5025059966014</v>
      </c>
      <c r="AL9" s="159">
        <v>65.647969242115806</v>
      </c>
      <c r="AM9" s="152"/>
      <c r="AN9" s="160">
        <v>76.073253624033001</v>
      </c>
      <c r="AO9" s="161">
        <v>75.691219503217596</v>
      </c>
      <c r="AP9" s="162">
        <v>75.882236563625298</v>
      </c>
      <c r="AQ9" s="152"/>
      <c r="AR9" s="163">
        <v>68.572467226488499</v>
      </c>
      <c r="AS9" s="157"/>
      <c r="AT9" s="158">
        <v>2.3303489685751999</v>
      </c>
      <c r="AU9" s="152">
        <v>0.61268864296845404</v>
      </c>
      <c r="AV9" s="152">
        <v>1.97719687869224</v>
      </c>
      <c r="AW9" s="152">
        <v>1.6457353451571199</v>
      </c>
      <c r="AX9" s="152">
        <v>1.54611180184381</v>
      </c>
      <c r="AY9" s="159">
        <v>1.6017478461524099</v>
      </c>
      <c r="AZ9" s="152"/>
      <c r="BA9" s="160">
        <v>2.6884888816643802</v>
      </c>
      <c r="BB9" s="161">
        <v>1.5727495984641999</v>
      </c>
      <c r="BC9" s="162">
        <v>2.12897627334582</v>
      </c>
      <c r="BD9" s="152"/>
      <c r="BE9" s="163">
        <v>1.7681214789937501</v>
      </c>
    </row>
    <row r="10" spans="1:57" x14ac:dyDescent="0.2">
      <c r="A10" s="20" t="s">
        <v>41</v>
      </c>
      <c r="B10" s="2" t="str">
        <f t="shared" ref="B10:B45" si="0">TRIM(A10)</f>
        <v>Norfolk/Virginia Beach, VA</v>
      </c>
      <c r="C10" s="2"/>
      <c r="D10" s="23" t="s">
        <v>92</v>
      </c>
      <c r="E10" s="26" t="s">
        <v>93</v>
      </c>
      <c r="F10" s="2"/>
      <c r="G10" s="158">
        <v>66.862200005100803</v>
      </c>
      <c r="H10" s="152">
        <v>74.768548037440297</v>
      </c>
      <c r="I10" s="152">
        <v>78.336606391389694</v>
      </c>
      <c r="J10" s="152">
        <v>78.701318574816995</v>
      </c>
      <c r="K10" s="152">
        <v>80.471320360121396</v>
      </c>
      <c r="L10" s="159">
        <v>75.827998673773806</v>
      </c>
      <c r="M10" s="152"/>
      <c r="N10" s="160">
        <v>89.349384069983898</v>
      </c>
      <c r="O10" s="161">
        <v>89.714096253411199</v>
      </c>
      <c r="P10" s="162">
        <v>89.531740161697499</v>
      </c>
      <c r="Q10" s="152"/>
      <c r="R10" s="163">
        <v>79.743353384609193</v>
      </c>
      <c r="S10" s="157"/>
      <c r="T10" s="158">
        <v>4.7573059403652103</v>
      </c>
      <c r="U10" s="152">
        <v>6.6783889721466396</v>
      </c>
      <c r="V10" s="152">
        <v>5.6050451166203299</v>
      </c>
      <c r="W10" s="152">
        <v>7.9407375298780503</v>
      </c>
      <c r="X10" s="152">
        <v>10.449778438690799</v>
      </c>
      <c r="Y10" s="159">
        <v>7.1434885979178899</v>
      </c>
      <c r="Z10" s="152"/>
      <c r="AA10" s="160">
        <v>2.9642521582972101</v>
      </c>
      <c r="AB10" s="161">
        <v>-1.3866976093399599</v>
      </c>
      <c r="AC10" s="162">
        <v>0.73739205139038899</v>
      </c>
      <c r="AD10" s="152"/>
      <c r="AE10" s="163">
        <v>5.0015212126592496</v>
      </c>
      <c r="AF10" s="29"/>
      <c r="AG10" s="158">
        <v>62.700681487531497</v>
      </c>
      <c r="AH10" s="152">
        <v>68.832793077924293</v>
      </c>
      <c r="AI10" s="152">
        <v>71.439592950597998</v>
      </c>
      <c r="AJ10" s="152">
        <v>71.906322527990994</v>
      </c>
      <c r="AK10" s="152">
        <v>76.464587212119596</v>
      </c>
      <c r="AL10" s="159">
        <v>70.270173737785996</v>
      </c>
      <c r="AM10" s="152"/>
      <c r="AN10" s="160">
        <v>87.7387844627508</v>
      </c>
      <c r="AO10" s="161">
        <v>86.361549644214307</v>
      </c>
      <c r="AP10" s="162">
        <v>87.050167053482596</v>
      </c>
      <c r="AQ10" s="152"/>
      <c r="AR10" s="163">
        <v>75.065505843595005</v>
      </c>
      <c r="AS10" s="157"/>
      <c r="AT10" s="158">
        <v>1.36322351517225</v>
      </c>
      <c r="AU10" s="152">
        <v>-5.8443251861168201E-2</v>
      </c>
      <c r="AV10" s="152">
        <v>-2.7695578425218401E-2</v>
      </c>
      <c r="AW10" s="152">
        <v>-0.81457503122193198</v>
      </c>
      <c r="AX10" s="152">
        <v>-0.75813260590755205</v>
      </c>
      <c r="AY10" s="159">
        <v>-0.111094136203033</v>
      </c>
      <c r="AZ10" s="152"/>
      <c r="BA10" s="160">
        <v>3.1789033786535801</v>
      </c>
      <c r="BB10" s="161">
        <v>1.1353167636832899</v>
      </c>
      <c r="BC10" s="162">
        <v>2.15497272529104</v>
      </c>
      <c r="BD10" s="152"/>
      <c r="BE10" s="163">
        <v>0.62932169967863205</v>
      </c>
    </row>
    <row r="11" spans="1:57" x14ac:dyDescent="0.2">
      <c r="A11" s="20" t="s">
        <v>95</v>
      </c>
      <c r="B11" s="2" t="s">
        <v>57</v>
      </c>
      <c r="C11" s="2"/>
      <c r="D11" s="23" t="s">
        <v>92</v>
      </c>
      <c r="E11" s="26" t="s">
        <v>93</v>
      </c>
      <c r="F11" s="2"/>
      <c r="G11" s="158">
        <v>54.038665816868402</v>
      </c>
      <c r="H11" s="152">
        <v>68.230295304864995</v>
      </c>
      <c r="I11" s="152">
        <v>73.923943063522401</v>
      </c>
      <c r="J11" s="152">
        <v>72.373061397917894</v>
      </c>
      <c r="K11" s="152">
        <v>69.245804121521104</v>
      </c>
      <c r="L11" s="159">
        <v>67.562353940939005</v>
      </c>
      <c r="M11" s="152"/>
      <c r="N11" s="160">
        <v>73.222859570851895</v>
      </c>
      <c r="O11" s="161">
        <v>76.039940514127807</v>
      </c>
      <c r="P11" s="162">
        <v>74.631400042489901</v>
      </c>
      <c r="Q11" s="152"/>
      <c r="R11" s="163">
        <v>69.582081398524906</v>
      </c>
      <c r="S11" s="157"/>
      <c r="T11" s="158">
        <v>6.1768963976300499</v>
      </c>
      <c r="U11" s="152">
        <v>5.6872401183465504</v>
      </c>
      <c r="V11" s="152">
        <v>6.4975000837199701</v>
      </c>
      <c r="W11" s="152">
        <v>3.4245250834123402</v>
      </c>
      <c r="X11" s="152">
        <v>5.99665701240452</v>
      </c>
      <c r="Y11" s="159">
        <v>5.5093378291723303</v>
      </c>
      <c r="Z11" s="152"/>
      <c r="AA11" s="160">
        <v>6.8412861769508302</v>
      </c>
      <c r="AB11" s="161">
        <v>5.9220906242804503</v>
      </c>
      <c r="AC11" s="162">
        <v>6.37102955786498</v>
      </c>
      <c r="AD11" s="152"/>
      <c r="AE11" s="163">
        <v>5.7719138441383802</v>
      </c>
      <c r="AF11" s="29"/>
      <c r="AG11" s="158">
        <v>52.611428389113897</v>
      </c>
      <c r="AH11" s="152">
        <v>65.093747673590002</v>
      </c>
      <c r="AI11" s="152">
        <v>70.236881240705301</v>
      </c>
      <c r="AJ11" s="152">
        <v>71.636923730613901</v>
      </c>
      <c r="AK11" s="152">
        <v>71.415976205651106</v>
      </c>
      <c r="AL11" s="159">
        <v>66.202457925769096</v>
      </c>
      <c r="AM11" s="152"/>
      <c r="AN11" s="160">
        <v>78.639260675589497</v>
      </c>
      <c r="AO11" s="161">
        <v>78.994051412789403</v>
      </c>
      <c r="AP11" s="162">
        <v>78.8166560441895</v>
      </c>
      <c r="AQ11" s="152"/>
      <c r="AR11" s="163">
        <v>69.807729090197</v>
      </c>
      <c r="AS11" s="157"/>
      <c r="AT11" s="158">
        <v>6.2388016022936403</v>
      </c>
      <c r="AU11" s="152">
        <v>5.3068479696753501</v>
      </c>
      <c r="AV11" s="152">
        <v>6.5827886706417198</v>
      </c>
      <c r="AW11" s="152">
        <v>10.551723558962999</v>
      </c>
      <c r="AX11" s="152">
        <v>15.483422197432899</v>
      </c>
      <c r="AY11" s="159">
        <v>8.9222463830532508</v>
      </c>
      <c r="AZ11" s="152"/>
      <c r="BA11" s="160">
        <v>16.387538954844398</v>
      </c>
      <c r="BB11" s="161">
        <v>14.2722650979973</v>
      </c>
      <c r="BC11" s="162">
        <v>15.3178227190956</v>
      </c>
      <c r="BD11" s="152"/>
      <c r="BE11" s="163">
        <v>10.907290740923001</v>
      </c>
    </row>
    <row r="12" spans="1:57" x14ac:dyDescent="0.2">
      <c r="A12" s="20" t="s">
        <v>96</v>
      </c>
      <c r="B12" s="2" t="str">
        <f t="shared" si="0"/>
        <v>Virginia Area</v>
      </c>
      <c r="C12" s="2"/>
      <c r="D12" s="23" t="s">
        <v>92</v>
      </c>
      <c r="E12" s="26" t="s">
        <v>93</v>
      </c>
      <c r="F12" s="2"/>
      <c r="G12" s="158">
        <v>51.582271443502997</v>
      </c>
      <c r="H12" s="152">
        <v>63.117397202392802</v>
      </c>
      <c r="I12" s="152">
        <v>65.688171325638805</v>
      </c>
      <c r="J12" s="152">
        <v>66.172971290057106</v>
      </c>
      <c r="K12" s="152">
        <v>64.818644783952607</v>
      </c>
      <c r="L12" s="159">
        <v>62.275891209108899</v>
      </c>
      <c r="M12" s="152"/>
      <c r="N12" s="160">
        <v>68.147752796495197</v>
      </c>
      <c r="O12" s="161">
        <v>67.358284964529503</v>
      </c>
      <c r="P12" s="162">
        <v>67.7530188805123</v>
      </c>
      <c r="Q12" s="152"/>
      <c r="R12" s="163">
        <v>63.840784829509801</v>
      </c>
      <c r="S12" s="157"/>
      <c r="T12" s="158">
        <v>3.18091004625105</v>
      </c>
      <c r="U12" s="152">
        <v>4.9673118953983302</v>
      </c>
      <c r="V12" s="152">
        <v>3.7492237805695998</v>
      </c>
      <c r="W12" s="152">
        <v>2.8691672265097399</v>
      </c>
      <c r="X12" s="152">
        <v>3.1846605703635298</v>
      </c>
      <c r="Y12" s="159">
        <v>3.59205102254028</v>
      </c>
      <c r="Z12" s="152"/>
      <c r="AA12" s="160">
        <v>0.94633221968168202</v>
      </c>
      <c r="AB12" s="161">
        <v>1.95697870617151</v>
      </c>
      <c r="AC12" s="162">
        <v>1.4461945942193699</v>
      </c>
      <c r="AD12" s="152"/>
      <c r="AE12" s="163">
        <v>2.9318486770644099</v>
      </c>
      <c r="AF12" s="29"/>
      <c r="AG12" s="158">
        <v>49.491348191491099</v>
      </c>
      <c r="AH12" s="152">
        <v>60.003670969859101</v>
      </c>
      <c r="AI12" s="152">
        <v>62.265661485088998</v>
      </c>
      <c r="AJ12" s="152">
        <v>62.295683501234201</v>
      </c>
      <c r="AK12" s="152">
        <v>61.294393666466497</v>
      </c>
      <c r="AL12" s="159">
        <v>59.070911116993003</v>
      </c>
      <c r="AM12" s="152"/>
      <c r="AN12" s="160">
        <v>68.321769297484806</v>
      </c>
      <c r="AO12" s="161">
        <v>67.682411546245007</v>
      </c>
      <c r="AP12" s="162">
        <v>68.002090421864906</v>
      </c>
      <c r="AQ12" s="152"/>
      <c r="AR12" s="163">
        <v>61.6229968909809</v>
      </c>
      <c r="AS12" s="157"/>
      <c r="AT12" s="158">
        <v>2.1768069494292202</v>
      </c>
      <c r="AU12" s="152">
        <v>1.6752069665804401</v>
      </c>
      <c r="AV12" s="152">
        <v>3.7277201814096101</v>
      </c>
      <c r="AW12" s="152">
        <v>4.7355449938457204</v>
      </c>
      <c r="AX12" s="152">
        <v>3.68911967444539</v>
      </c>
      <c r="AY12" s="159">
        <v>3.2445971071911699</v>
      </c>
      <c r="AZ12" s="152"/>
      <c r="BA12" s="160">
        <v>0.41620187774112</v>
      </c>
      <c r="BB12" s="161">
        <v>0.706626850234225</v>
      </c>
      <c r="BC12" s="162">
        <v>0.56052203447318305</v>
      </c>
      <c r="BD12" s="152"/>
      <c r="BE12" s="163">
        <v>2.3835233993220299</v>
      </c>
    </row>
    <row r="13" spans="1:57" x14ac:dyDescent="0.2">
      <c r="A13" s="33" t="s">
        <v>97</v>
      </c>
      <c r="B13" s="2" t="s">
        <v>34</v>
      </c>
      <c r="C13" s="2"/>
      <c r="D13" s="23" t="s">
        <v>92</v>
      </c>
      <c r="E13" s="26" t="s">
        <v>93</v>
      </c>
      <c r="F13" s="2"/>
      <c r="G13" s="158">
        <v>61.561353301613401</v>
      </c>
      <c r="H13" s="152">
        <v>73.795143704900099</v>
      </c>
      <c r="I13" s="152">
        <v>78.754147865933902</v>
      </c>
      <c r="J13" s="152">
        <v>73.307056200291399</v>
      </c>
      <c r="K13" s="152">
        <v>66.097231244623103</v>
      </c>
      <c r="L13" s="159">
        <v>70.702986463472399</v>
      </c>
      <c r="M13" s="152"/>
      <c r="N13" s="160">
        <v>70.523377284618206</v>
      </c>
      <c r="O13" s="161">
        <v>72.810190143441503</v>
      </c>
      <c r="P13" s="162">
        <v>71.666783714029805</v>
      </c>
      <c r="Q13" s="152"/>
      <c r="R13" s="163">
        <v>70.978357106488801</v>
      </c>
      <c r="S13" s="157"/>
      <c r="T13" s="158">
        <v>-0.38261820035368999</v>
      </c>
      <c r="U13" s="152">
        <v>-4.0348840279512803</v>
      </c>
      <c r="V13" s="152">
        <v>-5.1563041439597104</v>
      </c>
      <c r="W13" s="152">
        <v>-9.5554641760238308</v>
      </c>
      <c r="X13" s="152">
        <v>-8.9952003828376697</v>
      </c>
      <c r="Y13" s="159">
        <v>-5.8332723996546196</v>
      </c>
      <c r="Z13" s="152"/>
      <c r="AA13" s="160">
        <v>-8.9058817445070702</v>
      </c>
      <c r="AB13" s="161">
        <v>-10.4327716722954</v>
      </c>
      <c r="AC13" s="162">
        <v>-9.6879569496370497</v>
      </c>
      <c r="AD13" s="152"/>
      <c r="AE13" s="163">
        <v>-6.9786527510225103</v>
      </c>
      <c r="AF13" s="29"/>
      <c r="AG13" s="158">
        <v>57.052040245334098</v>
      </c>
      <c r="AH13" s="152">
        <v>67.018935163139901</v>
      </c>
      <c r="AI13" s="152">
        <v>72.843329178151905</v>
      </c>
      <c r="AJ13" s="152">
        <v>70.195059430798594</v>
      </c>
      <c r="AK13" s="152">
        <v>66.857234404901902</v>
      </c>
      <c r="AL13" s="159">
        <v>66.793115828485597</v>
      </c>
      <c r="AM13" s="152"/>
      <c r="AN13" s="160">
        <v>73.822796144459801</v>
      </c>
      <c r="AO13" s="161">
        <v>73.861641238127007</v>
      </c>
      <c r="AP13" s="162">
        <v>73.842218691293397</v>
      </c>
      <c r="AQ13" s="152"/>
      <c r="AR13" s="163">
        <v>68.807078287662307</v>
      </c>
      <c r="AS13" s="157"/>
      <c r="AT13" s="158">
        <v>-0.83296374720699295</v>
      </c>
      <c r="AU13" s="152">
        <v>-2.8362871741774698</v>
      </c>
      <c r="AV13" s="152">
        <v>-1.1360601658740199</v>
      </c>
      <c r="AW13" s="152">
        <v>-4.7856807331021098</v>
      </c>
      <c r="AX13" s="152">
        <v>-5.7363782120515596</v>
      </c>
      <c r="AY13" s="159">
        <v>-3.1522118161371302</v>
      </c>
      <c r="AZ13" s="152"/>
      <c r="BA13" s="160">
        <v>-0.684508262451616</v>
      </c>
      <c r="BB13" s="161">
        <v>-3.65014937557484</v>
      </c>
      <c r="BC13" s="162">
        <v>-2.1901934186844398</v>
      </c>
      <c r="BD13" s="152"/>
      <c r="BE13" s="163">
        <v>-2.85933512440891</v>
      </c>
    </row>
    <row r="14" spans="1:57" x14ac:dyDescent="0.2">
      <c r="A14" s="20" t="s">
        <v>98</v>
      </c>
      <c r="B14" s="2" t="str">
        <f t="shared" si="0"/>
        <v>Arlington, VA</v>
      </c>
      <c r="C14" s="2"/>
      <c r="D14" s="23" t="s">
        <v>92</v>
      </c>
      <c r="E14" s="26" t="s">
        <v>93</v>
      </c>
      <c r="F14" s="2"/>
      <c r="G14" s="158">
        <v>61.784582893347398</v>
      </c>
      <c r="H14" s="152">
        <v>76.177402323125605</v>
      </c>
      <c r="I14" s="152">
        <v>79.303062302006296</v>
      </c>
      <c r="J14" s="152">
        <v>75.480464625131901</v>
      </c>
      <c r="K14" s="152">
        <v>68.236536430834207</v>
      </c>
      <c r="L14" s="159">
        <v>72.1964097148891</v>
      </c>
      <c r="M14" s="152"/>
      <c r="N14" s="160">
        <v>76.473072861668399</v>
      </c>
      <c r="O14" s="161">
        <v>71.108764519535299</v>
      </c>
      <c r="P14" s="162">
        <v>73.790918690601899</v>
      </c>
      <c r="Q14" s="152"/>
      <c r="R14" s="163">
        <v>72.651983707949896</v>
      </c>
      <c r="S14" s="157"/>
      <c r="T14" s="158">
        <v>-6.9721315314797003</v>
      </c>
      <c r="U14" s="152">
        <v>-16.180597125350499</v>
      </c>
      <c r="V14" s="152">
        <v>-15.704007833247999</v>
      </c>
      <c r="W14" s="152">
        <v>-18.920939952972802</v>
      </c>
      <c r="X14" s="152">
        <v>-18.1804346266868</v>
      </c>
      <c r="Y14" s="159">
        <v>-15.632481206291301</v>
      </c>
      <c r="Z14" s="152"/>
      <c r="AA14" s="160">
        <v>-14.2757234225051</v>
      </c>
      <c r="AB14" s="161">
        <v>-20.307438836656001</v>
      </c>
      <c r="AC14" s="162">
        <v>-17.291930551166399</v>
      </c>
      <c r="AD14" s="152"/>
      <c r="AE14" s="163">
        <v>-16.120860764228301</v>
      </c>
      <c r="AF14" s="29"/>
      <c r="AG14" s="158">
        <v>56.661913814955597</v>
      </c>
      <c r="AH14" s="152">
        <v>68.767159450897495</v>
      </c>
      <c r="AI14" s="152">
        <v>74.015311510031594</v>
      </c>
      <c r="AJ14" s="152">
        <v>75.807814149947205</v>
      </c>
      <c r="AK14" s="152">
        <v>72.573917634635606</v>
      </c>
      <c r="AL14" s="159">
        <v>69.565768353467902</v>
      </c>
      <c r="AM14" s="152"/>
      <c r="AN14" s="160">
        <v>79.957761351636705</v>
      </c>
      <c r="AO14" s="161">
        <v>75.857972544878507</v>
      </c>
      <c r="AP14" s="162">
        <v>77.907866948257606</v>
      </c>
      <c r="AQ14" s="152"/>
      <c r="AR14" s="163">
        <v>71.9492970069997</v>
      </c>
      <c r="AS14" s="157"/>
      <c r="AT14" s="158">
        <v>-6.6319325924929604</v>
      </c>
      <c r="AU14" s="152">
        <v>-10.312975998923701</v>
      </c>
      <c r="AV14" s="152">
        <v>-8.4016728223044002</v>
      </c>
      <c r="AW14" s="152">
        <v>-8.9016124857502206</v>
      </c>
      <c r="AX14" s="152">
        <v>-11.252676122175901</v>
      </c>
      <c r="AY14" s="159">
        <v>-9.2186334044441907</v>
      </c>
      <c r="AZ14" s="152"/>
      <c r="BA14" s="160">
        <v>-3.5130965396533602</v>
      </c>
      <c r="BB14" s="161">
        <v>-6.2621713045945704</v>
      </c>
      <c r="BC14" s="162">
        <v>-4.87132563094322</v>
      </c>
      <c r="BD14" s="152"/>
      <c r="BE14" s="163">
        <v>-7.9165390978269103</v>
      </c>
    </row>
    <row r="15" spans="1:57" x14ac:dyDescent="0.2">
      <c r="A15" s="20" t="s">
        <v>38</v>
      </c>
      <c r="B15" s="2" t="str">
        <f t="shared" si="0"/>
        <v>Suburban Virginia Area</v>
      </c>
      <c r="C15" s="2"/>
      <c r="D15" s="23" t="s">
        <v>92</v>
      </c>
      <c r="E15" s="26" t="s">
        <v>93</v>
      </c>
      <c r="F15" s="2"/>
      <c r="G15" s="158">
        <v>57.479541734860803</v>
      </c>
      <c r="H15" s="152">
        <v>74.860883797054001</v>
      </c>
      <c r="I15" s="152">
        <v>78.707037643207798</v>
      </c>
      <c r="J15" s="152">
        <v>78.543371522094901</v>
      </c>
      <c r="K15" s="152">
        <v>70.605564648117806</v>
      </c>
      <c r="L15" s="159">
        <v>72.039279869067101</v>
      </c>
      <c r="M15" s="152"/>
      <c r="N15" s="160">
        <v>73.404255319148902</v>
      </c>
      <c r="O15" s="161">
        <v>76.219312602291296</v>
      </c>
      <c r="P15" s="162">
        <v>74.811783960720106</v>
      </c>
      <c r="Q15" s="152"/>
      <c r="R15" s="163">
        <v>72.831423895253593</v>
      </c>
      <c r="S15" s="157"/>
      <c r="T15" s="158">
        <v>1.4676339391056299</v>
      </c>
      <c r="U15" s="152">
        <v>1.70846218498993</v>
      </c>
      <c r="V15" s="152">
        <v>0.405185341054072</v>
      </c>
      <c r="W15" s="152">
        <v>-0.75489773823216899</v>
      </c>
      <c r="X15" s="152">
        <v>5.1184987295178503</v>
      </c>
      <c r="Y15" s="159">
        <v>1.47824927713502</v>
      </c>
      <c r="Z15" s="152"/>
      <c r="AA15" s="160">
        <v>-4.4277220196023404</v>
      </c>
      <c r="AB15" s="161">
        <v>3.3476482284003302</v>
      </c>
      <c r="AC15" s="162">
        <v>-0.61891257295678803</v>
      </c>
      <c r="AD15" s="152"/>
      <c r="AE15" s="163">
        <v>0.85364783685660295</v>
      </c>
      <c r="AF15" s="29"/>
      <c r="AG15" s="158">
        <v>54.881342062193099</v>
      </c>
      <c r="AH15" s="152">
        <v>67.860065466448404</v>
      </c>
      <c r="AI15" s="152">
        <v>72.598199672667704</v>
      </c>
      <c r="AJ15" s="152">
        <v>71.522094926350206</v>
      </c>
      <c r="AK15" s="152">
        <v>66.669394435351805</v>
      </c>
      <c r="AL15" s="159">
        <v>66.706219312602201</v>
      </c>
      <c r="AM15" s="152"/>
      <c r="AN15" s="160">
        <v>71.072013093289598</v>
      </c>
      <c r="AO15" s="161">
        <v>71.485270049099796</v>
      </c>
      <c r="AP15" s="162">
        <v>71.278641571194697</v>
      </c>
      <c r="AQ15" s="152"/>
      <c r="AR15" s="163">
        <v>68.012625672200102</v>
      </c>
      <c r="AS15" s="157"/>
      <c r="AT15" s="158">
        <v>3.9874887356070299</v>
      </c>
      <c r="AU15" s="152">
        <v>1.8733008302102401</v>
      </c>
      <c r="AV15" s="152">
        <v>5.0451851562448597</v>
      </c>
      <c r="AW15" s="152">
        <v>3.1286027531334102</v>
      </c>
      <c r="AX15" s="152">
        <v>5.03088850571904</v>
      </c>
      <c r="AY15" s="159">
        <v>3.7974442110516899</v>
      </c>
      <c r="AZ15" s="152"/>
      <c r="BA15" s="160">
        <v>1.3635094134232899</v>
      </c>
      <c r="BB15" s="161">
        <v>-3.66345864496413</v>
      </c>
      <c r="BC15" s="162">
        <v>-1.22116664523259</v>
      </c>
      <c r="BD15" s="152"/>
      <c r="BE15" s="163">
        <v>2.24201285847212</v>
      </c>
    </row>
    <row r="16" spans="1:57" x14ac:dyDescent="0.2">
      <c r="A16" s="20" t="s">
        <v>99</v>
      </c>
      <c r="B16" s="2" t="str">
        <f t="shared" si="0"/>
        <v>Alexandria, VA</v>
      </c>
      <c r="C16" s="2"/>
      <c r="D16" s="23" t="s">
        <v>92</v>
      </c>
      <c r="E16" s="26" t="s">
        <v>93</v>
      </c>
      <c r="F16" s="2"/>
      <c r="G16" s="158">
        <v>52.988972721996497</v>
      </c>
      <c r="H16" s="152">
        <v>62.983168891468303</v>
      </c>
      <c r="I16" s="152">
        <v>68.717353453279102</v>
      </c>
      <c r="J16" s="152">
        <v>65.594892629135202</v>
      </c>
      <c r="K16" s="152">
        <v>61.195589088798599</v>
      </c>
      <c r="L16" s="159">
        <v>62.295995356935499</v>
      </c>
      <c r="M16" s="152"/>
      <c r="N16" s="160">
        <v>66.581543818920395</v>
      </c>
      <c r="O16" s="161">
        <v>67.788740568775296</v>
      </c>
      <c r="P16" s="162">
        <v>67.185142193847895</v>
      </c>
      <c r="Q16" s="152"/>
      <c r="R16" s="163">
        <v>63.692894453196203</v>
      </c>
      <c r="S16" s="157"/>
      <c r="T16" s="158">
        <v>-7.2237561522657501</v>
      </c>
      <c r="U16" s="152">
        <v>-9.95570074928448</v>
      </c>
      <c r="V16" s="152">
        <v>-11.478225532139399</v>
      </c>
      <c r="W16" s="152">
        <v>-16.062580493193401</v>
      </c>
      <c r="X16" s="152">
        <v>-8.9167250591682397</v>
      </c>
      <c r="Y16" s="159">
        <v>-11.011594159322099</v>
      </c>
      <c r="Z16" s="152"/>
      <c r="AA16" s="160">
        <v>-6.6002906052797101</v>
      </c>
      <c r="AB16" s="161">
        <v>-10.72179558192</v>
      </c>
      <c r="AC16" s="162">
        <v>-8.7260377978447394</v>
      </c>
      <c r="AD16" s="152"/>
      <c r="AE16" s="163">
        <v>-10.3349153043968</v>
      </c>
      <c r="AF16" s="29"/>
      <c r="AG16" s="158">
        <v>53.4359123239947</v>
      </c>
      <c r="AH16" s="152">
        <v>60.682247060531203</v>
      </c>
      <c r="AI16" s="152">
        <v>65.502031340684795</v>
      </c>
      <c r="AJ16" s="152">
        <v>63.746372605919902</v>
      </c>
      <c r="AK16" s="152">
        <v>60.890887986070801</v>
      </c>
      <c r="AL16" s="159">
        <v>60.852150693678503</v>
      </c>
      <c r="AM16" s="152"/>
      <c r="AN16" s="160">
        <v>69.802669762042896</v>
      </c>
      <c r="AO16" s="161">
        <v>71.912362159024894</v>
      </c>
      <c r="AP16" s="162">
        <v>70.857515960533902</v>
      </c>
      <c r="AQ16" s="152"/>
      <c r="AR16" s="163">
        <v>63.711182055640698</v>
      </c>
      <c r="AS16" s="157"/>
      <c r="AT16" s="158">
        <v>3.87833374148678</v>
      </c>
      <c r="AU16" s="152">
        <v>-1.21985521972647</v>
      </c>
      <c r="AV16" s="152">
        <v>-3.5269903295654501</v>
      </c>
      <c r="AW16" s="152">
        <v>-5.2789129408238598</v>
      </c>
      <c r="AX16" s="152">
        <v>-5.3640338942869299</v>
      </c>
      <c r="AY16" s="159">
        <v>-2.6086620873858601</v>
      </c>
      <c r="AZ16" s="152"/>
      <c r="BA16" s="160">
        <v>2.2029365915136001</v>
      </c>
      <c r="BB16" s="161">
        <v>1.7431541094595999</v>
      </c>
      <c r="BC16" s="162">
        <v>1.9691048490665799</v>
      </c>
      <c r="BD16" s="152"/>
      <c r="BE16" s="163">
        <v>-1.19865921217552</v>
      </c>
    </row>
    <row r="17" spans="1:57" x14ac:dyDescent="0.2">
      <c r="A17" s="20" t="s">
        <v>37</v>
      </c>
      <c r="B17" s="2" t="str">
        <f t="shared" si="0"/>
        <v>Fairfax/Tysons Corner, VA</v>
      </c>
      <c r="C17" s="2"/>
      <c r="D17" s="23" t="s">
        <v>92</v>
      </c>
      <c r="E17" s="26" t="s">
        <v>93</v>
      </c>
      <c r="F17" s="2"/>
      <c r="G17" s="158">
        <v>64.045854562297293</v>
      </c>
      <c r="H17" s="152">
        <v>79.3191292264937</v>
      </c>
      <c r="I17" s="152">
        <v>87.181565539601607</v>
      </c>
      <c r="J17" s="152">
        <v>81.009726725335796</v>
      </c>
      <c r="K17" s="152">
        <v>70.611394163964704</v>
      </c>
      <c r="L17" s="159">
        <v>76.4335340435386</v>
      </c>
      <c r="M17" s="152"/>
      <c r="N17" s="160">
        <v>70.970356646595604</v>
      </c>
      <c r="O17" s="161">
        <v>73.263084761463602</v>
      </c>
      <c r="P17" s="162">
        <v>72.116720704029603</v>
      </c>
      <c r="Q17" s="152"/>
      <c r="R17" s="163">
        <v>75.200158803678903</v>
      </c>
      <c r="S17" s="157"/>
      <c r="T17" s="158">
        <v>4.4694152333437804</v>
      </c>
      <c r="U17" s="152">
        <v>6.3517122020104999</v>
      </c>
      <c r="V17" s="152">
        <v>2.18784467786285</v>
      </c>
      <c r="W17" s="152">
        <v>-4.91867245063436</v>
      </c>
      <c r="X17" s="152">
        <v>-1.38578290650892</v>
      </c>
      <c r="Y17" s="159">
        <v>1.1007200303170599</v>
      </c>
      <c r="Z17" s="152"/>
      <c r="AA17" s="160">
        <v>-2.3528426280882502</v>
      </c>
      <c r="AB17" s="161">
        <v>-4.2821415792311299</v>
      </c>
      <c r="AC17" s="162">
        <v>-3.3424469569081401</v>
      </c>
      <c r="AD17" s="152"/>
      <c r="AE17" s="163">
        <v>-0.15682741667237099</v>
      </c>
      <c r="AF17" s="29"/>
      <c r="AG17" s="158">
        <v>58.481936081519201</v>
      </c>
      <c r="AH17" s="152">
        <v>69.861625752663201</v>
      </c>
      <c r="AI17" s="152">
        <v>76.991662806855004</v>
      </c>
      <c r="AJ17" s="152">
        <v>73.954955998147199</v>
      </c>
      <c r="AK17" s="152">
        <v>66.199629458082399</v>
      </c>
      <c r="AL17" s="159">
        <v>69.097962019453405</v>
      </c>
      <c r="AM17" s="152"/>
      <c r="AN17" s="160">
        <v>70.704029643353394</v>
      </c>
      <c r="AO17" s="161">
        <v>72.2354099119962</v>
      </c>
      <c r="AP17" s="162">
        <v>71.469719777674797</v>
      </c>
      <c r="AQ17" s="152"/>
      <c r="AR17" s="163">
        <v>69.775607093230903</v>
      </c>
      <c r="AS17" s="157"/>
      <c r="AT17" s="158">
        <v>2.9381122015550698</v>
      </c>
      <c r="AU17" s="152">
        <v>0.638091303287875</v>
      </c>
      <c r="AV17" s="152">
        <v>0.72489379647000896</v>
      </c>
      <c r="AW17" s="152">
        <v>-3.95674575271287</v>
      </c>
      <c r="AX17" s="152">
        <v>-5.72991351944217</v>
      </c>
      <c r="AY17" s="159">
        <v>-1.25873346867753</v>
      </c>
      <c r="AZ17" s="152"/>
      <c r="BA17" s="160">
        <v>0.80780316617266301</v>
      </c>
      <c r="BB17" s="161">
        <v>-0.40822354205185502</v>
      </c>
      <c r="BC17" s="162">
        <v>0.18958709901267501</v>
      </c>
      <c r="BD17" s="152"/>
      <c r="BE17" s="163">
        <v>-0.83923304902016804</v>
      </c>
    </row>
    <row r="18" spans="1:57" x14ac:dyDescent="0.2">
      <c r="A18" s="20" t="s">
        <v>39</v>
      </c>
      <c r="B18" s="2" t="str">
        <f t="shared" si="0"/>
        <v>I-95 Fredericksburg, VA</v>
      </c>
      <c r="C18" s="2"/>
      <c r="D18" s="23" t="s">
        <v>92</v>
      </c>
      <c r="E18" s="26" t="s">
        <v>93</v>
      </c>
      <c r="F18" s="2"/>
      <c r="G18" s="158">
        <v>57.667219458264199</v>
      </c>
      <c r="H18" s="152">
        <v>63.161967938087301</v>
      </c>
      <c r="I18" s="152">
        <v>67.1199557766721</v>
      </c>
      <c r="J18" s="152">
        <v>68.015478164731803</v>
      </c>
      <c r="K18" s="152">
        <v>67.197346600331599</v>
      </c>
      <c r="L18" s="159">
        <v>64.6323935876174</v>
      </c>
      <c r="M18" s="152"/>
      <c r="N18" s="160">
        <v>76.307352128247601</v>
      </c>
      <c r="O18" s="161">
        <v>78.529574350469801</v>
      </c>
      <c r="P18" s="162">
        <v>77.418463239358701</v>
      </c>
      <c r="Q18" s="152"/>
      <c r="R18" s="163">
        <v>68.285556345257802</v>
      </c>
      <c r="S18" s="157"/>
      <c r="T18" s="158">
        <v>4.7115300689534703</v>
      </c>
      <c r="U18" s="152">
        <v>3.8059542217201798</v>
      </c>
      <c r="V18" s="152">
        <v>4.8144445382747296</v>
      </c>
      <c r="W18" s="152">
        <v>2.0053341240045701</v>
      </c>
      <c r="X18" s="152">
        <v>5.9798152096659498</v>
      </c>
      <c r="Y18" s="159">
        <v>4.2324347901487203</v>
      </c>
      <c r="Z18" s="152"/>
      <c r="AA18" s="160">
        <v>4.6626650864518897</v>
      </c>
      <c r="AB18" s="161">
        <v>7.38357649714243</v>
      </c>
      <c r="AC18" s="162">
        <v>6.0251895119573504</v>
      </c>
      <c r="AD18" s="152"/>
      <c r="AE18" s="163">
        <v>4.8064820006709601</v>
      </c>
      <c r="AF18" s="29"/>
      <c r="AG18" s="158">
        <v>52.484798231066797</v>
      </c>
      <c r="AH18" s="152">
        <v>58.944168048645601</v>
      </c>
      <c r="AI18" s="152">
        <v>62.291321171918099</v>
      </c>
      <c r="AJ18" s="152">
        <v>62.390823659480297</v>
      </c>
      <c r="AK18" s="152">
        <v>61.849087893864002</v>
      </c>
      <c r="AL18" s="159">
        <v>59.592039800995003</v>
      </c>
      <c r="AM18" s="152"/>
      <c r="AN18" s="160">
        <v>72.089552238805894</v>
      </c>
      <c r="AO18" s="161">
        <v>74.861802100608003</v>
      </c>
      <c r="AP18" s="162">
        <v>73.475677169706998</v>
      </c>
      <c r="AQ18" s="152"/>
      <c r="AR18" s="163">
        <v>63.5587933349127</v>
      </c>
      <c r="AS18" s="157"/>
      <c r="AT18" s="158">
        <v>-1.87387144943907</v>
      </c>
      <c r="AU18" s="152">
        <v>-1.3494446038021799</v>
      </c>
      <c r="AV18" s="152">
        <v>1.3674183722946101</v>
      </c>
      <c r="AW18" s="152">
        <v>-0.118647725603125</v>
      </c>
      <c r="AX18" s="152">
        <v>1.0706767931815799</v>
      </c>
      <c r="AY18" s="159">
        <v>-0.13571412344669301</v>
      </c>
      <c r="AZ18" s="152"/>
      <c r="BA18" s="160">
        <v>-0.99547207781318103</v>
      </c>
      <c r="BB18" s="161">
        <v>-3.6273308965641203E-2</v>
      </c>
      <c r="BC18" s="162">
        <v>-0.50913648047267701</v>
      </c>
      <c r="BD18" s="152"/>
      <c r="BE18" s="163">
        <v>-0.26195748531130603</v>
      </c>
    </row>
    <row r="19" spans="1:57" x14ac:dyDescent="0.2">
      <c r="A19" s="20" t="s">
        <v>100</v>
      </c>
      <c r="B19" s="2" t="str">
        <f t="shared" si="0"/>
        <v>Dulles Airport Area, VA</v>
      </c>
      <c r="C19" s="2"/>
      <c r="D19" s="23" t="s">
        <v>92</v>
      </c>
      <c r="E19" s="26" t="s">
        <v>93</v>
      </c>
      <c r="F19" s="2"/>
      <c r="G19" s="158">
        <v>64.968093960972894</v>
      </c>
      <c r="H19" s="152">
        <v>85.526680847128404</v>
      </c>
      <c r="I19" s="152">
        <v>91.917136779801993</v>
      </c>
      <c r="J19" s="152">
        <v>87.949690187736906</v>
      </c>
      <c r="K19" s="152">
        <v>76.8981781189309</v>
      </c>
      <c r="L19" s="159">
        <v>81.451955978914199</v>
      </c>
      <c r="M19" s="152"/>
      <c r="N19" s="160">
        <v>75.048552668084696</v>
      </c>
      <c r="O19" s="161">
        <v>73.837047997780402</v>
      </c>
      <c r="P19" s="162">
        <v>74.442800332932507</v>
      </c>
      <c r="Q19" s="152"/>
      <c r="R19" s="163">
        <v>79.449340080062299</v>
      </c>
      <c r="S19" s="157"/>
      <c r="T19" s="158">
        <v>-0.195451751342369</v>
      </c>
      <c r="U19" s="152">
        <v>0.60334666643705404</v>
      </c>
      <c r="V19" s="152">
        <v>-0.16664540337349901</v>
      </c>
      <c r="W19" s="152">
        <v>-2.0954932267647499</v>
      </c>
      <c r="X19" s="152">
        <v>-6.3921611929466904</v>
      </c>
      <c r="Y19" s="159">
        <v>-1.66632636142297</v>
      </c>
      <c r="Z19" s="152"/>
      <c r="AA19" s="160">
        <v>-8.0812162198400106</v>
      </c>
      <c r="AB19" s="161">
        <v>-9.9729389336649295</v>
      </c>
      <c r="AC19" s="162">
        <v>-9.0292154262407092</v>
      </c>
      <c r="AD19" s="152"/>
      <c r="AE19" s="163">
        <v>-3.7517933806847901</v>
      </c>
      <c r="AF19" s="29"/>
      <c r="AG19" s="158">
        <v>66.251271617497395</v>
      </c>
      <c r="AH19" s="152">
        <v>79.943124017386396</v>
      </c>
      <c r="AI19" s="152">
        <v>87.073430130398506</v>
      </c>
      <c r="AJ19" s="152">
        <v>84.571811708129104</v>
      </c>
      <c r="AK19" s="152">
        <v>75.404605567372599</v>
      </c>
      <c r="AL19" s="159">
        <v>78.648848608156797</v>
      </c>
      <c r="AM19" s="152"/>
      <c r="AN19" s="160">
        <v>73.728382502543198</v>
      </c>
      <c r="AO19" s="161">
        <v>72.849810413391197</v>
      </c>
      <c r="AP19" s="162">
        <v>73.289096457967204</v>
      </c>
      <c r="AQ19" s="152"/>
      <c r="AR19" s="163">
        <v>77.117490850959797</v>
      </c>
      <c r="AS19" s="157"/>
      <c r="AT19" s="158">
        <v>8.1349373139871197</v>
      </c>
      <c r="AU19" s="152">
        <v>4.0768507412472603</v>
      </c>
      <c r="AV19" s="152">
        <v>9.1381054347966906</v>
      </c>
      <c r="AW19" s="152">
        <v>4.8588023213248004</v>
      </c>
      <c r="AX19" s="152">
        <v>5.5472468291409699E-2</v>
      </c>
      <c r="AY19" s="159">
        <v>5.1798844978933598</v>
      </c>
      <c r="AZ19" s="152"/>
      <c r="BA19" s="160">
        <v>-4.66445860988369</v>
      </c>
      <c r="BB19" s="161">
        <v>-4.5211733612972802</v>
      </c>
      <c r="BC19" s="162">
        <v>-4.5932991981789</v>
      </c>
      <c r="BD19" s="152"/>
      <c r="BE19" s="163">
        <v>2.33349808810445</v>
      </c>
    </row>
    <row r="20" spans="1:57" x14ac:dyDescent="0.2">
      <c r="A20" s="20" t="s">
        <v>46</v>
      </c>
      <c r="B20" s="2" t="str">
        <f t="shared" si="0"/>
        <v>Williamsburg, VA</v>
      </c>
      <c r="C20" s="2"/>
      <c r="D20" s="23" t="s">
        <v>92</v>
      </c>
      <c r="E20" s="26" t="s">
        <v>93</v>
      </c>
      <c r="F20" s="2"/>
      <c r="G20" s="158">
        <v>61.788406550558797</v>
      </c>
      <c r="H20" s="152">
        <v>66.454380036391896</v>
      </c>
      <c r="I20" s="152">
        <v>66.961268520925302</v>
      </c>
      <c r="J20" s="152">
        <v>68.131011177540898</v>
      </c>
      <c r="K20" s="152">
        <v>69.326748115414603</v>
      </c>
      <c r="L20" s="159">
        <v>66.532362880166303</v>
      </c>
      <c r="M20" s="152"/>
      <c r="N20" s="160">
        <v>82.323888744476207</v>
      </c>
      <c r="O20" s="161">
        <v>84.819339745256002</v>
      </c>
      <c r="P20" s="162">
        <v>83.571614244866097</v>
      </c>
      <c r="Q20" s="152"/>
      <c r="R20" s="163">
        <v>71.400720412937702</v>
      </c>
      <c r="S20" s="157"/>
      <c r="T20" s="158">
        <v>6.85002853016519</v>
      </c>
      <c r="U20" s="152">
        <v>5.3343285224138599</v>
      </c>
      <c r="V20" s="152">
        <v>4.9188046554286302</v>
      </c>
      <c r="W20" s="152">
        <v>16.239599239931302</v>
      </c>
      <c r="X20" s="152">
        <v>13.2470292071344</v>
      </c>
      <c r="Y20" s="159">
        <v>9.2241291857129593</v>
      </c>
      <c r="Z20" s="152"/>
      <c r="AA20" s="160">
        <v>2.6361798315597702</v>
      </c>
      <c r="AB20" s="161">
        <v>-1.27669779802617</v>
      </c>
      <c r="AC20" s="162">
        <v>0.61253274988610595</v>
      </c>
      <c r="AD20" s="152"/>
      <c r="AE20" s="163">
        <v>6.1847703813550599</v>
      </c>
      <c r="AF20" s="29"/>
      <c r="AG20" s="158">
        <v>53.7529243566415</v>
      </c>
      <c r="AH20" s="152">
        <v>56.739017416168402</v>
      </c>
      <c r="AI20" s="152">
        <v>57.031453080322301</v>
      </c>
      <c r="AJ20" s="152">
        <v>58.659344944112199</v>
      </c>
      <c r="AK20" s="152">
        <v>66.766311411489397</v>
      </c>
      <c r="AL20" s="159">
        <v>58.589810241746797</v>
      </c>
      <c r="AM20" s="152"/>
      <c r="AN20" s="160">
        <v>81.907980244346206</v>
      </c>
      <c r="AO20" s="161">
        <v>81.131401091759798</v>
      </c>
      <c r="AP20" s="162">
        <v>81.519690668053002</v>
      </c>
      <c r="AQ20" s="152"/>
      <c r="AR20" s="163">
        <v>65.141204649262804</v>
      </c>
      <c r="AS20" s="157"/>
      <c r="AT20" s="158">
        <v>0.75994408016717296</v>
      </c>
      <c r="AU20" s="152">
        <v>-2.1807304390100599</v>
      </c>
      <c r="AV20" s="152">
        <v>-1.13556037582106</v>
      </c>
      <c r="AW20" s="152">
        <v>-4.3471756313925702</v>
      </c>
      <c r="AX20" s="152">
        <v>-1.5451420220460199</v>
      </c>
      <c r="AY20" s="159">
        <v>-1.75342114571608</v>
      </c>
      <c r="AZ20" s="152"/>
      <c r="BA20" s="160">
        <v>4.4179824907066996</v>
      </c>
      <c r="BB20" s="161">
        <v>4.2017154477674898</v>
      </c>
      <c r="BC20" s="162">
        <v>4.3102519288071202</v>
      </c>
      <c r="BD20" s="152"/>
      <c r="BE20" s="163">
        <v>0.331966524133045</v>
      </c>
    </row>
    <row r="21" spans="1:57" x14ac:dyDescent="0.2">
      <c r="A21" s="20" t="s">
        <v>101</v>
      </c>
      <c r="B21" s="2" t="str">
        <f t="shared" si="0"/>
        <v>Virginia Beach, VA</v>
      </c>
      <c r="C21" s="2"/>
      <c r="D21" s="23" t="s">
        <v>92</v>
      </c>
      <c r="E21" s="26" t="s">
        <v>93</v>
      </c>
      <c r="F21" s="2"/>
      <c r="G21" s="158">
        <v>71.448609054780604</v>
      </c>
      <c r="H21" s="152">
        <v>76.583807371619997</v>
      </c>
      <c r="I21" s="152">
        <v>81.874853892308806</v>
      </c>
      <c r="J21" s="152">
        <v>81.781344969999196</v>
      </c>
      <c r="K21" s="152">
        <v>84.8671394062183</v>
      </c>
      <c r="L21" s="159">
        <v>79.311150938985406</v>
      </c>
      <c r="M21" s="152"/>
      <c r="N21" s="160">
        <v>94.077768253720805</v>
      </c>
      <c r="O21" s="161">
        <v>94.592067326424001</v>
      </c>
      <c r="P21" s="162">
        <v>94.334917790072396</v>
      </c>
      <c r="Q21" s="152"/>
      <c r="R21" s="163">
        <v>83.603655753581705</v>
      </c>
      <c r="S21" s="157"/>
      <c r="T21" s="158">
        <v>7.0602975608937202</v>
      </c>
      <c r="U21" s="152">
        <v>9.8186127159074399</v>
      </c>
      <c r="V21" s="152">
        <v>5.8082645105117603</v>
      </c>
      <c r="W21" s="152">
        <v>5.9113805595327902</v>
      </c>
      <c r="X21" s="152">
        <v>7.7227640331723997</v>
      </c>
      <c r="Y21" s="159">
        <v>7.2196801094380199</v>
      </c>
      <c r="Z21" s="152"/>
      <c r="AA21" s="160">
        <v>1.3850094691622901</v>
      </c>
      <c r="AB21" s="161">
        <v>-0.971156532561675</v>
      </c>
      <c r="AC21" s="162">
        <v>0.189865517857503</v>
      </c>
      <c r="AD21" s="152"/>
      <c r="AE21" s="163">
        <v>4.8479824888710104</v>
      </c>
      <c r="AF21" s="29"/>
      <c r="AG21" s="158">
        <v>66.767554479418806</v>
      </c>
      <c r="AH21" s="152">
        <v>71.307506053268696</v>
      </c>
      <c r="AI21" s="152">
        <v>74.152575391568604</v>
      </c>
      <c r="AJ21" s="152">
        <v>74.645445336242403</v>
      </c>
      <c r="AK21" s="152">
        <v>81.118990103639007</v>
      </c>
      <c r="AL21" s="159">
        <v>73.602683098042206</v>
      </c>
      <c r="AM21" s="152"/>
      <c r="AN21" s="160">
        <v>91.015351048079097</v>
      </c>
      <c r="AO21" s="161">
        <v>91.229642328372094</v>
      </c>
      <c r="AP21" s="162">
        <v>91.122496688225596</v>
      </c>
      <c r="AQ21" s="152"/>
      <c r="AR21" s="163">
        <v>78.611689743903895</v>
      </c>
      <c r="AS21" s="157"/>
      <c r="AT21" s="158">
        <v>1.6727911390669199</v>
      </c>
      <c r="AU21" s="152">
        <v>-0.93252873398269698</v>
      </c>
      <c r="AV21" s="152">
        <v>-1.96758748676144</v>
      </c>
      <c r="AW21" s="152">
        <v>-3.4055460719078101</v>
      </c>
      <c r="AX21" s="152">
        <v>-1.0120403156620099</v>
      </c>
      <c r="AY21" s="159">
        <v>-1.21340877629452</v>
      </c>
      <c r="AZ21" s="152"/>
      <c r="BA21" s="160">
        <v>2.4551368608936102</v>
      </c>
      <c r="BB21" s="161">
        <v>1.0958191635218499</v>
      </c>
      <c r="BC21" s="162">
        <v>1.77014010631465</v>
      </c>
      <c r="BD21" s="152"/>
      <c r="BE21" s="163">
        <v>-0.242304716112031</v>
      </c>
    </row>
    <row r="22" spans="1:57" x14ac:dyDescent="0.2">
      <c r="A22" s="33" t="s">
        <v>102</v>
      </c>
      <c r="B22" s="2" t="str">
        <f t="shared" si="0"/>
        <v>Norfolk/Portsmouth, VA</v>
      </c>
      <c r="C22" s="2"/>
      <c r="D22" s="23" t="s">
        <v>92</v>
      </c>
      <c r="E22" s="26" t="s">
        <v>93</v>
      </c>
      <c r="F22" s="2"/>
      <c r="G22" s="158">
        <v>67.339417339417295</v>
      </c>
      <c r="H22" s="152">
        <v>77.711477711477698</v>
      </c>
      <c r="I22" s="152">
        <v>82.309582309582296</v>
      </c>
      <c r="J22" s="152">
        <v>82.239382239382195</v>
      </c>
      <c r="K22" s="152">
        <v>84.5033345033345</v>
      </c>
      <c r="L22" s="159">
        <v>78.820638820638806</v>
      </c>
      <c r="M22" s="152"/>
      <c r="N22" s="160">
        <v>89.750789750789707</v>
      </c>
      <c r="O22" s="161">
        <v>89.803439803439801</v>
      </c>
      <c r="P22" s="162">
        <v>89.777114777114704</v>
      </c>
      <c r="Q22" s="152"/>
      <c r="R22" s="163">
        <v>81.951060522489001</v>
      </c>
      <c r="S22" s="157"/>
      <c r="T22" s="158">
        <v>-1.3266451473029</v>
      </c>
      <c r="U22" s="152">
        <v>5.5965111719221703</v>
      </c>
      <c r="V22" s="152">
        <v>10.5017768153361</v>
      </c>
      <c r="W22" s="152">
        <v>7.1046350562221701</v>
      </c>
      <c r="X22" s="152">
        <v>12.968241132797999</v>
      </c>
      <c r="Y22" s="159">
        <v>7.1189836989093402</v>
      </c>
      <c r="Z22" s="152"/>
      <c r="AA22" s="160">
        <v>3.4246825517789299</v>
      </c>
      <c r="AB22" s="161">
        <v>-2.1682870680005299</v>
      </c>
      <c r="AC22" s="162">
        <v>0.54966330987540701</v>
      </c>
      <c r="AD22" s="152"/>
      <c r="AE22" s="163">
        <v>4.9723508669154501</v>
      </c>
      <c r="AF22" s="29"/>
      <c r="AG22" s="158">
        <v>62.372762372762303</v>
      </c>
      <c r="AH22" s="152">
        <v>70.840645840645806</v>
      </c>
      <c r="AI22" s="152">
        <v>75.539663039662997</v>
      </c>
      <c r="AJ22" s="152">
        <v>75.671288171288097</v>
      </c>
      <c r="AK22" s="152">
        <v>76.873464373464302</v>
      </c>
      <c r="AL22" s="159">
        <v>72.259564759564697</v>
      </c>
      <c r="AM22" s="152"/>
      <c r="AN22" s="160">
        <v>87.109512109512096</v>
      </c>
      <c r="AO22" s="161">
        <v>84.389259389259294</v>
      </c>
      <c r="AP22" s="162">
        <v>85.749385749385695</v>
      </c>
      <c r="AQ22" s="152"/>
      <c r="AR22" s="163">
        <v>76.113799328084994</v>
      </c>
      <c r="AS22" s="157"/>
      <c r="AT22" s="158">
        <v>-3.6989878005106398</v>
      </c>
      <c r="AU22" s="152">
        <v>-0.39958009757701501</v>
      </c>
      <c r="AV22" s="152">
        <v>3.1862750455564801</v>
      </c>
      <c r="AW22" s="152">
        <v>0.24468210008279601</v>
      </c>
      <c r="AX22" s="152">
        <v>-4.8539162667533304</v>
      </c>
      <c r="AY22" s="159">
        <v>-1.11785153776251</v>
      </c>
      <c r="AZ22" s="152"/>
      <c r="BA22" s="160">
        <v>1.1680170167085899</v>
      </c>
      <c r="BB22" s="161">
        <v>-1.34332059715137</v>
      </c>
      <c r="BC22" s="162">
        <v>-8.3514865790437195E-2</v>
      </c>
      <c r="BD22" s="152"/>
      <c r="BE22" s="163">
        <v>-0.78725995538233295</v>
      </c>
    </row>
    <row r="23" spans="1:57" x14ac:dyDescent="0.2">
      <c r="A23" s="34" t="s">
        <v>43</v>
      </c>
      <c r="B23" s="2" t="str">
        <f t="shared" si="0"/>
        <v>Newport News/Hampton, VA</v>
      </c>
      <c r="C23" s="2"/>
      <c r="D23" s="23" t="s">
        <v>92</v>
      </c>
      <c r="E23" s="26" t="s">
        <v>93</v>
      </c>
      <c r="F23" s="2"/>
      <c r="G23" s="158">
        <v>61.508841985168203</v>
      </c>
      <c r="H23" s="152">
        <v>72.047917855105496</v>
      </c>
      <c r="I23" s="152">
        <v>75.9555048488305</v>
      </c>
      <c r="J23" s="152">
        <v>75.9555048488305</v>
      </c>
      <c r="K23" s="152">
        <v>76.796919566457504</v>
      </c>
      <c r="L23" s="159">
        <v>72.452937820878404</v>
      </c>
      <c r="M23" s="152"/>
      <c r="N23" s="160">
        <v>86.8225898459783</v>
      </c>
      <c r="O23" s="161">
        <v>87.179121505989698</v>
      </c>
      <c r="P23" s="162">
        <v>87.000855675983999</v>
      </c>
      <c r="Q23" s="152"/>
      <c r="R23" s="163">
        <v>76.609485779479996</v>
      </c>
      <c r="S23" s="157"/>
      <c r="T23" s="158">
        <v>-0.11348403557211199</v>
      </c>
      <c r="U23" s="152">
        <v>2.3526389304141899</v>
      </c>
      <c r="V23" s="152">
        <v>3.4346876856835502</v>
      </c>
      <c r="W23" s="152">
        <v>7.38589275527666</v>
      </c>
      <c r="X23" s="152">
        <v>12.049004007283401</v>
      </c>
      <c r="Y23" s="159">
        <v>5.1035947990539796</v>
      </c>
      <c r="Z23" s="152"/>
      <c r="AA23" s="160">
        <v>6.4427484601492804</v>
      </c>
      <c r="AB23" s="161">
        <v>-0.21547766744795699</v>
      </c>
      <c r="AC23" s="162">
        <v>2.9993382638638502</v>
      </c>
      <c r="AD23" s="152"/>
      <c r="AE23" s="163">
        <v>4.4114684448181398</v>
      </c>
      <c r="AF23" s="29"/>
      <c r="AG23" s="158">
        <v>62.642612664004503</v>
      </c>
      <c r="AH23" s="152">
        <v>68.807045065601798</v>
      </c>
      <c r="AI23" s="152">
        <v>72.055048488305701</v>
      </c>
      <c r="AJ23" s="152">
        <v>72.126354820307995</v>
      </c>
      <c r="AK23" s="152">
        <v>75.459925841414702</v>
      </c>
      <c r="AL23" s="159">
        <v>70.218197375926906</v>
      </c>
      <c r="AM23" s="152"/>
      <c r="AN23" s="160">
        <v>87.624786081003904</v>
      </c>
      <c r="AO23" s="161">
        <v>85.824301197946298</v>
      </c>
      <c r="AP23" s="162">
        <v>86.724543639475101</v>
      </c>
      <c r="AQ23" s="152"/>
      <c r="AR23" s="163">
        <v>74.934296308369298</v>
      </c>
      <c r="AS23" s="157"/>
      <c r="AT23" s="158">
        <v>3.7779772490856001</v>
      </c>
      <c r="AU23" s="152">
        <v>1.58137139220786</v>
      </c>
      <c r="AV23" s="152">
        <v>0.34122388846755503</v>
      </c>
      <c r="AW23" s="152">
        <v>3.9154595383180499</v>
      </c>
      <c r="AX23" s="152">
        <v>3.9817184742613301</v>
      </c>
      <c r="AY23" s="159">
        <v>2.69207986809579</v>
      </c>
      <c r="AZ23" s="152"/>
      <c r="BA23" s="160">
        <v>6.2378205654089998</v>
      </c>
      <c r="BB23" s="161">
        <v>2.23997053729068</v>
      </c>
      <c r="BC23" s="162">
        <v>4.2213097007862697</v>
      </c>
      <c r="BD23" s="152"/>
      <c r="BE23" s="163">
        <v>3.1927582057201498</v>
      </c>
    </row>
    <row r="24" spans="1:57" x14ac:dyDescent="0.2">
      <c r="A24" s="35" t="s">
        <v>103</v>
      </c>
      <c r="B24" s="2" t="str">
        <f t="shared" si="0"/>
        <v>Chesapeake/Suffolk, VA</v>
      </c>
      <c r="C24" s="2"/>
      <c r="D24" s="24" t="s">
        <v>92</v>
      </c>
      <c r="E24" s="27" t="s">
        <v>93</v>
      </c>
      <c r="F24" s="2"/>
      <c r="G24" s="164">
        <v>69.373744139316798</v>
      </c>
      <c r="H24" s="165">
        <v>81.965840589417198</v>
      </c>
      <c r="I24" s="165">
        <v>84.393837910247797</v>
      </c>
      <c r="J24" s="165">
        <v>85.549229738780895</v>
      </c>
      <c r="K24" s="165">
        <v>85.850636302746096</v>
      </c>
      <c r="L24" s="166">
        <v>81.426657736101802</v>
      </c>
      <c r="M24" s="152"/>
      <c r="N24" s="167">
        <v>90.823844608171399</v>
      </c>
      <c r="O24" s="168">
        <v>88.429336905559197</v>
      </c>
      <c r="P24" s="169">
        <v>89.626590756865298</v>
      </c>
      <c r="Q24" s="152"/>
      <c r="R24" s="170">
        <v>83.769495742034195</v>
      </c>
      <c r="S24" s="157"/>
      <c r="T24" s="164">
        <v>8.9409457656298308</v>
      </c>
      <c r="U24" s="165">
        <v>7.4946691536900003</v>
      </c>
      <c r="V24" s="165">
        <v>3.7746177729099299</v>
      </c>
      <c r="W24" s="165">
        <v>5.5524657184407697</v>
      </c>
      <c r="X24" s="165">
        <v>9.4783881799273804</v>
      </c>
      <c r="Y24" s="166">
        <v>6.9370826901468003</v>
      </c>
      <c r="Z24" s="152"/>
      <c r="AA24" s="167">
        <v>2.67120069916739</v>
      </c>
      <c r="AB24" s="168">
        <v>-3.0145993764943002</v>
      </c>
      <c r="AC24" s="169">
        <v>-0.214699358381746</v>
      </c>
      <c r="AD24" s="152"/>
      <c r="AE24" s="170">
        <v>4.6443861954735102</v>
      </c>
      <c r="AF24" s="30"/>
      <c r="AG24" s="164">
        <v>65.890823844608093</v>
      </c>
      <c r="AH24" s="165">
        <v>77.222873409243107</v>
      </c>
      <c r="AI24" s="165">
        <v>79.537843268586698</v>
      </c>
      <c r="AJ24" s="165">
        <v>79.236436704621497</v>
      </c>
      <c r="AK24" s="165">
        <v>79.747153382451401</v>
      </c>
      <c r="AL24" s="166">
        <v>76.327026121902193</v>
      </c>
      <c r="AM24" s="152"/>
      <c r="AN24" s="167">
        <v>88.944239785666397</v>
      </c>
      <c r="AO24" s="168">
        <v>85.151540522437998</v>
      </c>
      <c r="AP24" s="169">
        <v>87.047890154052197</v>
      </c>
      <c r="AQ24" s="152"/>
      <c r="AR24" s="170">
        <v>79.390130131087901</v>
      </c>
      <c r="AS24" s="38"/>
      <c r="AT24" s="164">
        <v>3.5904401909824899</v>
      </c>
      <c r="AU24" s="165">
        <v>2.3186576758185802</v>
      </c>
      <c r="AV24" s="165">
        <v>1.72936513952092</v>
      </c>
      <c r="AW24" s="165">
        <v>2.3115087015375599</v>
      </c>
      <c r="AX24" s="165">
        <v>-0.48718950237014502</v>
      </c>
      <c r="AY24" s="166">
        <v>1.8102206443081399</v>
      </c>
      <c r="AZ24" s="152"/>
      <c r="BA24" s="167">
        <v>1.7981113720711199</v>
      </c>
      <c r="BB24" s="168">
        <v>-1.22064572580375</v>
      </c>
      <c r="BC24" s="169">
        <v>0.298901519951215</v>
      </c>
      <c r="BD24" s="152"/>
      <c r="BE24" s="170">
        <v>1.33188821253439</v>
      </c>
    </row>
    <row r="25" spans="1:57" x14ac:dyDescent="0.2">
      <c r="A25" s="34" t="s">
        <v>59</v>
      </c>
      <c r="B25" s="2" t="s">
        <v>59</v>
      </c>
      <c r="C25" s="8"/>
      <c r="D25" s="22" t="s">
        <v>92</v>
      </c>
      <c r="E25" s="25" t="s">
        <v>93</v>
      </c>
      <c r="F25" s="2"/>
      <c r="G25" s="149">
        <v>42.590120160213601</v>
      </c>
      <c r="H25" s="150">
        <v>63.417890520694201</v>
      </c>
      <c r="I25" s="150">
        <v>73.197596795727605</v>
      </c>
      <c r="J25" s="150">
        <v>69.993324432576699</v>
      </c>
      <c r="K25" s="150">
        <v>66.889185580774296</v>
      </c>
      <c r="L25" s="151">
        <v>63.217623497997302</v>
      </c>
      <c r="M25" s="152"/>
      <c r="N25" s="153">
        <v>70.226969292389796</v>
      </c>
      <c r="O25" s="154">
        <v>80.006675567423201</v>
      </c>
      <c r="P25" s="155">
        <v>75.116822429906506</v>
      </c>
      <c r="Q25" s="152"/>
      <c r="R25" s="156">
        <v>66.617394621399896</v>
      </c>
      <c r="S25" s="157"/>
      <c r="T25" s="149">
        <v>5.2805280528052796</v>
      </c>
      <c r="U25" s="150">
        <v>8.26210826210826</v>
      </c>
      <c r="V25" s="150">
        <v>8.24284304047384</v>
      </c>
      <c r="W25" s="150">
        <v>1.7961165048543599</v>
      </c>
      <c r="X25" s="150">
        <v>8.1489476524554707</v>
      </c>
      <c r="Y25" s="151">
        <v>6.3328093420166098</v>
      </c>
      <c r="Z25" s="152"/>
      <c r="AA25" s="153">
        <v>16.565096952908501</v>
      </c>
      <c r="AB25" s="154">
        <v>16.190014541929202</v>
      </c>
      <c r="AC25" s="155">
        <v>16.365046535677301</v>
      </c>
      <c r="AD25" s="152"/>
      <c r="AE25" s="156">
        <v>9.3705965241897609</v>
      </c>
      <c r="AG25" s="149">
        <v>41.438584779706197</v>
      </c>
      <c r="AH25" s="150">
        <v>59.128838451268301</v>
      </c>
      <c r="AI25" s="150">
        <v>66.355140186915804</v>
      </c>
      <c r="AJ25" s="150">
        <v>68.015687583444503</v>
      </c>
      <c r="AK25" s="150">
        <v>67.681909212283003</v>
      </c>
      <c r="AL25" s="151">
        <v>60.524032042723597</v>
      </c>
      <c r="AM25" s="152"/>
      <c r="AN25" s="153">
        <v>74.057076101468596</v>
      </c>
      <c r="AO25" s="154">
        <v>77.978971962616797</v>
      </c>
      <c r="AP25" s="155">
        <v>76.018024032042703</v>
      </c>
      <c r="AQ25" s="152"/>
      <c r="AR25" s="156">
        <v>64.950886896814794</v>
      </c>
      <c r="AS25" s="157"/>
      <c r="AT25" s="149">
        <v>4.9007182087029904</v>
      </c>
      <c r="AU25" s="150">
        <v>10.978856695379701</v>
      </c>
      <c r="AV25" s="150">
        <v>12.3163841807909</v>
      </c>
      <c r="AW25" s="150">
        <v>13.9681208053691</v>
      </c>
      <c r="AX25" s="150">
        <v>22.782319103844902</v>
      </c>
      <c r="AY25" s="151">
        <v>13.4837437807053</v>
      </c>
      <c r="AZ25" s="152"/>
      <c r="BA25" s="153">
        <v>23.572820941241901</v>
      </c>
      <c r="BB25" s="154">
        <v>20.007705149608299</v>
      </c>
      <c r="BC25" s="155">
        <v>21.718217649809599</v>
      </c>
      <c r="BD25" s="152"/>
      <c r="BE25" s="156">
        <v>16.110471806674301</v>
      </c>
    </row>
    <row r="26" spans="1:57" x14ac:dyDescent="0.2">
      <c r="A26" s="34" t="s">
        <v>104</v>
      </c>
      <c r="B26" s="2" t="str">
        <f t="shared" si="0"/>
        <v>Richmond North/Glen Allen, VA</v>
      </c>
      <c r="C26" s="9"/>
      <c r="D26" s="23" t="s">
        <v>92</v>
      </c>
      <c r="E26" s="26" t="s">
        <v>93</v>
      </c>
      <c r="F26" s="2"/>
      <c r="G26" s="158">
        <v>53.3929390187987</v>
      </c>
      <c r="H26" s="152">
        <v>67.239798257679894</v>
      </c>
      <c r="I26" s="152">
        <v>74.094452086198899</v>
      </c>
      <c r="J26" s="152">
        <v>72.833562585969702</v>
      </c>
      <c r="K26" s="152">
        <v>69.325997248968307</v>
      </c>
      <c r="L26" s="159">
        <v>67.377349839523106</v>
      </c>
      <c r="M26" s="152"/>
      <c r="N26" s="160">
        <v>73.956900504355801</v>
      </c>
      <c r="O26" s="161">
        <v>79.183860614397005</v>
      </c>
      <c r="P26" s="162">
        <v>76.570380559376403</v>
      </c>
      <c r="Q26" s="152"/>
      <c r="R26" s="163">
        <v>70.003930045195503</v>
      </c>
      <c r="S26" s="157"/>
      <c r="T26" s="158">
        <v>12.532203313163199</v>
      </c>
      <c r="U26" s="152">
        <v>6.9666591312471704</v>
      </c>
      <c r="V26" s="152">
        <v>7.0604721860364501</v>
      </c>
      <c r="W26" s="152">
        <v>6.0536900993638501</v>
      </c>
      <c r="X26" s="152">
        <v>8.7920491052258107</v>
      </c>
      <c r="Y26" s="159">
        <v>8.0059837127417506</v>
      </c>
      <c r="Z26" s="152"/>
      <c r="AA26" s="160">
        <v>6.7341143409843101</v>
      </c>
      <c r="AB26" s="161">
        <v>6.6372907987582197</v>
      </c>
      <c r="AC26" s="162">
        <v>6.6840282497240802</v>
      </c>
      <c r="AD26" s="152"/>
      <c r="AE26" s="163">
        <v>7.5893474845966598</v>
      </c>
      <c r="AG26" s="158">
        <v>51.722260430994901</v>
      </c>
      <c r="AH26" s="152">
        <v>62.606029344337401</v>
      </c>
      <c r="AI26" s="152">
        <v>68.75</v>
      </c>
      <c r="AJ26" s="152">
        <v>71.512494268683994</v>
      </c>
      <c r="AK26" s="152">
        <v>72.908069692801405</v>
      </c>
      <c r="AL26" s="159">
        <v>65.499770747363499</v>
      </c>
      <c r="AM26" s="152"/>
      <c r="AN26" s="160">
        <v>80.244154057771595</v>
      </c>
      <c r="AO26" s="161">
        <v>80.868867491976104</v>
      </c>
      <c r="AP26" s="162">
        <v>80.5565107748739</v>
      </c>
      <c r="AQ26" s="152"/>
      <c r="AR26" s="163">
        <v>69.801696469509295</v>
      </c>
      <c r="AS26" s="157"/>
      <c r="AT26" s="158">
        <v>5.9402653033274904</v>
      </c>
      <c r="AU26" s="152">
        <v>-0.47035455170630203</v>
      </c>
      <c r="AV26" s="152">
        <v>1.1301890893283999</v>
      </c>
      <c r="AW26" s="152">
        <v>8.2524180743578395</v>
      </c>
      <c r="AX26" s="152">
        <v>18.581614842084001</v>
      </c>
      <c r="AY26" s="159">
        <v>6.5727356350609503</v>
      </c>
      <c r="AZ26" s="152"/>
      <c r="BA26" s="160">
        <v>17.359416255294001</v>
      </c>
      <c r="BB26" s="161">
        <v>13.9538819874442</v>
      </c>
      <c r="BC26" s="162">
        <v>15.624979306586299</v>
      </c>
      <c r="BD26" s="152"/>
      <c r="BE26" s="163">
        <v>9.3944977424700902</v>
      </c>
    </row>
    <row r="27" spans="1:57" x14ac:dyDescent="0.2">
      <c r="A27" s="20" t="s">
        <v>62</v>
      </c>
      <c r="B27" s="2" t="str">
        <f t="shared" si="0"/>
        <v>Richmond West/Midlothian, VA</v>
      </c>
      <c r="C27" s="2"/>
      <c r="D27" s="23" t="s">
        <v>92</v>
      </c>
      <c r="E27" s="26" t="s">
        <v>93</v>
      </c>
      <c r="F27" s="2"/>
      <c r="G27" s="158">
        <v>52.508551881413901</v>
      </c>
      <c r="H27" s="152">
        <v>62.713797035347703</v>
      </c>
      <c r="I27" s="152">
        <v>67.673888255416102</v>
      </c>
      <c r="J27" s="152">
        <v>64.794754846066098</v>
      </c>
      <c r="K27" s="152">
        <v>64.9372862029646</v>
      </c>
      <c r="L27" s="159">
        <v>62.525655644241702</v>
      </c>
      <c r="M27" s="152"/>
      <c r="N27" s="160">
        <v>68.500570125427501</v>
      </c>
      <c r="O27" s="161">
        <v>72.377423033067203</v>
      </c>
      <c r="P27" s="162">
        <v>70.438996579247402</v>
      </c>
      <c r="Q27" s="152"/>
      <c r="R27" s="163">
        <v>64.786610197100501</v>
      </c>
      <c r="S27" s="157"/>
      <c r="T27" s="158">
        <v>7.1528380055349503</v>
      </c>
      <c r="U27" s="152">
        <v>1.5917228727589401</v>
      </c>
      <c r="V27" s="152">
        <v>2.1800066865957199</v>
      </c>
      <c r="W27" s="152">
        <v>-9.9488804830295692</v>
      </c>
      <c r="X27" s="152">
        <v>-1.05867716060223</v>
      </c>
      <c r="Y27" s="159">
        <v>-0.61097916964924104</v>
      </c>
      <c r="Z27" s="152"/>
      <c r="AA27" s="160">
        <v>3.6510134771657499</v>
      </c>
      <c r="AB27" s="161">
        <v>3.2032114056566199</v>
      </c>
      <c r="AC27" s="162">
        <v>3.4204665494636202</v>
      </c>
      <c r="AD27" s="152"/>
      <c r="AE27" s="163">
        <v>0.60729107987611697</v>
      </c>
      <c r="AG27" s="158">
        <v>52.209236031926999</v>
      </c>
      <c r="AH27" s="152">
        <v>62.9917331812998</v>
      </c>
      <c r="AI27" s="152">
        <v>66.440992018244003</v>
      </c>
      <c r="AJ27" s="152">
        <v>67.723774230330605</v>
      </c>
      <c r="AK27" s="152">
        <v>71.009122006841494</v>
      </c>
      <c r="AL27" s="159">
        <v>64.074971493728597</v>
      </c>
      <c r="AM27" s="152"/>
      <c r="AN27" s="160">
        <v>79.083523375142505</v>
      </c>
      <c r="AO27" s="161">
        <v>79.404218928164099</v>
      </c>
      <c r="AP27" s="162">
        <v>79.243871151653295</v>
      </c>
      <c r="AQ27" s="152"/>
      <c r="AR27" s="163">
        <v>68.408942824564207</v>
      </c>
      <c r="AS27" s="157"/>
      <c r="AT27" s="158">
        <v>11.6000224857746</v>
      </c>
      <c r="AU27" s="152">
        <v>9.1131772787793803</v>
      </c>
      <c r="AV27" s="152">
        <v>8.4549216677076302</v>
      </c>
      <c r="AW27" s="152">
        <v>7.2464863473887098</v>
      </c>
      <c r="AX27" s="152">
        <v>12.856221965393001</v>
      </c>
      <c r="AY27" s="159">
        <v>9.7767207600248298</v>
      </c>
      <c r="AZ27" s="152"/>
      <c r="BA27" s="160">
        <v>17.0422815396125</v>
      </c>
      <c r="BB27" s="161">
        <v>14.618831432680899</v>
      </c>
      <c r="BC27" s="162">
        <v>15.8154288325454</v>
      </c>
      <c r="BD27" s="152"/>
      <c r="BE27" s="163">
        <v>11.7043904486126</v>
      </c>
    </row>
    <row r="28" spans="1:57" x14ac:dyDescent="0.2">
      <c r="A28" s="20" t="s">
        <v>58</v>
      </c>
      <c r="B28" s="2" t="str">
        <f t="shared" si="0"/>
        <v>Petersburg/Chester, VA</v>
      </c>
      <c r="C28" s="2"/>
      <c r="D28" s="23" t="s">
        <v>92</v>
      </c>
      <c r="E28" s="26" t="s">
        <v>93</v>
      </c>
      <c r="F28" s="2"/>
      <c r="G28" s="158">
        <v>60.566210045662103</v>
      </c>
      <c r="H28" s="152">
        <v>71.872146118721403</v>
      </c>
      <c r="I28" s="152">
        <v>74.027397260273901</v>
      </c>
      <c r="J28" s="152">
        <v>74.283105022830995</v>
      </c>
      <c r="K28" s="152">
        <v>70.885844748858403</v>
      </c>
      <c r="L28" s="159">
        <v>70.326940639269395</v>
      </c>
      <c r="M28" s="152"/>
      <c r="N28" s="160">
        <v>73.479452054794507</v>
      </c>
      <c r="O28" s="161">
        <v>72.036529680365206</v>
      </c>
      <c r="P28" s="162">
        <v>72.757990867579906</v>
      </c>
      <c r="Q28" s="152"/>
      <c r="R28" s="163">
        <v>71.021526418786607</v>
      </c>
      <c r="S28" s="157"/>
      <c r="T28" s="158">
        <v>-4.39624663912796</v>
      </c>
      <c r="U28" s="152">
        <v>-0.772532397048033</v>
      </c>
      <c r="V28" s="152">
        <v>7.6569820261146795E-2</v>
      </c>
      <c r="W28" s="152">
        <v>1.0794711802816199</v>
      </c>
      <c r="X28" s="152">
        <v>-0.11802087162748399</v>
      </c>
      <c r="Y28" s="159">
        <v>-0.72793899551315</v>
      </c>
      <c r="Z28" s="152"/>
      <c r="AA28" s="160">
        <v>-2.5150097547672399</v>
      </c>
      <c r="AB28" s="161">
        <v>-4.5024531296764003</v>
      </c>
      <c r="AC28" s="162">
        <v>-3.5091117413750799</v>
      </c>
      <c r="AD28" s="152"/>
      <c r="AE28" s="163">
        <v>-1.55844500118195</v>
      </c>
      <c r="AG28" s="158">
        <v>57.442922374429202</v>
      </c>
      <c r="AH28" s="152">
        <v>67.863013698630098</v>
      </c>
      <c r="AI28" s="152">
        <v>71.730593607305906</v>
      </c>
      <c r="AJ28" s="152">
        <v>71.762557077625502</v>
      </c>
      <c r="AK28" s="152">
        <v>69.392694063926896</v>
      </c>
      <c r="AL28" s="159">
        <v>67.638356164383495</v>
      </c>
      <c r="AM28" s="152"/>
      <c r="AN28" s="160">
        <v>76.721461187214601</v>
      </c>
      <c r="AO28" s="161">
        <v>76.401826484018201</v>
      </c>
      <c r="AP28" s="162">
        <v>76.561643835616394</v>
      </c>
      <c r="AQ28" s="152"/>
      <c r="AR28" s="163">
        <v>70.187866927592907</v>
      </c>
      <c r="AS28" s="157"/>
      <c r="AT28" s="158">
        <v>-1.19513219646488</v>
      </c>
      <c r="AU28" s="152">
        <v>0.14960471445225401</v>
      </c>
      <c r="AV28" s="152">
        <v>2.9206060508663998</v>
      </c>
      <c r="AW28" s="152">
        <v>7.5068150989257703</v>
      </c>
      <c r="AX28" s="152">
        <v>6.8750292575680696</v>
      </c>
      <c r="AY28" s="159">
        <v>3.3356871992786599</v>
      </c>
      <c r="AZ28" s="152"/>
      <c r="BA28" s="160">
        <v>8.3175542204499298</v>
      </c>
      <c r="BB28" s="161">
        <v>6.1295280769446601</v>
      </c>
      <c r="BC28" s="162">
        <v>7.21466230881542</v>
      </c>
      <c r="BD28" s="152"/>
      <c r="BE28" s="163">
        <v>4.5141587455708798</v>
      </c>
    </row>
    <row r="29" spans="1:57" x14ac:dyDescent="0.2">
      <c r="A29" s="20" t="s">
        <v>105</v>
      </c>
      <c r="B29" s="41" t="s">
        <v>49</v>
      </c>
      <c r="C29" s="2"/>
      <c r="D29" s="23" t="s">
        <v>92</v>
      </c>
      <c r="E29" s="26" t="s">
        <v>93</v>
      </c>
      <c r="F29" s="2"/>
      <c r="G29" s="158">
        <v>49.755700325732803</v>
      </c>
      <c r="H29" s="152">
        <v>60.535423452768697</v>
      </c>
      <c r="I29" s="152">
        <v>60.158794788273603</v>
      </c>
      <c r="J29" s="152">
        <v>61.451547231270297</v>
      </c>
      <c r="K29" s="152">
        <v>60.718648208468998</v>
      </c>
      <c r="L29" s="159">
        <v>58.524022801302898</v>
      </c>
      <c r="M29" s="152"/>
      <c r="N29" s="160">
        <v>68.1392508143322</v>
      </c>
      <c r="O29" s="161">
        <v>65.9303745928338</v>
      </c>
      <c r="P29" s="162">
        <v>67.034812703583</v>
      </c>
      <c r="Q29" s="152"/>
      <c r="R29" s="163">
        <v>60.955677059097198</v>
      </c>
      <c r="S29" s="157"/>
      <c r="T29" s="158">
        <v>5.8335302541056198</v>
      </c>
      <c r="U29" s="152">
        <v>7.0271532538299599</v>
      </c>
      <c r="V29" s="152">
        <v>-1.3504559006089201</v>
      </c>
      <c r="W29" s="152">
        <v>-0.33206326004792602</v>
      </c>
      <c r="X29" s="152">
        <v>1.67881701531078</v>
      </c>
      <c r="Y29" s="159">
        <v>2.3402298655690101</v>
      </c>
      <c r="Z29" s="152"/>
      <c r="AA29" s="160">
        <v>0.87493321613842701</v>
      </c>
      <c r="AB29" s="161">
        <v>0.17938842321522799</v>
      </c>
      <c r="AC29" s="162">
        <v>0.53168771917135105</v>
      </c>
      <c r="AD29" s="152"/>
      <c r="AE29" s="163">
        <v>1.76499885726543</v>
      </c>
      <c r="AG29" s="158">
        <v>47.0098737785016</v>
      </c>
      <c r="AH29" s="152">
        <v>56.998167752442903</v>
      </c>
      <c r="AI29" s="152">
        <v>57.481677524429898</v>
      </c>
      <c r="AJ29" s="152">
        <v>57.603827361563503</v>
      </c>
      <c r="AK29" s="152">
        <v>58.173859934853397</v>
      </c>
      <c r="AL29" s="159">
        <v>55.453481270358303</v>
      </c>
      <c r="AM29" s="152"/>
      <c r="AN29" s="160">
        <v>67.729539902280095</v>
      </c>
      <c r="AO29" s="161">
        <v>66.108509771986903</v>
      </c>
      <c r="AP29" s="162">
        <v>66.919024837133506</v>
      </c>
      <c r="AQ29" s="152"/>
      <c r="AR29" s="163">
        <v>58.729350860865502</v>
      </c>
      <c r="AS29" s="157"/>
      <c r="AT29" s="158">
        <v>2.7262510125775798</v>
      </c>
      <c r="AU29" s="152">
        <v>3.20478077094837</v>
      </c>
      <c r="AV29" s="152">
        <v>0.87685462062500197</v>
      </c>
      <c r="AW29" s="152">
        <v>1.45484130242192</v>
      </c>
      <c r="AX29" s="152">
        <v>1.7088346961873699</v>
      </c>
      <c r="AY29" s="159">
        <v>1.9564884171372301</v>
      </c>
      <c r="AZ29" s="152"/>
      <c r="BA29" s="160">
        <v>0.50388427351000997</v>
      </c>
      <c r="BB29" s="161">
        <v>0.754904084828947</v>
      </c>
      <c r="BC29" s="162">
        <v>0.627717501734949</v>
      </c>
      <c r="BD29" s="152"/>
      <c r="BE29" s="163">
        <v>1.5200623062452701</v>
      </c>
    </row>
    <row r="30" spans="1:57" x14ac:dyDescent="0.2">
      <c r="A30" s="20" t="s">
        <v>54</v>
      </c>
      <c r="B30" s="2" t="str">
        <f t="shared" si="0"/>
        <v>Roanoke, VA</v>
      </c>
      <c r="C30" s="2"/>
      <c r="D30" s="23" t="s">
        <v>92</v>
      </c>
      <c r="E30" s="26" t="s">
        <v>93</v>
      </c>
      <c r="F30" s="2"/>
      <c r="G30" s="158">
        <v>54.247679103170398</v>
      </c>
      <c r="H30" s="152">
        <v>63.723944648800099</v>
      </c>
      <c r="I30" s="152">
        <v>69.609388684533101</v>
      </c>
      <c r="J30" s="152">
        <v>68.190576283061802</v>
      </c>
      <c r="K30" s="152">
        <v>68.050446663163399</v>
      </c>
      <c r="L30" s="159">
        <v>64.764407076545794</v>
      </c>
      <c r="M30" s="152"/>
      <c r="N30" s="160">
        <v>63.776493256262</v>
      </c>
      <c r="O30" s="161">
        <v>64.161849710982594</v>
      </c>
      <c r="P30" s="162">
        <v>63.969171483622297</v>
      </c>
      <c r="Q30" s="152"/>
      <c r="R30" s="163">
        <v>64.537196907139105</v>
      </c>
      <c r="S30" s="157"/>
      <c r="T30" s="158">
        <v>5.90384697645678</v>
      </c>
      <c r="U30" s="152">
        <v>-2.3363221671341798</v>
      </c>
      <c r="V30" s="152">
        <v>2.6059252857345201</v>
      </c>
      <c r="W30" s="152">
        <v>1.3053705171043299</v>
      </c>
      <c r="X30" s="152">
        <v>12.8541023402431</v>
      </c>
      <c r="Y30" s="159">
        <v>3.8141482205856798</v>
      </c>
      <c r="Z30" s="152"/>
      <c r="AA30" s="160">
        <v>-1.4559601943309901</v>
      </c>
      <c r="AB30" s="161">
        <v>1.9588766736334899</v>
      </c>
      <c r="AC30" s="162">
        <v>0.22752018435364499</v>
      </c>
      <c r="AD30" s="152"/>
      <c r="AE30" s="163">
        <v>2.77262398090881</v>
      </c>
      <c r="AG30" s="158">
        <v>52.546469218262501</v>
      </c>
      <c r="AH30" s="152">
        <v>60.746144043590903</v>
      </c>
      <c r="AI30" s="152">
        <v>64.761779646172698</v>
      </c>
      <c r="AJ30" s="152">
        <v>66.014188124014694</v>
      </c>
      <c r="AK30" s="152">
        <v>65.204063758977</v>
      </c>
      <c r="AL30" s="159">
        <v>61.861745978846102</v>
      </c>
      <c r="AM30" s="152"/>
      <c r="AN30" s="160">
        <v>66.815554387808703</v>
      </c>
      <c r="AO30" s="161">
        <v>67.857768435803095</v>
      </c>
      <c r="AP30" s="162">
        <v>67.336661411805906</v>
      </c>
      <c r="AQ30" s="152"/>
      <c r="AR30" s="163">
        <v>63.427555199318597</v>
      </c>
      <c r="AS30" s="157"/>
      <c r="AT30" s="158">
        <v>3.3101033800217201</v>
      </c>
      <c r="AU30" s="152">
        <v>-5.28980431839868</v>
      </c>
      <c r="AV30" s="152">
        <v>-1.73579791010203</v>
      </c>
      <c r="AW30" s="152">
        <v>2.8797422033737599</v>
      </c>
      <c r="AX30" s="152">
        <v>5.2335553033181004</v>
      </c>
      <c r="AY30" s="159">
        <v>0.74046391392554101</v>
      </c>
      <c r="AZ30" s="152"/>
      <c r="BA30" s="160">
        <v>-2.2098153607802802</v>
      </c>
      <c r="BB30" s="161">
        <v>1.00275617136664</v>
      </c>
      <c r="BC30" s="162">
        <v>-0.61705871813241098</v>
      </c>
      <c r="BD30" s="152"/>
      <c r="BE30" s="163">
        <v>0.32723148090098703</v>
      </c>
    </row>
    <row r="31" spans="1:57" x14ac:dyDescent="0.2">
      <c r="A31" s="20" t="s">
        <v>55</v>
      </c>
      <c r="B31" s="2" t="str">
        <f t="shared" si="0"/>
        <v>Charlottesville, VA</v>
      </c>
      <c r="C31" s="2"/>
      <c r="D31" s="23" t="s">
        <v>92</v>
      </c>
      <c r="E31" s="26" t="s">
        <v>93</v>
      </c>
      <c r="F31" s="2"/>
      <c r="G31" s="158">
        <v>62.268563632820097</v>
      </c>
      <c r="H31" s="152">
        <v>78.854024556616594</v>
      </c>
      <c r="I31" s="152">
        <v>78.444747612551097</v>
      </c>
      <c r="J31" s="152">
        <v>80.042876632235405</v>
      </c>
      <c r="K31" s="152">
        <v>77.470278698109496</v>
      </c>
      <c r="L31" s="159">
        <v>75.416098226466502</v>
      </c>
      <c r="M31" s="152"/>
      <c r="N31" s="160">
        <v>72.110699668680496</v>
      </c>
      <c r="O31" s="161">
        <v>70.181251218086103</v>
      </c>
      <c r="P31" s="162">
        <v>71.145975443383307</v>
      </c>
      <c r="Q31" s="152"/>
      <c r="R31" s="163">
        <v>74.196063145585597</v>
      </c>
      <c r="S31" s="157"/>
      <c r="T31" s="158">
        <v>0.851776018367987</v>
      </c>
      <c r="U31" s="152">
        <v>4.7213700718253797</v>
      </c>
      <c r="V31" s="152">
        <v>1.4743982877955299</v>
      </c>
      <c r="W31" s="152">
        <v>-1.98223419849085</v>
      </c>
      <c r="X31" s="152">
        <v>-4.3253690252325896</v>
      </c>
      <c r="Y31" s="159">
        <v>2.6457951949191299E-2</v>
      </c>
      <c r="Z31" s="152"/>
      <c r="AA31" s="160">
        <v>1.38641107263208</v>
      </c>
      <c r="AB31" s="161">
        <v>-3.3906625491617501</v>
      </c>
      <c r="AC31" s="162">
        <v>-1.0273745417626801</v>
      </c>
      <c r="AD31" s="152"/>
      <c r="AE31" s="163">
        <v>-0.26448494633034397</v>
      </c>
      <c r="AG31" s="158">
        <v>54.058663028649299</v>
      </c>
      <c r="AH31" s="152">
        <v>69.221399337361106</v>
      </c>
      <c r="AI31" s="152">
        <v>67.467355291366204</v>
      </c>
      <c r="AJ31" s="152">
        <v>66.975248489573104</v>
      </c>
      <c r="AK31" s="152">
        <v>67.038588969011798</v>
      </c>
      <c r="AL31" s="159">
        <v>64.952251023192304</v>
      </c>
      <c r="AM31" s="152"/>
      <c r="AN31" s="160">
        <v>70.419996102124301</v>
      </c>
      <c r="AO31" s="161">
        <v>69.2165269927889</v>
      </c>
      <c r="AP31" s="162">
        <v>69.818261547456601</v>
      </c>
      <c r="AQ31" s="152"/>
      <c r="AR31" s="163">
        <v>66.342539744410701</v>
      </c>
      <c r="AS31" s="157"/>
      <c r="AT31" s="158">
        <v>-0.39966322703575802</v>
      </c>
      <c r="AU31" s="152">
        <v>5.0292408085710099</v>
      </c>
      <c r="AV31" s="152">
        <v>6.55297171386262</v>
      </c>
      <c r="AW31" s="152">
        <v>-0.63945549495155296</v>
      </c>
      <c r="AX31" s="152">
        <v>0.13179072701987499</v>
      </c>
      <c r="AY31" s="159">
        <v>2.1720802612014598</v>
      </c>
      <c r="AZ31" s="152"/>
      <c r="BA31" s="160">
        <v>3.1607215625925398</v>
      </c>
      <c r="BB31" s="161">
        <v>1.0153957443185999</v>
      </c>
      <c r="BC31" s="162">
        <v>2.0860325874444601</v>
      </c>
      <c r="BD31" s="152"/>
      <c r="BE31" s="163">
        <v>2.1461919403948202</v>
      </c>
    </row>
    <row r="32" spans="1:57" x14ac:dyDescent="0.2">
      <c r="A32" s="20" t="s">
        <v>106</v>
      </c>
      <c r="B32" t="s">
        <v>56</v>
      </c>
      <c r="C32" s="2"/>
      <c r="D32" s="23" t="s">
        <v>92</v>
      </c>
      <c r="E32" s="26" t="s">
        <v>93</v>
      </c>
      <c r="F32" s="2"/>
      <c r="G32" s="158">
        <v>52.945233825355203</v>
      </c>
      <c r="H32" s="152">
        <v>63.043178369430201</v>
      </c>
      <c r="I32" s="152">
        <v>70.768381845771799</v>
      </c>
      <c r="J32" s="152">
        <v>72.3686025658711</v>
      </c>
      <c r="K32" s="152">
        <v>72.285832528624596</v>
      </c>
      <c r="L32" s="159">
        <v>66.282245827010598</v>
      </c>
      <c r="M32" s="152"/>
      <c r="N32" s="160">
        <v>75.555248999862002</v>
      </c>
      <c r="O32" s="161">
        <v>70.106221547799606</v>
      </c>
      <c r="P32" s="162">
        <v>72.830735273830797</v>
      </c>
      <c r="Q32" s="152"/>
      <c r="R32" s="163">
        <v>68.153242811816398</v>
      </c>
      <c r="S32" s="157"/>
      <c r="T32" s="158">
        <v>12.621645385622701</v>
      </c>
      <c r="U32" s="152">
        <v>-1.4803862191477699</v>
      </c>
      <c r="V32" s="152">
        <v>1.1019830702339199</v>
      </c>
      <c r="W32" s="152">
        <v>3.6743814394141299</v>
      </c>
      <c r="X32" s="152">
        <v>8.4287487929369505</v>
      </c>
      <c r="Y32" s="159">
        <v>4.3915106618445696</v>
      </c>
      <c r="Z32" s="152"/>
      <c r="AA32" s="160">
        <v>8.1704139576568995</v>
      </c>
      <c r="AB32" s="161">
        <v>-0.18322478185843299</v>
      </c>
      <c r="AC32" s="162">
        <v>3.9820686588381302</v>
      </c>
      <c r="AD32" s="152"/>
      <c r="AE32" s="163">
        <v>4.2661568827275396</v>
      </c>
      <c r="AG32" s="158">
        <v>49.913781211201503</v>
      </c>
      <c r="AH32" s="152">
        <v>60.532487239619201</v>
      </c>
      <c r="AI32" s="152">
        <v>64.888260449717194</v>
      </c>
      <c r="AJ32" s="152">
        <v>66.267761070492398</v>
      </c>
      <c r="AK32" s="152">
        <v>65.671127052007094</v>
      </c>
      <c r="AL32" s="159">
        <v>61.454683404607501</v>
      </c>
      <c r="AM32" s="152"/>
      <c r="AN32" s="160">
        <v>70.568354255759402</v>
      </c>
      <c r="AO32" s="161">
        <v>69.112981100841395</v>
      </c>
      <c r="AP32" s="162">
        <v>69.840667678300406</v>
      </c>
      <c r="AQ32" s="152"/>
      <c r="AR32" s="163">
        <v>63.850678911376903</v>
      </c>
      <c r="AS32" s="157"/>
      <c r="AT32" s="158">
        <v>5.6886801279841297</v>
      </c>
      <c r="AU32" s="152">
        <v>0.15781283485341399</v>
      </c>
      <c r="AV32" s="152">
        <v>1.23245921363824</v>
      </c>
      <c r="AW32" s="152">
        <v>5.8144604332915701</v>
      </c>
      <c r="AX32" s="152">
        <v>7.3138971214286297</v>
      </c>
      <c r="AY32" s="159">
        <v>3.95457989522414</v>
      </c>
      <c r="AZ32" s="152"/>
      <c r="BA32" s="160">
        <v>2.3709157175105799</v>
      </c>
      <c r="BB32" s="161">
        <v>1.8132641700180401</v>
      </c>
      <c r="BC32" s="162">
        <v>2.0942336503026602</v>
      </c>
      <c r="BD32" s="152"/>
      <c r="BE32" s="163">
        <v>3.3659465329854399</v>
      </c>
    </row>
    <row r="33" spans="1:57" x14ac:dyDescent="0.2">
      <c r="A33" s="20" t="s">
        <v>52</v>
      </c>
      <c r="B33" s="2" t="str">
        <f t="shared" si="0"/>
        <v>Staunton &amp; Harrisonburg, VA</v>
      </c>
      <c r="C33" s="2"/>
      <c r="D33" s="23" t="s">
        <v>92</v>
      </c>
      <c r="E33" s="26" t="s">
        <v>93</v>
      </c>
      <c r="F33" s="2"/>
      <c r="G33" s="158">
        <v>53.525305410122101</v>
      </c>
      <c r="H33" s="152">
        <v>65.794066317626502</v>
      </c>
      <c r="I33" s="152">
        <v>69.773123909249506</v>
      </c>
      <c r="J33" s="152">
        <v>69.720767888307094</v>
      </c>
      <c r="K33" s="152">
        <v>67.207678883071495</v>
      </c>
      <c r="L33" s="159">
        <v>65.204188481675303</v>
      </c>
      <c r="M33" s="152"/>
      <c r="N33" s="160">
        <v>71.902268760907504</v>
      </c>
      <c r="O33" s="161">
        <v>73.856893542757405</v>
      </c>
      <c r="P33" s="162">
        <v>72.879581151832397</v>
      </c>
      <c r="Q33" s="152"/>
      <c r="R33" s="163">
        <v>67.397157816005901</v>
      </c>
      <c r="S33" s="157"/>
      <c r="T33" s="158">
        <v>1.5655554515316701</v>
      </c>
      <c r="U33" s="152">
        <v>11.058934824308</v>
      </c>
      <c r="V33" s="152">
        <v>13.104611554418</v>
      </c>
      <c r="W33" s="152">
        <v>12.887088382534801</v>
      </c>
      <c r="X33" s="152">
        <v>7.2136374896758602</v>
      </c>
      <c r="Y33" s="159">
        <v>9.3740004991138104</v>
      </c>
      <c r="Z33" s="152"/>
      <c r="AA33" s="160">
        <v>6.1698472097103503</v>
      </c>
      <c r="AB33" s="161">
        <v>13.0491923908281</v>
      </c>
      <c r="AC33" s="162">
        <v>9.5476787784831103</v>
      </c>
      <c r="AD33" s="152"/>
      <c r="AE33" s="163">
        <v>9.4276005801196696</v>
      </c>
      <c r="AG33" s="158">
        <v>54.786212914485098</v>
      </c>
      <c r="AH33" s="152">
        <v>65.157068062827193</v>
      </c>
      <c r="AI33" s="152">
        <v>69.725130890052299</v>
      </c>
      <c r="AJ33" s="152">
        <v>69.040139616055797</v>
      </c>
      <c r="AK33" s="152">
        <v>67.971204188481593</v>
      </c>
      <c r="AL33" s="159">
        <v>65.335951134380394</v>
      </c>
      <c r="AM33" s="152"/>
      <c r="AN33" s="160">
        <v>74.184118673647404</v>
      </c>
      <c r="AO33" s="161">
        <v>73.979057591623004</v>
      </c>
      <c r="AP33" s="162">
        <v>74.081588132635204</v>
      </c>
      <c r="AQ33" s="152"/>
      <c r="AR33" s="163">
        <v>67.834704562453197</v>
      </c>
      <c r="AS33" s="157"/>
      <c r="AT33" s="158">
        <v>9.0585580310711205</v>
      </c>
      <c r="AU33" s="152">
        <v>9.9668761494664704</v>
      </c>
      <c r="AV33" s="152">
        <v>16.192758701791998</v>
      </c>
      <c r="AW33" s="152">
        <v>14.7221231352544</v>
      </c>
      <c r="AX33" s="152">
        <v>13.287051185393601</v>
      </c>
      <c r="AY33" s="159">
        <v>12.7746933260901</v>
      </c>
      <c r="AZ33" s="152"/>
      <c r="BA33" s="160">
        <v>4.3323478631799999</v>
      </c>
      <c r="BB33" s="161">
        <v>5.0006918630508403</v>
      </c>
      <c r="BC33" s="162">
        <v>4.6649904473371899</v>
      </c>
      <c r="BD33" s="152"/>
      <c r="BE33" s="163">
        <v>10.1125548288255</v>
      </c>
    </row>
    <row r="34" spans="1:57" x14ac:dyDescent="0.2">
      <c r="A34" s="20" t="s">
        <v>51</v>
      </c>
      <c r="B34" s="2" t="str">
        <f t="shared" si="0"/>
        <v>Blacksburg &amp; Wytheville, VA</v>
      </c>
      <c r="C34" s="2"/>
      <c r="D34" s="23" t="s">
        <v>92</v>
      </c>
      <c r="E34" s="26" t="s">
        <v>93</v>
      </c>
      <c r="F34" s="2"/>
      <c r="G34" s="158">
        <v>46.471734892787502</v>
      </c>
      <c r="H34" s="152">
        <v>57.524366471734801</v>
      </c>
      <c r="I34" s="152">
        <v>60.097465886939503</v>
      </c>
      <c r="J34" s="152">
        <v>61.169590643274802</v>
      </c>
      <c r="K34" s="152">
        <v>60.701754385964897</v>
      </c>
      <c r="L34" s="159">
        <v>57.1929824561403</v>
      </c>
      <c r="M34" s="152"/>
      <c r="N34" s="160">
        <v>70.662768031189003</v>
      </c>
      <c r="O34" s="161">
        <v>62.7680311890838</v>
      </c>
      <c r="P34" s="162">
        <v>66.715399610136402</v>
      </c>
      <c r="Q34" s="152"/>
      <c r="R34" s="163">
        <v>59.9136730715678</v>
      </c>
      <c r="S34" s="157"/>
      <c r="T34" s="158">
        <v>-0.68026311856225596</v>
      </c>
      <c r="U34" s="152">
        <v>10.9024553455799</v>
      </c>
      <c r="V34" s="152">
        <v>10.130165860633801</v>
      </c>
      <c r="W34" s="152">
        <v>6.4238344437528303</v>
      </c>
      <c r="X34" s="152">
        <v>-6.0010259567046198</v>
      </c>
      <c r="Y34" s="159">
        <v>3.8802507331501799</v>
      </c>
      <c r="Z34" s="152"/>
      <c r="AA34" s="160">
        <v>-7.20802888837654</v>
      </c>
      <c r="AB34" s="161">
        <v>-7.9680251446877302</v>
      </c>
      <c r="AC34" s="162">
        <v>-7.5671010241248702</v>
      </c>
      <c r="AD34" s="152"/>
      <c r="AE34" s="163">
        <v>-5.7609426333612601E-2</v>
      </c>
      <c r="AG34" s="158">
        <v>45.7992202729044</v>
      </c>
      <c r="AH34" s="152">
        <v>54.249512670565302</v>
      </c>
      <c r="AI34" s="152">
        <v>56.895711500974599</v>
      </c>
      <c r="AJ34" s="152">
        <v>57.860623781676402</v>
      </c>
      <c r="AK34" s="152">
        <v>54.736842105263101</v>
      </c>
      <c r="AL34" s="159">
        <v>53.908382066276801</v>
      </c>
      <c r="AM34" s="152"/>
      <c r="AN34" s="160">
        <v>66.003898635477498</v>
      </c>
      <c r="AO34" s="161">
        <v>62.456140350877099</v>
      </c>
      <c r="AP34" s="162">
        <v>64.230019493177295</v>
      </c>
      <c r="AQ34" s="152"/>
      <c r="AR34" s="163">
        <v>56.857421331105499</v>
      </c>
      <c r="AS34" s="157"/>
      <c r="AT34" s="158">
        <v>-3.0371095081742299</v>
      </c>
      <c r="AU34" s="152">
        <v>-0.102427293701724</v>
      </c>
      <c r="AV34" s="152">
        <v>2.0039567058773802</v>
      </c>
      <c r="AW34" s="152">
        <v>5.7201530266545699</v>
      </c>
      <c r="AX34" s="152">
        <v>-2.3869632832818599</v>
      </c>
      <c r="AY34" s="159">
        <v>0.52951334460182298</v>
      </c>
      <c r="AZ34" s="152"/>
      <c r="BA34" s="160">
        <v>-5.9889337259492201</v>
      </c>
      <c r="BB34" s="161">
        <v>-3.0646291162002699</v>
      </c>
      <c r="BC34" s="162">
        <v>-4.58952857839774</v>
      </c>
      <c r="BD34" s="152"/>
      <c r="BE34" s="163">
        <v>-1.18173375432802</v>
      </c>
    </row>
    <row r="35" spans="1:57" x14ac:dyDescent="0.2">
      <c r="A35" s="20" t="s">
        <v>50</v>
      </c>
      <c r="B35" s="2" t="str">
        <f t="shared" si="0"/>
        <v>Lynchburg, VA</v>
      </c>
      <c r="C35" s="2"/>
      <c r="D35" s="23" t="s">
        <v>92</v>
      </c>
      <c r="E35" s="26" t="s">
        <v>93</v>
      </c>
      <c r="F35" s="2"/>
      <c r="G35" s="158">
        <v>43.366576004835203</v>
      </c>
      <c r="H35" s="152">
        <v>59.141734663040097</v>
      </c>
      <c r="I35" s="152">
        <v>65.095194922937395</v>
      </c>
      <c r="J35" s="152">
        <v>62.8890903596252</v>
      </c>
      <c r="K35" s="152">
        <v>62.314898760954897</v>
      </c>
      <c r="L35" s="159">
        <v>58.561498942278597</v>
      </c>
      <c r="M35" s="152"/>
      <c r="N35" s="160">
        <v>62.8890903596252</v>
      </c>
      <c r="O35" s="161">
        <v>63.2215170746449</v>
      </c>
      <c r="P35" s="162">
        <v>63.055303717134997</v>
      </c>
      <c r="Q35" s="152"/>
      <c r="R35" s="163">
        <v>59.845443163666097</v>
      </c>
      <c r="S35" s="157"/>
      <c r="T35" s="158">
        <v>3.36010818892075</v>
      </c>
      <c r="U35" s="152">
        <v>2.9572935722308902</v>
      </c>
      <c r="V35" s="152">
        <v>2.6489301860991699</v>
      </c>
      <c r="W35" s="152">
        <v>-7.3224092383700007E-2</v>
      </c>
      <c r="X35" s="152">
        <v>12.477379562027</v>
      </c>
      <c r="Y35" s="159">
        <v>4.1454496561018397</v>
      </c>
      <c r="Z35" s="152"/>
      <c r="AA35" s="160">
        <v>13.6985616268428</v>
      </c>
      <c r="AB35" s="161">
        <v>6.6603012115021896</v>
      </c>
      <c r="AC35" s="162">
        <v>10.0577642668905</v>
      </c>
      <c r="AD35" s="152"/>
      <c r="AE35" s="163">
        <v>5.8573575268732103</v>
      </c>
      <c r="AG35" s="158">
        <v>42.8528256270776</v>
      </c>
      <c r="AH35" s="152">
        <v>56.860078573587103</v>
      </c>
      <c r="AI35" s="152">
        <v>59.927470534904799</v>
      </c>
      <c r="AJ35" s="152">
        <v>58.590208522212102</v>
      </c>
      <c r="AK35" s="152">
        <v>54.789966757328401</v>
      </c>
      <c r="AL35" s="159">
        <v>54.604110003022001</v>
      </c>
      <c r="AM35" s="152"/>
      <c r="AN35" s="160">
        <v>62.466001813236602</v>
      </c>
      <c r="AO35" s="161">
        <v>62.8890903596252</v>
      </c>
      <c r="AP35" s="162">
        <v>62.677546086430901</v>
      </c>
      <c r="AQ35" s="152"/>
      <c r="AR35" s="163">
        <v>56.910806026853102</v>
      </c>
      <c r="AS35" s="157"/>
      <c r="AT35" s="158">
        <v>7.2567999920546704</v>
      </c>
      <c r="AU35" s="152">
        <v>3.5005636750573599</v>
      </c>
      <c r="AV35" s="152">
        <v>4.5025941762673298</v>
      </c>
      <c r="AW35" s="152">
        <v>7.93231502198251</v>
      </c>
      <c r="AX35" s="152">
        <v>6.2786605940436901</v>
      </c>
      <c r="AY35" s="159">
        <v>5.7918912257643296</v>
      </c>
      <c r="AZ35" s="152"/>
      <c r="BA35" s="160">
        <v>5.0797516302937904</v>
      </c>
      <c r="BB35" s="161">
        <v>1.5859648906902799</v>
      </c>
      <c r="BC35" s="162">
        <v>3.2974322047671101</v>
      </c>
      <c r="BD35" s="152"/>
      <c r="BE35" s="163">
        <v>4.9940786846211802</v>
      </c>
    </row>
    <row r="36" spans="1:57" x14ac:dyDescent="0.2">
      <c r="A36" s="20" t="s">
        <v>24</v>
      </c>
      <c r="B36" s="2" t="str">
        <f t="shared" si="0"/>
        <v>Central Virginia</v>
      </c>
      <c r="C36" s="2"/>
      <c r="D36" s="23" t="s">
        <v>92</v>
      </c>
      <c r="E36" s="26" t="s">
        <v>93</v>
      </c>
      <c r="F36" s="2"/>
      <c r="G36" s="158">
        <v>54.132677543186098</v>
      </c>
      <c r="H36" s="152">
        <v>68.848968330134298</v>
      </c>
      <c r="I36" s="152">
        <v>73.485484644913598</v>
      </c>
      <c r="J36" s="152">
        <v>72.513795585412595</v>
      </c>
      <c r="K36" s="152">
        <v>69.622720729366605</v>
      </c>
      <c r="L36" s="159">
        <v>67.720729366602598</v>
      </c>
      <c r="M36" s="152"/>
      <c r="N36" s="160">
        <v>71.659069097888604</v>
      </c>
      <c r="O36" s="161">
        <v>73.275551823416507</v>
      </c>
      <c r="P36" s="162">
        <v>72.467310460652499</v>
      </c>
      <c r="Q36" s="152"/>
      <c r="R36" s="163">
        <v>69.076895393474004</v>
      </c>
      <c r="S36" s="157"/>
      <c r="T36" s="158">
        <v>4.4074978783506804</v>
      </c>
      <c r="U36" s="152">
        <v>4.9759315810134002</v>
      </c>
      <c r="V36" s="152">
        <v>4.73729932136757</v>
      </c>
      <c r="W36" s="152">
        <v>1.9860257894251301</v>
      </c>
      <c r="X36" s="152">
        <v>4.1233947333385101</v>
      </c>
      <c r="Y36" s="159">
        <v>4.0058936482713197</v>
      </c>
      <c r="Z36" s="152"/>
      <c r="AA36" s="160">
        <v>6.0167407911627402</v>
      </c>
      <c r="AB36" s="161">
        <v>3.8022173246216902</v>
      </c>
      <c r="AC36" s="162">
        <v>4.8854458540150096</v>
      </c>
      <c r="AD36" s="152"/>
      <c r="AE36" s="163">
        <v>4.2679765131511997</v>
      </c>
      <c r="AG36" s="158">
        <v>51.740517014970102</v>
      </c>
      <c r="AH36" s="152">
        <v>64.739428957340607</v>
      </c>
      <c r="AI36" s="152">
        <v>68.500329894433705</v>
      </c>
      <c r="AJ36" s="152">
        <v>69.229096689059503</v>
      </c>
      <c r="AK36" s="152">
        <v>68.594799664107398</v>
      </c>
      <c r="AL36" s="159">
        <v>64.562939318211093</v>
      </c>
      <c r="AM36" s="152"/>
      <c r="AN36" s="160">
        <v>75.134207053742799</v>
      </c>
      <c r="AO36" s="161">
        <v>75.261666266794606</v>
      </c>
      <c r="AP36" s="162">
        <v>75.197936660268695</v>
      </c>
      <c r="AQ36" s="152"/>
      <c r="AR36" s="163">
        <v>67.602232673744595</v>
      </c>
      <c r="AS36" s="157"/>
      <c r="AT36" s="158">
        <v>4.8297916452434499</v>
      </c>
      <c r="AU36" s="152">
        <v>4.6934369352761296</v>
      </c>
      <c r="AV36" s="152">
        <v>5.9490988230793196</v>
      </c>
      <c r="AW36" s="152">
        <v>8.0620790588770301</v>
      </c>
      <c r="AX36" s="152">
        <v>11.33175664949</v>
      </c>
      <c r="AY36" s="159">
        <v>7.0550259434356901</v>
      </c>
      <c r="AZ36" s="152"/>
      <c r="BA36" s="160">
        <v>12.433619763330301</v>
      </c>
      <c r="BB36" s="161">
        <v>10.1723418609697</v>
      </c>
      <c r="BC36" s="162">
        <v>11.290537445589701</v>
      </c>
      <c r="BD36" s="152"/>
      <c r="BE36" s="163">
        <v>8.3661903382155902</v>
      </c>
    </row>
    <row r="37" spans="1:57" x14ac:dyDescent="0.2">
      <c r="A37" s="20" t="s">
        <v>25</v>
      </c>
      <c r="B37" s="2" t="str">
        <f t="shared" si="0"/>
        <v>Chesapeake Bay</v>
      </c>
      <c r="C37" s="2"/>
      <c r="D37" s="23" t="s">
        <v>92</v>
      </c>
      <c r="E37" s="26" t="s">
        <v>93</v>
      </c>
      <c r="F37" s="2"/>
      <c r="G37" s="158">
        <v>50.742767787333797</v>
      </c>
      <c r="H37" s="152">
        <v>65.2853792025019</v>
      </c>
      <c r="I37" s="152">
        <v>67.161845191555898</v>
      </c>
      <c r="J37" s="152">
        <v>66.223612197028899</v>
      </c>
      <c r="K37" s="152">
        <v>65.832681782642595</v>
      </c>
      <c r="L37" s="159">
        <v>63.049257232212597</v>
      </c>
      <c r="M37" s="152"/>
      <c r="N37" s="160">
        <v>73.182173573103896</v>
      </c>
      <c r="O37" s="161">
        <v>74.433150899139903</v>
      </c>
      <c r="P37" s="162">
        <v>73.807662236121899</v>
      </c>
      <c r="Q37" s="152"/>
      <c r="R37" s="163">
        <v>66.123087233329599</v>
      </c>
      <c r="S37" s="157"/>
      <c r="T37" s="158">
        <v>11.1301369863013</v>
      </c>
      <c r="U37" s="152">
        <v>6.3694267515923499</v>
      </c>
      <c r="V37" s="152">
        <v>3.7439613526570001</v>
      </c>
      <c r="W37" s="152">
        <v>2.6666666666666599</v>
      </c>
      <c r="X37" s="152">
        <v>13.937753721244899</v>
      </c>
      <c r="Y37" s="159">
        <v>7.2055304440308401</v>
      </c>
      <c r="Z37" s="152"/>
      <c r="AA37" s="160">
        <v>15.413070283600399</v>
      </c>
      <c r="AB37" s="161">
        <v>10.3128621089223</v>
      </c>
      <c r="AC37" s="162">
        <v>12.7837514934289</v>
      </c>
      <c r="AD37" s="152"/>
      <c r="AE37" s="163">
        <v>8.9236430542778198</v>
      </c>
      <c r="AG37" s="158">
        <v>48.983580922595699</v>
      </c>
      <c r="AH37" s="152">
        <v>63.096168881939001</v>
      </c>
      <c r="AI37" s="152">
        <v>64.268960125097706</v>
      </c>
      <c r="AJ37" s="152">
        <v>63.760750586395602</v>
      </c>
      <c r="AK37" s="152">
        <v>62.783424550429999</v>
      </c>
      <c r="AL37" s="159">
        <v>60.5785770132916</v>
      </c>
      <c r="AM37" s="152"/>
      <c r="AN37" s="160">
        <v>73.709929632525402</v>
      </c>
      <c r="AO37" s="161">
        <v>74.941360437841993</v>
      </c>
      <c r="AP37" s="162">
        <v>74.325645035183697</v>
      </c>
      <c r="AQ37" s="152"/>
      <c r="AR37" s="163">
        <v>64.506310733832194</v>
      </c>
      <c r="AS37" s="157"/>
      <c r="AT37" s="158">
        <v>9.9122807017543799</v>
      </c>
      <c r="AU37" s="152">
        <v>6.6402378592666</v>
      </c>
      <c r="AV37" s="152">
        <v>3.9848197343453502</v>
      </c>
      <c r="AW37" s="152">
        <v>4.4508485430675604</v>
      </c>
      <c r="AX37" s="152">
        <v>4.8645119164218</v>
      </c>
      <c r="AY37" s="159">
        <v>5.7386557488911603</v>
      </c>
      <c r="AZ37" s="152"/>
      <c r="BA37" s="160">
        <v>11.3703484937979</v>
      </c>
      <c r="BB37" s="161">
        <v>8.8586030664395192</v>
      </c>
      <c r="BC37" s="162">
        <v>10.0897510133178</v>
      </c>
      <c r="BD37" s="152"/>
      <c r="BE37" s="163">
        <v>7.1325882298381398</v>
      </c>
    </row>
    <row r="38" spans="1:57" x14ac:dyDescent="0.2">
      <c r="A38" s="20" t="s">
        <v>26</v>
      </c>
      <c r="B38" s="2" t="str">
        <f t="shared" si="0"/>
        <v>Coastal Virginia - Eastern Shore</v>
      </c>
      <c r="C38" s="2"/>
      <c r="D38" s="23" t="s">
        <v>92</v>
      </c>
      <c r="E38" s="26" t="s">
        <v>93</v>
      </c>
      <c r="F38" s="2"/>
      <c r="G38" s="158">
        <v>53.142076502732202</v>
      </c>
      <c r="H38" s="152">
        <v>65.573770491803202</v>
      </c>
      <c r="I38" s="152">
        <v>68.442622950819597</v>
      </c>
      <c r="J38" s="152">
        <v>68.306010928961697</v>
      </c>
      <c r="K38" s="152">
        <v>68.101092896174805</v>
      </c>
      <c r="L38" s="159">
        <v>64.713114754098299</v>
      </c>
      <c r="M38" s="152"/>
      <c r="N38" s="160">
        <v>78.825136612021794</v>
      </c>
      <c r="O38" s="161">
        <v>78.961748633879694</v>
      </c>
      <c r="P38" s="162">
        <v>78.893442622950801</v>
      </c>
      <c r="Q38" s="152"/>
      <c r="R38" s="163">
        <v>68.7646370023419</v>
      </c>
      <c r="S38" s="157"/>
      <c r="T38" s="158">
        <v>-1.39416983523447</v>
      </c>
      <c r="U38" s="152">
        <v>6.4301552106430098</v>
      </c>
      <c r="V38" s="152">
        <v>-6.9637883008356498</v>
      </c>
      <c r="W38" s="152">
        <v>-7.0631970260222996</v>
      </c>
      <c r="X38" s="152">
        <v>-1.0912698412698401</v>
      </c>
      <c r="Y38" s="159">
        <v>-2.3701566364385802</v>
      </c>
      <c r="Z38" s="152"/>
      <c r="AA38" s="160">
        <v>2.0335985853227201</v>
      </c>
      <c r="AB38" s="161">
        <v>4.6153846153846096</v>
      </c>
      <c r="AC38" s="162">
        <v>3.3094812164579599</v>
      </c>
      <c r="AD38" s="152"/>
      <c r="AE38" s="163">
        <v>-0.57844243792325001</v>
      </c>
      <c r="AG38" s="158">
        <v>51.878415300546401</v>
      </c>
      <c r="AH38" s="152">
        <v>64.4467213114754</v>
      </c>
      <c r="AI38" s="152">
        <v>66.615437158469902</v>
      </c>
      <c r="AJ38" s="152">
        <v>67.554644808743106</v>
      </c>
      <c r="AK38" s="152">
        <v>67.605874316939804</v>
      </c>
      <c r="AL38" s="159">
        <v>63.620218579234901</v>
      </c>
      <c r="AM38" s="152"/>
      <c r="AN38" s="160">
        <v>78.125</v>
      </c>
      <c r="AO38" s="161">
        <v>77.459016393442596</v>
      </c>
      <c r="AP38" s="162">
        <v>77.792008196721298</v>
      </c>
      <c r="AQ38" s="152"/>
      <c r="AR38" s="163">
        <v>67.669301327088206</v>
      </c>
      <c r="AS38" s="157"/>
      <c r="AT38" s="158">
        <v>4.3986254295532596</v>
      </c>
      <c r="AU38" s="152">
        <v>7.1854586765123498</v>
      </c>
      <c r="AV38" s="152">
        <v>3.6397449521785301</v>
      </c>
      <c r="AW38" s="152">
        <v>5.3528628495339499</v>
      </c>
      <c r="AX38" s="152">
        <v>3.2603025560772001</v>
      </c>
      <c r="AY38" s="159">
        <v>4.7458389563652696</v>
      </c>
      <c r="AZ38" s="152"/>
      <c r="BA38" s="160">
        <v>2.7166591827570699</v>
      </c>
      <c r="BB38" s="161">
        <v>3.68</v>
      </c>
      <c r="BC38" s="162">
        <v>3.1940197077811701</v>
      </c>
      <c r="BD38" s="152"/>
      <c r="BE38" s="163">
        <v>4.2310149175215104</v>
      </c>
    </row>
    <row r="39" spans="1:57" x14ac:dyDescent="0.2">
      <c r="A39" s="20" t="s">
        <v>27</v>
      </c>
      <c r="B39" s="2" t="str">
        <f t="shared" si="0"/>
        <v>Coastal Virginia - Hampton Roads</v>
      </c>
      <c r="C39" s="2"/>
      <c r="D39" s="23" t="s">
        <v>92</v>
      </c>
      <c r="E39" s="26" t="s">
        <v>93</v>
      </c>
      <c r="F39" s="2"/>
      <c r="G39" s="158">
        <v>66.797252607478995</v>
      </c>
      <c r="H39" s="152">
        <v>74.739252098702593</v>
      </c>
      <c r="I39" s="152">
        <v>78.267616382599797</v>
      </c>
      <c r="J39" s="152">
        <v>78.6619180870007</v>
      </c>
      <c r="K39" s="152">
        <v>80.351055711014993</v>
      </c>
      <c r="L39" s="159">
        <v>75.763418977359393</v>
      </c>
      <c r="M39" s="152"/>
      <c r="N39" s="160">
        <v>89.211396591198096</v>
      </c>
      <c r="O39" s="161">
        <v>89.615873823454507</v>
      </c>
      <c r="P39" s="162">
        <v>89.413635207326294</v>
      </c>
      <c r="Q39" s="152"/>
      <c r="R39" s="163">
        <v>79.663480757350001</v>
      </c>
      <c r="S39" s="157"/>
      <c r="T39" s="158">
        <v>4.80424705985949</v>
      </c>
      <c r="U39" s="152">
        <v>6.7991896186744496</v>
      </c>
      <c r="V39" s="152">
        <v>5.7228336360159702</v>
      </c>
      <c r="W39" s="152">
        <v>8.1201051566448008</v>
      </c>
      <c r="X39" s="152">
        <v>10.3875690645748</v>
      </c>
      <c r="Y39" s="159">
        <v>7.2250937433631597</v>
      </c>
      <c r="Z39" s="152"/>
      <c r="AA39" s="160">
        <v>2.9040886366970802</v>
      </c>
      <c r="AB39" s="161">
        <v>-1.33990636809488</v>
      </c>
      <c r="AC39" s="162">
        <v>0.73261458767071796</v>
      </c>
      <c r="AD39" s="152"/>
      <c r="AE39" s="163">
        <v>5.0537506623342603</v>
      </c>
      <c r="AG39" s="158">
        <v>62.643839103869603</v>
      </c>
      <c r="AH39" s="152">
        <v>68.764638492871597</v>
      </c>
      <c r="AI39" s="152">
        <v>71.379419994912197</v>
      </c>
      <c r="AJ39" s="152">
        <v>71.850038158229395</v>
      </c>
      <c r="AK39" s="152">
        <v>76.357161027728296</v>
      </c>
      <c r="AL39" s="159">
        <v>70.200391877449206</v>
      </c>
      <c r="AM39" s="152"/>
      <c r="AN39" s="160">
        <v>87.582676163825894</v>
      </c>
      <c r="AO39" s="161">
        <v>86.205164080386595</v>
      </c>
      <c r="AP39" s="162">
        <v>86.893920122106294</v>
      </c>
      <c r="AQ39" s="152"/>
      <c r="AR39" s="163">
        <v>74.971011595361801</v>
      </c>
      <c r="AS39" s="157"/>
      <c r="AT39" s="158">
        <v>1.42311171855582</v>
      </c>
      <c r="AU39" s="152">
        <v>2.2685485090762299E-2</v>
      </c>
      <c r="AV39" s="152">
        <v>0.114995463737728</v>
      </c>
      <c r="AW39" s="152">
        <v>-0.67102533350105698</v>
      </c>
      <c r="AX39" s="152">
        <v>-0.65286333102223504</v>
      </c>
      <c r="AY39" s="159">
        <v>-2.8155449261624802E-3</v>
      </c>
      <c r="AZ39" s="152"/>
      <c r="BA39" s="160">
        <v>3.2018283113510901</v>
      </c>
      <c r="BB39" s="161">
        <v>1.14270927074076</v>
      </c>
      <c r="BC39" s="162">
        <v>2.1700547510271</v>
      </c>
      <c r="BD39" s="152"/>
      <c r="BE39" s="163">
        <v>0.70723852880187099</v>
      </c>
    </row>
    <row r="40" spans="1:57" x14ac:dyDescent="0.2">
      <c r="A40" s="19" t="s">
        <v>28</v>
      </c>
      <c r="B40" s="2" t="str">
        <f t="shared" si="0"/>
        <v>Northern Virginia</v>
      </c>
      <c r="C40" s="2"/>
      <c r="D40" s="23" t="s">
        <v>92</v>
      </c>
      <c r="E40" s="26" t="s">
        <v>93</v>
      </c>
      <c r="F40" s="2"/>
      <c r="G40" s="158">
        <v>59.955606553676503</v>
      </c>
      <c r="H40" s="152">
        <v>73.760839713323605</v>
      </c>
      <c r="I40" s="152">
        <v>78.948853482816304</v>
      </c>
      <c r="J40" s="152">
        <v>76.080209175899597</v>
      </c>
      <c r="K40" s="152">
        <v>69.1202197099377</v>
      </c>
      <c r="L40" s="159">
        <v>71.573145727130694</v>
      </c>
      <c r="M40" s="152"/>
      <c r="N40" s="160">
        <v>73.091175862004107</v>
      </c>
      <c r="O40" s="161">
        <v>73.181467617238198</v>
      </c>
      <c r="P40" s="162">
        <v>73.136321739621096</v>
      </c>
      <c r="Q40" s="152"/>
      <c r="R40" s="163">
        <v>72.019767444985106</v>
      </c>
      <c r="S40" s="157"/>
      <c r="T40" s="158">
        <v>-1.0771869725649801</v>
      </c>
      <c r="U40" s="152">
        <v>-3.3493182216936801</v>
      </c>
      <c r="V40" s="152">
        <v>-4.2915006667284796</v>
      </c>
      <c r="W40" s="152">
        <v>-7.7139767980827099</v>
      </c>
      <c r="X40" s="152">
        <v>-5.5131324938389996</v>
      </c>
      <c r="Y40" s="159">
        <v>-4.5709479405872298</v>
      </c>
      <c r="Z40" s="152"/>
      <c r="AA40" s="160">
        <v>-5.8795893721922798</v>
      </c>
      <c r="AB40" s="161">
        <v>-7.1749098567622402</v>
      </c>
      <c r="AC40" s="162">
        <v>-6.5321369354349201</v>
      </c>
      <c r="AD40" s="152"/>
      <c r="AE40" s="163">
        <v>-5.1483989638817</v>
      </c>
      <c r="AG40" s="158">
        <v>57.305722388663298</v>
      </c>
      <c r="AH40" s="152">
        <v>67.894783872378596</v>
      </c>
      <c r="AI40" s="152">
        <v>73.347002501833998</v>
      </c>
      <c r="AJ40" s="152">
        <v>72.269614943285404</v>
      </c>
      <c r="AK40" s="152">
        <v>67.463930324862204</v>
      </c>
      <c r="AL40" s="159">
        <v>67.6564313541801</v>
      </c>
      <c r="AM40" s="152"/>
      <c r="AN40" s="160">
        <v>72.953857150918907</v>
      </c>
      <c r="AO40" s="161">
        <v>73.141494704764696</v>
      </c>
      <c r="AP40" s="162">
        <v>73.047675927841794</v>
      </c>
      <c r="AQ40" s="152"/>
      <c r="AR40" s="163">
        <v>69.196826271271803</v>
      </c>
      <c r="AS40" s="157"/>
      <c r="AT40" s="158">
        <v>1.50134908177352</v>
      </c>
      <c r="AU40" s="152">
        <v>-1.4102759219290799</v>
      </c>
      <c r="AV40" s="152">
        <v>0.458781514487061</v>
      </c>
      <c r="AW40" s="152">
        <v>-2.0914468619737598</v>
      </c>
      <c r="AX40" s="152">
        <v>-3.6020735285788099</v>
      </c>
      <c r="AY40" s="159">
        <v>-1.1272843605733001</v>
      </c>
      <c r="AZ40" s="152"/>
      <c r="BA40" s="160">
        <v>-1.3392789147003099</v>
      </c>
      <c r="BB40" s="161">
        <v>-2.4459544247346101</v>
      </c>
      <c r="BC40" s="162">
        <v>-1.8964482145222901</v>
      </c>
      <c r="BD40" s="152"/>
      <c r="BE40" s="163">
        <v>-1.3606228467527399</v>
      </c>
    </row>
    <row r="41" spans="1:57" x14ac:dyDescent="0.2">
      <c r="A41" s="21" t="s">
        <v>29</v>
      </c>
      <c r="B41" s="2" t="str">
        <f t="shared" si="0"/>
        <v>Shenandoah Valley</v>
      </c>
      <c r="C41" s="2"/>
      <c r="D41" s="24" t="s">
        <v>92</v>
      </c>
      <c r="E41" s="27" t="s">
        <v>93</v>
      </c>
      <c r="F41" s="2"/>
      <c r="G41" s="164">
        <v>51.052417716375402</v>
      </c>
      <c r="H41" s="165">
        <v>60.365704997968301</v>
      </c>
      <c r="I41" s="165">
        <v>63.4051198699715</v>
      </c>
      <c r="J41" s="165">
        <v>64.624136529865893</v>
      </c>
      <c r="K41" s="165">
        <v>63.665176757415601</v>
      </c>
      <c r="L41" s="166">
        <v>60.6225111743193</v>
      </c>
      <c r="M41" s="152"/>
      <c r="N41" s="167">
        <v>69.004469727752905</v>
      </c>
      <c r="O41" s="168">
        <v>70.857375050792299</v>
      </c>
      <c r="P41" s="169">
        <v>69.930922389272595</v>
      </c>
      <c r="Q41" s="152"/>
      <c r="R41" s="170">
        <v>63.282057235734598</v>
      </c>
      <c r="S41" s="157"/>
      <c r="T41" s="164">
        <v>1.80727762757636</v>
      </c>
      <c r="U41" s="165">
        <v>6.7453215225443603</v>
      </c>
      <c r="V41" s="165">
        <v>8.2206827883280091</v>
      </c>
      <c r="W41" s="165">
        <v>8.9503076087771696</v>
      </c>
      <c r="X41" s="165">
        <v>7.6062796993723101</v>
      </c>
      <c r="Y41" s="166">
        <v>6.8177174468783397</v>
      </c>
      <c r="Z41" s="152"/>
      <c r="AA41" s="167">
        <v>5.4797708692674902</v>
      </c>
      <c r="AB41" s="168">
        <v>9.5284711802295696</v>
      </c>
      <c r="AC41" s="169">
        <v>7.4928176126744104</v>
      </c>
      <c r="AD41" s="152"/>
      <c r="AE41" s="170">
        <v>7.0299513293542004</v>
      </c>
      <c r="AG41" s="164">
        <v>51.495327102803699</v>
      </c>
      <c r="AH41" s="165">
        <v>59.815115806582597</v>
      </c>
      <c r="AI41" s="165">
        <v>63.431531897602603</v>
      </c>
      <c r="AJ41" s="165">
        <v>63.228362454286803</v>
      </c>
      <c r="AK41" s="165">
        <v>63.234457537586302</v>
      </c>
      <c r="AL41" s="166">
        <v>60.240958959772399</v>
      </c>
      <c r="AM41" s="152"/>
      <c r="AN41" s="167">
        <v>70.479479886225107</v>
      </c>
      <c r="AO41" s="168">
        <v>70.944737911418102</v>
      </c>
      <c r="AP41" s="169">
        <v>70.712108898821597</v>
      </c>
      <c r="AQ41" s="152"/>
      <c r="AR41" s="170">
        <v>63.232716085215003</v>
      </c>
      <c r="AS41" s="38"/>
      <c r="AT41" s="164">
        <v>4.7933625721938498</v>
      </c>
      <c r="AU41" s="165">
        <v>4.1378274682990099</v>
      </c>
      <c r="AV41" s="165">
        <v>9.1643149461130502</v>
      </c>
      <c r="AW41" s="165">
        <v>9.5467342409788092</v>
      </c>
      <c r="AX41" s="165">
        <v>8.8173348679858403</v>
      </c>
      <c r="AY41" s="166">
        <v>7.3761939096609304</v>
      </c>
      <c r="AZ41" s="152"/>
      <c r="BA41" s="167">
        <v>1.9406071368234601</v>
      </c>
      <c r="BB41" s="168">
        <v>1.5100799341914699</v>
      </c>
      <c r="BC41" s="169">
        <v>1.7241798436362199</v>
      </c>
      <c r="BD41" s="152"/>
      <c r="BE41" s="170">
        <v>5.5032329984704003</v>
      </c>
    </row>
    <row r="42" spans="1:57" x14ac:dyDescent="0.2">
      <c r="A42" s="18" t="s">
        <v>30</v>
      </c>
      <c r="B42" s="2" t="str">
        <f t="shared" si="0"/>
        <v>Southern Virginia</v>
      </c>
      <c r="C42" s="8"/>
      <c r="D42" s="22" t="s">
        <v>92</v>
      </c>
      <c r="E42" s="25" t="s">
        <v>93</v>
      </c>
      <c r="F42" s="2"/>
      <c r="G42" s="149">
        <v>50.566289140572898</v>
      </c>
      <c r="H42" s="150">
        <v>64.068398845214304</v>
      </c>
      <c r="I42" s="150">
        <v>68.576504552520504</v>
      </c>
      <c r="J42" s="150">
        <v>68.1101487896957</v>
      </c>
      <c r="K42" s="150">
        <v>63.024650233177802</v>
      </c>
      <c r="L42" s="151">
        <v>62.8691983122362</v>
      </c>
      <c r="M42" s="152"/>
      <c r="N42" s="153">
        <v>68.1767710415278</v>
      </c>
      <c r="O42" s="154">
        <v>69.908949589162702</v>
      </c>
      <c r="P42" s="155">
        <v>69.042860315345294</v>
      </c>
      <c r="Q42" s="152"/>
      <c r="R42" s="156">
        <v>64.633101741695995</v>
      </c>
      <c r="S42" s="157"/>
      <c r="T42" s="149">
        <v>2.8953954288353998</v>
      </c>
      <c r="U42" s="150">
        <v>2.2837944846227498</v>
      </c>
      <c r="V42" s="150">
        <v>1.95550798963364</v>
      </c>
      <c r="W42" s="150">
        <v>3.31696119362535</v>
      </c>
      <c r="X42" s="150">
        <v>2.1095188758824901</v>
      </c>
      <c r="Y42" s="151">
        <v>2.4968067066264199</v>
      </c>
      <c r="Z42" s="152"/>
      <c r="AA42" s="153">
        <v>-4.0299896240666397</v>
      </c>
      <c r="AB42" s="154">
        <v>1.38939217134874</v>
      </c>
      <c r="AC42" s="155">
        <v>-1.36072831393581</v>
      </c>
      <c r="AD42" s="152"/>
      <c r="AE42" s="156">
        <v>1.2878435165011699</v>
      </c>
      <c r="AF42" s="28"/>
      <c r="AG42" s="149">
        <v>46.9353764157228</v>
      </c>
      <c r="AH42" s="150">
        <v>61.675549633577603</v>
      </c>
      <c r="AI42" s="150">
        <v>65.434155007772503</v>
      </c>
      <c r="AJ42" s="150">
        <v>65.062180768376606</v>
      </c>
      <c r="AK42" s="150">
        <v>60.770597379524702</v>
      </c>
      <c r="AL42" s="151">
        <v>59.975571840994803</v>
      </c>
      <c r="AM42" s="152"/>
      <c r="AN42" s="153">
        <v>68.720852764823405</v>
      </c>
      <c r="AO42" s="154">
        <v>67.882522762602704</v>
      </c>
      <c r="AP42" s="155">
        <v>68.301687763713005</v>
      </c>
      <c r="AQ42" s="152"/>
      <c r="AR42" s="156">
        <v>62.354462104628603</v>
      </c>
      <c r="AS42" s="157"/>
      <c r="AT42" s="149">
        <v>-5.6865650047653498</v>
      </c>
      <c r="AU42" s="150">
        <v>-3.44465252551695</v>
      </c>
      <c r="AV42" s="150">
        <v>-8.4237775266428297E-2</v>
      </c>
      <c r="AW42" s="150">
        <v>4.5460364868682301</v>
      </c>
      <c r="AX42" s="150">
        <v>3.0210922753749698</v>
      </c>
      <c r="AY42" s="151">
        <v>-0.157871693046086</v>
      </c>
      <c r="AZ42" s="152"/>
      <c r="BA42" s="153">
        <v>-0.42691366797152902</v>
      </c>
      <c r="BB42" s="154">
        <v>-0.56808886509104595</v>
      </c>
      <c r="BC42" s="155">
        <v>-0.49711814652542902</v>
      </c>
      <c r="BD42" s="152"/>
      <c r="BE42" s="156">
        <v>-0.26429241089359001</v>
      </c>
    </row>
    <row r="43" spans="1:57" x14ac:dyDescent="0.2">
      <c r="A43" s="19" t="s">
        <v>31</v>
      </c>
      <c r="B43" s="2" t="str">
        <f t="shared" si="0"/>
        <v>Southwest Virginia - Blue Ridge Highlands</v>
      </c>
      <c r="C43" s="9"/>
      <c r="D43" s="23" t="s">
        <v>92</v>
      </c>
      <c r="E43" s="26" t="s">
        <v>93</v>
      </c>
      <c r="F43" s="2"/>
      <c r="G43" s="158">
        <v>49.135608441850003</v>
      </c>
      <c r="H43" s="152">
        <v>57.386618769645203</v>
      </c>
      <c r="I43" s="152">
        <v>60.720700493937997</v>
      </c>
      <c r="J43" s="152">
        <v>63.145487202514502</v>
      </c>
      <c r="K43" s="152">
        <v>63.1567130669061</v>
      </c>
      <c r="L43" s="159">
        <v>58.709025594970797</v>
      </c>
      <c r="M43" s="152"/>
      <c r="N43" s="160">
        <v>73.271216883700006</v>
      </c>
      <c r="O43" s="161">
        <v>66.636731028289105</v>
      </c>
      <c r="P43" s="162">
        <v>69.953973955994599</v>
      </c>
      <c r="Q43" s="152"/>
      <c r="R43" s="163">
        <v>61.921867983834701</v>
      </c>
      <c r="S43" s="157"/>
      <c r="T43" s="158">
        <v>6.40191805866462</v>
      </c>
      <c r="U43" s="152">
        <v>5.9751628635657301</v>
      </c>
      <c r="V43" s="152">
        <v>7.0014993050912802</v>
      </c>
      <c r="W43" s="152">
        <v>7.0632406111760204</v>
      </c>
      <c r="X43" s="152">
        <v>-0.43463241642676498</v>
      </c>
      <c r="Y43" s="159">
        <v>5.02892057481841</v>
      </c>
      <c r="Z43" s="152"/>
      <c r="AA43" s="160">
        <v>-1.3047161442291599</v>
      </c>
      <c r="AB43" s="161">
        <v>-3.7603396119395902</v>
      </c>
      <c r="AC43" s="162">
        <v>-2.4897459627607401</v>
      </c>
      <c r="AD43" s="152"/>
      <c r="AE43" s="163">
        <v>2.4784324429167399</v>
      </c>
      <c r="AF43" s="29"/>
      <c r="AG43" s="158">
        <v>48.467669510552298</v>
      </c>
      <c r="AH43" s="152">
        <v>55.587674000897998</v>
      </c>
      <c r="AI43" s="152">
        <v>58.119106421194402</v>
      </c>
      <c r="AJ43" s="152">
        <v>59.2585316569375</v>
      </c>
      <c r="AK43" s="152">
        <v>57.647620116748897</v>
      </c>
      <c r="AL43" s="159">
        <v>55.816120341266199</v>
      </c>
      <c r="AM43" s="152"/>
      <c r="AN43" s="160">
        <v>68.087674000898005</v>
      </c>
      <c r="AO43" s="161">
        <v>65.6628872923215</v>
      </c>
      <c r="AP43" s="162">
        <v>66.875280646609696</v>
      </c>
      <c r="AQ43" s="152"/>
      <c r="AR43" s="163">
        <v>58.975880428507203</v>
      </c>
      <c r="AS43" s="157"/>
      <c r="AT43" s="158">
        <v>2.2142554121068398</v>
      </c>
      <c r="AU43" s="152">
        <v>0.275356253276348</v>
      </c>
      <c r="AV43" s="152">
        <v>2.3861718295733301</v>
      </c>
      <c r="AW43" s="152">
        <v>5.3125210442357602</v>
      </c>
      <c r="AX43" s="152">
        <v>1.21544658738772</v>
      </c>
      <c r="AY43" s="159">
        <v>2.28655112887192</v>
      </c>
      <c r="AZ43" s="152"/>
      <c r="BA43" s="160">
        <v>-3.34984393761947</v>
      </c>
      <c r="BB43" s="161">
        <v>-0.63148413375697199</v>
      </c>
      <c r="BC43" s="162">
        <v>-2.03414282722933</v>
      </c>
      <c r="BD43" s="152"/>
      <c r="BE43" s="163">
        <v>0.84556857849616496</v>
      </c>
    </row>
    <row r="44" spans="1:57" x14ac:dyDescent="0.2">
      <c r="A44" s="20" t="s">
        <v>32</v>
      </c>
      <c r="B44" s="2" t="str">
        <f t="shared" si="0"/>
        <v>Southwest Virginia - Heart of Appalachia</v>
      </c>
      <c r="C44" s="2"/>
      <c r="D44" s="23" t="s">
        <v>92</v>
      </c>
      <c r="E44" s="26" t="s">
        <v>93</v>
      </c>
      <c r="F44" s="2"/>
      <c r="G44" s="158">
        <v>42.700258397932799</v>
      </c>
      <c r="H44" s="152">
        <v>56.395348837209298</v>
      </c>
      <c r="I44" s="152">
        <v>57.558139534883701</v>
      </c>
      <c r="J44" s="152">
        <v>57.622739018087799</v>
      </c>
      <c r="K44" s="152">
        <v>58.268733850129102</v>
      </c>
      <c r="L44" s="159">
        <v>54.509043927648499</v>
      </c>
      <c r="M44" s="152"/>
      <c r="N44" s="160">
        <v>59.883720930232499</v>
      </c>
      <c r="O44" s="161">
        <v>56.718346253229903</v>
      </c>
      <c r="P44" s="162">
        <v>58.301033591731198</v>
      </c>
      <c r="Q44" s="152"/>
      <c r="R44" s="163">
        <v>55.592469545957897</v>
      </c>
      <c r="S44" s="157"/>
      <c r="T44" s="158">
        <v>-3.5036496350364899</v>
      </c>
      <c r="U44" s="152">
        <v>8.7173100871731002</v>
      </c>
      <c r="V44" s="152">
        <v>3.125</v>
      </c>
      <c r="W44" s="152">
        <v>0.224719101123595</v>
      </c>
      <c r="X44" s="152">
        <v>1.57657657657657</v>
      </c>
      <c r="Y44" s="159">
        <v>2.1549636803874002</v>
      </c>
      <c r="Z44" s="152"/>
      <c r="AA44" s="160">
        <v>-0.53648068669527804</v>
      </c>
      <c r="AB44" s="161">
        <v>-2.66075388026607</v>
      </c>
      <c r="AC44" s="162">
        <v>-1.5812431842966099</v>
      </c>
      <c r="AD44" s="152"/>
      <c r="AE44" s="163">
        <v>1.00603621730382</v>
      </c>
      <c r="AF44" s="29"/>
      <c r="AG44" s="158">
        <v>42.797157622739</v>
      </c>
      <c r="AH44" s="152">
        <v>53.746770025839702</v>
      </c>
      <c r="AI44" s="152">
        <v>54.796511627906902</v>
      </c>
      <c r="AJ44" s="152">
        <v>54.0697674418604</v>
      </c>
      <c r="AK44" s="152">
        <v>56.766795865633</v>
      </c>
      <c r="AL44" s="159">
        <v>52.435400516795802</v>
      </c>
      <c r="AM44" s="152"/>
      <c r="AN44" s="160">
        <v>61.950904392764798</v>
      </c>
      <c r="AO44" s="161">
        <v>59.383074935400501</v>
      </c>
      <c r="AP44" s="162">
        <v>60.6669896640826</v>
      </c>
      <c r="AQ44" s="152"/>
      <c r="AR44" s="163">
        <v>54.787283130306299</v>
      </c>
      <c r="AS44" s="157"/>
      <c r="AT44" s="158">
        <v>-5.9282925097621497</v>
      </c>
      <c r="AU44" s="152">
        <v>-2.1751910640799501</v>
      </c>
      <c r="AV44" s="152">
        <v>-1.3949433304272001</v>
      </c>
      <c r="AW44" s="152">
        <v>0.32963739886125198</v>
      </c>
      <c r="AX44" s="152">
        <v>1.5309069901790799</v>
      </c>
      <c r="AY44" s="159">
        <v>-1.3670332340968401</v>
      </c>
      <c r="AZ44" s="152"/>
      <c r="BA44" s="160">
        <v>-2.8614839199797402</v>
      </c>
      <c r="BB44" s="161">
        <v>-2.1293585307426102</v>
      </c>
      <c r="BC44" s="162">
        <v>-2.5045419153905999</v>
      </c>
      <c r="BD44" s="152"/>
      <c r="BE44" s="163">
        <v>-1.72977446720463</v>
      </c>
    </row>
    <row r="45" spans="1:57" x14ac:dyDescent="0.2">
      <c r="A45" s="21" t="s">
        <v>33</v>
      </c>
      <c r="B45" s="2" t="str">
        <f t="shared" si="0"/>
        <v>Virginia Mountains</v>
      </c>
      <c r="C45" s="2"/>
      <c r="D45" s="24" t="s">
        <v>92</v>
      </c>
      <c r="E45" s="27" t="s">
        <v>93</v>
      </c>
      <c r="F45" s="2"/>
      <c r="G45" s="158">
        <v>55.585609954016697</v>
      </c>
      <c r="H45" s="152">
        <v>64.849878279686195</v>
      </c>
      <c r="I45" s="152">
        <v>66.9326480930484</v>
      </c>
      <c r="J45" s="152">
        <v>65.958885582904998</v>
      </c>
      <c r="K45" s="152">
        <v>65.674871517446505</v>
      </c>
      <c r="L45" s="159">
        <v>63.800378685420597</v>
      </c>
      <c r="M45" s="152"/>
      <c r="N45" s="160">
        <v>64.241276710846606</v>
      </c>
      <c r="O45" s="161">
        <v>64.092507438463599</v>
      </c>
      <c r="P45" s="162">
        <v>64.166892074655095</v>
      </c>
      <c r="Q45" s="152"/>
      <c r="R45" s="163">
        <v>63.905096796630403</v>
      </c>
      <c r="S45" s="157"/>
      <c r="T45" s="158">
        <v>12.8895498810873</v>
      </c>
      <c r="U45" s="152">
        <v>2.5596241962970598</v>
      </c>
      <c r="V45" s="152">
        <v>2.0883265163620202</v>
      </c>
      <c r="W45" s="152">
        <v>-7.7939568609451698E-2</v>
      </c>
      <c r="X45" s="152">
        <v>9.52439565357124</v>
      </c>
      <c r="Y45" s="159">
        <v>4.9321340758605796</v>
      </c>
      <c r="Z45" s="152"/>
      <c r="AA45" s="160">
        <v>-0.29653608010993998</v>
      </c>
      <c r="AB45" s="161">
        <v>1.3618475633475999</v>
      </c>
      <c r="AC45" s="162">
        <v>0.52485542476599301</v>
      </c>
      <c r="AD45" s="152"/>
      <c r="AE45" s="163">
        <v>3.62871335160118</v>
      </c>
      <c r="AF45" s="30"/>
      <c r="AG45" s="158">
        <v>51.6764416720344</v>
      </c>
      <c r="AH45" s="152">
        <v>59.887446180967501</v>
      </c>
      <c r="AI45" s="152">
        <v>61.7730592372193</v>
      </c>
      <c r="AJ45" s="152">
        <v>62.699486069786303</v>
      </c>
      <c r="AK45" s="152">
        <v>63.507573708412203</v>
      </c>
      <c r="AL45" s="159">
        <v>59.913215363994503</v>
      </c>
      <c r="AM45" s="152"/>
      <c r="AN45" s="160">
        <v>67.578441979983694</v>
      </c>
      <c r="AO45" s="161">
        <v>67.578441979983694</v>
      </c>
      <c r="AP45" s="162">
        <v>67.578441979983694</v>
      </c>
      <c r="AQ45" s="152"/>
      <c r="AR45" s="163">
        <v>62.104952773185602</v>
      </c>
      <c r="AS45" s="157"/>
      <c r="AT45" s="158">
        <v>7.5194301775081396</v>
      </c>
      <c r="AU45" s="152">
        <v>-0.77991738055210302</v>
      </c>
      <c r="AV45" s="152">
        <v>-0.87796152647406001</v>
      </c>
      <c r="AW45" s="152">
        <v>1.5357349040569399</v>
      </c>
      <c r="AX45" s="152">
        <v>4.0740855485874299</v>
      </c>
      <c r="AY45" s="159">
        <v>2.0621203277029299</v>
      </c>
      <c r="AZ45" s="152"/>
      <c r="BA45" s="160">
        <v>0.38463372269123702</v>
      </c>
      <c r="BB45" s="161">
        <v>2.3484847498892298</v>
      </c>
      <c r="BC45" s="162">
        <v>1.3570474434315101</v>
      </c>
      <c r="BD45" s="152"/>
      <c r="BE45" s="163">
        <v>1.84460514145661</v>
      </c>
    </row>
    <row r="46" spans="1:57" x14ac:dyDescent="0.2">
      <c r="A46" s="20" t="s">
        <v>107</v>
      </c>
      <c r="B46" s="2" t="s">
        <v>17</v>
      </c>
      <c r="D46" s="24" t="s">
        <v>92</v>
      </c>
      <c r="E46" s="27" t="s">
        <v>93</v>
      </c>
      <c r="G46" s="158">
        <v>59.160305343511403</v>
      </c>
      <c r="H46" s="152">
        <v>75.919500346981195</v>
      </c>
      <c r="I46" s="152">
        <v>81.158917418459396</v>
      </c>
      <c r="J46" s="152">
        <v>74.809160305343497</v>
      </c>
      <c r="K46" s="152">
        <v>66.897987508674504</v>
      </c>
      <c r="L46" s="159">
        <v>71.589174184594</v>
      </c>
      <c r="M46" s="152"/>
      <c r="N46" s="160">
        <v>77.064538514920102</v>
      </c>
      <c r="O46" s="161">
        <v>78.799444829979095</v>
      </c>
      <c r="P46" s="162">
        <v>77.931991672449598</v>
      </c>
      <c r="Q46" s="152"/>
      <c r="R46" s="163">
        <v>73.4014077525527</v>
      </c>
      <c r="S46" s="157"/>
      <c r="T46" s="158">
        <v>12.3346139571275</v>
      </c>
      <c r="U46" s="152">
        <v>11.317785896892801</v>
      </c>
      <c r="V46" s="152">
        <v>7.0024048080965597</v>
      </c>
      <c r="W46" s="152">
        <v>3.09893814136516</v>
      </c>
      <c r="X46" s="152">
        <v>9.22891745766632</v>
      </c>
      <c r="Y46" s="159">
        <v>8.2981121197009795</v>
      </c>
      <c r="Z46" s="152"/>
      <c r="AA46" s="160">
        <v>7.1267514709568802</v>
      </c>
      <c r="AB46" s="161">
        <v>1.9384044577617801</v>
      </c>
      <c r="AC46" s="162">
        <v>4.4393489141570104</v>
      </c>
      <c r="AD46" s="152"/>
      <c r="AE46" s="163">
        <v>7.0977626277780699</v>
      </c>
      <c r="AG46" s="158">
        <v>50.4684247050659</v>
      </c>
      <c r="AH46" s="152">
        <v>63.315405968077698</v>
      </c>
      <c r="AI46" s="152">
        <v>68.572172102706404</v>
      </c>
      <c r="AJ46" s="152">
        <v>66.334142956280303</v>
      </c>
      <c r="AK46" s="152">
        <v>66.559680777238</v>
      </c>
      <c r="AL46" s="159">
        <v>63.049965301873598</v>
      </c>
      <c r="AM46" s="152"/>
      <c r="AN46" s="160">
        <v>74.462179042331698</v>
      </c>
      <c r="AO46" s="161">
        <v>73.638098542678605</v>
      </c>
      <c r="AP46" s="162">
        <v>74.050138792505194</v>
      </c>
      <c r="AQ46" s="152"/>
      <c r="AR46" s="163">
        <v>66.192872013482699</v>
      </c>
      <c r="AS46" s="157"/>
      <c r="AT46" s="158">
        <v>7.6411419908786096</v>
      </c>
      <c r="AU46" s="152">
        <v>9.7834247774079</v>
      </c>
      <c r="AV46" s="152">
        <v>12.967694101081101</v>
      </c>
      <c r="AW46" s="152">
        <v>1.7681078400266701</v>
      </c>
      <c r="AX46" s="152">
        <v>6.0843664393866801</v>
      </c>
      <c r="AY46" s="159">
        <v>7.5264957644370201</v>
      </c>
      <c r="AZ46" s="152"/>
      <c r="BA46" s="160">
        <v>14.679295194425</v>
      </c>
      <c r="BB46" s="161">
        <v>8.7450714299138603</v>
      </c>
      <c r="BC46" s="162">
        <v>11.6498766716264</v>
      </c>
      <c r="BD46" s="152"/>
      <c r="BE46" s="163">
        <v>8.8109373772197603</v>
      </c>
    </row>
    <row r="47" spans="1:57" x14ac:dyDescent="0.2">
      <c r="A47" s="20" t="s">
        <v>108</v>
      </c>
      <c r="B47" s="2" t="s">
        <v>18</v>
      </c>
      <c r="D47" s="24" t="s">
        <v>92</v>
      </c>
      <c r="E47" s="27" t="s">
        <v>93</v>
      </c>
      <c r="G47" s="158">
        <v>61.675868788567698</v>
      </c>
      <c r="H47" s="152">
        <v>80.556457724369295</v>
      </c>
      <c r="I47" s="152">
        <v>85.363213164447302</v>
      </c>
      <c r="J47" s="152">
        <v>80.4481974667099</v>
      </c>
      <c r="K47" s="152">
        <v>74.746490563314197</v>
      </c>
      <c r="L47" s="159">
        <v>76.558045541481704</v>
      </c>
      <c r="M47" s="152"/>
      <c r="N47" s="160">
        <v>77.987080942585905</v>
      </c>
      <c r="O47" s="161">
        <v>76.890043664970506</v>
      </c>
      <c r="P47" s="162">
        <v>77.438562303778198</v>
      </c>
      <c r="Q47" s="152"/>
      <c r="R47" s="163">
        <v>76.809621759280702</v>
      </c>
      <c r="S47" s="157"/>
      <c r="T47" s="158">
        <v>2.8307609082419001</v>
      </c>
      <c r="U47" s="152">
        <v>3.0197875715693399</v>
      </c>
      <c r="V47" s="152">
        <v>-0.205599504092494</v>
      </c>
      <c r="W47" s="152">
        <v>-4.3675466183661298</v>
      </c>
      <c r="X47" s="152">
        <v>0.452663701693853</v>
      </c>
      <c r="Y47" s="159">
        <v>0.14285097048047299</v>
      </c>
      <c r="Z47" s="152"/>
      <c r="AA47" s="160">
        <v>-0.48039635847998302</v>
      </c>
      <c r="AB47" s="161">
        <v>-4.7677726168190899</v>
      </c>
      <c r="AC47" s="162">
        <v>-2.65609750211906</v>
      </c>
      <c r="AD47" s="152"/>
      <c r="AE47" s="163">
        <v>-0.67976568122274506</v>
      </c>
      <c r="AG47" s="158">
        <v>56.476193054164497</v>
      </c>
      <c r="AH47" s="152">
        <v>69.027961995506502</v>
      </c>
      <c r="AI47" s="152">
        <v>74.448774854750795</v>
      </c>
      <c r="AJ47" s="152">
        <v>72.682328317274695</v>
      </c>
      <c r="AK47" s="152">
        <v>70.814838872649801</v>
      </c>
      <c r="AL47" s="159">
        <v>68.690340857828502</v>
      </c>
      <c r="AM47" s="152"/>
      <c r="AN47" s="160">
        <v>78.006026487676294</v>
      </c>
      <c r="AO47" s="161">
        <v>77.291508787124201</v>
      </c>
      <c r="AP47" s="162">
        <v>77.648767637400297</v>
      </c>
      <c r="AQ47" s="152"/>
      <c r="AR47" s="163">
        <v>71.249990333531798</v>
      </c>
      <c r="AS47" s="157"/>
      <c r="AT47" s="158">
        <v>5.1716028280712303</v>
      </c>
      <c r="AU47" s="152">
        <v>7.6897211181366706E-2</v>
      </c>
      <c r="AV47" s="152">
        <v>0.35869738723380901</v>
      </c>
      <c r="AW47" s="152">
        <v>-3.57034726184308</v>
      </c>
      <c r="AX47" s="152">
        <v>-2.0331067483891299</v>
      </c>
      <c r="AY47" s="159">
        <v>-0.31245932866143999</v>
      </c>
      <c r="AZ47" s="152"/>
      <c r="BA47" s="160">
        <v>3.0772020807101699</v>
      </c>
      <c r="BB47" s="161">
        <v>2.6170514621932699</v>
      </c>
      <c r="BC47" s="162">
        <v>2.8476706517439401</v>
      </c>
      <c r="BD47" s="152"/>
      <c r="BE47" s="163">
        <v>0.65029834604081505</v>
      </c>
    </row>
    <row r="48" spans="1:57" x14ac:dyDescent="0.2">
      <c r="A48" s="20" t="s">
        <v>109</v>
      </c>
      <c r="B48" s="2" t="s">
        <v>19</v>
      </c>
      <c r="D48" s="24" t="s">
        <v>92</v>
      </c>
      <c r="E48" s="27" t="s">
        <v>93</v>
      </c>
      <c r="G48" s="158">
        <v>62.340809029932302</v>
      </c>
      <c r="H48" s="152">
        <v>76.488490973022394</v>
      </c>
      <c r="I48" s="152">
        <v>83.249120940814905</v>
      </c>
      <c r="J48" s="152">
        <v>81.263481369854901</v>
      </c>
      <c r="K48" s="152">
        <v>75.752740596282806</v>
      </c>
      <c r="L48" s="159">
        <v>75.818928581981496</v>
      </c>
      <c r="M48" s="152"/>
      <c r="N48" s="160">
        <v>79.496498537363706</v>
      </c>
      <c r="O48" s="161">
        <v>79.062139881216197</v>
      </c>
      <c r="P48" s="162">
        <v>79.279319209289895</v>
      </c>
      <c r="Q48" s="152"/>
      <c r="R48" s="163">
        <v>76.807611618355295</v>
      </c>
      <c r="S48" s="157"/>
      <c r="T48" s="158">
        <v>3.4248130581703302</v>
      </c>
      <c r="U48" s="152">
        <v>0.98297246284922701</v>
      </c>
      <c r="V48" s="152">
        <v>0.62292975059140498</v>
      </c>
      <c r="W48" s="152">
        <v>-1.6587219974881999</v>
      </c>
      <c r="X48" s="152">
        <v>-0.51560416499264805</v>
      </c>
      <c r="Y48" s="159">
        <v>0.41347087085405498</v>
      </c>
      <c r="Z48" s="152"/>
      <c r="AA48" s="160">
        <v>-4.5396664901602097</v>
      </c>
      <c r="AB48" s="161">
        <v>-6.83056717202341</v>
      </c>
      <c r="AC48" s="162">
        <v>-5.6958907671651904</v>
      </c>
      <c r="AD48" s="152"/>
      <c r="AE48" s="163">
        <v>-1.4689891509048401</v>
      </c>
      <c r="AG48" s="158">
        <v>59.457461202339303</v>
      </c>
      <c r="AH48" s="152">
        <v>71.160940699832096</v>
      </c>
      <c r="AI48" s="152">
        <v>76.373991667405306</v>
      </c>
      <c r="AJ48" s="152">
        <v>75.878320479862793</v>
      </c>
      <c r="AK48" s="152">
        <v>73.8498360074461</v>
      </c>
      <c r="AL48" s="159">
        <v>71.346230583923202</v>
      </c>
      <c r="AM48" s="152"/>
      <c r="AN48" s="160">
        <v>80.907425464645499</v>
      </c>
      <c r="AO48" s="161">
        <v>80.023934048399894</v>
      </c>
      <c r="AP48" s="162">
        <v>80.465679756522704</v>
      </c>
      <c r="AQ48" s="152"/>
      <c r="AR48" s="163">
        <v>73.952420057970699</v>
      </c>
      <c r="AS48" s="157"/>
      <c r="AT48" s="158">
        <v>1.6112088238139599</v>
      </c>
      <c r="AU48" s="152">
        <v>-0.52434383570516696</v>
      </c>
      <c r="AV48" s="152">
        <v>1.04418538817531</v>
      </c>
      <c r="AW48" s="152">
        <v>-2.87381766577978E-2</v>
      </c>
      <c r="AX48" s="152">
        <v>-0.59754773137039396</v>
      </c>
      <c r="AY48" s="159">
        <v>0.25343421646699998</v>
      </c>
      <c r="AZ48" s="152"/>
      <c r="BA48" s="160">
        <v>0.67358789813794495</v>
      </c>
      <c r="BB48" s="161">
        <v>-0.85948660461078896</v>
      </c>
      <c r="BC48" s="162">
        <v>-9.4622497957774596E-2</v>
      </c>
      <c r="BD48" s="152"/>
      <c r="BE48" s="163">
        <v>0.14582717403473</v>
      </c>
    </row>
    <row r="49" spans="1:57" x14ac:dyDescent="0.2">
      <c r="A49" s="20" t="s">
        <v>110</v>
      </c>
      <c r="B49" s="2" t="s">
        <v>20</v>
      </c>
      <c r="D49" s="24" t="s">
        <v>92</v>
      </c>
      <c r="E49" s="27" t="s">
        <v>93</v>
      </c>
      <c r="G49" s="158">
        <v>58.296276710814098</v>
      </c>
      <c r="H49" s="152">
        <v>71.9611566473571</v>
      </c>
      <c r="I49" s="152">
        <v>76.042593082229601</v>
      </c>
      <c r="J49" s="152">
        <v>76.203639160637394</v>
      </c>
      <c r="K49" s="152">
        <v>74.263875201307499</v>
      </c>
      <c r="L49" s="159">
        <v>71.353508160469104</v>
      </c>
      <c r="M49" s="152"/>
      <c r="N49" s="160">
        <v>79.609643535321894</v>
      </c>
      <c r="O49" s="161">
        <v>80.186525010215604</v>
      </c>
      <c r="P49" s="162">
        <v>79.898084272768699</v>
      </c>
      <c r="Q49" s="152"/>
      <c r="R49" s="163">
        <v>73.794815621126205</v>
      </c>
      <c r="S49" s="157"/>
      <c r="T49" s="158">
        <v>1.07455335743123</v>
      </c>
      <c r="U49" s="152">
        <v>1.0517841196078399</v>
      </c>
      <c r="V49" s="152">
        <v>-0.55253714653767305</v>
      </c>
      <c r="W49" s="152">
        <v>-0.482751093907544</v>
      </c>
      <c r="X49" s="152">
        <v>1.5534018466091799</v>
      </c>
      <c r="Y49" s="159">
        <v>0.48234132851578299</v>
      </c>
      <c r="Z49" s="152"/>
      <c r="AA49" s="160">
        <v>0.73961956422472597</v>
      </c>
      <c r="AB49" s="161">
        <v>0.46911525514258101</v>
      </c>
      <c r="AC49" s="162">
        <v>0.603697305493198</v>
      </c>
      <c r="AD49" s="152"/>
      <c r="AE49" s="163">
        <v>0.51985085092642402</v>
      </c>
      <c r="AG49" s="158">
        <v>56.103118443123101</v>
      </c>
      <c r="AH49" s="152">
        <v>68.190317014663293</v>
      </c>
      <c r="AI49" s="152">
        <v>71.962358483763097</v>
      </c>
      <c r="AJ49" s="152">
        <v>72.148643126697493</v>
      </c>
      <c r="AK49" s="152">
        <v>71.143907891257797</v>
      </c>
      <c r="AL49" s="159">
        <v>67.910763527434696</v>
      </c>
      <c r="AM49" s="152"/>
      <c r="AN49" s="160">
        <v>79.590414152825502</v>
      </c>
      <c r="AO49" s="161">
        <v>79.744249212797101</v>
      </c>
      <c r="AP49" s="162">
        <v>79.667331682811295</v>
      </c>
      <c r="AQ49" s="152"/>
      <c r="AR49" s="163">
        <v>71.270238665574496</v>
      </c>
      <c r="AS49" s="157"/>
      <c r="AT49" s="158">
        <v>2.6618094477833001</v>
      </c>
      <c r="AU49" s="152">
        <v>1.4116563474935599</v>
      </c>
      <c r="AV49" s="152">
        <v>2.7405643321195301</v>
      </c>
      <c r="AW49" s="152">
        <v>3.7890905555433201</v>
      </c>
      <c r="AX49" s="152">
        <v>3.28461942330543</v>
      </c>
      <c r="AY49" s="159">
        <v>2.7902710950869598</v>
      </c>
      <c r="AZ49" s="152"/>
      <c r="BA49" s="160">
        <v>2.5137593366015101</v>
      </c>
      <c r="BB49" s="161">
        <v>2.03479906984701</v>
      </c>
      <c r="BC49" s="162">
        <v>2.27348723656376</v>
      </c>
      <c r="BD49" s="152"/>
      <c r="BE49" s="163">
        <v>2.6248059297347699</v>
      </c>
    </row>
    <row r="50" spans="1:57" x14ac:dyDescent="0.2">
      <c r="A50" s="20" t="s">
        <v>111</v>
      </c>
      <c r="B50" s="2" t="s">
        <v>21</v>
      </c>
      <c r="D50" s="24" t="s">
        <v>92</v>
      </c>
      <c r="E50" s="27" t="s">
        <v>93</v>
      </c>
      <c r="G50" s="158">
        <v>56.400351185250202</v>
      </c>
      <c r="H50" s="152">
        <v>63.8893766461808</v>
      </c>
      <c r="I50" s="152">
        <v>67.945566286215893</v>
      </c>
      <c r="J50" s="152">
        <v>67.941176470588204</v>
      </c>
      <c r="K50" s="152">
        <v>67.085162423178204</v>
      </c>
      <c r="L50" s="159">
        <v>64.652326602282699</v>
      </c>
      <c r="M50" s="152"/>
      <c r="N50" s="160">
        <v>73.459174714661899</v>
      </c>
      <c r="O50" s="161">
        <v>73.665496049165895</v>
      </c>
      <c r="P50" s="162">
        <v>73.562335381913897</v>
      </c>
      <c r="Q50" s="152"/>
      <c r="R50" s="163">
        <v>67.198043396463007</v>
      </c>
      <c r="S50" s="157"/>
      <c r="T50" s="158">
        <v>1.92062808760348</v>
      </c>
      <c r="U50" s="152">
        <v>2.3943002379407301</v>
      </c>
      <c r="V50" s="152">
        <v>5.6045038336077804</v>
      </c>
      <c r="W50" s="152">
        <v>3.8605888858169699</v>
      </c>
      <c r="X50" s="152">
        <v>3.5468307148742202</v>
      </c>
      <c r="Y50" s="159">
        <v>3.51804849438845</v>
      </c>
      <c r="Z50" s="152"/>
      <c r="AA50" s="160">
        <v>1.6133946565875901</v>
      </c>
      <c r="AB50" s="161">
        <v>1.5621354020323499</v>
      </c>
      <c r="AC50" s="162">
        <v>1.5877226213225299</v>
      </c>
      <c r="AD50" s="152"/>
      <c r="AE50" s="163">
        <v>2.9064549946785201</v>
      </c>
      <c r="AG50" s="158">
        <v>54.460439560439497</v>
      </c>
      <c r="AH50" s="152">
        <v>61.7615384615384</v>
      </c>
      <c r="AI50" s="152">
        <v>64.873792800702304</v>
      </c>
      <c r="AJ50" s="152">
        <v>65.611281826163307</v>
      </c>
      <c r="AK50" s="152">
        <v>65.449956101843696</v>
      </c>
      <c r="AL50" s="159">
        <v>62.433678847505199</v>
      </c>
      <c r="AM50" s="152"/>
      <c r="AN50" s="160">
        <v>73.135425812115798</v>
      </c>
      <c r="AO50" s="161">
        <v>72.494512730465303</v>
      </c>
      <c r="AP50" s="162">
        <v>72.814969271290593</v>
      </c>
      <c r="AQ50" s="152"/>
      <c r="AR50" s="163">
        <v>65.400878293600996</v>
      </c>
      <c r="AS50" s="157"/>
      <c r="AT50" s="158">
        <v>-0.70470782257600595</v>
      </c>
      <c r="AU50" s="152">
        <v>-1.28419539990271</v>
      </c>
      <c r="AV50" s="152">
        <v>0.85854599839268397</v>
      </c>
      <c r="AW50" s="152">
        <v>3.7221486115045002</v>
      </c>
      <c r="AX50" s="152">
        <v>2.91357937575156</v>
      </c>
      <c r="AY50" s="159">
        <v>1.16048476527734</v>
      </c>
      <c r="AZ50" s="152"/>
      <c r="BA50" s="160">
        <v>2.5022155626606901</v>
      </c>
      <c r="BB50" s="161">
        <v>0.57307707881268199</v>
      </c>
      <c r="BC50" s="162">
        <v>1.53272811298732</v>
      </c>
      <c r="BD50" s="152"/>
      <c r="BE50" s="163">
        <v>1.2803314548629501</v>
      </c>
    </row>
    <row r="51" spans="1:57" x14ac:dyDescent="0.2">
      <c r="A51" s="21" t="s">
        <v>112</v>
      </c>
      <c r="B51" s="2" t="s">
        <v>22</v>
      </c>
      <c r="D51" s="24" t="s">
        <v>92</v>
      </c>
      <c r="E51" s="27" t="s">
        <v>93</v>
      </c>
      <c r="G51" s="158">
        <v>53.258262649897603</v>
      </c>
      <c r="H51" s="152">
        <v>56.727113190991503</v>
      </c>
      <c r="I51" s="152">
        <v>57.964317051769498</v>
      </c>
      <c r="J51" s="152">
        <v>60.067271131909898</v>
      </c>
      <c r="K51" s="152">
        <v>61.035390465048202</v>
      </c>
      <c r="L51" s="159">
        <v>57.810470897923302</v>
      </c>
      <c r="M51" s="152"/>
      <c r="N51" s="160">
        <v>67.086867505118406</v>
      </c>
      <c r="O51" s="161">
        <v>68.601930389002604</v>
      </c>
      <c r="P51" s="162">
        <v>67.844398947060498</v>
      </c>
      <c r="Q51" s="152"/>
      <c r="R51" s="163">
        <v>60.677307483391097</v>
      </c>
      <c r="S51" s="157"/>
      <c r="T51" s="158">
        <v>3.0912386573896198</v>
      </c>
      <c r="U51" s="152">
        <v>3.85680792353907</v>
      </c>
      <c r="V51" s="152">
        <v>4.3012067631511304</v>
      </c>
      <c r="W51" s="152">
        <v>6.45377333516217</v>
      </c>
      <c r="X51" s="152">
        <v>8.0526177124395399</v>
      </c>
      <c r="Y51" s="159">
        <v>5.1986294002233198</v>
      </c>
      <c r="Z51" s="152"/>
      <c r="AA51" s="160">
        <v>3.36148911875582</v>
      </c>
      <c r="AB51" s="161">
        <v>2.0794587703654801</v>
      </c>
      <c r="AC51" s="162">
        <v>2.7093171464708199</v>
      </c>
      <c r="AD51" s="152"/>
      <c r="AE51" s="163">
        <v>4.3903721022574</v>
      </c>
      <c r="AG51" s="158">
        <v>52.401286926001703</v>
      </c>
      <c r="AH51" s="152">
        <v>56.218192453933803</v>
      </c>
      <c r="AI51" s="152">
        <v>57.731792921906901</v>
      </c>
      <c r="AJ51" s="152">
        <v>59.0816028078385</v>
      </c>
      <c r="AK51" s="152">
        <v>60.318806668616503</v>
      </c>
      <c r="AL51" s="159">
        <v>57.150336355659498</v>
      </c>
      <c r="AM51" s="152"/>
      <c r="AN51" s="160">
        <v>67.535097981866002</v>
      </c>
      <c r="AO51" s="161">
        <v>67.476601345422594</v>
      </c>
      <c r="AP51" s="162">
        <v>67.505849663644298</v>
      </c>
      <c r="AQ51" s="152"/>
      <c r="AR51" s="163">
        <v>60.109054443655197</v>
      </c>
      <c r="AS51" s="157"/>
      <c r="AT51" s="158">
        <v>1.8572573273308499</v>
      </c>
      <c r="AU51" s="152">
        <v>1.5963142302131501</v>
      </c>
      <c r="AV51" s="152">
        <v>3.1142186499064</v>
      </c>
      <c r="AW51" s="152">
        <v>4.2678030648550802</v>
      </c>
      <c r="AX51" s="152">
        <v>3.56106994433119</v>
      </c>
      <c r="AY51" s="159">
        <v>2.9060919503036802</v>
      </c>
      <c r="AZ51" s="152"/>
      <c r="BA51" s="160">
        <v>3.7697462196046501</v>
      </c>
      <c r="BB51" s="161">
        <v>2.6176504888876901</v>
      </c>
      <c r="BC51" s="162">
        <v>3.1907323174249198</v>
      </c>
      <c r="BD51" s="152"/>
      <c r="BE51" s="163">
        <v>2.9963642217566999</v>
      </c>
    </row>
    <row r="52" spans="1:57" x14ac:dyDescent="0.2">
      <c r="A52" s="33" t="s">
        <v>48</v>
      </c>
      <c r="B52" t="s">
        <v>48</v>
      </c>
      <c r="D52" s="24" t="s">
        <v>92</v>
      </c>
      <c r="E52" s="27" t="s">
        <v>93</v>
      </c>
      <c r="G52" s="158">
        <v>53.779151447035602</v>
      </c>
      <c r="H52" s="152">
        <v>67.856139364990099</v>
      </c>
      <c r="I52" s="152">
        <v>72.773250913177804</v>
      </c>
      <c r="J52" s="152">
        <v>71.593144141612797</v>
      </c>
      <c r="K52" s="152">
        <v>64.962067996628207</v>
      </c>
      <c r="L52" s="159">
        <v>66.192750772688896</v>
      </c>
      <c r="M52" s="152"/>
      <c r="N52" s="160">
        <v>67.771846024164006</v>
      </c>
      <c r="O52" s="161">
        <v>70.722112953076703</v>
      </c>
      <c r="P52" s="162">
        <v>69.246979488620298</v>
      </c>
      <c r="Q52" s="152"/>
      <c r="R52" s="163">
        <v>67.065387548669307</v>
      </c>
      <c r="S52" s="157"/>
      <c r="T52" s="158">
        <v>3.6278080667358101</v>
      </c>
      <c r="U52" s="152">
        <v>-0.87155014490003002</v>
      </c>
      <c r="V52" s="152">
        <v>-6.0876588021146101E-2</v>
      </c>
      <c r="W52" s="152">
        <v>-0.44687114339147599</v>
      </c>
      <c r="X52" s="152">
        <v>-2.9658318863313302</v>
      </c>
      <c r="Y52" s="159">
        <v>-0.32079870042034497</v>
      </c>
      <c r="Z52" s="152"/>
      <c r="AA52" s="160">
        <v>-6.6591739252598998</v>
      </c>
      <c r="AB52" s="161">
        <v>0.22988875005154399</v>
      </c>
      <c r="AC52" s="162">
        <v>-3.2638915638364301</v>
      </c>
      <c r="AD52" s="152"/>
      <c r="AE52" s="163">
        <v>-1.2074925847739999</v>
      </c>
      <c r="AG52" s="158">
        <v>49.438044394492799</v>
      </c>
      <c r="AH52" s="152">
        <v>65.692610283787502</v>
      </c>
      <c r="AI52" s="152">
        <v>69.851081764540595</v>
      </c>
      <c r="AJ52" s="152">
        <v>69.148637257656603</v>
      </c>
      <c r="AK52" s="152">
        <v>64.147232368642804</v>
      </c>
      <c r="AL52" s="159">
        <v>63.655521213824102</v>
      </c>
      <c r="AM52" s="152"/>
      <c r="AN52" s="160">
        <v>70.672941837594806</v>
      </c>
      <c r="AO52" s="161">
        <v>70.244450688395602</v>
      </c>
      <c r="AP52" s="162">
        <v>70.458696262995204</v>
      </c>
      <c r="AQ52" s="152"/>
      <c r="AR52" s="163">
        <v>65.599285513587205</v>
      </c>
      <c r="AS52" s="157"/>
      <c r="AT52" s="158">
        <v>-4.0834086853524898</v>
      </c>
      <c r="AU52" s="152">
        <v>-4.4837065925189403</v>
      </c>
      <c r="AV52" s="152">
        <v>-1.3727367455939301</v>
      </c>
      <c r="AW52" s="152">
        <v>3.10223203318463</v>
      </c>
      <c r="AX52" s="152">
        <v>-0.503277259889511</v>
      </c>
      <c r="AY52" s="159">
        <v>-1.3649696943310301</v>
      </c>
      <c r="AZ52" s="152"/>
      <c r="BA52" s="160">
        <v>0.47095871808709699</v>
      </c>
      <c r="BB52" s="161">
        <v>0.24790685720126199</v>
      </c>
      <c r="BC52" s="162">
        <v>0.35964797327479098</v>
      </c>
      <c r="BD52" s="152"/>
      <c r="BE52" s="163">
        <v>-0.84205763566311098</v>
      </c>
    </row>
    <row r="53" spans="1:57" x14ac:dyDescent="0.2">
      <c r="A53" s="144" t="s">
        <v>53</v>
      </c>
      <c r="B53" t="s">
        <v>53</v>
      </c>
      <c r="D53" s="24" t="s">
        <v>92</v>
      </c>
      <c r="E53" s="27" t="s">
        <v>93</v>
      </c>
      <c r="G53" s="158">
        <v>48.8973384030418</v>
      </c>
      <c r="H53" s="152">
        <v>55.634980988593099</v>
      </c>
      <c r="I53" s="152">
        <v>57.855513307984701</v>
      </c>
      <c r="J53" s="152">
        <v>60.182509505703401</v>
      </c>
      <c r="K53" s="152">
        <v>60.577946768060798</v>
      </c>
      <c r="L53" s="159">
        <v>56.629657794676802</v>
      </c>
      <c r="M53" s="152"/>
      <c r="N53" s="160">
        <v>66.479087452471404</v>
      </c>
      <c r="O53" s="161">
        <v>68.243346007604501</v>
      </c>
      <c r="P53" s="162">
        <v>67.361216730037995</v>
      </c>
      <c r="Q53" s="152"/>
      <c r="R53" s="163">
        <v>59.6958174904942</v>
      </c>
      <c r="S53" s="157"/>
      <c r="T53" s="158">
        <v>1.9470823598453499</v>
      </c>
      <c r="U53" s="152">
        <v>2.5506914768329998</v>
      </c>
      <c r="V53" s="152">
        <v>3.4255397092075799</v>
      </c>
      <c r="W53" s="152">
        <v>5.1687317668002599</v>
      </c>
      <c r="X53" s="152">
        <v>7.8741870604988398</v>
      </c>
      <c r="Y53" s="159">
        <v>4.2769920664541496</v>
      </c>
      <c r="Z53" s="152"/>
      <c r="AA53" s="160">
        <v>4.7731187895065501</v>
      </c>
      <c r="AB53" s="161">
        <v>6.3851485203048401</v>
      </c>
      <c r="AC53" s="162">
        <v>5.5835359693786799</v>
      </c>
      <c r="AD53" s="152"/>
      <c r="AE53" s="163">
        <v>4.6946785174938501</v>
      </c>
      <c r="AG53" s="158">
        <v>48.627376425855502</v>
      </c>
      <c r="AH53" s="152">
        <v>55.159695817490402</v>
      </c>
      <c r="AI53" s="152">
        <v>57.946768060836497</v>
      </c>
      <c r="AJ53" s="152">
        <v>58.1634980988593</v>
      </c>
      <c r="AK53" s="152">
        <v>59.106463878326899</v>
      </c>
      <c r="AL53" s="159">
        <v>55.8007604562737</v>
      </c>
      <c r="AM53" s="152"/>
      <c r="AN53" s="160">
        <v>67.250950570342198</v>
      </c>
      <c r="AO53" s="161">
        <v>68.300380228136802</v>
      </c>
      <c r="AP53" s="162">
        <v>67.7756653992395</v>
      </c>
      <c r="AQ53" s="152"/>
      <c r="AR53" s="163">
        <v>59.222161868549698</v>
      </c>
      <c r="AS53" s="157"/>
      <c r="AT53" s="158">
        <v>0.87934765678684301</v>
      </c>
      <c r="AU53" s="152">
        <v>-1.3048407638278801</v>
      </c>
      <c r="AV53" s="152">
        <v>2.5945383517469902</v>
      </c>
      <c r="AW53" s="152">
        <v>4.5841568433123303</v>
      </c>
      <c r="AX53" s="152">
        <v>4.6190891618304297</v>
      </c>
      <c r="AY53" s="159">
        <v>2.31737218082315</v>
      </c>
      <c r="AZ53" s="152"/>
      <c r="BA53" s="160">
        <v>-0.306631961728836</v>
      </c>
      <c r="BB53" s="161">
        <v>-1.5919769869285101</v>
      </c>
      <c r="BC53" s="162">
        <v>-0.95844940838162596</v>
      </c>
      <c r="BD53" s="152"/>
      <c r="BE53" s="163">
        <v>1.2226547787471</v>
      </c>
    </row>
    <row r="54" spans="1:57" x14ac:dyDescent="0.2">
      <c r="A54" s="145" t="s">
        <v>60</v>
      </c>
      <c r="B54" t="s">
        <v>60</v>
      </c>
      <c r="D54" s="24" t="s">
        <v>92</v>
      </c>
      <c r="E54" s="27" t="s">
        <v>93</v>
      </c>
      <c r="G54" s="164">
        <v>57.415254237288103</v>
      </c>
      <c r="H54" s="165">
        <v>76.165254237288096</v>
      </c>
      <c r="I54" s="165">
        <v>81.709039548022503</v>
      </c>
      <c r="J54" s="165">
        <v>79.1666666666666</v>
      </c>
      <c r="K54" s="165">
        <v>73.658192090395403</v>
      </c>
      <c r="L54" s="166">
        <v>73.622881355932194</v>
      </c>
      <c r="M54" s="152"/>
      <c r="N54" s="167">
        <v>79.484463276836095</v>
      </c>
      <c r="O54" s="168">
        <v>74.4350282485875</v>
      </c>
      <c r="P54" s="169">
        <v>76.959745762711805</v>
      </c>
      <c r="Q54" s="152"/>
      <c r="R54" s="170">
        <v>74.576271186440593</v>
      </c>
      <c r="S54" s="157"/>
      <c r="T54" s="164">
        <v>10.8247930626724</v>
      </c>
      <c r="U54" s="165">
        <v>17.068816698053901</v>
      </c>
      <c r="V54" s="165">
        <v>21.384156326248299</v>
      </c>
      <c r="W54" s="165">
        <v>20.174532940019599</v>
      </c>
      <c r="X54" s="165">
        <v>17.206263604568601</v>
      </c>
      <c r="Y54" s="166">
        <v>17.6448104141184</v>
      </c>
      <c r="Z54" s="152"/>
      <c r="AA54" s="167">
        <v>21.879334929260601</v>
      </c>
      <c r="AB54" s="168">
        <v>20.076067513238701</v>
      </c>
      <c r="AC54" s="169">
        <v>21.000565748522799</v>
      </c>
      <c r="AD54" s="152"/>
      <c r="AE54" s="170">
        <v>18.614731573558998</v>
      </c>
      <c r="AG54" s="164">
        <v>58.384594811446902</v>
      </c>
      <c r="AH54" s="165">
        <v>76.428635107426203</v>
      </c>
      <c r="AI54" s="165">
        <v>80.737994350282406</v>
      </c>
      <c r="AJ54" s="165">
        <v>80.455508474576206</v>
      </c>
      <c r="AK54" s="165">
        <v>75.185381355932194</v>
      </c>
      <c r="AL54" s="166">
        <v>74.265305398986101</v>
      </c>
      <c r="AM54" s="152"/>
      <c r="AN54" s="167">
        <v>81.700211864406697</v>
      </c>
      <c r="AO54" s="168">
        <v>78.795903954802199</v>
      </c>
      <c r="AP54" s="169">
        <v>80.248057909604498</v>
      </c>
      <c r="AQ54" s="152"/>
      <c r="AR54" s="170">
        <v>75.979462275842806</v>
      </c>
      <c r="AS54" s="157"/>
      <c r="AT54" s="164">
        <v>17.204126812236101</v>
      </c>
      <c r="AU54" s="165">
        <v>23.8160731190981</v>
      </c>
      <c r="AV54" s="165">
        <v>22.9769776310651</v>
      </c>
      <c r="AW54" s="165">
        <v>23.922192939290401</v>
      </c>
      <c r="AX54" s="165">
        <v>19.102346454556599</v>
      </c>
      <c r="AY54" s="166">
        <v>21.6257030885976</v>
      </c>
      <c r="AZ54" s="152"/>
      <c r="BA54" s="167">
        <v>21.5640567454784</v>
      </c>
      <c r="BB54" s="168">
        <v>27.230537104302599</v>
      </c>
      <c r="BC54" s="169">
        <v>24.2815457084718</v>
      </c>
      <c r="BD54" s="152"/>
      <c r="BE54" s="170">
        <v>22.4214643397077</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12" zoomScale="80" zoomScaleNormal="80" workbookViewId="0">
      <selection activeCell="AG40" sqref="AG40:BE52"/>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16" t="s">
        <v>80</v>
      </c>
      <c r="E2" s="217"/>
      <c r="G2" s="218" t="s">
        <v>113</v>
      </c>
      <c r="H2" s="219"/>
      <c r="I2" s="219"/>
      <c r="J2" s="219"/>
      <c r="K2" s="219"/>
      <c r="L2" s="219"/>
      <c r="M2" s="219"/>
      <c r="N2" s="219"/>
      <c r="O2" s="219"/>
      <c r="P2" s="219"/>
      <c r="Q2" s="219"/>
      <c r="R2" s="219"/>
      <c r="T2" s="218" t="s">
        <v>114</v>
      </c>
      <c r="U2" s="219"/>
      <c r="V2" s="219"/>
      <c r="W2" s="219"/>
      <c r="X2" s="219"/>
      <c r="Y2" s="219"/>
      <c r="Z2" s="219"/>
      <c r="AA2" s="219"/>
      <c r="AB2" s="219"/>
      <c r="AC2" s="219"/>
      <c r="AD2" s="219"/>
      <c r="AE2" s="219"/>
      <c r="AF2" s="3"/>
      <c r="AG2" s="218" t="s">
        <v>115</v>
      </c>
      <c r="AH2" s="219"/>
      <c r="AI2" s="219"/>
      <c r="AJ2" s="219"/>
      <c r="AK2" s="219"/>
      <c r="AL2" s="219"/>
      <c r="AM2" s="219"/>
      <c r="AN2" s="219"/>
      <c r="AO2" s="219"/>
      <c r="AP2" s="219"/>
      <c r="AQ2" s="219"/>
      <c r="AR2" s="219"/>
      <c r="AT2" s="218" t="s">
        <v>116</v>
      </c>
      <c r="AU2" s="219"/>
      <c r="AV2" s="219"/>
      <c r="AW2" s="219"/>
      <c r="AX2" s="219"/>
      <c r="AY2" s="219"/>
      <c r="AZ2" s="219"/>
      <c r="BA2" s="219"/>
      <c r="BB2" s="219"/>
      <c r="BC2" s="219"/>
      <c r="BD2" s="219"/>
      <c r="BE2" s="219"/>
    </row>
    <row r="3" spans="1:57" x14ac:dyDescent="0.2">
      <c r="A3" s="31"/>
      <c r="B3" s="31"/>
      <c r="C3" s="2"/>
      <c r="D3" s="220" t="s">
        <v>85</v>
      </c>
      <c r="E3" s="222" t="s">
        <v>86</v>
      </c>
      <c r="F3" s="4"/>
      <c r="G3" s="224" t="s">
        <v>65</v>
      </c>
      <c r="H3" s="226" t="s">
        <v>66</v>
      </c>
      <c r="I3" s="226" t="s">
        <v>87</v>
      </c>
      <c r="J3" s="226" t="s">
        <v>68</v>
      </c>
      <c r="K3" s="226" t="s">
        <v>88</v>
      </c>
      <c r="L3" s="228" t="s">
        <v>89</v>
      </c>
      <c r="M3" s="4"/>
      <c r="N3" s="224" t="s">
        <v>70</v>
      </c>
      <c r="O3" s="226" t="s">
        <v>71</v>
      </c>
      <c r="P3" s="228" t="s">
        <v>90</v>
      </c>
      <c r="Q3" s="2"/>
      <c r="R3" s="230" t="s">
        <v>91</v>
      </c>
      <c r="S3" s="2"/>
      <c r="T3" s="224" t="s">
        <v>65</v>
      </c>
      <c r="U3" s="226" t="s">
        <v>66</v>
      </c>
      <c r="V3" s="226" t="s">
        <v>87</v>
      </c>
      <c r="W3" s="226" t="s">
        <v>68</v>
      </c>
      <c r="X3" s="226" t="s">
        <v>88</v>
      </c>
      <c r="Y3" s="228" t="s">
        <v>89</v>
      </c>
      <c r="Z3" s="2"/>
      <c r="AA3" s="224" t="s">
        <v>70</v>
      </c>
      <c r="AB3" s="226" t="s">
        <v>71</v>
      </c>
      <c r="AC3" s="228" t="s">
        <v>90</v>
      </c>
      <c r="AD3" s="1"/>
      <c r="AE3" s="232" t="s">
        <v>91</v>
      </c>
      <c r="AF3" s="36"/>
      <c r="AG3" s="224" t="s">
        <v>65</v>
      </c>
      <c r="AH3" s="226" t="s">
        <v>66</v>
      </c>
      <c r="AI3" s="226" t="s">
        <v>87</v>
      </c>
      <c r="AJ3" s="226" t="s">
        <v>68</v>
      </c>
      <c r="AK3" s="226" t="s">
        <v>88</v>
      </c>
      <c r="AL3" s="228" t="s">
        <v>89</v>
      </c>
      <c r="AM3" s="4"/>
      <c r="AN3" s="224" t="s">
        <v>70</v>
      </c>
      <c r="AO3" s="226" t="s">
        <v>71</v>
      </c>
      <c r="AP3" s="228" t="s">
        <v>90</v>
      </c>
      <c r="AQ3" s="2"/>
      <c r="AR3" s="230" t="s">
        <v>91</v>
      </c>
      <c r="AS3" s="2"/>
      <c r="AT3" s="224" t="s">
        <v>65</v>
      </c>
      <c r="AU3" s="226" t="s">
        <v>66</v>
      </c>
      <c r="AV3" s="226" t="s">
        <v>87</v>
      </c>
      <c r="AW3" s="226" t="s">
        <v>68</v>
      </c>
      <c r="AX3" s="226" t="s">
        <v>88</v>
      </c>
      <c r="AY3" s="228" t="s">
        <v>89</v>
      </c>
      <c r="AZ3" s="2"/>
      <c r="BA3" s="224" t="s">
        <v>70</v>
      </c>
      <c r="BB3" s="226" t="s">
        <v>71</v>
      </c>
      <c r="BC3" s="228" t="s">
        <v>90</v>
      </c>
      <c r="BD3" s="1"/>
      <c r="BE3" s="232" t="s">
        <v>91</v>
      </c>
    </row>
    <row r="4" spans="1:57" x14ac:dyDescent="0.2">
      <c r="A4" s="31"/>
      <c r="B4" s="31"/>
      <c r="C4" s="2"/>
      <c r="D4" s="221"/>
      <c r="E4" s="223"/>
      <c r="F4" s="4"/>
      <c r="G4" s="225"/>
      <c r="H4" s="227"/>
      <c r="I4" s="227"/>
      <c r="J4" s="227"/>
      <c r="K4" s="227"/>
      <c r="L4" s="229"/>
      <c r="M4" s="4"/>
      <c r="N4" s="225"/>
      <c r="O4" s="227"/>
      <c r="P4" s="229"/>
      <c r="Q4" s="2"/>
      <c r="R4" s="231"/>
      <c r="S4" s="2"/>
      <c r="T4" s="225"/>
      <c r="U4" s="227"/>
      <c r="V4" s="227"/>
      <c r="W4" s="227"/>
      <c r="X4" s="227"/>
      <c r="Y4" s="229"/>
      <c r="Z4" s="2"/>
      <c r="AA4" s="225"/>
      <c r="AB4" s="227"/>
      <c r="AC4" s="229"/>
      <c r="AD4" s="1"/>
      <c r="AE4" s="233"/>
      <c r="AF4" s="37"/>
      <c r="AG4" s="225"/>
      <c r="AH4" s="227"/>
      <c r="AI4" s="227"/>
      <c r="AJ4" s="227"/>
      <c r="AK4" s="227"/>
      <c r="AL4" s="229"/>
      <c r="AM4" s="4"/>
      <c r="AN4" s="225"/>
      <c r="AO4" s="227"/>
      <c r="AP4" s="229"/>
      <c r="AQ4" s="2"/>
      <c r="AR4" s="231"/>
      <c r="AS4" s="2"/>
      <c r="AT4" s="225"/>
      <c r="AU4" s="227"/>
      <c r="AV4" s="227"/>
      <c r="AW4" s="227"/>
      <c r="AX4" s="227"/>
      <c r="AY4" s="229"/>
      <c r="AZ4" s="2"/>
      <c r="BA4" s="225"/>
      <c r="BB4" s="227"/>
      <c r="BC4" s="229"/>
      <c r="BD4" s="1"/>
      <c r="BE4" s="233"/>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92</v>
      </c>
      <c r="E6" s="25" t="s">
        <v>93</v>
      </c>
      <c r="F6" s="2"/>
      <c r="G6" s="171">
        <v>150.455954263476</v>
      </c>
      <c r="H6" s="172">
        <v>155.986601449261</v>
      </c>
      <c r="I6" s="172">
        <v>162.168461661393</v>
      </c>
      <c r="J6" s="172">
        <v>160.98781673268601</v>
      </c>
      <c r="K6" s="172">
        <v>158.51470852512199</v>
      </c>
      <c r="L6" s="173">
        <v>157.934801653195</v>
      </c>
      <c r="M6" s="174"/>
      <c r="N6" s="175">
        <v>179.13924995196101</v>
      </c>
      <c r="O6" s="176">
        <v>181.149662852511</v>
      </c>
      <c r="P6" s="177">
        <v>180.156488484128</v>
      </c>
      <c r="Q6" s="174"/>
      <c r="R6" s="178">
        <v>164.87530850863899</v>
      </c>
      <c r="S6" s="157"/>
      <c r="T6" s="149">
        <v>-1.8533636911368301</v>
      </c>
      <c r="U6" s="150">
        <v>-0.91310770863535096</v>
      </c>
      <c r="V6" s="150">
        <v>0.13890431585485799</v>
      </c>
      <c r="W6" s="150">
        <v>-0.94221795199505598</v>
      </c>
      <c r="X6" s="150">
        <v>-1.2118566849616701</v>
      </c>
      <c r="Y6" s="151">
        <v>-0.89469533812604096</v>
      </c>
      <c r="Z6" s="152"/>
      <c r="AA6" s="153">
        <v>1.7012923224510099</v>
      </c>
      <c r="AB6" s="154">
        <v>1.2832124751627101</v>
      </c>
      <c r="AC6" s="155">
        <v>1.4883454387452399</v>
      </c>
      <c r="AD6" s="152"/>
      <c r="AE6" s="156">
        <v>-6.2983961905145894E-2</v>
      </c>
      <c r="AF6" s="28"/>
      <c r="AG6" s="171">
        <v>147.449335897937</v>
      </c>
      <c r="AH6" s="172">
        <v>151.015707596189</v>
      </c>
      <c r="AI6" s="172">
        <v>156.07809193839799</v>
      </c>
      <c r="AJ6" s="172">
        <v>155.823805128049</v>
      </c>
      <c r="AK6" s="172">
        <v>157.777803218662</v>
      </c>
      <c r="AL6" s="173">
        <v>153.885961542324</v>
      </c>
      <c r="AM6" s="174"/>
      <c r="AN6" s="175">
        <v>178.75730123830499</v>
      </c>
      <c r="AO6" s="176">
        <v>178.17102714492901</v>
      </c>
      <c r="AP6" s="177">
        <v>178.46267913445499</v>
      </c>
      <c r="AQ6" s="174"/>
      <c r="AR6" s="178">
        <v>161.73318088977101</v>
      </c>
      <c r="AS6" s="157"/>
      <c r="AT6" s="149">
        <v>-0.73362300139370795</v>
      </c>
      <c r="AU6" s="150">
        <v>-0.66834440542568097</v>
      </c>
      <c r="AV6" s="150">
        <v>-0.28173556798236399</v>
      </c>
      <c r="AW6" s="150">
        <v>-2.0587113384286599</v>
      </c>
      <c r="AX6" s="150">
        <v>-2.6044869113632299</v>
      </c>
      <c r="AY6" s="151">
        <v>-1.3300768221100401</v>
      </c>
      <c r="AZ6" s="152"/>
      <c r="BA6" s="153">
        <v>1.6070240596122201</v>
      </c>
      <c r="BB6" s="154">
        <v>0.61895230431111703</v>
      </c>
      <c r="BC6" s="155">
        <v>1.10856196437772</v>
      </c>
      <c r="BD6" s="152"/>
      <c r="BE6" s="156">
        <v>-0.46404549717003202</v>
      </c>
    </row>
    <row r="7" spans="1:57" x14ac:dyDescent="0.2">
      <c r="A7" s="19" t="s">
        <v>94</v>
      </c>
      <c r="B7" s="2" t="str">
        <f>TRIM(A7)</f>
        <v>Virginia</v>
      </c>
      <c r="C7" s="9"/>
      <c r="D7" s="23" t="s">
        <v>92</v>
      </c>
      <c r="E7" s="26" t="s">
        <v>93</v>
      </c>
      <c r="F7" s="2"/>
      <c r="G7" s="179">
        <v>126.256049187008</v>
      </c>
      <c r="H7" s="174">
        <v>134.26234788509299</v>
      </c>
      <c r="I7" s="174">
        <v>138.735687189099</v>
      </c>
      <c r="J7" s="174">
        <v>135.76256673045401</v>
      </c>
      <c r="K7" s="174">
        <v>131.910826088238</v>
      </c>
      <c r="L7" s="180">
        <v>133.71040301000701</v>
      </c>
      <c r="M7" s="174"/>
      <c r="N7" s="181">
        <v>149.97359901721799</v>
      </c>
      <c r="O7" s="182">
        <v>149.916731200426</v>
      </c>
      <c r="P7" s="183">
        <v>149.94511868761501</v>
      </c>
      <c r="Q7" s="174"/>
      <c r="R7" s="184">
        <v>138.65163610384701</v>
      </c>
      <c r="S7" s="157"/>
      <c r="T7" s="158">
        <v>0.76331952718788698</v>
      </c>
      <c r="U7" s="152">
        <v>0.110232338378134</v>
      </c>
      <c r="V7" s="152">
        <v>-1.53451562787812</v>
      </c>
      <c r="W7" s="152">
        <v>-2.40520848253324</v>
      </c>
      <c r="X7" s="152">
        <v>-0.91698402187079098</v>
      </c>
      <c r="Y7" s="159">
        <v>-0.93460233677058702</v>
      </c>
      <c r="Z7" s="152"/>
      <c r="AA7" s="160">
        <v>0.58580087766097999</v>
      </c>
      <c r="AB7" s="161">
        <v>-0.60242590126843099</v>
      </c>
      <c r="AC7" s="162">
        <v>-1.7597337540258599E-2</v>
      </c>
      <c r="AD7" s="152"/>
      <c r="AE7" s="163">
        <v>-0.69282424049192803</v>
      </c>
      <c r="AF7" s="29"/>
      <c r="AG7" s="179">
        <v>123.410648727601</v>
      </c>
      <c r="AH7" s="174">
        <v>129.978405909533</v>
      </c>
      <c r="AI7" s="174">
        <v>134.72587122666999</v>
      </c>
      <c r="AJ7" s="174">
        <v>134.227714920788</v>
      </c>
      <c r="AK7" s="174">
        <v>133.49965821126</v>
      </c>
      <c r="AL7" s="180">
        <v>131.49691090437901</v>
      </c>
      <c r="AM7" s="174"/>
      <c r="AN7" s="181">
        <v>152.43871837387201</v>
      </c>
      <c r="AO7" s="182">
        <v>149.89199549109</v>
      </c>
      <c r="AP7" s="183">
        <v>151.16856234352801</v>
      </c>
      <c r="AQ7" s="174"/>
      <c r="AR7" s="184">
        <v>137.717417251337</v>
      </c>
      <c r="AS7" s="157"/>
      <c r="AT7" s="158">
        <v>0.56868063631366905</v>
      </c>
      <c r="AU7" s="152">
        <v>-0.246096101677059</v>
      </c>
      <c r="AV7" s="152">
        <v>-0.36847632842820699</v>
      </c>
      <c r="AW7" s="152">
        <v>-1.9301833973575699</v>
      </c>
      <c r="AX7" s="152">
        <v>-2.0668746627173098</v>
      </c>
      <c r="AY7" s="159">
        <v>-0.90549794456823895</v>
      </c>
      <c r="AZ7" s="152"/>
      <c r="BA7" s="160">
        <v>2.7702958019628401</v>
      </c>
      <c r="BB7" s="161">
        <v>1.2162454262461999</v>
      </c>
      <c r="BC7" s="162">
        <v>1.9963009871633599</v>
      </c>
      <c r="BD7" s="152"/>
      <c r="BE7" s="163">
        <v>9.5642332759245094E-2</v>
      </c>
    </row>
    <row r="8" spans="1:57" x14ac:dyDescent="0.2">
      <c r="A8" s="20" t="s">
        <v>41</v>
      </c>
      <c r="B8" s="2" t="str">
        <f t="shared" ref="B8:B43" si="0">TRIM(A8)</f>
        <v>Norfolk/Virginia Beach, VA</v>
      </c>
      <c r="C8" s="2"/>
      <c r="D8" s="23" t="s">
        <v>92</v>
      </c>
      <c r="E8" s="26" t="s">
        <v>93</v>
      </c>
      <c r="F8" s="2"/>
      <c r="G8" s="179">
        <v>146.44059269530001</v>
      </c>
      <c r="H8" s="174">
        <v>150.470361665984</v>
      </c>
      <c r="I8" s="174">
        <v>155.952562220413</v>
      </c>
      <c r="J8" s="174">
        <v>153.26968722211399</v>
      </c>
      <c r="K8" s="174">
        <v>157.12833827332599</v>
      </c>
      <c r="L8" s="180">
        <v>152.88663155317201</v>
      </c>
      <c r="M8" s="174"/>
      <c r="N8" s="181">
        <v>202.28983142751099</v>
      </c>
      <c r="O8" s="182">
        <v>205.82410377530101</v>
      </c>
      <c r="P8" s="183">
        <v>204.06056686179801</v>
      </c>
      <c r="Q8" s="174"/>
      <c r="R8" s="184">
        <v>169.30247880255399</v>
      </c>
      <c r="S8" s="157"/>
      <c r="T8" s="158">
        <v>0.50845541924469695</v>
      </c>
      <c r="U8" s="152">
        <v>1.96728402281293</v>
      </c>
      <c r="V8" s="152">
        <v>1.46484715937848</v>
      </c>
      <c r="W8" s="152">
        <v>0.69344317100344499</v>
      </c>
      <c r="X8" s="152">
        <v>2.21256747767488</v>
      </c>
      <c r="Y8" s="159">
        <v>1.42273740593241</v>
      </c>
      <c r="Z8" s="152"/>
      <c r="AA8" s="160">
        <v>3.2088448047939502</v>
      </c>
      <c r="AB8" s="161">
        <v>2.2009925172186602</v>
      </c>
      <c r="AC8" s="162">
        <v>2.6669960969820501</v>
      </c>
      <c r="AD8" s="152"/>
      <c r="AE8" s="163">
        <v>1.50189997551688</v>
      </c>
      <c r="AF8" s="29"/>
      <c r="AG8" s="179">
        <v>142.64023142822199</v>
      </c>
      <c r="AH8" s="174">
        <v>144.62424321417899</v>
      </c>
      <c r="AI8" s="174">
        <v>149.43264175985999</v>
      </c>
      <c r="AJ8" s="174">
        <v>148.05823244779401</v>
      </c>
      <c r="AK8" s="174">
        <v>157.578713951335</v>
      </c>
      <c r="AL8" s="180">
        <v>148.77148236899001</v>
      </c>
      <c r="AM8" s="174"/>
      <c r="AN8" s="181">
        <v>204.10660471999699</v>
      </c>
      <c r="AO8" s="182">
        <v>200.743643712623</v>
      </c>
      <c r="AP8" s="183">
        <v>202.43842570426099</v>
      </c>
      <c r="AQ8" s="174"/>
      <c r="AR8" s="184">
        <v>166.55685464858499</v>
      </c>
      <c r="AS8" s="157"/>
      <c r="AT8" s="158">
        <v>-0.30488362857082502</v>
      </c>
      <c r="AU8" s="152">
        <v>-1.80121720508492</v>
      </c>
      <c r="AV8" s="152">
        <v>-0.448139662745351</v>
      </c>
      <c r="AW8" s="152">
        <v>-4.1092258471625502</v>
      </c>
      <c r="AX8" s="152">
        <v>-4.6665847271882397</v>
      </c>
      <c r="AY8" s="159">
        <v>-2.4635693025376502</v>
      </c>
      <c r="AZ8" s="152"/>
      <c r="BA8" s="160">
        <v>4.1480939773416399</v>
      </c>
      <c r="BB8" s="161">
        <v>2.3298248908595802</v>
      </c>
      <c r="BC8" s="162">
        <v>3.2451813438379</v>
      </c>
      <c r="BD8" s="152"/>
      <c r="BE8" s="163">
        <v>-0.111843488870723</v>
      </c>
    </row>
    <row r="9" spans="1:57" ht="14.25" x14ac:dyDescent="0.25">
      <c r="A9" s="20" t="s">
        <v>95</v>
      </c>
      <c r="B9" s="40" t="s">
        <v>57</v>
      </c>
      <c r="C9" s="2"/>
      <c r="D9" s="23" t="s">
        <v>92</v>
      </c>
      <c r="E9" s="26" t="s">
        <v>93</v>
      </c>
      <c r="F9" s="2"/>
      <c r="G9" s="179">
        <v>99.764352783456502</v>
      </c>
      <c r="H9" s="174">
        <v>107.164626547515</v>
      </c>
      <c r="I9" s="174">
        <v>113.085908150362</v>
      </c>
      <c r="J9" s="174">
        <v>111.302621217636</v>
      </c>
      <c r="K9" s="174">
        <v>107.11753872491801</v>
      </c>
      <c r="L9" s="180">
        <v>108.153467971422</v>
      </c>
      <c r="M9" s="174"/>
      <c r="N9" s="181">
        <v>115.144942343178</v>
      </c>
      <c r="O9" s="182">
        <v>116.440895730889</v>
      </c>
      <c r="P9" s="183">
        <v>115.805148492698</v>
      </c>
      <c r="Q9" s="174"/>
      <c r="R9" s="184">
        <v>110.498306587108</v>
      </c>
      <c r="S9" s="157"/>
      <c r="T9" s="158">
        <v>-0.107551097538192</v>
      </c>
      <c r="U9" s="152">
        <v>-1.8512185010681099</v>
      </c>
      <c r="V9" s="152">
        <v>-9.5148479683724696E-2</v>
      </c>
      <c r="W9" s="152">
        <v>-0.77806501180321297</v>
      </c>
      <c r="X9" s="152">
        <v>-0.82648606145897796</v>
      </c>
      <c r="Y9" s="159">
        <v>-0.76543109449519697</v>
      </c>
      <c r="Z9" s="152"/>
      <c r="AA9" s="160">
        <v>-0.74010191240746903</v>
      </c>
      <c r="AB9" s="161">
        <v>-1.0545923998632001</v>
      </c>
      <c r="AC9" s="162">
        <v>-0.90451702747417995</v>
      </c>
      <c r="AD9" s="152"/>
      <c r="AE9" s="163">
        <v>-0.79804004823038799</v>
      </c>
      <c r="AF9" s="29"/>
      <c r="AG9" s="179">
        <v>100.88930678997301</v>
      </c>
      <c r="AH9" s="174">
        <v>107.56539926478899</v>
      </c>
      <c r="AI9" s="174">
        <v>113.21797329895099</v>
      </c>
      <c r="AJ9" s="174">
        <v>115.270186452942</v>
      </c>
      <c r="AK9" s="174">
        <v>113.33278984992</v>
      </c>
      <c r="AL9" s="180">
        <v>110.618162735176</v>
      </c>
      <c r="AM9" s="174"/>
      <c r="AN9" s="181">
        <v>123.41988156718099</v>
      </c>
      <c r="AO9" s="182">
        <v>123.41689634102001</v>
      </c>
      <c r="AP9" s="183">
        <v>123.41838559462499</v>
      </c>
      <c r="AQ9" s="174"/>
      <c r="AR9" s="184">
        <v>114.748735842553</v>
      </c>
      <c r="AS9" s="157"/>
      <c r="AT9" s="158">
        <v>1.67121206237185</v>
      </c>
      <c r="AU9" s="152">
        <v>-0.131661516395571</v>
      </c>
      <c r="AV9" s="152">
        <v>1.14297717765998</v>
      </c>
      <c r="AW9" s="152">
        <v>3.0239394398250901</v>
      </c>
      <c r="AX9" s="152">
        <v>5.2579209287825899</v>
      </c>
      <c r="AY9" s="159">
        <v>2.3006404748117402</v>
      </c>
      <c r="AZ9" s="152"/>
      <c r="BA9" s="160">
        <v>5.9708408193878704</v>
      </c>
      <c r="BB9" s="161">
        <v>5.0208178832875898</v>
      </c>
      <c r="BC9" s="162">
        <v>5.4882832472218004</v>
      </c>
      <c r="BD9" s="152"/>
      <c r="BE9" s="163">
        <v>3.4870770139912302</v>
      </c>
    </row>
    <row r="10" spans="1:57" x14ac:dyDescent="0.2">
      <c r="A10" s="20" t="s">
        <v>96</v>
      </c>
      <c r="B10" s="2" t="str">
        <f t="shared" si="0"/>
        <v>Virginia Area</v>
      </c>
      <c r="C10" s="2"/>
      <c r="D10" s="23" t="s">
        <v>92</v>
      </c>
      <c r="E10" s="26" t="s">
        <v>93</v>
      </c>
      <c r="F10" s="2"/>
      <c r="G10" s="179">
        <v>115.201554645397</v>
      </c>
      <c r="H10" s="174">
        <v>116.996754280882</v>
      </c>
      <c r="I10" s="174">
        <v>115.35410962150399</v>
      </c>
      <c r="J10" s="174">
        <v>115.056455168705</v>
      </c>
      <c r="K10" s="174">
        <v>117.005017325968</v>
      </c>
      <c r="L10" s="180">
        <v>115.942212786927</v>
      </c>
      <c r="M10" s="174"/>
      <c r="N10" s="181">
        <v>136.02131281816901</v>
      </c>
      <c r="O10" s="182">
        <v>134.413396942784</v>
      </c>
      <c r="P10" s="183">
        <v>135.22203879671099</v>
      </c>
      <c r="Q10" s="174"/>
      <c r="R10" s="184">
        <v>121.78830282009</v>
      </c>
      <c r="S10" s="157"/>
      <c r="T10" s="158">
        <v>3.2096199658681801</v>
      </c>
      <c r="U10" s="152">
        <v>1.7732086022728599</v>
      </c>
      <c r="V10" s="152">
        <v>-2.1620583417890602</v>
      </c>
      <c r="W10" s="152">
        <v>-2.9515697702635801</v>
      </c>
      <c r="X10" s="152">
        <v>-1.5543912555800501</v>
      </c>
      <c r="Y10" s="159">
        <v>-0.57006432374397897</v>
      </c>
      <c r="Z10" s="152"/>
      <c r="AA10" s="160">
        <v>-0.587903131749554</v>
      </c>
      <c r="AB10" s="161">
        <v>-2.0733255302810298</v>
      </c>
      <c r="AC10" s="162">
        <v>-1.3266846131752501</v>
      </c>
      <c r="AD10" s="152"/>
      <c r="AE10" s="163">
        <v>-0.89931114985494198</v>
      </c>
      <c r="AF10" s="29"/>
      <c r="AG10" s="179">
        <v>110.823272645538</v>
      </c>
      <c r="AH10" s="174">
        <v>113.272358731924</v>
      </c>
      <c r="AI10" s="174">
        <v>113.46128477802699</v>
      </c>
      <c r="AJ10" s="174">
        <v>114.047519053993</v>
      </c>
      <c r="AK10" s="174">
        <v>120.301386951355</v>
      </c>
      <c r="AL10" s="180">
        <v>114.524421364761</v>
      </c>
      <c r="AM10" s="174"/>
      <c r="AN10" s="181">
        <v>139.93830188218601</v>
      </c>
      <c r="AO10" s="182">
        <v>137.50919688842501</v>
      </c>
      <c r="AP10" s="183">
        <v>138.729459015321</v>
      </c>
      <c r="AQ10" s="174"/>
      <c r="AR10" s="184">
        <v>122.157006701616</v>
      </c>
      <c r="AS10" s="157"/>
      <c r="AT10" s="158">
        <v>1.5733568951235599</v>
      </c>
      <c r="AU10" s="152">
        <v>1.25558586882904</v>
      </c>
      <c r="AV10" s="152">
        <v>-0.32509002156107802</v>
      </c>
      <c r="AW10" s="152">
        <v>-1.77337748889136</v>
      </c>
      <c r="AX10" s="152">
        <v>0.109701968786536</v>
      </c>
      <c r="AY10" s="159">
        <v>0.10083230565868399</v>
      </c>
      <c r="AZ10" s="152"/>
      <c r="BA10" s="160">
        <v>2.5796996170166202</v>
      </c>
      <c r="BB10" s="161">
        <v>1.75209230914252</v>
      </c>
      <c r="BC10" s="162">
        <v>2.1690940201074498</v>
      </c>
      <c r="BD10" s="152"/>
      <c r="BE10" s="163">
        <v>0.73092276783934595</v>
      </c>
    </row>
    <row r="11" spans="1:57" x14ac:dyDescent="0.2">
      <c r="A11" s="33" t="s">
        <v>97</v>
      </c>
      <c r="B11" s="2" t="str">
        <f t="shared" si="0"/>
        <v>Washington, DC</v>
      </c>
      <c r="C11" s="2"/>
      <c r="D11" s="23" t="s">
        <v>92</v>
      </c>
      <c r="E11" s="26" t="s">
        <v>93</v>
      </c>
      <c r="F11" s="2"/>
      <c r="G11" s="179">
        <v>155.03729761718</v>
      </c>
      <c r="H11" s="174">
        <v>171.42737078143699</v>
      </c>
      <c r="I11" s="174">
        <v>181.38318106830701</v>
      </c>
      <c r="J11" s="174">
        <v>168.150987462128</v>
      </c>
      <c r="K11" s="174">
        <v>151.84437272558199</v>
      </c>
      <c r="L11" s="180">
        <v>166.45021837433501</v>
      </c>
      <c r="M11" s="174"/>
      <c r="N11" s="181">
        <v>147.667813558056</v>
      </c>
      <c r="O11" s="182">
        <v>149.26351683726901</v>
      </c>
      <c r="P11" s="183">
        <v>148.47839450749299</v>
      </c>
      <c r="Q11" s="174"/>
      <c r="R11" s="184">
        <v>161.265608519735</v>
      </c>
      <c r="S11" s="157"/>
      <c r="T11" s="158">
        <v>0.317785885627137</v>
      </c>
      <c r="U11" s="152">
        <v>-3.6889432274479099</v>
      </c>
      <c r="V11" s="152">
        <v>-6.2226477455425497</v>
      </c>
      <c r="W11" s="152">
        <v>-9.4115663749535905</v>
      </c>
      <c r="X11" s="152">
        <v>-8.4436569939352104</v>
      </c>
      <c r="Y11" s="159">
        <v>-5.87663712770813</v>
      </c>
      <c r="Z11" s="152"/>
      <c r="AA11" s="160">
        <v>-5.8978967280240999</v>
      </c>
      <c r="AB11" s="161">
        <v>-6.9253898179751099</v>
      </c>
      <c r="AC11" s="162">
        <v>-6.4340038963420998</v>
      </c>
      <c r="AD11" s="152"/>
      <c r="AE11" s="163">
        <v>-5.9392088736366198</v>
      </c>
      <c r="AF11" s="29"/>
      <c r="AG11" s="179">
        <v>151.54482774271199</v>
      </c>
      <c r="AH11" s="174">
        <v>166.25521151617099</v>
      </c>
      <c r="AI11" s="174">
        <v>177.60415314161699</v>
      </c>
      <c r="AJ11" s="174">
        <v>172.32623643105401</v>
      </c>
      <c r="AK11" s="174">
        <v>159.41740788277201</v>
      </c>
      <c r="AL11" s="180">
        <v>166.124504565302</v>
      </c>
      <c r="AM11" s="174"/>
      <c r="AN11" s="181">
        <v>159.349966050098</v>
      </c>
      <c r="AO11" s="182">
        <v>155.77515972129299</v>
      </c>
      <c r="AP11" s="183">
        <v>157.562092749203</v>
      </c>
      <c r="AQ11" s="174"/>
      <c r="AR11" s="184">
        <v>163.49916638341301</v>
      </c>
      <c r="AS11" s="157"/>
      <c r="AT11" s="158">
        <v>0.44435853870792902</v>
      </c>
      <c r="AU11" s="152">
        <v>-1.81110532662464</v>
      </c>
      <c r="AV11" s="152">
        <v>-2.5950784951381198</v>
      </c>
      <c r="AW11" s="152">
        <v>-3.27670360594397</v>
      </c>
      <c r="AX11" s="152">
        <v>-2.8136394655318799</v>
      </c>
      <c r="AY11" s="159">
        <v>-2.1803006144655699</v>
      </c>
      <c r="AZ11" s="152"/>
      <c r="BA11" s="160">
        <v>4.4169437703227503</v>
      </c>
      <c r="BB11" s="161">
        <v>0.36808670278498201</v>
      </c>
      <c r="BC11" s="162">
        <v>2.3618414310829801</v>
      </c>
      <c r="BD11" s="152"/>
      <c r="BE11" s="163">
        <v>-0.90066738898355403</v>
      </c>
    </row>
    <row r="12" spans="1:57" x14ac:dyDescent="0.2">
      <c r="A12" s="20" t="s">
        <v>98</v>
      </c>
      <c r="B12" s="2" t="str">
        <f t="shared" si="0"/>
        <v>Arlington, VA</v>
      </c>
      <c r="C12" s="2"/>
      <c r="D12" s="23" t="s">
        <v>92</v>
      </c>
      <c r="E12" s="26" t="s">
        <v>93</v>
      </c>
      <c r="F12" s="2"/>
      <c r="G12" s="179">
        <v>156.370875064091</v>
      </c>
      <c r="H12" s="174">
        <v>178.58658441918399</v>
      </c>
      <c r="I12" s="174">
        <v>179.714033288948</v>
      </c>
      <c r="J12" s="174">
        <v>176.09702294348</v>
      </c>
      <c r="K12" s="174">
        <v>156.67948158464799</v>
      </c>
      <c r="L12" s="180">
        <v>170.37023051045699</v>
      </c>
      <c r="M12" s="174"/>
      <c r="N12" s="181">
        <v>139.21952499309501</v>
      </c>
      <c r="O12" s="182">
        <v>134.97374517374499</v>
      </c>
      <c r="P12" s="183">
        <v>137.173797939324</v>
      </c>
      <c r="Q12" s="174"/>
      <c r="R12" s="184">
        <v>160.73684786445401</v>
      </c>
      <c r="S12" s="157"/>
      <c r="T12" s="158">
        <v>2.6421368333003801</v>
      </c>
      <c r="U12" s="152">
        <v>-0.53927587541597199</v>
      </c>
      <c r="V12" s="152">
        <v>-6.0820149862399298</v>
      </c>
      <c r="W12" s="152">
        <v>-5.2445865210499099</v>
      </c>
      <c r="X12" s="152">
        <v>-7.9559228950912999</v>
      </c>
      <c r="Y12" s="159">
        <v>-4.00298533580695</v>
      </c>
      <c r="Z12" s="152"/>
      <c r="AA12" s="160">
        <v>-4.4079340456824498</v>
      </c>
      <c r="AB12" s="161">
        <v>-5.7612129111506203</v>
      </c>
      <c r="AC12" s="162">
        <v>-5.0254021071160899</v>
      </c>
      <c r="AD12" s="152"/>
      <c r="AE12" s="163">
        <v>-4.1807472022044703</v>
      </c>
      <c r="AF12" s="29"/>
      <c r="AG12" s="179">
        <v>154.34344750454301</v>
      </c>
      <c r="AH12" s="174">
        <v>174.39052938692399</v>
      </c>
      <c r="AI12" s="174">
        <v>176.65398794450101</v>
      </c>
      <c r="AJ12" s="174">
        <v>177.471515531411</v>
      </c>
      <c r="AK12" s="174">
        <v>157.68304608781</v>
      </c>
      <c r="AL12" s="180">
        <v>168.79242409982299</v>
      </c>
      <c r="AM12" s="174"/>
      <c r="AN12" s="181">
        <v>142.30043482567299</v>
      </c>
      <c r="AO12" s="182">
        <v>136.58564016008299</v>
      </c>
      <c r="AP12" s="183">
        <v>139.518220693627</v>
      </c>
      <c r="AQ12" s="174"/>
      <c r="AR12" s="184">
        <v>159.73541292098</v>
      </c>
      <c r="AS12" s="157"/>
      <c r="AT12" s="158">
        <v>0.98372107355781002</v>
      </c>
      <c r="AU12" s="152">
        <v>1.3511675852566001</v>
      </c>
      <c r="AV12" s="152">
        <v>-2.5048248535550401</v>
      </c>
      <c r="AW12" s="152">
        <v>-0.54244802962682703</v>
      </c>
      <c r="AX12" s="152">
        <v>-3.0574737857254899</v>
      </c>
      <c r="AY12" s="159">
        <v>-0.89703590360194896</v>
      </c>
      <c r="AZ12" s="152"/>
      <c r="BA12" s="160">
        <v>-1.24258607736326</v>
      </c>
      <c r="BB12" s="161">
        <v>-3.4184913505442802</v>
      </c>
      <c r="BC12" s="162">
        <v>-2.2785415630795698</v>
      </c>
      <c r="BD12" s="152"/>
      <c r="BE12" s="163">
        <v>-1.4408444759182299</v>
      </c>
    </row>
    <row r="13" spans="1:57" x14ac:dyDescent="0.2">
      <c r="A13" s="20" t="s">
        <v>38</v>
      </c>
      <c r="B13" s="2" t="str">
        <f t="shared" si="0"/>
        <v>Suburban Virginia Area</v>
      </c>
      <c r="C13" s="2"/>
      <c r="D13" s="23" t="s">
        <v>92</v>
      </c>
      <c r="E13" s="26" t="s">
        <v>93</v>
      </c>
      <c r="F13" s="2"/>
      <c r="G13" s="179">
        <v>135.385424259681</v>
      </c>
      <c r="H13" s="174">
        <v>142.82751421075599</v>
      </c>
      <c r="I13" s="174">
        <v>150.98449573715899</v>
      </c>
      <c r="J13" s="174">
        <v>147.34478849760299</v>
      </c>
      <c r="K13" s="174">
        <v>142.56861381548401</v>
      </c>
      <c r="L13" s="180">
        <v>144.35658578698599</v>
      </c>
      <c r="M13" s="174"/>
      <c r="N13" s="181">
        <v>149.771770345596</v>
      </c>
      <c r="O13" s="182">
        <v>152.408149022976</v>
      </c>
      <c r="P13" s="183">
        <v>151.114760446291</v>
      </c>
      <c r="Q13" s="174"/>
      <c r="R13" s="184">
        <v>146.339996147672</v>
      </c>
      <c r="S13" s="157"/>
      <c r="T13" s="158">
        <v>-5.9567163996968899</v>
      </c>
      <c r="U13" s="152">
        <v>-4.1044736027434503</v>
      </c>
      <c r="V13" s="152">
        <v>0.97336736744190999</v>
      </c>
      <c r="W13" s="152">
        <v>-1.1107939032298999</v>
      </c>
      <c r="X13" s="152">
        <v>-4.6868645521344101</v>
      </c>
      <c r="Y13" s="159">
        <v>-2.73114933349293</v>
      </c>
      <c r="Z13" s="152"/>
      <c r="AA13" s="160">
        <v>-10.4180376837687</v>
      </c>
      <c r="AB13" s="161">
        <v>-6.1703345625502202</v>
      </c>
      <c r="AC13" s="162">
        <v>-8.3366519991371693</v>
      </c>
      <c r="AD13" s="152"/>
      <c r="AE13" s="163">
        <v>-4.5455888390998398</v>
      </c>
      <c r="AF13" s="29"/>
      <c r="AG13" s="179">
        <v>129.137006635353</v>
      </c>
      <c r="AH13" s="174">
        <v>136.73039734700001</v>
      </c>
      <c r="AI13" s="174">
        <v>142.995004227019</v>
      </c>
      <c r="AJ13" s="174">
        <v>139.53731006864899</v>
      </c>
      <c r="AK13" s="174">
        <v>146.13386215784899</v>
      </c>
      <c r="AL13" s="180">
        <v>139.32608722321001</v>
      </c>
      <c r="AM13" s="174"/>
      <c r="AN13" s="181">
        <v>160.55842371905501</v>
      </c>
      <c r="AO13" s="182">
        <v>154.95284757598299</v>
      </c>
      <c r="AP13" s="183">
        <v>157.74751069142599</v>
      </c>
      <c r="AQ13" s="174"/>
      <c r="AR13" s="184">
        <v>144.84209684072999</v>
      </c>
      <c r="AS13" s="157"/>
      <c r="AT13" s="158">
        <v>-3.4864242643679999</v>
      </c>
      <c r="AU13" s="152">
        <v>-1.45258426306402</v>
      </c>
      <c r="AV13" s="152">
        <v>1.02511309573346</v>
      </c>
      <c r="AW13" s="152">
        <v>-4.4869868515486102</v>
      </c>
      <c r="AX13" s="152">
        <v>-1.0350158824585001</v>
      </c>
      <c r="AY13" s="159">
        <v>-1.8018634209009901</v>
      </c>
      <c r="AZ13" s="152"/>
      <c r="BA13" s="160">
        <v>1.84844173083588</v>
      </c>
      <c r="BB13" s="161">
        <v>-5.3052783922953104</v>
      </c>
      <c r="BC13" s="162">
        <v>-1.8519869523857799</v>
      </c>
      <c r="BD13" s="152"/>
      <c r="BE13" s="163">
        <v>-1.9496809364666099</v>
      </c>
    </row>
    <row r="14" spans="1:57" x14ac:dyDescent="0.2">
      <c r="A14" s="20" t="s">
        <v>99</v>
      </c>
      <c r="B14" s="2" t="str">
        <f t="shared" si="0"/>
        <v>Alexandria, VA</v>
      </c>
      <c r="C14" s="2"/>
      <c r="D14" s="23" t="s">
        <v>92</v>
      </c>
      <c r="E14" s="26" t="s">
        <v>93</v>
      </c>
      <c r="F14" s="2"/>
      <c r="G14" s="179">
        <v>124.38299671412901</v>
      </c>
      <c r="H14" s="174">
        <v>136.94397161813399</v>
      </c>
      <c r="I14" s="174">
        <v>141.23989527027001</v>
      </c>
      <c r="J14" s="174">
        <v>138.27951689966301</v>
      </c>
      <c r="K14" s="174">
        <v>131.54897951441501</v>
      </c>
      <c r="L14" s="180">
        <v>134.976161586047</v>
      </c>
      <c r="M14" s="174"/>
      <c r="N14" s="181">
        <v>127.63288877266299</v>
      </c>
      <c r="O14" s="182">
        <v>125.45458904109501</v>
      </c>
      <c r="P14" s="183">
        <v>126.533953870076</v>
      </c>
      <c r="Q14" s="174"/>
      <c r="R14" s="184">
        <v>132.43185029940099</v>
      </c>
      <c r="S14" s="157"/>
      <c r="T14" s="158">
        <v>-7.8161604012016301</v>
      </c>
      <c r="U14" s="152">
        <v>-9.9696343640658398</v>
      </c>
      <c r="V14" s="152">
        <v>-13.4781294119271</v>
      </c>
      <c r="W14" s="152">
        <v>-13.8515386787327</v>
      </c>
      <c r="X14" s="152">
        <v>-6.4416387477001296</v>
      </c>
      <c r="Y14" s="159">
        <v>-10.873327626563499</v>
      </c>
      <c r="Z14" s="152"/>
      <c r="AA14" s="160">
        <v>-6.1074405112700996</v>
      </c>
      <c r="AB14" s="161">
        <v>-7.6249593764044299</v>
      </c>
      <c r="AC14" s="162">
        <v>-6.8717015998458004</v>
      </c>
      <c r="AD14" s="152"/>
      <c r="AE14" s="163">
        <v>-9.8075694446369095</v>
      </c>
      <c r="AF14" s="29"/>
      <c r="AG14" s="179">
        <v>126.39065739432699</v>
      </c>
      <c r="AH14" s="174">
        <v>137.13809300545401</v>
      </c>
      <c r="AI14" s="174">
        <v>143.925708842814</v>
      </c>
      <c r="AJ14" s="174">
        <v>140.11033777939599</v>
      </c>
      <c r="AK14" s="174">
        <v>130.207977410284</v>
      </c>
      <c r="AL14" s="180">
        <v>135.94825660593301</v>
      </c>
      <c r="AM14" s="174"/>
      <c r="AN14" s="181">
        <v>130.03612829466999</v>
      </c>
      <c r="AO14" s="182">
        <v>129.27900851458699</v>
      </c>
      <c r="AP14" s="183">
        <v>129.65193283505599</v>
      </c>
      <c r="AQ14" s="174"/>
      <c r="AR14" s="184">
        <v>133.94727413529401</v>
      </c>
      <c r="AS14" s="157"/>
      <c r="AT14" s="158">
        <v>-3.1302022281614201</v>
      </c>
      <c r="AU14" s="152">
        <v>-4.9078703191770803</v>
      </c>
      <c r="AV14" s="152">
        <v>-4.56893073650481</v>
      </c>
      <c r="AW14" s="152">
        <v>-5.7303670161053004</v>
      </c>
      <c r="AX14" s="152">
        <v>-5.4577054472975597</v>
      </c>
      <c r="AY14" s="159">
        <v>-4.9320922494691297</v>
      </c>
      <c r="AZ14" s="152"/>
      <c r="BA14" s="160">
        <v>-3.1844516023373202</v>
      </c>
      <c r="BB14" s="161">
        <v>-4.1384735231566996</v>
      </c>
      <c r="BC14" s="162">
        <v>-3.6699737860728598</v>
      </c>
      <c r="BD14" s="152"/>
      <c r="BE14" s="163">
        <v>-4.60404941737833</v>
      </c>
    </row>
    <row r="15" spans="1:57" x14ac:dyDescent="0.2">
      <c r="A15" s="20" t="s">
        <v>37</v>
      </c>
      <c r="B15" s="2" t="str">
        <f t="shared" si="0"/>
        <v>Fairfax/Tysons Corner, VA</v>
      </c>
      <c r="C15" s="2"/>
      <c r="D15" s="23" t="s">
        <v>92</v>
      </c>
      <c r="E15" s="26" t="s">
        <v>93</v>
      </c>
      <c r="F15" s="2"/>
      <c r="G15" s="179">
        <v>137.359904176459</v>
      </c>
      <c r="H15" s="174">
        <v>159.807143065693</v>
      </c>
      <c r="I15" s="174">
        <v>176.022058706335</v>
      </c>
      <c r="J15" s="174">
        <v>167.483726415094</v>
      </c>
      <c r="K15" s="174">
        <v>144.25763693014099</v>
      </c>
      <c r="L15" s="180">
        <v>158.49854138892201</v>
      </c>
      <c r="M15" s="174"/>
      <c r="N15" s="181">
        <v>135.25745472344499</v>
      </c>
      <c r="O15" s="182">
        <v>129.767676623992</v>
      </c>
      <c r="P15" s="183">
        <v>132.46893304431501</v>
      </c>
      <c r="Q15" s="174"/>
      <c r="R15" s="184">
        <v>151.36645160580699</v>
      </c>
      <c r="S15" s="157"/>
      <c r="T15" s="158">
        <v>1.4058443727591501</v>
      </c>
      <c r="U15" s="152">
        <v>1.7430570356729</v>
      </c>
      <c r="V15" s="152">
        <v>1.9514842278128799</v>
      </c>
      <c r="W15" s="152">
        <v>-2.1309253402704602</v>
      </c>
      <c r="X15" s="152">
        <v>0.43074674321850498</v>
      </c>
      <c r="Y15" s="159">
        <v>0.50232420915201503</v>
      </c>
      <c r="Z15" s="152"/>
      <c r="AA15" s="160">
        <v>1.92811586142863</v>
      </c>
      <c r="AB15" s="161">
        <v>-1.2230086692973801</v>
      </c>
      <c r="AC15" s="162">
        <v>0.34042908413423401</v>
      </c>
      <c r="AD15" s="152"/>
      <c r="AE15" s="163">
        <v>0.61836352292317798</v>
      </c>
      <c r="AF15" s="29"/>
      <c r="AG15" s="179">
        <v>134.81136669636601</v>
      </c>
      <c r="AH15" s="174">
        <v>155.843021174325</v>
      </c>
      <c r="AI15" s="174">
        <v>171.36814332982399</v>
      </c>
      <c r="AJ15" s="174">
        <v>167.17055975261201</v>
      </c>
      <c r="AK15" s="174">
        <v>140.59123884904599</v>
      </c>
      <c r="AL15" s="180">
        <v>155.24502488562601</v>
      </c>
      <c r="AM15" s="174"/>
      <c r="AN15" s="181">
        <v>130.66001801506701</v>
      </c>
      <c r="AO15" s="182">
        <v>128.89116258566099</v>
      </c>
      <c r="AP15" s="183">
        <v>129.76611499281</v>
      </c>
      <c r="AQ15" s="174"/>
      <c r="AR15" s="184">
        <v>147.78858958174001</v>
      </c>
      <c r="AS15" s="157"/>
      <c r="AT15" s="158">
        <v>1.80432091665312</v>
      </c>
      <c r="AU15" s="152">
        <v>2.6549125374977698</v>
      </c>
      <c r="AV15" s="152">
        <v>2.5789392044250601</v>
      </c>
      <c r="AW15" s="152">
        <v>0.27839389554842803</v>
      </c>
      <c r="AX15" s="152">
        <v>-0.65180819422138803</v>
      </c>
      <c r="AY15" s="159">
        <v>1.33108420880542</v>
      </c>
      <c r="AZ15" s="152"/>
      <c r="BA15" s="160">
        <v>0.39530237458935402</v>
      </c>
      <c r="BB15" s="161">
        <v>-0.28143903696153799</v>
      </c>
      <c r="BC15" s="162">
        <v>5.6552434202098698E-2</v>
      </c>
      <c r="BD15" s="152"/>
      <c r="BE15" s="163">
        <v>0.95173724581406305</v>
      </c>
    </row>
    <row r="16" spans="1:57" x14ac:dyDescent="0.2">
      <c r="A16" s="20" t="s">
        <v>39</v>
      </c>
      <c r="B16" s="2" t="str">
        <f t="shared" si="0"/>
        <v>I-95 Fredericksburg, VA</v>
      </c>
      <c r="C16" s="2"/>
      <c r="D16" s="23" t="s">
        <v>92</v>
      </c>
      <c r="E16" s="26" t="s">
        <v>93</v>
      </c>
      <c r="F16" s="2"/>
      <c r="G16" s="179">
        <v>97.305939417177896</v>
      </c>
      <c r="H16" s="174">
        <v>99.786707509189498</v>
      </c>
      <c r="I16" s="174">
        <v>102.14436666117599</v>
      </c>
      <c r="J16" s="174">
        <v>101.946484070221</v>
      </c>
      <c r="K16" s="174">
        <v>100.56909838762699</v>
      </c>
      <c r="L16" s="180">
        <v>100.450955867259</v>
      </c>
      <c r="M16" s="174"/>
      <c r="N16" s="181">
        <v>114.031218487394</v>
      </c>
      <c r="O16" s="182">
        <v>113.137496832324</v>
      </c>
      <c r="P16" s="183">
        <v>113.577944305605</v>
      </c>
      <c r="Q16" s="174"/>
      <c r="R16" s="184">
        <v>104.7031467561</v>
      </c>
      <c r="S16" s="157"/>
      <c r="T16" s="158">
        <v>1.02899733406615</v>
      </c>
      <c r="U16" s="152">
        <v>4.4818248955429096</v>
      </c>
      <c r="V16" s="152">
        <v>2.1168199081510299</v>
      </c>
      <c r="W16" s="152">
        <v>2.5477843731257699</v>
      </c>
      <c r="X16" s="152">
        <v>2.2722470728444599</v>
      </c>
      <c r="Y16" s="159">
        <v>2.4984657917778201</v>
      </c>
      <c r="Z16" s="152"/>
      <c r="AA16" s="160">
        <v>3.0064876188365299</v>
      </c>
      <c r="AB16" s="161">
        <v>0.79399114584366204</v>
      </c>
      <c r="AC16" s="162">
        <v>1.8857559316038199</v>
      </c>
      <c r="AD16" s="152"/>
      <c r="AE16" s="163">
        <v>2.3324811646412398</v>
      </c>
      <c r="AF16" s="29"/>
      <c r="AG16" s="179">
        <v>95.651512981199602</v>
      </c>
      <c r="AH16" s="174">
        <v>98.481750914376804</v>
      </c>
      <c r="AI16" s="174">
        <v>99.855436837200998</v>
      </c>
      <c r="AJ16" s="174">
        <v>100.05052939352301</v>
      </c>
      <c r="AK16" s="174">
        <v>99.982936050408895</v>
      </c>
      <c r="AL16" s="180">
        <v>98.910494610489593</v>
      </c>
      <c r="AM16" s="174"/>
      <c r="AN16" s="181">
        <v>112.889842803465</v>
      </c>
      <c r="AO16" s="182">
        <v>113.08290935942399</v>
      </c>
      <c r="AP16" s="183">
        <v>112.988197189986</v>
      </c>
      <c r="AQ16" s="174"/>
      <c r="AR16" s="184">
        <v>103.56026700793301</v>
      </c>
      <c r="AS16" s="157"/>
      <c r="AT16" s="158">
        <v>1.47179871047186</v>
      </c>
      <c r="AU16" s="152">
        <v>2.4961291761131799</v>
      </c>
      <c r="AV16" s="152">
        <v>1.8968126094932101</v>
      </c>
      <c r="AW16" s="152">
        <v>1.77267850061043</v>
      </c>
      <c r="AX16" s="152">
        <v>1.02382587274921</v>
      </c>
      <c r="AY16" s="159">
        <v>1.7487175286435801</v>
      </c>
      <c r="AZ16" s="152"/>
      <c r="BA16" s="160">
        <v>0.59785040074444695</v>
      </c>
      <c r="BB16" s="161">
        <v>0.12324519121459999</v>
      </c>
      <c r="BC16" s="162">
        <v>0.356864338858501</v>
      </c>
      <c r="BD16" s="152"/>
      <c r="BE16" s="163">
        <v>1.22816981292114</v>
      </c>
    </row>
    <row r="17" spans="1:57" x14ac:dyDescent="0.2">
      <c r="A17" s="20" t="s">
        <v>100</v>
      </c>
      <c r="B17" s="2" t="str">
        <f t="shared" si="0"/>
        <v>Dulles Airport Area, VA</v>
      </c>
      <c r="C17" s="2"/>
      <c r="D17" s="23" t="s">
        <v>92</v>
      </c>
      <c r="E17" s="26" t="s">
        <v>93</v>
      </c>
      <c r="F17" s="2"/>
      <c r="G17" s="179">
        <v>120.824160854092</v>
      </c>
      <c r="H17" s="174">
        <v>148.291657655709</v>
      </c>
      <c r="I17" s="174">
        <v>158.848047087232</v>
      </c>
      <c r="J17" s="174">
        <v>151.04372870662399</v>
      </c>
      <c r="K17" s="174">
        <v>128.598289837642</v>
      </c>
      <c r="L17" s="180">
        <v>143.168298476281</v>
      </c>
      <c r="M17" s="174"/>
      <c r="N17" s="181">
        <v>119.34777942082501</v>
      </c>
      <c r="O17" s="182">
        <v>117.250820390781</v>
      </c>
      <c r="P17" s="183">
        <v>118.307831542331</v>
      </c>
      <c r="Q17" s="174"/>
      <c r="R17" s="184">
        <v>136.512906412132</v>
      </c>
      <c r="S17" s="157"/>
      <c r="T17" s="158">
        <v>7.1653228819682404</v>
      </c>
      <c r="U17" s="152">
        <v>8.8770003674993294</v>
      </c>
      <c r="V17" s="152">
        <v>5.9531252409817297</v>
      </c>
      <c r="W17" s="152">
        <v>4.2815451890103402</v>
      </c>
      <c r="X17" s="152">
        <v>2.6233742074878599</v>
      </c>
      <c r="Y17" s="159">
        <v>5.8317566105024303</v>
      </c>
      <c r="Z17" s="152"/>
      <c r="AA17" s="160">
        <v>4.1097099582064702</v>
      </c>
      <c r="AB17" s="161">
        <v>4.3531768428364002</v>
      </c>
      <c r="AC17" s="162">
        <v>4.2401026051316704</v>
      </c>
      <c r="AD17" s="152"/>
      <c r="AE17" s="163">
        <v>5.7345003885763903</v>
      </c>
      <c r="AF17" s="29"/>
      <c r="AG17" s="179">
        <v>119.3791411621</v>
      </c>
      <c r="AH17" s="174">
        <v>139.38618908523</v>
      </c>
      <c r="AI17" s="174">
        <v>149.51389740049299</v>
      </c>
      <c r="AJ17" s="174">
        <v>149.48809234806799</v>
      </c>
      <c r="AK17" s="174">
        <v>128.00982308211101</v>
      </c>
      <c r="AL17" s="180">
        <v>138.24915478052199</v>
      </c>
      <c r="AM17" s="174"/>
      <c r="AN17" s="181">
        <v>119.885060679231</v>
      </c>
      <c r="AO17" s="182">
        <v>118.172939160239</v>
      </c>
      <c r="AP17" s="183">
        <v>119.034131045143</v>
      </c>
      <c r="AQ17" s="174"/>
      <c r="AR17" s="184">
        <v>133.03169202172299</v>
      </c>
      <c r="AS17" s="157"/>
      <c r="AT17" s="158">
        <v>7.4076208529513696</v>
      </c>
      <c r="AU17" s="152">
        <v>6.9425226522294201</v>
      </c>
      <c r="AV17" s="152">
        <v>6.5038129919166403</v>
      </c>
      <c r="AW17" s="152">
        <v>7.2537343177823903</v>
      </c>
      <c r="AX17" s="152">
        <v>4.3213538107865199</v>
      </c>
      <c r="AY17" s="159">
        <v>6.55157185544771</v>
      </c>
      <c r="AZ17" s="152"/>
      <c r="BA17" s="160">
        <v>5.28433135904538</v>
      </c>
      <c r="BB17" s="161">
        <v>5.3072427026545501</v>
      </c>
      <c r="BC17" s="162">
        <v>5.2950575278688801</v>
      </c>
      <c r="BD17" s="152"/>
      <c r="BE17" s="163">
        <v>6.5236400651777604</v>
      </c>
    </row>
    <row r="18" spans="1:57" x14ac:dyDescent="0.2">
      <c r="A18" s="20" t="s">
        <v>46</v>
      </c>
      <c r="B18" s="2" t="str">
        <f t="shared" si="0"/>
        <v>Williamsburg, VA</v>
      </c>
      <c r="C18" s="2"/>
      <c r="D18" s="23" t="s">
        <v>92</v>
      </c>
      <c r="E18" s="26" t="s">
        <v>93</v>
      </c>
      <c r="F18" s="2"/>
      <c r="G18" s="179">
        <v>128.56120109381499</v>
      </c>
      <c r="H18" s="174">
        <v>133.625984744768</v>
      </c>
      <c r="I18" s="174">
        <v>134.545747282608</v>
      </c>
      <c r="J18" s="174">
        <v>135.49698779091901</v>
      </c>
      <c r="K18" s="174">
        <v>140.56680539932501</v>
      </c>
      <c r="L18" s="180">
        <v>134.70005274467599</v>
      </c>
      <c r="M18" s="174"/>
      <c r="N18" s="181">
        <v>177.177164508999</v>
      </c>
      <c r="O18" s="182">
        <v>183.257232608029</v>
      </c>
      <c r="P18" s="183">
        <v>180.262586314152</v>
      </c>
      <c r="Q18" s="174"/>
      <c r="R18" s="184">
        <v>149.936931738395</v>
      </c>
      <c r="S18" s="157"/>
      <c r="T18" s="158">
        <v>-4.8194559226321196</v>
      </c>
      <c r="U18" s="152">
        <v>-3.6286412883905399</v>
      </c>
      <c r="V18" s="152">
        <v>-5.8820194010028697</v>
      </c>
      <c r="W18" s="152">
        <v>-1.5062241855535501</v>
      </c>
      <c r="X18" s="152">
        <v>4.8738670921494096</v>
      </c>
      <c r="Y18" s="159">
        <v>-2.2057104161387602</v>
      </c>
      <c r="Z18" s="152"/>
      <c r="AA18" s="160">
        <v>2.1481806529537</v>
      </c>
      <c r="AB18" s="161">
        <v>1.9660775158297299</v>
      </c>
      <c r="AC18" s="162">
        <v>2.01897095574685</v>
      </c>
      <c r="AD18" s="152"/>
      <c r="AE18" s="163">
        <v>-1.0236018691881199</v>
      </c>
      <c r="AF18" s="29"/>
      <c r="AG18" s="179">
        <v>129.59129420298601</v>
      </c>
      <c r="AH18" s="174">
        <v>131.318745275455</v>
      </c>
      <c r="AI18" s="174">
        <v>136.932161007292</v>
      </c>
      <c r="AJ18" s="174">
        <v>129.17835927546599</v>
      </c>
      <c r="AK18" s="174">
        <v>140.04203572123799</v>
      </c>
      <c r="AL18" s="180">
        <v>133.654147940282</v>
      </c>
      <c r="AM18" s="174"/>
      <c r="AN18" s="181">
        <v>187.326335687083</v>
      </c>
      <c r="AO18" s="182">
        <v>181.58563458688701</v>
      </c>
      <c r="AP18" s="183">
        <v>184.469657014169</v>
      </c>
      <c r="AQ18" s="174"/>
      <c r="AR18" s="184">
        <v>151.823313143549</v>
      </c>
      <c r="AS18" s="157"/>
      <c r="AT18" s="158">
        <v>-1.5880648782884601</v>
      </c>
      <c r="AU18" s="152">
        <v>-2.6459855444452498</v>
      </c>
      <c r="AV18" s="152">
        <v>0.62943502540813201</v>
      </c>
      <c r="AW18" s="152">
        <v>-7.8047536076047201</v>
      </c>
      <c r="AX18" s="152">
        <v>-6.0526998335359199</v>
      </c>
      <c r="AY18" s="159">
        <v>-3.73732612174451</v>
      </c>
      <c r="AZ18" s="152"/>
      <c r="BA18" s="160">
        <v>5.4472355625725202</v>
      </c>
      <c r="BB18" s="161">
        <v>2.6344651932094898</v>
      </c>
      <c r="BC18" s="162">
        <v>4.0506441721047297</v>
      </c>
      <c r="BD18" s="152"/>
      <c r="BE18" s="163">
        <v>-0.15896072461063601</v>
      </c>
    </row>
    <row r="19" spans="1:57" x14ac:dyDescent="0.2">
      <c r="A19" s="20" t="s">
        <v>101</v>
      </c>
      <c r="B19" s="2" t="str">
        <f t="shared" si="0"/>
        <v>Virginia Beach, VA</v>
      </c>
      <c r="C19" s="2"/>
      <c r="D19" s="23" t="s">
        <v>92</v>
      </c>
      <c r="E19" s="26" t="s">
        <v>93</v>
      </c>
      <c r="F19" s="2"/>
      <c r="G19" s="179">
        <v>210.587477740211</v>
      </c>
      <c r="H19" s="174">
        <v>211.612691778591</v>
      </c>
      <c r="I19" s="174">
        <v>218.93117781479</v>
      </c>
      <c r="J19" s="174">
        <v>213.68323755121401</v>
      </c>
      <c r="K19" s="174">
        <v>222.21927984574401</v>
      </c>
      <c r="L19" s="180">
        <v>215.63591586559201</v>
      </c>
      <c r="M19" s="174"/>
      <c r="N19" s="181">
        <v>291.761390192992</v>
      </c>
      <c r="O19" s="182">
        <v>298.033823626328</v>
      </c>
      <c r="P19" s="183">
        <v>294.90615598876502</v>
      </c>
      <c r="Q19" s="174"/>
      <c r="R19" s="184">
        <v>241.19170737397101</v>
      </c>
      <c r="S19" s="157"/>
      <c r="T19" s="158">
        <v>2.2532323736401501</v>
      </c>
      <c r="U19" s="152">
        <v>1.45484436300783</v>
      </c>
      <c r="V19" s="152">
        <v>1.87741468310344</v>
      </c>
      <c r="W19" s="152">
        <v>0.64268384167432202</v>
      </c>
      <c r="X19" s="152">
        <v>2.22185875750051</v>
      </c>
      <c r="Y19" s="159">
        <v>1.67517996752901</v>
      </c>
      <c r="Z19" s="152"/>
      <c r="AA19" s="160">
        <v>4.1608383606499002</v>
      </c>
      <c r="AB19" s="161">
        <v>3.2329373880382799</v>
      </c>
      <c r="AC19" s="162">
        <v>3.6702014937391301</v>
      </c>
      <c r="AD19" s="152"/>
      <c r="AE19" s="163">
        <v>1.9823649740189699</v>
      </c>
      <c r="AF19" s="29"/>
      <c r="AG19" s="179">
        <v>203.28199882432</v>
      </c>
      <c r="AH19" s="174">
        <v>204.289922238348</v>
      </c>
      <c r="AI19" s="174">
        <v>211.37796042191999</v>
      </c>
      <c r="AJ19" s="174">
        <v>209.78905863454801</v>
      </c>
      <c r="AK19" s="174">
        <v>229.863216128722</v>
      </c>
      <c r="AL19" s="180">
        <v>212.29554675889599</v>
      </c>
      <c r="AM19" s="174"/>
      <c r="AN19" s="181">
        <v>293.46387683219098</v>
      </c>
      <c r="AO19" s="182">
        <v>288.75458724749001</v>
      </c>
      <c r="AP19" s="183">
        <v>291.10646335007999</v>
      </c>
      <c r="AQ19" s="174"/>
      <c r="AR19" s="184">
        <v>238.413971763343</v>
      </c>
      <c r="AS19" s="157"/>
      <c r="AT19" s="158">
        <v>0.75425407070964101</v>
      </c>
      <c r="AU19" s="152">
        <v>-1.43263221929846</v>
      </c>
      <c r="AV19" s="152">
        <v>0.99501508519551396</v>
      </c>
      <c r="AW19" s="152">
        <v>-3.4051386739537199</v>
      </c>
      <c r="AX19" s="152">
        <v>-3.3393163716849799</v>
      </c>
      <c r="AY19" s="159">
        <v>-1.4811073525637899</v>
      </c>
      <c r="AZ19" s="152"/>
      <c r="BA19" s="160">
        <v>5.3273122452415702</v>
      </c>
      <c r="BB19" s="161">
        <v>3.7317287861108999</v>
      </c>
      <c r="BC19" s="162">
        <v>4.52926504798923</v>
      </c>
      <c r="BD19" s="152"/>
      <c r="BE19" s="163">
        <v>1.04533744630837</v>
      </c>
    </row>
    <row r="20" spans="1:57" x14ac:dyDescent="0.2">
      <c r="A20" s="33" t="s">
        <v>102</v>
      </c>
      <c r="B20" s="2" t="str">
        <f t="shared" si="0"/>
        <v>Norfolk/Portsmouth, VA</v>
      </c>
      <c r="C20" s="2"/>
      <c r="D20" s="23" t="s">
        <v>92</v>
      </c>
      <c r="E20" s="26" t="s">
        <v>93</v>
      </c>
      <c r="F20" s="2"/>
      <c r="G20" s="179">
        <v>123.958602892885</v>
      </c>
      <c r="H20" s="174">
        <v>136.30627389340501</v>
      </c>
      <c r="I20" s="174">
        <v>142.88785488272899</v>
      </c>
      <c r="J20" s="174">
        <v>141.41259848484799</v>
      </c>
      <c r="K20" s="174">
        <v>139.14413221183801</v>
      </c>
      <c r="L20" s="180">
        <v>137.245093186676</v>
      </c>
      <c r="M20" s="174"/>
      <c r="N20" s="181">
        <v>171.27240394994101</v>
      </c>
      <c r="O20" s="182">
        <v>169.38600431893599</v>
      </c>
      <c r="P20" s="183">
        <v>170.328927563288</v>
      </c>
      <c r="Q20" s="174"/>
      <c r="R20" s="184">
        <v>147.600301970202</v>
      </c>
      <c r="S20" s="157"/>
      <c r="T20" s="158">
        <v>0.24609984539839899</v>
      </c>
      <c r="U20" s="152">
        <v>7.1757811923867303</v>
      </c>
      <c r="V20" s="152">
        <v>7.6077120891433303</v>
      </c>
      <c r="W20" s="152">
        <v>6.3294093635136504</v>
      </c>
      <c r="X20" s="152">
        <v>5.0746657620667399</v>
      </c>
      <c r="Y20" s="159">
        <v>5.6212744749955803</v>
      </c>
      <c r="Z20" s="152"/>
      <c r="AA20" s="160">
        <v>8.0506220518403104</v>
      </c>
      <c r="AB20" s="161">
        <v>2.5783403366183801</v>
      </c>
      <c r="AC20" s="162">
        <v>5.1979628977865602</v>
      </c>
      <c r="AD20" s="152"/>
      <c r="AE20" s="163">
        <v>5.1373025862142896</v>
      </c>
      <c r="AF20" s="29"/>
      <c r="AG20" s="179">
        <v>118.783925858187</v>
      </c>
      <c r="AH20" s="174">
        <v>126.143581871671</v>
      </c>
      <c r="AI20" s="174">
        <v>129.648460074345</v>
      </c>
      <c r="AJ20" s="174">
        <v>131.50332637560101</v>
      </c>
      <c r="AK20" s="174">
        <v>129.199095462587</v>
      </c>
      <c r="AL20" s="180">
        <v>127.37852407009299</v>
      </c>
      <c r="AM20" s="174"/>
      <c r="AN20" s="181">
        <v>167.27759307948</v>
      </c>
      <c r="AO20" s="182">
        <v>163.84126533742301</v>
      </c>
      <c r="AP20" s="183">
        <v>165.58668211471499</v>
      </c>
      <c r="AQ20" s="174"/>
      <c r="AR20" s="184">
        <v>139.67712399308201</v>
      </c>
      <c r="AS20" s="157"/>
      <c r="AT20" s="158">
        <v>-1.5587703793536301</v>
      </c>
      <c r="AU20" s="152">
        <v>-1.44464688377888</v>
      </c>
      <c r="AV20" s="152">
        <v>-2.3036148890394199</v>
      </c>
      <c r="AW20" s="152">
        <v>-2.5016804015727501</v>
      </c>
      <c r="AX20" s="152">
        <v>-7.9093885187769297</v>
      </c>
      <c r="AY20" s="159">
        <v>-3.34062889355328</v>
      </c>
      <c r="AZ20" s="152"/>
      <c r="BA20" s="160">
        <v>2.9886917386483498</v>
      </c>
      <c r="BB20" s="161">
        <v>1.17105203852007</v>
      </c>
      <c r="BC20" s="162">
        <v>2.0975199654777699</v>
      </c>
      <c r="BD20" s="152"/>
      <c r="BE20" s="163">
        <v>-1.28718061328926</v>
      </c>
    </row>
    <row r="21" spans="1:57" x14ac:dyDescent="0.2">
      <c r="A21" s="34" t="s">
        <v>43</v>
      </c>
      <c r="B21" s="2" t="str">
        <f t="shared" si="0"/>
        <v>Newport News/Hampton, VA</v>
      </c>
      <c r="C21" s="2"/>
      <c r="D21" s="23" t="s">
        <v>92</v>
      </c>
      <c r="E21" s="26" t="s">
        <v>93</v>
      </c>
      <c r="F21" s="2"/>
      <c r="G21" s="179">
        <v>88.349568560166901</v>
      </c>
      <c r="H21" s="174">
        <v>96.248307462391097</v>
      </c>
      <c r="I21" s="174">
        <v>100.121438340217</v>
      </c>
      <c r="J21" s="174">
        <v>97.437323263236905</v>
      </c>
      <c r="K21" s="174">
        <v>97.054706852367602</v>
      </c>
      <c r="L21" s="180">
        <v>96.139504731910804</v>
      </c>
      <c r="M21" s="174"/>
      <c r="N21" s="181">
        <v>124.406982128777</v>
      </c>
      <c r="O21" s="182">
        <v>125.544027024374</v>
      </c>
      <c r="P21" s="183">
        <v>124.976669486107</v>
      </c>
      <c r="Q21" s="174"/>
      <c r="R21" s="184">
        <v>105.496264755471</v>
      </c>
      <c r="S21" s="157"/>
      <c r="T21" s="158">
        <v>-3.99437553475114</v>
      </c>
      <c r="U21" s="152">
        <v>-0.244623082903075</v>
      </c>
      <c r="V21" s="152">
        <v>1.20668718067821</v>
      </c>
      <c r="W21" s="152">
        <v>1.2570368338282001</v>
      </c>
      <c r="X21" s="152">
        <v>3.5004205287037502</v>
      </c>
      <c r="Y21" s="159">
        <v>0.54717632895624702</v>
      </c>
      <c r="Z21" s="152"/>
      <c r="AA21" s="160">
        <v>3.88476528941937</v>
      </c>
      <c r="AB21" s="161">
        <v>1.4390924030025201</v>
      </c>
      <c r="AC21" s="162">
        <v>2.5847880177779401</v>
      </c>
      <c r="AD21" s="152"/>
      <c r="AE21" s="163">
        <v>1.2074116868731299</v>
      </c>
      <c r="AF21" s="29"/>
      <c r="AG21" s="179">
        <v>91.194803642572495</v>
      </c>
      <c r="AH21" s="174">
        <v>93.009261023887206</v>
      </c>
      <c r="AI21" s="174">
        <v>95.136506704601601</v>
      </c>
      <c r="AJ21" s="174">
        <v>95.412537558081993</v>
      </c>
      <c r="AK21" s="174">
        <v>96.011011041814299</v>
      </c>
      <c r="AL21" s="180">
        <v>94.260981705830901</v>
      </c>
      <c r="AM21" s="174"/>
      <c r="AN21" s="181">
        <v>129.09323392195901</v>
      </c>
      <c r="AO21" s="182">
        <v>126.41869889913499</v>
      </c>
      <c r="AP21" s="183">
        <v>127.76984788998701</v>
      </c>
      <c r="AQ21" s="174"/>
      <c r="AR21" s="184">
        <v>105.341321496299</v>
      </c>
      <c r="AS21" s="157"/>
      <c r="AT21" s="158">
        <v>-0.33133155553378602</v>
      </c>
      <c r="AU21" s="152">
        <v>-0.93295908961672702</v>
      </c>
      <c r="AV21" s="152">
        <v>-2.2250284012339798</v>
      </c>
      <c r="AW21" s="152">
        <v>0.47362303384323501</v>
      </c>
      <c r="AX21" s="152">
        <v>-3.64759782703814</v>
      </c>
      <c r="AY21" s="159">
        <v>-1.4241378950405801</v>
      </c>
      <c r="AZ21" s="152"/>
      <c r="BA21" s="160">
        <v>2.90200588708282</v>
      </c>
      <c r="BB21" s="161">
        <v>-0.75807549966196497</v>
      </c>
      <c r="BC21" s="162">
        <v>1.0621703641848399</v>
      </c>
      <c r="BD21" s="152"/>
      <c r="BE21" s="163">
        <v>-0.347111316683544</v>
      </c>
    </row>
    <row r="22" spans="1:57" x14ac:dyDescent="0.2">
      <c r="A22" s="35" t="s">
        <v>103</v>
      </c>
      <c r="B22" s="2" t="str">
        <f t="shared" si="0"/>
        <v>Chesapeake/Suffolk, VA</v>
      </c>
      <c r="C22" s="2"/>
      <c r="D22" s="24" t="s">
        <v>92</v>
      </c>
      <c r="E22" s="27" t="s">
        <v>93</v>
      </c>
      <c r="F22" s="2"/>
      <c r="G22" s="185">
        <v>106.287520202751</v>
      </c>
      <c r="H22" s="186">
        <v>114.079529662921</v>
      </c>
      <c r="I22" s="186">
        <v>117.69891930555499</v>
      </c>
      <c r="J22" s="186">
        <v>116.481620669406</v>
      </c>
      <c r="K22" s="186">
        <v>116.075915623171</v>
      </c>
      <c r="L22" s="187">
        <v>114.42777274821</v>
      </c>
      <c r="M22" s="174"/>
      <c r="N22" s="188">
        <v>149.12748148967501</v>
      </c>
      <c r="O22" s="189">
        <v>149.990639670516</v>
      </c>
      <c r="P22" s="190">
        <v>149.55329544138201</v>
      </c>
      <c r="Q22" s="174"/>
      <c r="R22" s="191">
        <v>125.16533579770901</v>
      </c>
      <c r="S22" s="157"/>
      <c r="T22" s="164">
        <v>0.94124721372508802</v>
      </c>
      <c r="U22" s="165">
        <v>3.0273376148271001</v>
      </c>
      <c r="V22" s="165">
        <v>2.1850508312490802</v>
      </c>
      <c r="W22" s="165">
        <v>-0.443605207438105</v>
      </c>
      <c r="X22" s="165">
        <v>-0.27573739464506702</v>
      </c>
      <c r="Y22" s="166">
        <v>1.01876782010761</v>
      </c>
      <c r="Z22" s="152"/>
      <c r="AA22" s="167">
        <v>-0.36938601454708198</v>
      </c>
      <c r="AB22" s="168">
        <v>-1.6943426560903301</v>
      </c>
      <c r="AC22" s="169">
        <v>-1.0563612746181701</v>
      </c>
      <c r="AD22" s="152"/>
      <c r="AE22" s="170">
        <v>-0.199878739864254</v>
      </c>
      <c r="AF22" s="30"/>
      <c r="AG22" s="185">
        <v>103.592075273189</v>
      </c>
      <c r="AH22" s="186">
        <v>109.27842209031201</v>
      </c>
      <c r="AI22" s="186">
        <v>112.56269303157799</v>
      </c>
      <c r="AJ22" s="186">
        <v>112.45189031065</v>
      </c>
      <c r="AK22" s="186">
        <v>112.997964409448</v>
      </c>
      <c r="AL22" s="187">
        <v>110.417266346733</v>
      </c>
      <c r="AM22" s="174"/>
      <c r="AN22" s="188">
        <v>148.71205866239899</v>
      </c>
      <c r="AO22" s="189">
        <v>144.489490098815</v>
      </c>
      <c r="AP22" s="190">
        <v>146.64676898384101</v>
      </c>
      <c r="AQ22" s="174"/>
      <c r="AR22" s="191">
        <v>121.76701027471999</v>
      </c>
      <c r="AS22" s="157"/>
      <c r="AT22" s="164">
        <v>-0.484025878063926</v>
      </c>
      <c r="AU22" s="165">
        <v>-0.30030635020775098</v>
      </c>
      <c r="AV22" s="165">
        <v>0.27298454700254199</v>
      </c>
      <c r="AW22" s="165">
        <v>-1.73169286755425</v>
      </c>
      <c r="AX22" s="165">
        <v>-3.1425689679493001</v>
      </c>
      <c r="AY22" s="166">
        <v>-1.17532558529914</v>
      </c>
      <c r="AZ22" s="152"/>
      <c r="BA22" s="167">
        <v>2.2016044317580201</v>
      </c>
      <c r="BB22" s="168">
        <v>0.44102430762012601</v>
      </c>
      <c r="BC22" s="169">
        <v>1.3542329085137399</v>
      </c>
      <c r="BD22" s="152"/>
      <c r="BE22" s="170">
        <v>-0.32277870154732202</v>
      </c>
    </row>
    <row r="23" spans="1:57" x14ac:dyDescent="0.2">
      <c r="A23" s="34" t="s">
        <v>59</v>
      </c>
      <c r="B23" s="2" t="s">
        <v>59</v>
      </c>
      <c r="C23" s="8"/>
      <c r="D23" s="22" t="s">
        <v>92</v>
      </c>
      <c r="E23" s="25" t="s">
        <v>93</v>
      </c>
      <c r="F23" s="2"/>
      <c r="G23" s="171">
        <v>144.40162225705299</v>
      </c>
      <c r="H23" s="172">
        <v>154.517963157894</v>
      </c>
      <c r="I23" s="172">
        <v>165.856808025535</v>
      </c>
      <c r="J23" s="172">
        <v>160.281673819742</v>
      </c>
      <c r="K23" s="172">
        <v>156.37691117764399</v>
      </c>
      <c r="L23" s="173">
        <v>157.45032523759201</v>
      </c>
      <c r="M23" s="174"/>
      <c r="N23" s="175">
        <v>159.988664448669</v>
      </c>
      <c r="O23" s="176">
        <v>164.127788902795</v>
      </c>
      <c r="P23" s="177">
        <v>162.19294823372499</v>
      </c>
      <c r="Q23" s="174"/>
      <c r="R23" s="178">
        <v>158.97824350440101</v>
      </c>
      <c r="S23" s="157"/>
      <c r="T23" s="149">
        <v>-6.1647273934387403</v>
      </c>
      <c r="U23" s="150">
        <v>-7.7185783770610099</v>
      </c>
      <c r="V23" s="150">
        <v>-1.96656457979031</v>
      </c>
      <c r="W23" s="150">
        <v>-3.8960552795862</v>
      </c>
      <c r="X23" s="150">
        <v>5.2420151530913298E-2</v>
      </c>
      <c r="Y23" s="151">
        <v>-3.7126482456138499</v>
      </c>
      <c r="Z23" s="152"/>
      <c r="AA23" s="153">
        <v>-2.0871064944792401</v>
      </c>
      <c r="AB23" s="154">
        <v>-4.7792441645342398</v>
      </c>
      <c r="AC23" s="155">
        <v>-3.5606572460669002</v>
      </c>
      <c r="AD23" s="152"/>
      <c r="AE23" s="156">
        <v>-3.6100350437945199</v>
      </c>
      <c r="AF23" s="28"/>
      <c r="AG23" s="171">
        <v>153.78</v>
      </c>
      <c r="AH23" s="172">
        <v>160.935215918712</v>
      </c>
      <c r="AI23" s="172">
        <v>178.89661720321899</v>
      </c>
      <c r="AJ23" s="172">
        <v>181.290595019016</v>
      </c>
      <c r="AK23" s="172">
        <v>165.17066083097001</v>
      </c>
      <c r="AL23" s="173">
        <v>169.41606987260701</v>
      </c>
      <c r="AM23" s="174"/>
      <c r="AN23" s="175">
        <v>175.05950873239399</v>
      </c>
      <c r="AO23" s="176">
        <v>177.03866238630201</v>
      </c>
      <c r="AP23" s="177">
        <v>176.07461251372101</v>
      </c>
      <c r="AQ23" s="174"/>
      <c r="AR23" s="178">
        <v>171.642672062548</v>
      </c>
      <c r="AS23" s="157"/>
      <c r="AT23" s="149">
        <v>2.2652240737127598</v>
      </c>
      <c r="AU23" s="150">
        <v>-1.50572257151858</v>
      </c>
      <c r="AV23" s="150">
        <v>5.93250719183151</v>
      </c>
      <c r="AW23" s="150">
        <v>8.2257911641841392</v>
      </c>
      <c r="AX23" s="150">
        <v>4.8479659962246604</v>
      </c>
      <c r="AY23" s="151">
        <v>4.3263432753493403</v>
      </c>
      <c r="AZ23" s="152"/>
      <c r="BA23" s="153">
        <v>4.9629423322370601</v>
      </c>
      <c r="BB23" s="154">
        <v>2.33937162338104</v>
      </c>
      <c r="BC23" s="155">
        <v>3.5657116873761301</v>
      </c>
      <c r="BD23" s="152"/>
      <c r="BE23" s="156">
        <v>4.1383057633169296</v>
      </c>
    </row>
    <row r="24" spans="1:57" x14ac:dyDescent="0.2">
      <c r="A24" s="34" t="s">
        <v>104</v>
      </c>
      <c r="B24" s="2" t="str">
        <f t="shared" si="0"/>
        <v>Richmond North/Glen Allen, VA</v>
      </c>
      <c r="C24" s="9"/>
      <c r="D24" s="23" t="s">
        <v>92</v>
      </c>
      <c r="E24" s="26" t="s">
        <v>93</v>
      </c>
      <c r="F24" s="2"/>
      <c r="G24" s="179">
        <v>100.221528553027</v>
      </c>
      <c r="H24" s="174">
        <v>105.85060859188501</v>
      </c>
      <c r="I24" s="174">
        <v>113.072173576732</v>
      </c>
      <c r="J24" s="174">
        <v>110.305662574756</v>
      </c>
      <c r="K24" s="174">
        <v>105.127506613756</v>
      </c>
      <c r="L24" s="180">
        <v>107.36112351139801</v>
      </c>
      <c r="M24" s="174"/>
      <c r="N24" s="181">
        <v>117.25215282083001</v>
      </c>
      <c r="O24" s="182">
        <v>118.398849160393</v>
      </c>
      <c r="P24" s="183">
        <v>117.845070359281</v>
      </c>
      <c r="Q24" s="174"/>
      <c r="R24" s="184">
        <v>110.637510175438</v>
      </c>
      <c r="S24" s="157"/>
      <c r="T24" s="158">
        <v>7.2445589953393501</v>
      </c>
      <c r="U24" s="152">
        <v>1.29413442818222</v>
      </c>
      <c r="V24" s="152">
        <v>3.1734630678620599</v>
      </c>
      <c r="W24" s="152">
        <v>1.9812394181864801</v>
      </c>
      <c r="X24" s="152">
        <v>2.3326502677444299</v>
      </c>
      <c r="Y24" s="159">
        <v>2.84186466468844</v>
      </c>
      <c r="Z24" s="152"/>
      <c r="AA24" s="160">
        <v>2.2227265371226501</v>
      </c>
      <c r="AB24" s="161">
        <v>1.5638864316644101</v>
      </c>
      <c r="AC24" s="162">
        <v>1.8790248231683799</v>
      </c>
      <c r="AD24" s="152"/>
      <c r="AE24" s="163">
        <v>2.4909433828729401</v>
      </c>
      <c r="AF24" s="29"/>
      <c r="AG24" s="179">
        <v>100.16600365671199</v>
      </c>
      <c r="AH24" s="174">
        <v>105.66099418684399</v>
      </c>
      <c r="AI24" s="174">
        <v>110.698117627443</v>
      </c>
      <c r="AJ24" s="174">
        <v>114.206115808455</v>
      </c>
      <c r="AK24" s="174">
        <v>115.37981172863699</v>
      </c>
      <c r="AL24" s="180">
        <v>109.88009931398901</v>
      </c>
      <c r="AM24" s="174"/>
      <c r="AN24" s="181">
        <v>127.579308620812</v>
      </c>
      <c r="AO24" s="182">
        <v>126.74759425939</v>
      </c>
      <c r="AP24" s="183">
        <v>127.161838959837</v>
      </c>
      <c r="AQ24" s="174"/>
      <c r="AR24" s="184">
        <v>115.578514421779</v>
      </c>
      <c r="AS24" s="157"/>
      <c r="AT24" s="158">
        <v>4.2576708724319596</v>
      </c>
      <c r="AU24" s="152">
        <v>-0.103021576953918</v>
      </c>
      <c r="AV24" s="152">
        <v>-0.40938531924848598</v>
      </c>
      <c r="AW24" s="152">
        <v>3.44749070396862</v>
      </c>
      <c r="AX24" s="152">
        <v>10.545701238845</v>
      </c>
      <c r="AY24" s="159">
        <v>3.5208546671529599</v>
      </c>
      <c r="AZ24" s="152"/>
      <c r="BA24" s="160">
        <v>9.4202521473164502</v>
      </c>
      <c r="BB24" s="161">
        <v>8.3598064117040103</v>
      </c>
      <c r="BC24" s="162">
        <v>8.88456220350953</v>
      </c>
      <c r="BD24" s="152"/>
      <c r="BE24" s="163">
        <v>5.5847744683838298</v>
      </c>
    </row>
    <row r="25" spans="1:57" x14ac:dyDescent="0.2">
      <c r="A25" s="34" t="s">
        <v>62</v>
      </c>
      <c r="B25" s="2" t="str">
        <f t="shared" si="0"/>
        <v>Richmond West/Midlothian, VA</v>
      </c>
      <c r="C25" s="2"/>
      <c r="D25" s="23" t="s">
        <v>92</v>
      </c>
      <c r="E25" s="26" t="s">
        <v>93</v>
      </c>
      <c r="F25" s="2"/>
      <c r="G25" s="179">
        <v>85.536906948968493</v>
      </c>
      <c r="H25" s="174">
        <v>89.717605136363602</v>
      </c>
      <c r="I25" s="174">
        <v>95.036634835720307</v>
      </c>
      <c r="J25" s="174">
        <v>92.274001495820499</v>
      </c>
      <c r="K25" s="174">
        <v>89.206986611062305</v>
      </c>
      <c r="L25" s="180">
        <v>90.590590489650694</v>
      </c>
      <c r="M25" s="174"/>
      <c r="N25" s="181">
        <v>101.43906117353301</v>
      </c>
      <c r="O25" s="182">
        <v>101.00006065380001</v>
      </c>
      <c r="P25" s="183">
        <v>101.21352043707</v>
      </c>
      <c r="Q25" s="174"/>
      <c r="R25" s="184">
        <v>93.890516305236005</v>
      </c>
      <c r="S25" s="157"/>
      <c r="T25" s="158">
        <v>-7.7443914915291998</v>
      </c>
      <c r="U25" s="152">
        <v>-9.4485162741545405</v>
      </c>
      <c r="V25" s="152">
        <v>-5.2741818320194804</v>
      </c>
      <c r="W25" s="152">
        <v>-9.9378578547296694</v>
      </c>
      <c r="X25" s="152">
        <v>-11.7559742715195</v>
      </c>
      <c r="Y25" s="159">
        <v>-8.9937683734164899</v>
      </c>
      <c r="Z25" s="152"/>
      <c r="AA25" s="160">
        <v>-3.9044943653613302</v>
      </c>
      <c r="AB25" s="161">
        <v>-3.9048742001007102</v>
      </c>
      <c r="AC25" s="162">
        <v>-3.9042387257530402</v>
      </c>
      <c r="AD25" s="152"/>
      <c r="AE25" s="163">
        <v>-7.3058668580537303</v>
      </c>
      <c r="AF25" s="29"/>
      <c r="AG25" s="179">
        <v>87.241997433797394</v>
      </c>
      <c r="AH25" s="174">
        <v>91.537266862767197</v>
      </c>
      <c r="AI25" s="174">
        <v>94.330665032714705</v>
      </c>
      <c r="AJ25" s="174">
        <v>96.811876396927204</v>
      </c>
      <c r="AK25" s="174">
        <v>97.992292864311494</v>
      </c>
      <c r="AL25" s="180">
        <v>93.9623185985985</v>
      </c>
      <c r="AM25" s="174"/>
      <c r="AN25" s="181">
        <v>113.160403730738</v>
      </c>
      <c r="AO25" s="182">
        <v>111.886462304792</v>
      </c>
      <c r="AP25" s="183">
        <v>112.52214412518499</v>
      </c>
      <c r="AQ25" s="174"/>
      <c r="AR25" s="184">
        <v>100.105009313331</v>
      </c>
      <c r="AS25" s="157"/>
      <c r="AT25" s="158">
        <v>0.13702706495403799</v>
      </c>
      <c r="AU25" s="152">
        <v>-2.30061481896084</v>
      </c>
      <c r="AV25" s="152">
        <v>-1.24936072661495</v>
      </c>
      <c r="AW25" s="152">
        <v>-2.3204155499099701</v>
      </c>
      <c r="AX25" s="152">
        <v>-1.5979719117234901</v>
      </c>
      <c r="AY25" s="159">
        <v>-1.57567165102129</v>
      </c>
      <c r="AZ25" s="152"/>
      <c r="BA25" s="160">
        <v>5.2571647164492497</v>
      </c>
      <c r="BB25" s="161">
        <v>4.0457254574747097</v>
      </c>
      <c r="BC25" s="162">
        <v>4.6500031438878198</v>
      </c>
      <c r="BD25" s="152"/>
      <c r="BE25" s="163">
        <v>0.795463224136994</v>
      </c>
    </row>
    <row r="26" spans="1:57" x14ac:dyDescent="0.2">
      <c r="A26" s="34" t="s">
        <v>58</v>
      </c>
      <c r="B26" s="2" t="str">
        <f t="shared" si="0"/>
        <v>Petersburg/Chester, VA</v>
      </c>
      <c r="C26" s="2"/>
      <c r="D26" s="23" t="s">
        <v>92</v>
      </c>
      <c r="E26" s="26" t="s">
        <v>93</v>
      </c>
      <c r="F26" s="2"/>
      <c r="G26" s="179">
        <v>91.167984348612706</v>
      </c>
      <c r="H26" s="174">
        <v>96.543489656925004</v>
      </c>
      <c r="I26" s="174">
        <v>98.293680952380896</v>
      </c>
      <c r="J26" s="174">
        <v>100.713533759527</v>
      </c>
      <c r="K26" s="174">
        <v>97.494826874516804</v>
      </c>
      <c r="L26" s="180">
        <v>97.0587638531061</v>
      </c>
      <c r="M26" s="174"/>
      <c r="N26" s="181">
        <v>101.148070444941</v>
      </c>
      <c r="O26" s="182">
        <v>100.510021805273</v>
      </c>
      <c r="P26" s="183">
        <v>100.83220953934899</v>
      </c>
      <c r="Q26" s="174"/>
      <c r="R26" s="184">
        <v>98.163251225246995</v>
      </c>
      <c r="S26" s="157"/>
      <c r="T26" s="158">
        <v>-1.48618433292222</v>
      </c>
      <c r="U26" s="152">
        <v>-8.1337898763708505E-2</v>
      </c>
      <c r="V26" s="152">
        <v>-0.82044566908108696</v>
      </c>
      <c r="W26" s="152">
        <v>2.2603796214901699</v>
      </c>
      <c r="X26" s="152">
        <v>0.772448974489504</v>
      </c>
      <c r="Y26" s="159">
        <v>0.242873488610233</v>
      </c>
      <c r="Z26" s="152"/>
      <c r="AA26" s="160">
        <v>-3.4262430627979801</v>
      </c>
      <c r="AB26" s="161">
        <v>-3.1206869743236001</v>
      </c>
      <c r="AC26" s="162">
        <v>-3.2709794422091298</v>
      </c>
      <c r="AD26" s="152"/>
      <c r="AE26" s="163">
        <v>-0.88409425500303995</v>
      </c>
      <c r="AF26" s="29"/>
      <c r="AG26" s="179">
        <v>90.753912853735997</v>
      </c>
      <c r="AH26" s="174">
        <v>95.607010563854104</v>
      </c>
      <c r="AI26" s="174">
        <v>97.514090801451303</v>
      </c>
      <c r="AJ26" s="174">
        <v>97.676653906846497</v>
      </c>
      <c r="AK26" s="174">
        <v>96.076208350332294</v>
      </c>
      <c r="AL26" s="180">
        <v>95.722630403434806</v>
      </c>
      <c r="AM26" s="174"/>
      <c r="AN26" s="181">
        <v>102.244387102725</v>
      </c>
      <c r="AO26" s="182">
        <v>102.236540365766</v>
      </c>
      <c r="AP26" s="183">
        <v>102.240471924017</v>
      </c>
      <c r="AQ26" s="174"/>
      <c r="AR26" s="184">
        <v>97.753981335154904</v>
      </c>
      <c r="AS26" s="157"/>
      <c r="AT26" s="158">
        <v>0.479486200760809</v>
      </c>
      <c r="AU26" s="152">
        <v>1.1825772314878</v>
      </c>
      <c r="AV26" s="152">
        <v>0.73903831752318605</v>
      </c>
      <c r="AW26" s="152">
        <v>1.7961388662914399</v>
      </c>
      <c r="AX26" s="152">
        <v>1.3232235169001501</v>
      </c>
      <c r="AY26" s="159">
        <v>1.1811961092602701</v>
      </c>
      <c r="AZ26" s="152"/>
      <c r="BA26" s="160">
        <v>1.0781718235006701</v>
      </c>
      <c r="BB26" s="161">
        <v>0.75868181420861303</v>
      </c>
      <c r="BC26" s="162">
        <v>0.91692315331085505</v>
      </c>
      <c r="BD26" s="152"/>
      <c r="BE26" s="163">
        <v>1.1499712931973001</v>
      </c>
    </row>
    <row r="27" spans="1:57" x14ac:dyDescent="0.2">
      <c r="A27" s="34" t="s">
        <v>105</v>
      </c>
      <c r="B27" s="2" t="s">
        <v>49</v>
      </c>
      <c r="C27" s="2"/>
      <c r="D27" s="23" t="s">
        <v>92</v>
      </c>
      <c r="E27" s="26" t="s">
        <v>93</v>
      </c>
      <c r="F27" s="2"/>
      <c r="G27" s="179">
        <v>136.77282324058899</v>
      </c>
      <c r="H27" s="174">
        <v>132.62824112998101</v>
      </c>
      <c r="I27" s="174">
        <v>123.43373604060901</v>
      </c>
      <c r="J27" s="174">
        <v>126.215337087957</v>
      </c>
      <c r="K27" s="174">
        <v>131.752650461022</v>
      </c>
      <c r="L27" s="180">
        <v>129.914274185132</v>
      </c>
      <c r="M27" s="174"/>
      <c r="N27" s="181">
        <v>157.32333731700001</v>
      </c>
      <c r="O27" s="182">
        <v>154.75096495291001</v>
      </c>
      <c r="P27" s="183">
        <v>156.05834181155501</v>
      </c>
      <c r="Q27" s="174"/>
      <c r="R27" s="184">
        <v>138.12896750799101</v>
      </c>
      <c r="S27" s="157"/>
      <c r="T27" s="158">
        <v>12.5315540241214</v>
      </c>
      <c r="U27" s="152">
        <v>5.8344905802324698</v>
      </c>
      <c r="V27" s="152">
        <v>-8.6233614740857707</v>
      </c>
      <c r="W27" s="152">
        <v>-7.8973959737392496</v>
      </c>
      <c r="X27" s="152">
        <v>-3.0490001439801202</v>
      </c>
      <c r="Y27" s="159">
        <v>-1.21773556792208</v>
      </c>
      <c r="Z27" s="152"/>
      <c r="AA27" s="160">
        <v>1.40144069348401</v>
      </c>
      <c r="AB27" s="161">
        <v>0.38849212503420599</v>
      </c>
      <c r="AC27" s="162">
        <v>0.90606761979983896</v>
      </c>
      <c r="AD27" s="152"/>
      <c r="AE27" s="163">
        <v>-0.53803826824522005</v>
      </c>
      <c r="AF27" s="29"/>
      <c r="AG27" s="179">
        <v>127.616518161641</v>
      </c>
      <c r="AH27" s="174">
        <v>125.228536030002</v>
      </c>
      <c r="AI27" s="174">
        <v>122.784244289003</v>
      </c>
      <c r="AJ27" s="174">
        <v>126.5956874006</v>
      </c>
      <c r="AK27" s="174">
        <v>146.10619028871301</v>
      </c>
      <c r="AL27" s="180">
        <v>129.79107604056699</v>
      </c>
      <c r="AM27" s="174"/>
      <c r="AN27" s="181">
        <v>170.433759909825</v>
      </c>
      <c r="AO27" s="182">
        <v>164.53410963122599</v>
      </c>
      <c r="AP27" s="183">
        <v>167.519662692753</v>
      </c>
      <c r="AQ27" s="174"/>
      <c r="AR27" s="184">
        <v>142.073862319558</v>
      </c>
      <c r="AS27" s="157"/>
      <c r="AT27" s="158">
        <v>10.1137661139926</v>
      </c>
      <c r="AU27" s="152">
        <v>6.1814641093600002</v>
      </c>
      <c r="AV27" s="152">
        <v>-0.15523805269112501</v>
      </c>
      <c r="AW27" s="152">
        <v>-0.83878436390876498</v>
      </c>
      <c r="AX27" s="152">
        <v>4.5156123143736799</v>
      </c>
      <c r="AY27" s="159">
        <v>3.6027669326521199</v>
      </c>
      <c r="AZ27" s="152"/>
      <c r="BA27" s="160">
        <v>9.9704232063422698</v>
      </c>
      <c r="BB27" s="161">
        <v>9.6262700151187595</v>
      </c>
      <c r="BC27" s="162">
        <v>9.80099427083751</v>
      </c>
      <c r="BD27" s="152"/>
      <c r="BE27" s="163">
        <v>5.8353121461330604</v>
      </c>
    </row>
    <row r="28" spans="1:57" x14ac:dyDescent="0.2">
      <c r="A28" s="34" t="s">
        <v>54</v>
      </c>
      <c r="B28" s="2" t="str">
        <f t="shared" si="0"/>
        <v>Roanoke, VA</v>
      </c>
      <c r="C28" s="2"/>
      <c r="D28" s="23" t="s">
        <v>92</v>
      </c>
      <c r="E28" s="26" t="s">
        <v>93</v>
      </c>
      <c r="F28" s="2"/>
      <c r="G28" s="179">
        <v>101.262147239263</v>
      </c>
      <c r="H28" s="174">
        <v>107.797886201209</v>
      </c>
      <c r="I28" s="174">
        <v>111.752798188223</v>
      </c>
      <c r="J28" s="174">
        <v>110.420148985358</v>
      </c>
      <c r="K28" s="174">
        <v>107.063788931788</v>
      </c>
      <c r="L28" s="180">
        <v>107.951082382214</v>
      </c>
      <c r="M28" s="174"/>
      <c r="N28" s="181">
        <v>112.570027464982</v>
      </c>
      <c r="O28" s="182">
        <v>110.98300300300301</v>
      </c>
      <c r="P28" s="183">
        <v>111.774125136911</v>
      </c>
      <c r="Q28" s="174"/>
      <c r="R28" s="184">
        <v>109.03376643015</v>
      </c>
      <c r="S28" s="157"/>
      <c r="T28" s="158">
        <v>3.3429962318761</v>
      </c>
      <c r="U28" s="152">
        <v>0.42111364304375798</v>
      </c>
      <c r="V28" s="152">
        <v>2.6941233100933699</v>
      </c>
      <c r="W28" s="152">
        <v>5.4334090322258</v>
      </c>
      <c r="X28" s="152">
        <v>8.2076208218483497</v>
      </c>
      <c r="Y28" s="159">
        <v>3.8582700190580099</v>
      </c>
      <c r="Z28" s="152"/>
      <c r="AA28" s="160">
        <v>3.7959836809168399</v>
      </c>
      <c r="AB28" s="161">
        <v>4.0637368888464804</v>
      </c>
      <c r="AC28" s="162">
        <v>3.9142960483018499</v>
      </c>
      <c r="AD28" s="152"/>
      <c r="AE28" s="163">
        <v>3.8487523729739999</v>
      </c>
      <c r="AF28" s="29"/>
      <c r="AG28" s="179">
        <v>97.803967218598402</v>
      </c>
      <c r="AH28" s="174">
        <v>103.190013744212</v>
      </c>
      <c r="AI28" s="174">
        <v>108.141471363851</v>
      </c>
      <c r="AJ28" s="174">
        <v>108.293984742951</v>
      </c>
      <c r="AK28" s="174">
        <v>105.753815983881</v>
      </c>
      <c r="AL28" s="180">
        <v>104.947104315526</v>
      </c>
      <c r="AM28" s="174"/>
      <c r="AN28" s="181">
        <v>113.305515794992</v>
      </c>
      <c r="AO28" s="182">
        <v>113.72937854930299</v>
      </c>
      <c r="AP28" s="183">
        <v>113.5190872732</v>
      </c>
      <c r="AQ28" s="174"/>
      <c r="AR28" s="184">
        <v>107.549757725343</v>
      </c>
      <c r="AS28" s="157"/>
      <c r="AT28" s="158">
        <v>2.1550143644355</v>
      </c>
      <c r="AU28" s="152">
        <v>-2.2793812554514399</v>
      </c>
      <c r="AV28" s="152">
        <v>-0.89445349699333598</v>
      </c>
      <c r="AW28" s="152">
        <v>3.0814188538114999</v>
      </c>
      <c r="AX28" s="152">
        <v>4.4823880336596096</v>
      </c>
      <c r="AY28" s="159">
        <v>1.18010127830692</v>
      </c>
      <c r="AZ28" s="152"/>
      <c r="BA28" s="160">
        <v>2.96461557366082</v>
      </c>
      <c r="BB28" s="161">
        <v>4.7915619597726904</v>
      </c>
      <c r="BC28" s="162">
        <v>3.8672021438213702</v>
      </c>
      <c r="BD28" s="152"/>
      <c r="BE28" s="163">
        <v>2.0120694474757301</v>
      </c>
    </row>
    <row r="29" spans="1:57" x14ac:dyDescent="0.2">
      <c r="A29" s="34" t="s">
        <v>55</v>
      </c>
      <c r="B29" s="2" t="str">
        <f t="shared" si="0"/>
        <v>Charlottesville, VA</v>
      </c>
      <c r="C29" s="2"/>
      <c r="D29" s="23" t="s">
        <v>92</v>
      </c>
      <c r="E29" s="26" t="s">
        <v>93</v>
      </c>
      <c r="F29" s="2"/>
      <c r="G29" s="179">
        <v>147.95789671361501</v>
      </c>
      <c r="H29" s="174">
        <v>148.12102817597599</v>
      </c>
      <c r="I29" s="174">
        <v>146.02931925465799</v>
      </c>
      <c r="J29" s="174">
        <v>145.748714390065</v>
      </c>
      <c r="K29" s="174">
        <v>153.90431698113201</v>
      </c>
      <c r="L29" s="180">
        <v>148.34353938391499</v>
      </c>
      <c r="M29" s="174"/>
      <c r="N29" s="181">
        <v>192.224537837837</v>
      </c>
      <c r="O29" s="182">
        <v>189.589883365731</v>
      </c>
      <c r="P29" s="183">
        <v>190.925073277633</v>
      </c>
      <c r="Q29" s="174"/>
      <c r="R29" s="184">
        <v>160.00955983338901</v>
      </c>
      <c r="S29" s="157"/>
      <c r="T29" s="158">
        <v>-2.9096643124098698</v>
      </c>
      <c r="U29" s="152">
        <v>-1.8211376662074299</v>
      </c>
      <c r="V29" s="152">
        <v>-4.2772985929545504</v>
      </c>
      <c r="W29" s="152">
        <v>-6.5717039967783801</v>
      </c>
      <c r="X29" s="152">
        <v>-4.7424678241282097</v>
      </c>
      <c r="Y29" s="159">
        <v>-4.2162299835980699</v>
      </c>
      <c r="Z29" s="152"/>
      <c r="AA29" s="160">
        <v>-8.0077080880169191</v>
      </c>
      <c r="AB29" s="161">
        <v>-9.8754244360073606</v>
      </c>
      <c r="AC29" s="162">
        <v>-8.9394099335602597</v>
      </c>
      <c r="AD29" s="152"/>
      <c r="AE29" s="163">
        <v>-5.8773670005201497</v>
      </c>
      <c r="AF29" s="29"/>
      <c r="AG29" s="179">
        <v>145.14858855340199</v>
      </c>
      <c r="AH29" s="174">
        <v>144.29004575209399</v>
      </c>
      <c r="AI29" s="174">
        <v>142.72652993428099</v>
      </c>
      <c r="AJ29" s="174">
        <v>143.32770042193999</v>
      </c>
      <c r="AK29" s="174">
        <v>155.80516098553599</v>
      </c>
      <c r="AL29" s="180">
        <v>146.28667911903199</v>
      </c>
      <c r="AM29" s="174"/>
      <c r="AN29" s="181">
        <v>193.326329481768</v>
      </c>
      <c r="AO29" s="182">
        <v>189.37020554695101</v>
      </c>
      <c r="AP29" s="183">
        <v>191.36531560766201</v>
      </c>
      <c r="AQ29" s="174"/>
      <c r="AR29" s="184">
        <v>159.84105935181901</v>
      </c>
      <c r="AS29" s="157"/>
      <c r="AT29" s="158">
        <v>-4.5246283126102202</v>
      </c>
      <c r="AU29" s="152">
        <v>-1.67635604495705</v>
      </c>
      <c r="AV29" s="152">
        <v>-4.40133701621283</v>
      </c>
      <c r="AW29" s="152">
        <v>-8.4119514064870202</v>
      </c>
      <c r="AX29" s="152">
        <v>-6.1245209538702801</v>
      </c>
      <c r="AY29" s="159">
        <v>-5.1766377893820001</v>
      </c>
      <c r="AZ29" s="152"/>
      <c r="BA29" s="160">
        <v>-4.0541877420037302</v>
      </c>
      <c r="BB29" s="161">
        <v>-5.4804831770439897</v>
      </c>
      <c r="BC29" s="162">
        <v>-4.7563060637492196</v>
      </c>
      <c r="BD29" s="152"/>
      <c r="BE29" s="163">
        <v>-5.03041729592944</v>
      </c>
    </row>
    <row r="30" spans="1:57" x14ac:dyDescent="0.2">
      <c r="A30" s="20" t="s">
        <v>106</v>
      </c>
      <c r="B30" t="s">
        <v>56</v>
      </c>
      <c r="C30" s="2"/>
      <c r="D30" s="23" t="s">
        <v>92</v>
      </c>
      <c r="E30" s="26" t="s">
        <v>93</v>
      </c>
      <c r="F30" s="2"/>
      <c r="G30" s="179">
        <v>107.25507295466301</v>
      </c>
      <c r="H30" s="174">
        <v>110.03009628008699</v>
      </c>
      <c r="I30" s="174">
        <v>116.84033333333301</v>
      </c>
      <c r="J30" s="174">
        <v>116.99724742661</v>
      </c>
      <c r="K30" s="174">
        <v>116.716847328244</v>
      </c>
      <c r="L30" s="180">
        <v>114.02086496836399</v>
      </c>
      <c r="M30" s="174"/>
      <c r="N30" s="181">
        <v>130.70179660398</v>
      </c>
      <c r="O30" s="182">
        <v>126.673722943722</v>
      </c>
      <c r="P30" s="183">
        <v>128.76310256652999</v>
      </c>
      <c r="Q30" s="174"/>
      <c r="R30" s="184">
        <v>118.522015441112</v>
      </c>
      <c r="S30" s="157"/>
      <c r="T30" s="158">
        <v>13.058333620911601</v>
      </c>
      <c r="U30" s="152">
        <v>4.2391994472450403</v>
      </c>
      <c r="V30" s="152">
        <v>5.4838012127039697</v>
      </c>
      <c r="W30" s="152">
        <v>5.88910583492983</v>
      </c>
      <c r="X30" s="152">
        <v>8.1076051304854193</v>
      </c>
      <c r="Y30" s="159">
        <v>6.8488450342771703</v>
      </c>
      <c r="Z30" s="152"/>
      <c r="AA30" s="160">
        <v>13.0411605065557</v>
      </c>
      <c r="AB30" s="161">
        <v>9.6518915906231708</v>
      </c>
      <c r="AC30" s="162">
        <v>11.4125798145818</v>
      </c>
      <c r="AD30" s="152"/>
      <c r="AE30" s="163">
        <v>8.3133320298641191</v>
      </c>
      <c r="AF30" s="29"/>
      <c r="AG30" s="179">
        <v>105.74287777240301</v>
      </c>
      <c r="AH30" s="174">
        <v>109.436100729261</v>
      </c>
      <c r="AI30" s="174">
        <v>112.753050757374</v>
      </c>
      <c r="AJ30" s="174">
        <v>113.389376008326</v>
      </c>
      <c r="AK30" s="174">
        <v>111.8648613591</v>
      </c>
      <c r="AL30" s="180">
        <v>110.908283219412</v>
      </c>
      <c r="AM30" s="174"/>
      <c r="AN30" s="181">
        <v>123.342373179552</v>
      </c>
      <c r="AO30" s="182">
        <v>123.029554890219</v>
      </c>
      <c r="AP30" s="183">
        <v>123.187593699076</v>
      </c>
      <c r="AQ30" s="174"/>
      <c r="AR30" s="184">
        <v>114.745786850207</v>
      </c>
      <c r="AS30" s="157"/>
      <c r="AT30" s="158">
        <v>11.3398097850345</v>
      </c>
      <c r="AU30" s="152">
        <v>5.5835254178204403</v>
      </c>
      <c r="AV30" s="152">
        <v>5.7487853268730698</v>
      </c>
      <c r="AW30" s="152">
        <v>7.6602494745716001</v>
      </c>
      <c r="AX30" s="152">
        <v>6.3463739980494198</v>
      </c>
      <c r="AY30" s="159">
        <v>7.0739473124183503</v>
      </c>
      <c r="AZ30" s="152"/>
      <c r="BA30" s="160">
        <v>7.7175986270913004</v>
      </c>
      <c r="BB30" s="161">
        <v>8.1116496594218095</v>
      </c>
      <c r="BC30" s="162">
        <v>7.9128736881530699</v>
      </c>
      <c r="BD30" s="152"/>
      <c r="BE30" s="163">
        <v>7.3126317076797998</v>
      </c>
    </row>
    <row r="31" spans="1:57" x14ac:dyDescent="0.2">
      <c r="A31" s="20" t="s">
        <v>52</v>
      </c>
      <c r="B31" s="2" t="str">
        <f t="shared" si="0"/>
        <v>Staunton &amp; Harrisonburg, VA</v>
      </c>
      <c r="C31" s="2"/>
      <c r="D31" s="23" t="s">
        <v>92</v>
      </c>
      <c r="E31" s="26" t="s">
        <v>93</v>
      </c>
      <c r="F31" s="2"/>
      <c r="G31" s="179">
        <v>95.684838604499504</v>
      </c>
      <c r="H31" s="174">
        <v>97.889061007957494</v>
      </c>
      <c r="I31" s="174">
        <v>99.125105052526195</v>
      </c>
      <c r="J31" s="174">
        <v>97.792217772215196</v>
      </c>
      <c r="K31" s="174">
        <v>98.395505063619794</v>
      </c>
      <c r="L31" s="180">
        <v>97.875399068572307</v>
      </c>
      <c r="M31" s="174"/>
      <c r="N31" s="181">
        <v>109.71031553397999</v>
      </c>
      <c r="O31" s="182">
        <v>109.85111294895999</v>
      </c>
      <c r="P31" s="183">
        <v>109.78165828544</v>
      </c>
      <c r="Q31" s="174"/>
      <c r="R31" s="184">
        <v>101.553905966781</v>
      </c>
      <c r="S31" s="157"/>
      <c r="T31" s="158">
        <v>0.20386763649964201</v>
      </c>
      <c r="U31" s="152">
        <v>1.3946676545315699</v>
      </c>
      <c r="V31" s="152">
        <v>3.20844847399627</v>
      </c>
      <c r="W31" s="152">
        <v>2.2893975481760598</v>
      </c>
      <c r="X31" s="152">
        <v>1.3158170606822901</v>
      </c>
      <c r="Y31" s="159">
        <v>1.76315819505571</v>
      </c>
      <c r="Z31" s="152"/>
      <c r="AA31" s="160">
        <v>0.59798478658819898</v>
      </c>
      <c r="AB31" s="161">
        <v>0.79065897882016001</v>
      </c>
      <c r="AC31" s="162">
        <v>0.69458629826393803</v>
      </c>
      <c r="AD31" s="152"/>
      <c r="AE31" s="163">
        <v>1.4081604024440499</v>
      </c>
      <c r="AF31" s="29"/>
      <c r="AG31" s="179">
        <v>96.338996575615099</v>
      </c>
      <c r="AH31" s="174">
        <v>98.284575465380996</v>
      </c>
      <c r="AI31" s="174">
        <v>99.904420874788798</v>
      </c>
      <c r="AJ31" s="174">
        <v>98.456268958543902</v>
      </c>
      <c r="AK31" s="174">
        <v>101.11554464343</v>
      </c>
      <c r="AL31" s="180">
        <v>98.929338898163607</v>
      </c>
      <c r="AM31" s="174"/>
      <c r="AN31" s="181">
        <v>115.003044168676</v>
      </c>
      <c r="AO31" s="182">
        <v>114.089573012502</v>
      </c>
      <c r="AP31" s="183">
        <v>114.54694072263599</v>
      </c>
      <c r="AQ31" s="174"/>
      <c r="AR31" s="184">
        <v>103.80243131741901</v>
      </c>
      <c r="AS31" s="157"/>
      <c r="AT31" s="158">
        <v>1.3132034924418701</v>
      </c>
      <c r="AU31" s="152">
        <v>2.3531638157756598</v>
      </c>
      <c r="AV31" s="152">
        <v>3.70007619600996</v>
      </c>
      <c r="AW31" s="152">
        <v>1.60846761558548</v>
      </c>
      <c r="AX31" s="152">
        <v>2.51419339892333</v>
      </c>
      <c r="AY31" s="159">
        <v>2.3582009506497199</v>
      </c>
      <c r="AZ31" s="152"/>
      <c r="BA31" s="160">
        <v>1.40607399473591</v>
      </c>
      <c r="BB31" s="161">
        <v>0.562226908828237</v>
      </c>
      <c r="BC31" s="162">
        <v>0.98471541957739706</v>
      </c>
      <c r="BD31" s="152"/>
      <c r="BE31" s="163">
        <v>1.6093120333323201</v>
      </c>
    </row>
    <row r="32" spans="1:57" x14ac:dyDescent="0.2">
      <c r="A32" s="20" t="s">
        <v>51</v>
      </c>
      <c r="B32" s="2" t="str">
        <f t="shared" si="0"/>
        <v>Blacksburg &amp; Wytheville, VA</v>
      </c>
      <c r="C32" s="2"/>
      <c r="D32" s="23" t="s">
        <v>92</v>
      </c>
      <c r="E32" s="26" t="s">
        <v>93</v>
      </c>
      <c r="F32" s="2"/>
      <c r="G32" s="179">
        <v>95.774131711409296</v>
      </c>
      <c r="H32" s="174">
        <v>96.883249745848801</v>
      </c>
      <c r="I32" s="174">
        <v>98.836568277651594</v>
      </c>
      <c r="J32" s="174">
        <v>96.882676864244701</v>
      </c>
      <c r="K32" s="174">
        <v>95.770619781631297</v>
      </c>
      <c r="L32" s="180">
        <v>96.877211315609998</v>
      </c>
      <c r="M32" s="174"/>
      <c r="N32" s="181">
        <v>120.19505931034401</v>
      </c>
      <c r="O32" s="182">
        <v>114.39265217391301</v>
      </c>
      <c r="P32" s="183">
        <v>117.465512052593</v>
      </c>
      <c r="Q32" s="174"/>
      <c r="R32" s="184">
        <v>103.427381826632</v>
      </c>
      <c r="S32" s="157"/>
      <c r="T32" s="158">
        <v>4.05177819019654</v>
      </c>
      <c r="U32" s="152">
        <v>2.2334927712752801</v>
      </c>
      <c r="V32" s="152">
        <v>4.5411242121108497</v>
      </c>
      <c r="W32" s="152">
        <v>-0.28367610452097097</v>
      </c>
      <c r="X32" s="152">
        <v>-7.4548074816159602</v>
      </c>
      <c r="Y32" s="159">
        <v>7.5306894489944404E-2</v>
      </c>
      <c r="Z32" s="152"/>
      <c r="AA32" s="160">
        <v>-3.2379867417425201</v>
      </c>
      <c r="AB32" s="161">
        <v>-4.6554582833627602</v>
      </c>
      <c r="AC32" s="162">
        <v>-3.8857098667374799</v>
      </c>
      <c r="AD32" s="152"/>
      <c r="AE32" s="163">
        <v>-2.00666309141879</v>
      </c>
      <c r="AF32" s="29"/>
      <c r="AG32" s="179">
        <v>93.442734624388095</v>
      </c>
      <c r="AH32" s="174">
        <v>95.554238232123595</v>
      </c>
      <c r="AI32" s="174">
        <v>96.571922912205494</v>
      </c>
      <c r="AJ32" s="174">
        <v>95.4340040427861</v>
      </c>
      <c r="AK32" s="174">
        <v>95.090371260683696</v>
      </c>
      <c r="AL32" s="180">
        <v>95.2902690291086</v>
      </c>
      <c r="AM32" s="174"/>
      <c r="AN32" s="181">
        <v>117.658002067336</v>
      </c>
      <c r="AO32" s="182">
        <v>112.82857677902599</v>
      </c>
      <c r="AP32" s="183">
        <v>115.309977996965</v>
      </c>
      <c r="AQ32" s="174"/>
      <c r="AR32" s="184">
        <v>101.751877066242</v>
      </c>
      <c r="AS32" s="157"/>
      <c r="AT32" s="158">
        <v>-0.73934397423045495</v>
      </c>
      <c r="AU32" s="152">
        <v>-1.56364647699565</v>
      </c>
      <c r="AV32" s="152">
        <v>0.62158400890520205</v>
      </c>
      <c r="AW32" s="152">
        <v>-1.3848141483435901</v>
      </c>
      <c r="AX32" s="152">
        <v>-4.1891999186625402</v>
      </c>
      <c r="AY32" s="159">
        <v>-1.47969689419849</v>
      </c>
      <c r="AZ32" s="152"/>
      <c r="BA32" s="160">
        <v>-1.70950296819332</v>
      </c>
      <c r="BB32" s="161">
        <v>-2.52631887731734</v>
      </c>
      <c r="BC32" s="162">
        <v>-2.1249000827822799</v>
      </c>
      <c r="BD32" s="152"/>
      <c r="BE32" s="163">
        <v>-1.94696683556341</v>
      </c>
    </row>
    <row r="33" spans="1:64" x14ac:dyDescent="0.2">
      <c r="A33" s="20" t="s">
        <v>50</v>
      </c>
      <c r="B33" s="2" t="str">
        <f t="shared" si="0"/>
        <v>Lynchburg, VA</v>
      </c>
      <c r="C33" s="2"/>
      <c r="D33" s="23" t="s">
        <v>92</v>
      </c>
      <c r="E33" s="26" t="s">
        <v>93</v>
      </c>
      <c r="F33" s="2"/>
      <c r="G33" s="179">
        <v>102.946202090592</v>
      </c>
      <c r="H33" s="174">
        <v>112.095968318855</v>
      </c>
      <c r="I33" s="174">
        <v>113.120046425255</v>
      </c>
      <c r="J33" s="174">
        <v>111.894363286881</v>
      </c>
      <c r="K33" s="174">
        <v>120.460305528612</v>
      </c>
      <c r="L33" s="180">
        <v>112.70528537516699</v>
      </c>
      <c r="M33" s="174"/>
      <c r="N33" s="181">
        <v>134.69627102354599</v>
      </c>
      <c r="O33" s="182">
        <v>133.98829827915799</v>
      </c>
      <c r="P33" s="183">
        <v>134.34135154565001</v>
      </c>
      <c r="Q33" s="174"/>
      <c r="R33" s="184">
        <v>119.21858101284</v>
      </c>
      <c r="S33" s="157"/>
      <c r="T33" s="158">
        <v>0.68463646198831496</v>
      </c>
      <c r="U33" s="152">
        <v>6.9782069138688403</v>
      </c>
      <c r="V33" s="152">
        <v>7.1821982924689598</v>
      </c>
      <c r="W33" s="152">
        <v>5.1356689296420601</v>
      </c>
      <c r="X33" s="152">
        <v>16.637018615116901</v>
      </c>
      <c r="Y33" s="159">
        <v>7.7003166883649898</v>
      </c>
      <c r="Z33" s="152"/>
      <c r="AA33" s="160">
        <v>17.024768949489001</v>
      </c>
      <c r="AB33" s="161">
        <v>11.541020817542201</v>
      </c>
      <c r="AC33" s="162">
        <v>14.139256247968699</v>
      </c>
      <c r="AD33" s="152"/>
      <c r="AE33" s="163">
        <v>9.9534232613888296</v>
      </c>
      <c r="AF33" s="29"/>
      <c r="AG33" s="179">
        <v>101.249444640338</v>
      </c>
      <c r="AH33" s="174">
        <v>107.210659048631</v>
      </c>
      <c r="AI33" s="174">
        <v>107.05203479576301</v>
      </c>
      <c r="AJ33" s="174">
        <v>107.322147001934</v>
      </c>
      <c r="AK33" s="174">
        <v>109.598756205184</v>
      </c>
      <c r="AL33" s="180">
        <v>106.743350029056</v>
      </c>
      <c r="AM33" s="174"/>
      <c r="AN33" s="181">
        <v>127.041635220125</v>
      </c>
      <c r="AO33" s="182">
        <v>126.549154252763</v>
      </c>
      <c r="AP33" s="183">
        <v>126.79456364513</v>
      </c>
      <c r="AQ33" s="174"/>
      <c r="AR33" s="184">
        <v>113.052776271122</v>
      </c>
      <c r="AS33" s="157"/>
      <c r="AT33" s="158">
        <v>0.55292913468639604</v>
      </c>
      <c r="AU33" s="152">
        <v>2.9943000011977801</v>
      </c>
      <c r="AV33" s="152">
        <v>3.7970750445320398</v>
      </c>
      <c r="AW33" s="152">
        <v>2.17143299024776</v>
      </c>
      <c r="AX33" s="152">
        <v>4.6034708161562303</v>
      </c>
      <c r="AY33" s="159">
        <v>2.9448329455397899</v>
      </c>
      <c r="AZ33" s="152"/>
      <c r="BA33" s="160">
        <v>3.4401760522472702</v>
      </c>
      <c r="BB33" s="161">
        <v>0.69694192065087401</v>
      </c>
      <c r="BC33" s="162">
        <v>2.0283342287704</v>
      </c>
      <c r="BD33" s="152"/>
      <c r="BE33" s="163">
        <v>2.52051255314427</v>
      </c>
    </row>
    <row r="34" spans="1:64" x14ac:dyDescent="0.2">
      <c r="A34" s="20" t="s">
        <v>24</v>
      </c>
      <c r="B34" s="2" t="str">
        <f t="shared" si="0"/>
        <v>Central Virginia</v>
      </c>
      <c r="C34" s="2"/>
      <c r="D34" s="23" t="s">
        <v>92</v>
      </c>
      <c r="E34" s="26" t="s">
        <v>93</v>
      </c>
      <c r="F34" s="2"/>
      <c r="G34" s="179">
        <v>110.03227036011</v>
      </c>
      <c r="H34" s="174">
        <v>115.671927952258</v>
      </c>
      <c r="I34" s="174">
        <v>118.77031628780099</v>
      </c>
      <c r="J34" s="174">
        <v>117.770389594276</v>
      </c>
      <c r="K34" s="174">
        <v>117.19668016368701</v>
      </c>
      <c r="L34" s="180">
        <v>116.20565409551401</v>
      </c>
      <c r="M34" s="174"/>
      <c r="N34" s="181">
        <v>130.357578471582</v>
      </c>
      <c r="O34" s="182">
        <v>130.100428928089</v>
      </c>
      <c r="P34" s="183">
        <v>130.227569681544</v>
      </c>
      <c r="Q34" s="174"/>
      <c r="R34" s="184">
        <v>120.40855003070099</v>
      </c>
      <c r="S34" s="157"/>
      <c r="T34" s="158">
        <v>0.32176925286692598</v>
      </c>
      <c r="U34" s="152">
        <v>-0.235461205011153</v>
      </c>
      <c r="V34" s="152">
        <v>3.8478631624601897E-2</v>
      </c>
      <c r="W34" s="152">
        <v>-0.99888717492451795</v>
      </c>
      <c r="X34" s="152">
        <v>-1.2256394224146301E-2</v>
      </c>
      <c r="Y34" s="159">
        <v>-0.22215488047318599</v>
      </c>
      <c r="Z34" s="152"/>
      <c r="AA34" s="160">
        <v>-0.37773470534044901</v>
      </c>
      <c r="AB34" s="161">
        <v>-1.7464047504695399</v>
      </c>
      <c r="AC34" s="162">
        <v>-1.0799480957243499</v>
      </c>
      <c r="AD34" s="152"/>
      <c r="AE34" s="163">
        <v>-0.47982431385012603</v>
      </c>
      <c r="AF34" s="29"/>
      <c r="AG34" s="179">
        <v>109.111781529179</v>
      </c>
      <c r="AH34" s="174">
        <v>114.252422718052</v>
      </c>
      <c r="AI34" s="174">
        <v>117.468668060374</v>
      </c>
      <c r="AJ34" s="174">
        <v>119.18924698110099</v>
      </c>
      <c r="AK34" s="174">
        <v>120.58670670791</v>
      </c>
      <c r="AL34" s="180">
        <v>116.51709651637699</v>
      </c>
      <c r="AM34" s="174"/>
      <c r="AN34" s="181">
        <v>135.55202672361301</v>
      </c>
      <c r="AO34" s="182">
        <v>134.57364082844299</v>
      </c>
      <c r="AP34" s="183">
        <v>135.06241918919901</v>
      </c>
      <c r="AQ34" s="174"/>
      <c r="AR34" s="184">
        <v>122.412513304152</v>
      </c>
      <c r="AS34" s="157"/>
      <c r="AT34" s="158">
        <v>0.94480193166189697</v>
      </c>
      <c r="AU34" s="152">
        <v>0.76861675098890003</v>
      </c>
      <c r="AV34" s="152">
        <v>0.98373377521766603</v>
      </c>
      <c r="AW34" s="152">
        <v>0.95101415691068203</v>
      </c>
      <c r="AX34" s="152">
        <v>3.2134778237667998</v>
      </c>
      <c r="AY34" s="159">
        <v>1.4529035992461501</v>
      </c>
      <c r="AZ34" s="152"/>
      <c r="BA34" s="160">
        <v>3.9750148505044902</v>
      </c>
      <c r="BB34" s="161">
        <v>2.6581727185106701</v>
      </c>
      <c r="BC34" s="162">
        <v>3.3113375322839298</v>
      </c>
      <c r="BD34" s="152"/>
      <c r="BE34" s="163">
        <v>2.21031579945776</v>
      </c>
    </row>
    <row r="35" spans="1:64" x14ac:dyDescent="0.2">
      <c r="A35" s="20" t="s">
        <v>25</v>
      </c>
      <c r="B35" s="2" t="str">
        <f t="shared" si="0"/>
        <v>Chesapeake Bay</v>
      </c>
      <c r="C35" s="2"/>
      <c r="D35" s="23" t="s">
        <v>92</v>
      </c>
      <c r="E35" s="26" t="s">
        <v>93</v>
      </c>
      <c r="F35" s="2"/>
      <c r="G35" s="179">
        <v>115.18161787365101</v>
      </c>
      <c r="H35" s="174">
        <v>114.987125748502</v>
      </c>
      <c r="I35" s="174">
        <v>118.01778812572699</v>
      </c>
      <c r="J35" s="174">
        <v>117.25101534828801</v>
      </c>
      <c r="K35" s="174">
        <v>116.608372921615</v>
      </c>
      <c r="L35" s="180">
        <v>116.47823908730101</v>
      </c>
      <c r="M35" s="174"/>
      <c r="N35" s="181">
        <v>134.36191239316199</v>
      </c>
      <c r="O35" s="182">
        <v>137.92214285714201</v>
      </c>
      <c r="P35" s="183">
        <v>136.157113347457</v>
      </c>
      <c r="Q35" s="174"/>
      <c r="R35" s="184">
        <v>122.75420439189099</v>
      </c>
      <c r="S35" s="157"/>
      <c r="T35" s="158">
        <v>-2.4946354587577102</v>
      </c>
      <c r="U35" s="152">
        <v>-3.20299255265923</v>
      </c>
      <c r="V35" s="152">
        <v>-4.7036568271790697</v>
      </c>
      <c r="W35" s="152">
        <v>-1.51181882318921</v>
      </c>
      <c r="X35" s="152">
        <v>-0.149511580212009</v>
      </c>
      <c r="Y35" s="159">
        <v>-2.4984721338175602</v>
      </c>
      <c r="Z35" s="152"/>
      <c r="AA35" s="160">
        <v>-13.307709090674599</v>
      </c>
      <c r="AB35" s="161">
        <v>-9.9778570557724997</v>
      </c>
      <c r="AC35" s="162">
        <v>-11.626761354676001</v>
      </c>
      <c r="AD35" s="152"/>
      <c r="AE35" s="163">
        <v>-5.6623933838203602</v>
      </c>
      <c r="AF35" s="29"/>
      <c r="AG35" s="179">
        <v>115.058559457302</v>
      </c>
      <c r="AH35" s="174">
        <v>116.618317843866</v>
      </c>
      <c r="AI35" s="174">
        <v>121.08972323600899</v>
      </c>
      <c r="AJ35" s="174">
        <v>119.59469037400299</v>
      </c>
      <c r="AK35" s="174">
        <v>127.708658156911</v>
      </c>
      <c r="AL35" s="180">
        <v>120.240176819824</v>
      </c>
      <c r="AM35" s="174"/>
      <c r="AN35" s="181">
        <v>150.396679925749</v>
      </c>
      <c r="AO35" s="182">
        <v>144.41330464267</v>
      </c>
      <c r="AP35" s="183">
        <v>147.380209072978</v>
      </c>
      <c r="AQ35" s="174"/>
      <c r="AR35" s="184">
        <v>129.17485260378299</v>
      </c>
      <c r="AS35" s="157"/>
      <c r="AT35" s="158">
        <v>-1.73669511868707</v>
      </c>
      <c r="AU35" s="152">
        <v>-5.0840113132819802</v>
      </c>
      <c r="AV35" s="152">
        <v>-4.37666181166444</v>
      </c>
      <c r="AW35" s="152">
        <v>-5.7554253510189097</v>
      </c>
      <c r="AX35" s="152">
        <v>-3.3730441787619201</v>
      </c>
      <c r="AY35" s="159">
        <v>-4.2545639556421202</v>
      </c>
      <c r="AZ35" s="152"/>
      <c r="BA35" s="160">
        <v>-5.5326064866651503</v>
      </c>
      <c r="BB35" s="161">
        <v>-7.5452711803209898</v>
      </c>
      <c r="BC35" s="162">
        <v>-6.5275252927412204</v>
      </c>
      <c r="BD35" s="152"/>
      <c r="BE35" s="163">
        <v>-4.9229788798699303</v>
      </c>
    </row>
    <row r="36" spans="1:64" x14ac:dyDescent="0.2">
      <c r="A36" s="20" t="s">
        <v>26</v>
      </c>
      <c r="B36" s="2" t="str">
        <f t="shared" si="0"/>
        <v>Coastal Virginia - Eastern Shore</v>
      </c>
      <c r="C36" s="2"/>
      <c r="D36" s="23" t="s">
        <v>92</v>
      </c>
      <c r="E36" s="26" t="s">
        <v>93</v>
      </c>
      <c r="F36" s="2"/>
      <c r="G36" s="179">
        <v>155.734640102827</v>
      </c>
      <c r="H36" s="174">
        <v>155.31537499999999</v>
      </c>
      <c r="I36" s="174">
        <v>152.607085828343</v>
      </c>
      <c r="J36" s="174">
        <v>153.79821000000001</v>
      </c>
      <c r="K36" s="174">
        <v>155.13041123370101</v>
      </c>
      <c r="L36" s="180">
        <v>154.45215115051701</v>
      </c>
      <c r="M36" s="174"/>
      <c r="N36" s="181">
        <v>193.08026863084899</v>
      </c>
      <c r="O36" s="182">
        <v>190.03330449826899</v>
      </c>
      <c r="P36" s="183">
        <v>191.55546753246699</v>
      </c>
      <c r="Q36" s="174"/>
      <c r="R36" s="184">
        <v>166.614583510713</v>
      </c>
      <c r="S36" s="157"/>
      <c r="T36" s="158">
        <v>-0.27883781047370698</v>
      </c>
      <c r="U36" s="152">
        <v>-8.6957006359878992</v>
      </c>
      <c r="V36" s="152">
        <v>-21.964137006914001</v>
      </c>
      <c r="W36" s="152">
        <v>-19.912128670716999</v>
      </c>
      <c r="X36" s="152">
        <v>-13.845892234058899</v>
      </c>
      <c r="Y36" s="159">
        <v>-14.393902619303701</v>
      </c>
      <c r="Z36" s="152"/>
      <c r="AA36" s="160">
        <v>-1.38085018761543</v>
      </c>
      <c r="AB36" s="161">
        <v>-2.45479960420719</v>
      </c>
      <c r="AC36" s="162">
        <v>-1.9199960516393799</v>
      </c>
      <c r="AD36" s="152"/>
      <c r="AE36" s="163">
        <v>-9.9950182580043503</v>
      </c>
      <c r="AF36" s="29"/>
      <c r="AG36" s="179">
        <v>147.964453587886</v>
      </c>
      <c r="AH36" s="174">
        <v>149.59921833598301</v>
      </c>
      <c r="AI36" s="174">
        <v>150.590966418866</v>
      </c>
      <c r="AJ36" s="174">
        <v>153.485753286147</v>
      </c>
      <c r="AK36" s="174">
        <v>160.720431927254</v>
      </c>
      <c r="AL36" s="180">
        <v>152.72925971655499</v>
      </c>
      <c r="AM36" s="174"/>
      <c r="AN36" s="181">
        <v>189.071269945355</v>
      </c>
      <c r="AO36" s="182">
        <v>187.063860229276</v>
      </c>
      <c r="AP36" s="183">
        <v>188.07186148611501</v>
      </c>
      <c r="AQ36" s="174"/>
      <c r="AR36" s="184">
        <v>164.33769710515801</v>
      </c>
      <c r="AS36" s="157"/>
      <c r="AT36" s="158">
        <v>2.7556577373400599</v>
      </c>
      <c r="AU36" s="152">
        <v>-0.47774381848912101</v>
      </c>
      <c r="AV36" s="152">
        <v>-5.8456023042225098</v>
      </c>
      <c r="AW36" s="152">
        <v>-5.3193776910119901</v>
      </c>
      <c r="AX36" s="152">
        <v>-5.2019888299817998</v>
      </c>
      <c r="AY36" s="159">
        <v>-3.3075473897347498</v>
      </c>
      <c r="AZ36" s="152"/>
      <c r="BA36" s="160">
        <v>0.81141610008105702</v>
      </c>
      <c r="BB36" s="161">
        <v>1.16017621888136</v>
      </c>
      <c r="BC36" s="162">
        <v>0.98048901548428602</v>
      </c>
      <c r="BD36" s="152"/>
      <c r="BE36" s="163">
        <v>-1.7939565821475301</v>
      </c>
    </row>
    <row r="37" spans="1:64" x14ac:dyDescent="0.2">
      <c r="A37" s="20" t="s">
        <v>27</v>
      </c>
      <c r="B37" s="2" t="str">
        <f t="shared" si="0"/>
        <v>Coastal Virginia - Hampton Roads</v>
      </c>
      <c r="C37" s="2"/>
      <c r="D37" s="23" t="s">
        <v>92</v>
      </c>
      <c r="E37" s="26" t="s">
        <v>93</v>
      </c>
      <c r="F37" s="2"/>
      <c r="G37" s="179">
        <v>146.123027648716</v>
      </c>
      <c r="H37" s="174">
        <v>150.069033015656</v>
      </c>
      <c r="I37" s="174">
        <v>155.48889914518799</v>
      </c>
      <c r="J37" s="174">
        <v>152.82796261561299</v>
      </c>
      <c r="K37" s="174">
        <v>156.79588520230399</v>
      </c>
      <c r="L37" s="180">
        <v>152.49276221686401</v>
      </c>
      <c r="M37" s="174"/>
      <c r="N37" s="181">
        <v>201.98187059796399</v>
      </c>
      <c r="O37" s="182">
        <v>205.34644458953099</v>
      </c>
      <c r="P37" s="183">
        <v>203.66796264420901</v>
      </c>
      <c r="Q37" s="174"/>
      <c r="R37" s="184">
        <v>168.90379759135001</v>
      </c>
      <c r="S37" s="157"/>
      <c r="T37" s="158">
        <v>0.52157779390049097</v>
      </c>
      <c r="U37" s="152">
        <v>1.94610228836341</v>
      </c>
      <c r="V37" s="152">
        <v>1.3895171594759299</v>
      </c>
      <c r="W37" s="152">
        <v>0.59876790835226301</v>
      </c>
      <c r="X37" s="152">
        <v>2.20783807420346</v>
      </c>
      <c r="Y37" s="159">
        <v>1.3840159377979</v>
      </c>
      <c r="Z37" s="152"/>
      <c r="AA37" s="160">
        <v>3.2574414614526499</v>
      </c>
      <c r="AB37" s="161">
        <v>2.1495784918404701</v>
      </c>
      <c r="AC37" s="162">
        <v>2.6651840396571802</v>
      </c>
      <c r="AD37" s="152"/>
      <c r="AE37" s="163">
        <v>1.4717418711445001</v>
      </c>
      <c r="AF37" s="29"/>
      <c r="AG37" s="179">
        <v>142.33921585759799</v>
      </c>
      <c r="AH37" s="174">
        <v>144.25514739501801</v>
      </c>
      <c r="AI37" s="174">
        <v>149.03197243333301</v>
      </c>
      <c r="AJ37" s="174">
        <v>147.68737079228501</v>
      </c>
      <c r="AK37" s="174">
        <v>157.259468366871</v>
      </c>
      <c r="AL37" s="180">
        <v>148.41769314558999</v>
      </c>
      <c r="AM37" s="174"/>
      <c r="AN37" s="181">
        <v>203.70760737755501</v>
      </c>
      <c r="AO37" s="182">
        <v>200.364883695195</v>
      </c>
      <c r="AP37" s="183">
        <v>202.049493420282</v>
      </c>
      <c r="AQ37" s="174"/>
      <c r="AR37" s="184">
        <v>166.181868738719</v>
      </c>
      <c r="AS37" s="157"/>
      <c r="AT37" s="158">
        <v>-0.31701792460400702</v>
      </c>
      <c r="AU37" s="152">
        <v>-1.8528519573664399</v>
      </c>
      <c r="AV37" s="152">
        <v>-0.53165015282734995</v>
      </c>
      <c r="AW37" s="152">
        <v>-4.1829279482832398</v>
      </c>
      <c r="AX37" s="152">
        <v>-4.7162588230013496</v>
      </c>
      <c r="AY37" s="159">
        <v>-2.5185773173799899</v>
      </c>
      <c r="AZ37" s="152"/>
      <c r="BA37" s="160">
        <v>4.1386599390478302</v>
      </c>
      <c r="BB37" s="161">
        <v>2.3521431124638101</v>
      </c>
      <c r="BC37" s="162">
        <v>3.2517485246955</v>
      </c>
      <c r="BD37" s="152"/>
      <c r="BE37" s="163">
        <v>-0.14974854070928101</v>
      </c>
    </row>
    <row r="38" spans="1:64" x14ac:dyDescent="0.2">
      <c r="A38" s="19" t="s">
        <v>28</v>
      </c>
      <c r="B38" s="2" t="str">
        <f t="shared" si="0"/>
        <v>Northern Virginia</v>
      </c>
      <c r="C38" s="2"/>
      <c r="D38" s="23" t="s">
        <v>92</v>
      </c>
      <c r="E38" s="26" t="s">
        <v>93</v>
      </c>
      <c r="F38" s="2"/>
      <c r="G38" s="179">
        <v>128.144045744046</v>
      </c>
      <c r="H38" s="174">
        <v>146.16245919616401</v>
      </c>
      <c r="I38" s="174">
        <v>153.61310293066401</v>
      </c>
      <c r="J38" s="174">
        <v>148.18467894671701</v>
      </c>
      <c r="K38" s="174">
        <v>133.15158116750499</v>
      </c>
      <c r="L38" s="180">
        <v>142.704321480196</v>
      </c>
      <c r="M38" s="174"/>
      <c r="N38" s="181">
        <v>129.03080733992101</v>
      </c>
      <c r="O38" s="182">
        <v>126.706894663787</v>
      </c>
      <c r="P38" s="183">
        <v>127.868133744855</v>
      </c>
      <c r="Q38" s="174"/>
      <c r="R38" s="184">
        <v>138.39969299080201</v>
      </c>
      <c r="S38" s="157"/>
      <c r="T38" s="158">
        <v>-0.29878604613055598</v>
      </c>
      <c r="U38" s="152">
        <v>-0.66936108327297095</v>
      </c>
      <c r="V38" s="152">
        <v>-2.5510762694351499</v>
      </c>
      <c r="W38" s="152">
        <v>-3.9760322539979702</v>
      </c>
      <c r="X38" s="152">
        <v>-3.7374885779486098</v>
      </c>
      <c r="Y38" s="159">
        <v>-2.45783542073523</v>
      </c>
      <c r="Z38" s="152"/>
      <c r="AA38" s="160">
        <v>-2.4631043928267902</v>
      </c>
      <c r="AB38" s="161">
        <v>-3.0172141287374301</v>
      </c>
      <c r="AC38" s="162">
        <v>-2.7343973520173801</v>
      </c>
      <c r="AD38" s="152"/>
      <c r="AE38" s="163">
        <v>-2.4883596999158</v>
      </c>
      <c r="AF38" s="29"/>
      <c r="AG38" s="179">
        <v>126.15765084862601</v>
      </c>
      <c r="AH38" s="174">
        <v>141.33179255215899</v>
      </c>
      <c r="AI38" s="174">
        <v>148.90898132950301</v>
      </c>
      <c r="AJ38" s="174">
        <v>147.43351887400101</v>
      </c>
      <c r="AK38" s="174">
        <v>133.30535473797201</v>
      </c>
      <c r="AL38" s="180">
        <v>140.107230627642</v>
      </c>
      <c r="AM38" s="174"/>
      <c r="AN38" s="181">
        <v>130.56939709408701</v>
      </c>
      <c r="AO38" s="182">
        <v>127.978271920067</v>
      </c>
      <c r="AP38" s="183">
        <v>129.27217055136899</v>
      </c>
      <c r="AQ38" s="174"/>
      <c r="AR38" s="184">
        <v>136.83913622091401</v>
      </c>
      <c r="AS38" s="157"/>
      <c r="AT38" s="158">
        <v>0.72247742306377105</v>
      </c>
      <c r="AU38" s="152">
        <v>0.88273854071802704</v>
      </c>
      <c r="AV38" s="152">
        <v>0.156001900131996</v>
      </c>
      <c r="AW38" s="152">
        <v>-0.482620651244904</v>
      </c>
      <c r="AX38" s="152">
        <v>-1.6167393397407399</v>
      </c>
      <c r="AY38" s="159">
        <v>-0.119555691962656</v>
      </c>
      <c r="AZ38" s="152"/>
      <c r="BA38" s="160">
        <v>0.47058942158299399</v>
      </c>
      <c r="BB38" s="161">
        <v>-1.5091169519182199</v>
      </c>
      <c r="BC38" s="162">
        <v>-0.520423952409796</v>
      </c>
      <c r="BD38" s="152"/>
      <c r="BE38" s="163">
        <v>-0.22166370631549001</v>
      </c>
    </row>
    <row r="39" spans="1:64" x14ac:dyDescent="0.2">
      <c r="A39" s="21" t="s">
        <v>29</v>
      </c>
      <c r="B39" s="2" t="str">
        <f t="shared" si="0"/>
        <v>Shenandoah Valley</v>
      </c>
      <c r="C39" s="2"/>
      <c r="D39" s="24" t="s">
        <v>92</v>
      </c>
      <c r="E39" s="27" t="s">
        <v>93</v>
      </c>
      <c r="F39" s="2"/>
      <c r="G39" s="185">
        <v>96.518992359121199</v>
      </c>
      <c r="H39" s="186">
        <v>98.663282175551899</v>
      </c>
      <c r="I39" s="186">
        <v>99.141200974109196</v>
      </c>
      <c r="J39" s="186">
        <v>98.131822183098507</v>
      </c>
      <c r="K39" s="186">
        <v>98.991942813377506</v>
      </c>
      <c r="L39" s="187">
        <v>98.357819454126201</v>
      </c>
      <c r="M39" s="174"/>
      <c r="N39" s="188">
        <v>110.16547167589199</v>
      </c>
      <c r="O39" s="189">
        <v>110.92629544672501</v>
      </c>
      <c r="P39" s="190">
        <v>110.550923300406</v>
      </c>
      <c r="Q39" s="174"/>
      <c r="R39" s="191">
        <v>102.207590445439</v>
      </c>
      <c r="S39" s="157"/>
      <c r="T39" s="164">
        <v>0.47131121640650803</v>
      </c>
      <c r="U39" s="165">
        <v>0.42962151167478302</v>
      </c>
      <c r="V39" s="165">
        <v>-0.16094165349231501</v>
      </c>
      <c r="W39" s="165">
        <v>-0.49846913256380398</v>
      </c>
      <c r="X39" s="165">
        <v>-0.41144937869924197</v>
      </c>
      <c r="Y39" s="166">
        <v>-4.0191131928000397E-2</v>
      </c>
      <c r="Z39" s="152"/>
      <c r="AA39" s="167">
        <v>-1.70679873684553</v>
      </c>
      <c r="AB39" s="168">
        <v>-2.25258134110413</v>
      </c>
      <c r="AC39" s="169">
        <v>-1.97351284012714</v>
      </c>
      <c r="AD39" s="152"/>
      <c r="AE39" s="170">
        <v>-0.69009123269702299</v>
      </c>
      <c r="AF39" s="30"/>
      <c r="AG39" s="185">
        <v>95.984967253215402</v>
      </c>
      <c r="AH39" s="186">
        <v>98.439896063313</v>
      </c>
      <c r="AI39" s="186">
        <v>99.250732519778296</v>
      </c>
      <c r="AJ39" s="186">
        <v>98.297303749879504</v>
      </c>
      <c r="AK39" s="186">
        <v>100.29927451484301</v>
      </c>
      <c r="AL39" s="187">
        <v>98.551368876177804</v>
      </c>
      <c r="AM39" s="174"/>
      <c r="AN39" s="188">
        <v>114.040338137791</v>
      </c>
      <c r="AO39" s="189">
        <v>114.012715713508</v>
      </c>
      <c r="AP39" s="190">
        <v>114.026481489462</v>
      </c>
      <c r="AQ39" s="174"/>
      <c r="AR39" s="191">
        <v>103.495815883449</v>
      </c>
      <c r="AS39" s="157"/>
      <c r="AT39" s="164">
        <v>-0.71750587992296899</v>
      </c>
      <c r="AU39" s="165">
        <v>-0.139967825359121</v>
      </c>
      <c r="AV39" s="165">
        <v>8.1360346349654999E-2</v>
      </c>
      <c r="AW39" s="165">
        <v>-0.849400387209856</v>
      </c>
      <c r="AX39" s="165">
        <v>-0.36430067446873998</v>
      </c>
      <c r="AY39" s="166">
        <v>-0.36857129929794702</v>
      </c>
      <c r="AZ39" s="152"/>
      <c r="BA39" s="167">
        <v>-1.81279250841391</v>
      </c>
      <c r="BB39" s="168">
        <v>-2.2467299185703098</v>
      </c>
      <c r="BC39" s="169">
        <v>-2.0313632221546598</v>
      </c>
      <c r="BD39" s="152"/>
      <c r="BE39" s="170">
        <v>-1.1565022660145401</v>
      </c>
    </row>
    <row r="40" spans="1:64" x14ac:dyDescent="0.2">
      <c r="A40" s="18" t="s">
        <v>30</v>
      </c>
      <c r="B40" s="2" t="str">
        <f t="shared" si="0"/>
        <v>Southern Virginia</v>
      </c>
      <c r="C40" s="8"/>
      <c r="D40" s="22" t="s">
        <v>92</v>
      </c>
      <c r="E40" s="25" t="s">
        <v>93</v>
      </c>
      <c r="F40" s="2"/>
      <c r="G40" s="171">
        <v>106.204857268335</v>
      </c>
      <c r="H40" s="172">
        <v>108.64440901213101</v>
      </c>
      <c r="I40" s="172">
        <v>109.669329663212</v>
      </c>
      <c r="J40" s="172">
        <v>109.298363221388</v>
      </c>
      <c r="K40" s="172">
        <v>105.94217758985199</v>
      </c>
      <c r="L40" s="173">
        <v>108.07548216178</v>
      </c>
      <c r="M40" s="174"/>
      <c r="N40" s="175">
        <v>120.390876221498</v>
      </c>
      <c r="O40" s="176">
        <v>122.823869123252</v>
      </c>
      <c r="P40" s="177">
        <v>121.622632679318</v>
      </c>
      <c r="Q40" s="174"/>
      <c r="R40" s="178">
        <v>112.21017915869</v>
      </c>
      <c r="S40" s="157"/>
      <c r="T40" s="149">
        <v>4.2094161524614098</v>
      </c>
      <c r="U40" s="150">
        <v>1.4558247800870401</v>
      </c>
      <c r="V40" s="150">
        <v>-1.18054017112708</v>
      </c>
      <c r="W40" s="150">
        <v>0.51868417667899502</v>
      </c>
      <c r="X40" s="150">
        <v>-0.14874873718001</v>
      </c>
      <c r="Y40" s="151">
        <v>0.75366663900713504</v>
      </c>
      <c r="Z40" s="152"/>
      <c r="AA40" s="153">
        <v>2.0340790967130098</v>
      </c>
      <c r="AB40" s="154">
        <v>5.2390567531752597</v>
      </c>
      <c r="AC40" s="155">
        <v>3.6323798881501399</v>
      </c>
      <c r="AD40" s="152"/>
      <c r="AE40" s="156">
        <v>1.61194250948275</v>
      </c>
      <c r="AF40" s="28"/>
      <c r="AG40" s="171">
        <v>100.490512183581</v>
      </c>
      <c r="AH40" s="172">
        <v>107.925636871005</v>
      </c>
      <c r="AI40" s="172">
        <v>111.00413626336299</v>
      </c>
      <c r="AJ40" s="172">
        <v>112.801861933612</v>
      </c>
      <c r="AK40" s="172">
        <v>112.56781746756801</v>
      </c>
      <c r="AL40" s="173">
        <v>109.432365497833</v>
      </c>
      <c r="AM40" s="174"/>
      <c r="AN40" s="175">
        <v>126.859444983034</v>
      </c>
      <c r="AO40" s="176">
        <v>127.59164881001</v>
      </c>
      <c r="AP40" s="177">
        <v>127.223300142247</v>
      </c>
      <c r="AQ40" s="174"/>
      <c r="AR40" s="178">
        <v>115.000306414479</v>
      </c>
      <c r="AS40" s="157"/>
      <c r="AT40" s="149">
        <v>3.5252759474322599</v>
      </c>
      <c r="AU40" s="150">
        <v>3.0456198772754299</v>
      </c>
      <c r="AV40" s="150">
        <v>1.3401955775229</v>
      </c>
      <c r="AW40" s="150">
        <v>1.2456866990232101</v>
      </c>
      <c r="AX40" s="150">
        <v>2.0359533686861</v>
      </c>
      <c r="AY40" s="151">
        <v>2.280048871015</v>
      </c>
      <c r="AZ40" s="152"/>
      <c r="BA40" s="153">
        <v>6.5627041028325799</v>
      </c>
      <c r="BB40" s="154">
        <v>7.3485174510692097</v>
      </c>
      <c r="BC40" s="155">
        <v>6.9529471827358797</v>
      </c>
      <c r="BD40" s="152"/>
      <c r="BE40" s="156">
        <v>3.8428057456753</v>
      </c>
      <c r="BF40" s="39"/>
      <c r="BG40" s="39"/>
      <c r="BH40" s="39"/>
      <c r="BI40" s="39"/>
      <c r="BJ40" s="39"/>
      <c r="BK40" s="39"/>
      <c r="BL40" s="39"/>
    </row>
    <row r="41" spans="1:64" x14ac:dyDescent="0.2">
      <c r="A41" s="19" t="s">
        <v>31</v>
      </c>
      <c r="B41" s="2" t="str">
        <f t="shared" si="0"/>
        <v>Southwest Virginia - Blue Ridge Highlands</v>
      </c>
      <c r="C41" s="9"/>
      <c r="D41" s="23" t="s">
        <v>92</v>
      </c>
      <c r="E41" s="26" t="s">
        <v>93</v>
      </c>
      <c r="F41" s="2"/>
      <c r="G41" s="179">
        <v>108.669131825451</v>
      </c>
      <c r="H41" s="174">
        <v>107.249489436619</v>
      </c>
      <c r="I41" s="174">
        <v>110.324289147716</v>
      </c>
      <c r="J41" s="174">
        <v>108.979342222222</v>
      </c>
      <c r="K41" s="174">
        <v>107.763738002132</v>
      </c>
      <c r="L41" s="180">
        <v>108.605906535622</v>
      </c>
      <c r="M41" s="174"/>
      <c r="N41" s="181">
        <v>135.12077830550001</v>
      </c>
      <c r="O41" s="182">
        <v>130.97133086253299</v>
      </c>
      <c r="P41" s="183">
        <v>133.144438738666</v>
      </c>
      <c r="Q41" s="174"/>
      <c r="R41" s="184">
        <v>116.526338702993</v>
      </c>
      <c r="S41" s="157"/>
      <c r="T41" s="158">
        <v>6.7787632595443101</v>
      </c>
      <c r="U41" s="152">
        <v>1.6878545434009899</v>
      </c>
      <c r="V41" s="152">
        <v>4.1766085850674104</v>
      </c>
      <c r="W41" s="152">
        <v>1.0993406393905401</v>
      </c>
      <c r="X41" s="152">
        <v>-1.68474942687812</v>
      </c>
      <c r="Y41" s="159">
        <v>2.0959349240793999</v>
      </c>
      <c r="Z41" s="152"/>
      <c r="AA41" s="160">
        <v>2.7103764340752599</v>
      </c>
      <c r="AB41" s="161">
        <v>0.56139727543638596</v>
      </c>
      <c r="AC41" s="162">
        <v>1.69864592405703</v>
      </c>
      <c r="AD41" s="152"/>
      <c r="AE41" s="163">
        <v>1.59028790889103</v>
      </c>
      <c r="AF41" s="29"/>
      <c r="AG41" s="179">
        <v>107.32345222929899</v>
      </c>
      <c r="AH41" s="174">
        <v>107.13025597011099</v>
      </c>
      <c r="AI41" s="174">
        <v>108.993131971606</v>
      </c>
      <c r="AJ41" s="174">
        <v>108.085908122188</v>
      </c>
      <c r="AK41" s="174">
        <v>109.38087142787499</v>
      </c>
      <c r="AL41" s="180">
        <v>108.21956718489101</v>
      </c>
      <c r="AM41" s="174"/>
      <c r="AN41" s="181">
        <v>132.949197065248</v>
      </c>
      <c r="AO41" s="182">
        <v>130.20334829251601</v>
      </c>
      <c r="AP41" s="183">
        <v>131.60116265894399</v>
      </c>
      <c r="AQ41" s="174"/>
      <c r="AR41" s="184">
        <v>115.794822637661</v>
      </c>
      <c r="AS41" s="157"/>
      <c r="AT41" s="158">
        <v>5.32278723262728</v>
      </c>
      <c r="AU41" s="152">
        <v>1.53708528805786</v>
      </c>
      <c r="AV41" s="152">
        <v>3.6331404939203402</v>
      </c>
      <c r="AW41" s="152">
        <v>1.9825964762938899</v>
      </c>
      <c r="AX41" s="152">
        <v>6.7815224216656297E-2</v>
      </c>
      <c r="AY41" s="159">
        <v>2.3813896174308402</v>
      </c>
      <c r="AZ41" s="152"/>
      <c r="BA41" s="160">
        <v>3.7706503204886301</v>
      </c>
      <c r="BB41" s="161">
        <v>3.3150515044667102</v>
      </c>
      <c r="BC41" s="162">
        <v>3.53704076969988</v>
      </c>
      <c r="BD41" s="152"/>
      <c r="BE41" s="163">
        <v>2.6181948065288299</v>
      </c>
      <c r="BF41" s="39"/>
      <c r="BG41" s="39"/>
      <c r="BH41" s="39"/>
      <c r="BI41" s="39"/>
      <c r="BJ41" s="39"/>
      <c r="BK41" s="39"/>
      <c r="BL41" s="39"/>
    </row>
    <row r="42" spans="1:64" x14ac:dyDescent="0.2">
      <c r="A42" s="20" t="s">
        <v>32</v>
      </c>
      <c r="B42" s="2" t="str">
        <f t="shared" si="0"/>
        <v>Southwest Virginia - Heart of Appalachia</v>
      </c>
      <c r="C42" s="2"/>
      <c r="D42" s="23" t="s">
        <v>92</v>
      </c>
      <c r="E42" s="26" t="s">
        <v>93</v>
      </c>
      <c r="F42" s="2"/>
      <c r="G42" s="179">
        <v>84.447367624810795</v>
      </c>
      <c r="H42" s="174">
        <v>89.420011454753705</v>
      </c>
      <c r="I42" s="174">
        <v>90.4117059483726</v>
      </c>
      <c r="J42" s="174">
        <v>91.176827354259999</v>
      </c>
      <c r="K42" s="174">
        <v>90.728192904656296</v>
      </c>
      <c r="L42" s="180">
        <v>89.501486134155002</v>
      </c>
      <c r="M42" s="174"/>
      <c r="N42" s="181">
        <v>97.717098166127201</v>
      </c>
      <c r="O42" s="182">
        <v>94.084157175398602</v>
      </c>
      <c r="P42" s="183">
        <v>95.949939058171694</v>
      </c>
      <c r="Q42" s="174"/>
      <c r="R42" s="184">
        <v>91.433666998671896</v>
      </c>
      <c r="S42" s="157"/>
      <c r="T42" s="158">
        <v>0.25971517038345598</v>
      </c>
      <c r="U42" s="152">
        <v>2.7630882023643202</v>
      </c>
      <c r="V42" s="152">
        <v>0.67895511291295096</v>
      </c>
      <c r="W42" s="152">
        <v>1.37387763095452</v>
      </c>
      <c r="X42" s="152">
        <v>0.49069408745888299</v>
      </c>
      <c r="Y42" s="159">
        <v>1.16622915428566</v>
      </c>
      <c r="Z42" s="152"/>
      <c r="AA42" s="160">
        <v>2.6707063768977202</v>
      </c>
      <c r="AB42" s="161">
        <v>-1.4512569992284901</v>
      </c>
      <c r="AC42" s="162">
        <v>0.66081584224173395</v>
      </c>
      <c r="AD42" s="152"/>
      <c r="AE42" s="163">
        <v>0.94658995663316403</v>
      </c>
      <c r="AF42" s="29"/>
      <c r="AG42" s="179">
        <v>87.829116981132003</v>
      </c>
      <c r="AH42" s="174">
        <v>89.764143629807606</v>
      </c>
      <c r="AI42" s="174">
        <v>90.279050987326798</v>
      </c>
      <c r="AJ42" s="174">
        <v>90.465645161290297</v>
      </c>
      <c r="AK42" s="174">
        <v>93.924258890469403</v>
      </c>
      <c r="AL42" s="180">
        <v>90.601318221017607</v>
      </c>
      <c r="AM42" s="174"/>
      <c r="AN42" s="181">
        <v>100.450516162669</v>
      </c>
      <c r="AO42" s="182">
        <v>99.434405765569707</v>
      </c>
      <c r="AP42" s="183">
        <v>99.953213097298004</v>
      </c>
      <c r="AQ42" s="174"/>
      <c r="AR42" s="184">
        <v>93.560040847264901</v>
      </c>
      <c r="AS42" s="157"/>
      <c r="AT42" s="158">
        <v>0.182582508113866</v>
      </c>
      <c r="AU42" s="152">
        <v>-0.53578252056118403</v>
      </c>
      <c r="AV42" s="152">
        <v>-0.45639599101134798</v>
      </c>
      <c r="AW42" s="152">
        <v>-0.56430455563164394</v>
      </c>
      <c r="AX42" s="152">
        <v>3.1021554609291102</v>
      </c>
      <c r="AY42" s="159">
        <v>0.41528016192647499</v>
      </c>
      <c r="AZ42" s="152"/>
      <c r="BA42" s="160">
        <v>1.4251764075164</v>
      </c>
      <c r="BB42" s="161">
        <v>1.19601094811458</v>
      </c>
      <c r="BC42" s="162">
        <v>1.3119688352593799</v>
      </c>
      <c r="BD42" s="152"/>
      <c r="BE42" s="163">
        <v>0.69359605027906202</v>
      </c>
      <c r="BF42" s="39"/>
      <c r="BG42" s="39"/>
      <c r="BH42" s="39"/>
      <c r="BI42" s="39"/>
      <c r="BJ42" s="39"/>
      <c r="BK42" s="39"/>
      <c r="BL42" s="39"/>
    </row>
    <row r="43" spans="1:64" x14ac:dyDescent="0.2">
      <c r="A43" s="21" t="s">
        <v>33</v>
      </c>
      <c r="B43" s="2" t="str">
        <f t="shared" si="0"/>
        <v>Virginia Mountains</v>
      </c>
      <c r="C43" s="2"/>
      <c r="D43" s="24" t="s">
        <v>92</v>
      </c>
      <c r="E43" s="27" t="s">
        <v>93</v>
      </c>
      <c r="F43" s="2"/>
      <c r="G43" s="179">
        <v>132.464659367396</v>
      </c>
      <c r="H43" s="174">
        <v>133.633543274244</v>
      </c>
      <c r="I43" s="174">
        <v>125.75815114164401</v>
      </c>
      <c r="J43" s="174">
        <v>127.95470986262001</v>
      </c>
      <c r="K43" s="174">
        <v>130.916787479406</v>
      </c>
      <c r="L43" s="180">
        <v>130.04395302497099</v>
      </c>
      <c r="M43" s="174"/>
      <c r="N43" s="181">
        <v>147.43475157894699</v>
      </c>
      <c r="O43" s="182">
        <v>144.26955686853699</v>
      </c>
      <c r="P43" s="183">
        <v>145.85398882916999</v>
      </c>
      <c r="Q43" s="174"/>
      <c r="R43" s="184">
        <v>134.579611198452</v>
      </c>
      <c r="S43" s="157"/>
      <c r="T43" s="158">
        <v>10.9203215609529</v>
      </c>
      <c r="U43" s="152">
        <v>6.38556976240758</v>
      </c>
      <c r="V43" s="152">
        <v>-4.3410798687102599</v>
      </c>
      <c r="W43" s="152">
        <v>-3.0737725546818102</v>
      </c>
      <c r="X43" s="152">
        <v>-1.9664059205948099</v>
      </c>
      <c r="Y43" s="159">
        <v>0.94534459043129704</v>
      </c>
      <c r="Z43" s="152"/>
      <c r="AA43" s="160">
        <v>0.32279960150479398</v>
      </c>
      <c r="AB43" s="161">
        <v>-0.954091745106036</v>
      </c>
      <c r="AC43" s="162">
        <v>-0.31572292955130998</v>
      </c>
      <c r="AD43" s="152"/>
      <c r="AE43" s="163">
        <v>0.43359820635591301</v>
      </c>
      <c r="AF43" s="30"/>
      <c r="AG43" s="179">
        <v>121.64026766384499</v>
      </c>
      <c r="AH43" s="174">
        <v>122.713852816303</v>
      </c>
      <c r="AI43" s="174">
        <v>122.358083196496</v>
      </c>
      <c r="AJ43" s="174">
        <v>125.79731287748</v>
      </c>
      <c r="AK43" s="174">
        <v>140.64404088803701</v>
      </c>
      <c r="AL43" s="180">
        <v>126.906811818541</v>
      </c>
      <c r="AM43" s="174"/>
      <c r="AN43" s="181">
        <v>159.74650322709701</v>
      </c>
      <c r="AO43" s="182">
        <v>154.351384900185</v>
      </c>
      <c r="AP43" s="183">
        <v>157.04894406364099</v>
      </c>
      <c r="AQ43" s="174"/>
      <c r="AR43" s="184">
        <v>136.28501054647001</v>
      </c>
      <c r="AS43" s="157"/>
      <c r="AT43" s="158">
        <v>5.7977998680118201</v>
      </c>
      <c r="AU43" s="152">
        <v>1.9987291955731099</v>
      </c>
      <c r="AV43" s="152">
        <v>-2.4158552567339502</v>
      </c>
      <c r="AW43" s="152">
        <v>-1.1421907442118899</v>
      </c>
      <c r="AX43" s="152">
        <v>2.11390083937677</v>
      </c>
      <c r="AY43" s="159">
        <v>1.04324647862935</v>
      </c>
      <c r="AZ43" s="152"/>
      <c r="BA43" s="160">
        <v>8.1219844047952403</v>
      </c>
      <c r="BB43" s="161">
        <v>9.2564960524139206</v>
      </c>
      <c r="BC43" s="162">
        <v>8.6529678762518607</v>
      </c>
      <c r="BD43" s="152"/>
      <c r="BE43" s="163">
        <v>3.6270877522081801</v>
      </c>
      <c r="BF43" s="39"/>
      <c r="BG43" s="39"/>
      <c r="BH43" s="39"/>
      <c r="BI43" s="39"/>
      <c r="BJ43" s="39"/>
      <c r="BK43" s="39"/>
      <c r="BL43" s="39"/>
    </row>
    <row r="44" spans="1:64" x14ac:dyDescent="0.2">
      <c r="A44" s="20" t="s">
        <v>107</v>
      </c>
      <c r="B44" s="2" t="s">
        <v>17</v>
      </c>
      <c r="D44" s="24" t="s">
        <v>92</v>
      </c>
      <c r="E44" s="27" t="s">
        <v>93</v>
      </c>
      <c r="G44" s="179">
        <v>285.76825219941298</v>
      </c>
      <c r="H44" s="174">
        <v>282.489145338208</v>
      </c>
      <c r="I44" s="174">
        <v>288.93893971782802</v>
      </c>
      <c r="J44" s="174">
        <v>281.34467068645603</v>
      </c>
      <c r="K44" s="174">
        <v>287.49351659750999</v>
      </c>
      <c r="L44" s="180">
        <v>285.18959965102698</v>
      </c>
      <c r="M44" s="174"/>
      <c r="N44" s="181">
        <v>333.09435839711801</v>
      </c>
      <c r="O44" s="182">
        <v>321.32694848084498</v>
      </c>
      <c r="P44" s="183">
        <v>327.14516251113002</v>
      </c>
      <c r="Q44" s="174"/>
      <c r="R44" s="184">
        <v>297.91680037817298</v>
      </c>
      <c r="S44" s="157"/>
      <c r="T44" s="158">
        <v>-3.6649315190160299</v>
      </c>
      <c r="U44" s="152">
        <v>-4.2435911452195398</v>
      </c>
      <c r="V44" s="152">
        <v>-1.8605822525368401</v>
      </c>
      <c r="W44" s="152">
        <v>-3.2741630564151301</v>
      </c>
      <c r="X44" s="152">
        <v>-4.0498568512080899</v>
      </c>
      <c r="Y44" s="159">
        <v>-3.35164877413141</v>
      </c>
      <c r="Z44" s="152"/>
      <c r="AA44" s="160">
        <v>-5.0731993167317802</v>
      </c>
      <c r="AB44" s="161">
        <v>-9.2340242884729999</v>
      </c>
      <c r="AC44" s="162">
        <v>-7.1961701644385796</v>
      </c>
      <c r="AD44" s="152"/>
      <c r="AE44" s="163">
        <v>-4.8022936217276104</v>
      </c>
      <c r="AG44" s="179">
        <v>292.24350464077003</v>
      </c>
      <c r="AH44" s="174">
        <v>282.71400054802001</v>
      </c>
      <c r="AI44" s="174">
        <v>290.88878684376903</v>
      </c>
      <c r="AJ44" s="174">
        <v>287.87176278278997</v>
      </c>
      <c r="AK44" s="174">
        <v>308.85172292454001</v>
      </c>
      <c r="AL44" s="180">
        <v>292.621559077651</v>
      </c>
      <c r="AM44" s="174"/>
      <c r="AN44" s="181">
        <v>364.60038793103399</v>
      </c>
      <c r="AO44" s="182">
        <v>348.33586170337998</v>
      </c>
      <c r="AP44" s="183">
        <v>356.51337550518298</v>
      </c>
      <c r="AQ44" s="174"/>
      <c r="AR44" s="184">
        <v>313.04325676308099</v>
      </c>
      <c r="AS44" s="157"/>
      <c r="AT44" s="158">
        <v>-0.57398543734894603</v>
      </c>
      <c r="AU44" s="152">
        <v>-1.3543709710695899</v>
      </c>
      <c r="AV44" s="152">
        <v>-1.43050582562228</v>
      </c>
      <c r="AW44" s="152">
        <v>-5.42550312026163</v>
      </c>
      <c r="AX44" s="152">
        <v>-2.4999703978217802</v>
      </c>
      <c r="AY44" s="159">
        <v>-2.4414007443045498</v>
      </c>
      <c r="AZ44" s="152"/>
      <c r="BA44" s="160">
        <v>1.18759088239315</v>
      </c>
      <c r="BB44" s="161">
        <v>-2.92256217901559</v>
      </c>
      <c r="BC44" s="162">
        <v>-0.84627983091453196</v>
      </c>
      <c r="BD44" s="152"/>
      <c r="BE44" s="163">
        <v>-1.7174627234776401</v>
      </c>
    </row>
    <row r="45" spans="1:64" x14ac:dyDescent="0.2">
      <c r="A45" s="20" t="s">
        <v>108</v>
      </c>
      <c r="B45" s="2" t="s">
        <v>18</v>
      </c>
      <c r="D45" s="24" t="s">
        <v>92</v>
      </c>
      <c r="E45" s="27" t="s">
        <v>93</v>
      </c>
      <c r="G45" s="179">
        <v>180.94390614943501</v>
      </c>
      <c r="H45" s="174">
        <v>196.093247323388</v>
      </c>
      <c r="I45" s="174">
        <v>202.34592982456101</v>
      </c>
      <c r="J45" s="174">
        <v>197.44422195307899</v>
      </c>
      <c r="K45" s="174">
        <v>189.330205667938</v>
      </c>
      <c r="L45" s="180">
        <v>194.010044025453</v>
      </c>
      <c r="M45" s="174"/>
      <c r="N45" s="181">
        <v>207.671075378279</v>
      </c>
      <c r="O45" s="182">
        <v>208.293830196648</v>
      </c>
      <c r="P45" s="183">
        <v>207.98024721562001</v>
      </c>
      <c r="Q45" s="174"/>
      <c r="R45" s="184">
        <v>198.034214157712</v>
      </c>
      <c r="S45" s="157"/>
      <c r="T45" s="158">
        <v>2.9472733890781502</v>
      </c>
      <c r="U45" s="152">
        <v>1.8502971344438399</v>
      </c>
      <c r="V45" s="152">
        <v>-0.102661675645823</v>
      </c>
      <c r="W45" s="152">
        <v>-1.0167823403158101</v>
      </c>
      <c r="X45" s="152">
        <v>1.1381244226806599</v>
      </c>
      <c r="Y45" s="159">
        <v>0.71499130310166403</v>
      </c>
      <c r="Z45" s="152"/>
      <c r="AA45" s="160">
        <v>5.1890870767718598</v>
      </c>
      <c r="AB45" s="161">
        <v>3.2007448019419602</v>
      </c>
      <c r="AC45" s="162">
        <v>4.16566596867405</v>
      </c>
      <c r="AD45" s="152"/>
      <c r="AE45" s="163">
        <v>1.7130457882641299</v>
      </c>
      <c r="AG45" s="179">
        <v>178.73192468686</v>
      </c>
      <c r="AH45" s="174">
        <v>190.99096401448301</v>
      </c>
      <c r="AI45" s="174">
        <v>200.050466784615</v>
      </c>
      <c r="AJ45" s="174">
        <v>198.074801151879</v>
      </c>
      <c r="AK45" s="174">
        <v>193.348128391979</v>
      </c>
      <c r="AL45" s="180">
        <v>192.92441384383</v>
      </c>
      <c r="AM45" s="174"/>
      <c r="AN45" s="181">
        <v>210.39678887411</v>
      </c>
      <c r="AO45" s="182">
        <v>206.309789431909</v>
      </c>
      <c r="AP45" s="183">
        <v>208.36269121286401</v>
      </c>
      <c r="AQ45" s="174"/>
      <c r="AR45" s="184">
        <v>197.73167089051799</v>
      </c>
      <c r="AS45" s="157"/>
      <c r="AT45" s="158">
        <v>2.2590143397838598</v>
      </c>
      <c r="AU45" s="152">
        <v>0.810716535751418</v>
      </c>
      <c r="AV45" s="152">
        <v>1.45689238687814</v>
      </c>
      <c r="AW45" s="152">
        <v>0.27355440563368899</v>
      </c>
      <c r="AX45" s="152">
        <v>-0.52409999507756799</v>
      </c>
      <c r="AY45" s="159">
        <v>0.67460708553186199</v>
      </c>
      <c r="AZ45" s="152"/>
      <c r="BA45" s="160">
        <v>4.6360371447159299</v>
      </c>
      <c r="BB45" s="161">
        <v>3.3121940122815099</v>
      </c>
      <c r="BC45" s="162">
        <v>3.9802397994543401</v>
      </c>
      <c r="BD45" s="152"/>
      <c r="BE45" s="163">
        <v>1.7662360451701899</v>
      </c>
    </row>
    <row r="46" spans="1:64" x14ac:dyDescent="0.2">
      <c r="A46" s="20" t="s">
        <v>109</v>
      </c>
      <c r="B46" s="2" t="s">
        <v>19</v>
      </c>
      <c r="D46" s="24" t="s">
        <v>92</v>
      </c>
      <c r="E46" s="27" t="s">
        <v>93</v>
      </c>
      <c r="G46" s="179">
        <v>147.33866954213599</v>
      </c>
      <c r="H46" s="174">
        <v>152.44059839295301</v>
      </c>
      <c r="I46" s="174">
        <v>158.826549300773</v>
      </c>
      <c r="J46" s="174">
        <v>156.82215111628199</v>
      </c>
      <c r="K46" s="174">
        <v>152.34730428677301</v>
      </c>
      <c r="L46" s="180">
        <v>153.92455334107501</v>
      </c>
      <c r="M46" s="174"/>
      <c r="N46" s="181">
        <v>165.810341956586</v>
      </c>
      <c r="O46" s="182">
        <v>166.809061553985</v>
      </c>
      <c r="P46" s="183">
        <v>166.308333799221</v>
      </c>
      <c r="Q46" s="174"/>
      <c r="R46" s="184">
        <v>157.57663812528099</v>
      </c>
      <c r="S46" s="157"/>
      <c r="T46" s="158">
        <v>0.16016611570352601</v>
      </c>
      <c r="U46" s="152">
        <v>-1.32512300668681</v>
      </c>
      <c r="V46" s="152">
        <v>-2.0578414327190599</v>
      </c>
      <c r="W46" s="152">
        <v>-2.3077618879226298</v>
      </c>
      <c r="X46" s="152">
        <v>-1.9147528883448599</v>
      </c>
      <c r="Y46" s="159">
        <v>-1.6335608723811399</v>
      </c>
      <c r="Z46" s="152"/>
      <c r="AA46" s="160">
        <v>-0.62219396009449102</v>
      </c>
      <c r="AB46" s="161">
        <v>-0.632112026790982</v>
      </c>
      <c r="AC46" s="162">
        <v>-0.63083852455992795</v>
      </c>
      <c r="AD46" s="152"/>
      <c r="AE46" s="163">
        <v>-1.4124540781058199</v>
      </c>
      <c r="AG46" s="179">
        <v>144.65341154965299</v>
      </c>
      <c r="AH46" s="174">
        <v>150.67583202601401</v>
      </c>
      <c r="AI46" s="174">
        <v>156.134896072115</v>
      </c>
      <c r="AJ46" s="174">
        <v>156.85105210381801</v>
      </c>
      <c r="AK46" s="174">
        <v>153.80297073180401</v>
      </c>
      <c r="AL46" s="180">
        <v>152.80328667011901</v>
      </c>
      <c r="AM46" s="174"/>
      <c r="AN46" s="181">
        <v>168.658731260157</v>
      </c>
      <c r="AO46" s="182">
        <v>166.72247189144201</v>
      </c>
      <c r="AP46" s="183">
        <v>167.69591647693801</v>
      </c>
      <c r="AQ46" s="174"/>
      <c r="AR46" s="184">
        <v>157.434204417318</v>
      </c>
      <c r="AS46" s="157"/>
      <c r="AT46" s="158">
        <v>-0.21404423441055501</v>
      </c>
      <c r="AU46" s="152">
        <v>-0.59299640223055095</v>
      </c>
      <c r="AV46" s="152">
        <v>-0.98683615122870205</v>
      </c>
      <c r="AW46" s="152">
        <v>-1.1562185565668099</v>
      </c>
      <c r="AX46" s="152">
        <v>-1.3748474512428399</v>
      </c>
      <c r="AY46" s="159">
        <v>-0.91637989159146005</v>
      </c>
      <c r="AZ46" s="152"/>
      <c r="BA46" s="160">
        <v>1.99886945668639</v>
      </c>
      <c r="BB46" s="161">
        <v>0.91795594803731895</v>
      </c>
      <c r="BC46" s="162">
        <v>1.4619685570960701</v>
      </c>
      <c r="BD46" s="152"/>
      <c r="BE46" s="163">
        <v>-0.145778744477602</v>
      </c>
    </row>
    <row r="47" spans="1:64" x14ac:dyDescent="0.2">
      <c r="A47" s="20" t="s">
        <v>110</v>
      </c>
      <c r="B47" s="2" t="s">
        <v>20</v>
      </c>
      <c r="D47" s="24" t="s">
        <v>92</v>
      </c>
      <c r="E47" s="27" t="s">
        <v>93</v>
      </c>
      <c r="G47" s="179">
        <v>121.66593823444499</v>
      </c>
      <c r="H47" s="174">
        <v>125.362093994254</v>
      </c>
      <c r="I47" s="174">
        <v>128.398181818181</v>
      </c>
      <c r="J47" s="174">
        <v>128.16077532094701</v>
      </c>
      <c r="K47" s="174">
        <v>128.071402770585</v>
      </c>
      <c r="L47" s="180">
        <v>126.56700557853701</v>
      </c>
      <c r="M47" s="174"/>
      <c r="N47" s="181">
        <v>150.310827294685</v>
      </c>
      <c r="O47" s="182">
        <v>149.623030275779</v>
      </c>
      <c r="P47" s="183">
        <v>149.96568727436801</v>
      </c>
      <c r="Q47" s="174"/>
      <c r="R47" s="184">
        <v>133.80526025332</v>
      </c>
      <c r="S47" s="157"/>
      <c r="T47" s="158">
        <v>-0.78425307176384595</v>
      </c>
      <c r="U47" s="152">
        <v>-0.48544288919692002</v>
      </c>
      <c r="V47" s="152">
        <v>-1.25980738639263</v>
      </c>
      <c r="W47" s="152">
        <v>-0.83392802110711595</v>
      </c>
      <c r="X47" s="152">
        <v>-0.104614978475448</v>
      </c>
      <c r="Y47" s="159">
        <v>-0.70751757769928103</v>
      </c>
      <c r="Z47" s="152"/>
      <c r="AA47" s="160">
        <v>-0.66531871715141899</v>
      </c>
      <c r="AB47" s="161">
        <v>-0.59459860811429799</v>
      </c>
      <c r="AC47" s="162">
        <v>-0.62957079165420804</v>
      </c>
      <c r="AD47" s="152"/>
      <c r="AE47" s="163">
        <v>-0.67605010944941901</v>
      </c>
      <c r="AG47" s="179">
        <v>119.414133607664</v>
      </c>
      <c r="AH47" s="174">
        <v>123.66353032453701</v>
      </c>
      <c r="AI47" s="174">
        <v>126.09927376121</v>
      </c>
      <c r="AJ47" s="174">
        <v>127.613565098614</v>
      </c>
      <c r="AK47" s="174">
        <v>129.23159436448401</v>
      </c>
      <c r="AL47" s="180">
        <v>125.484247571913</v>
      </c>
      <c r="AM47" s="174"/>
      <c r="AN47" s="181">
        <v>152.151336147016</v>
      </c>
      <c r="AO47" s="182">
        <v>149.8940970129</v>
      </c>
      <c r="AP47" s="183">
        <v>151.021626915882</v>
      </c>
      <c r="AQ47" s="174"/>
      <c r="AR47" s="184">
        <v>133.64141265601901</v>
      </c>
      <c r="AS47" s="157"/>
      <c r="AT47" s="158">
        <v>-1.4193656432716599</v>
      </c>
      <c r="AU47" s="152">
        <v>-0.98086714068282499</v>
      </c>
      <c r="AV47" s="152">
        <v>-1.4298399860448601</v>
      </c>
      <c r="AW47" s="152">
        <v>-1.8530323972231899</v>
      </c>
      <c r="AX47" s="152">
        <v>-1.71219179419528</v>
      </c>
      <c r="AY47" s="159">
        <v>-1.4791181977458101</v>
      </c>
      <c r="AZ47" s="152"/>
      <c r="BA47" s="160">
        <v>1.48269630096895</v>
      </c>
      <c r="BB47" s="161">
        <v>0.31575659943776702</v>
      </c>
      <c r="BC47" s="162">
        <v>0.90004891901038597</v>
      </c>
      <c r="BD47" s="152"/>
      <c r="BE47" s="163">
        <v>-0.65127841761596506</v>
      </c>
    </row>
    <row r="48" spans="1:64" x14ac:dyDescent="0.2">
      <c r="A48" s="20" t="s">
        <v>111</v>
      </c>
      <c r="B48" s="2" t="s">
        <v>21</v>
      </c>
      <c r="D48" s="24" t="s">
        <v>92</v>
      </c>
      <c r="E48" s="27" t="s">
        <v>93</v>
      </c>
      <c r="G48" s="179">
        <v>88.410184464508006</v>
      </c>
      <c r="H48" s="174">
        <v>89.771598873162006</v>
      </c>
      <c r="I48" s="174">
        <v>91.481138389972799</v>
      </c>
      <c r="J48" s="174">
        <v>91.644249531562906</v>
      </c>
      <c r="K48" s="174">
        <v>91.022589975134096</v>
      </c>
      <c r="L48" s="180">
        <v>90.546588492510693</v>
      </c>
      <c r="M48" s="174"/>
      <c r="N48" s="181">
        <v>110.427883948846</v>
      </c>
      <c r="O48" s="182">
        <v>111.07361241880599</v>
      </c>
      <c r="P48" s="183">
        <v>110.751200954796</v>
      </c>
      <c r="Q48" s="174"/>
      <c r="R48" s="184">
        <v>96.866068742184098</v>
      </c>
      <c r="S48" s="157"/>
      <c r="T48" s="158">
        <v>0.66906132048289102</v>
      </c>
      <c r="U48" s="152">
        <v>0.38498957194025202</v>
      </c>
      <c r="V48" s="152">
        <v>-0.59838213060974599</v>
      </c>
      <c r="W48" s="152">
        <v>-0.84649905957719596</v>
      </c>
      <c r="X48" s="152">
        <v>0.35289263955355699</v>
      </c>
      <c r="Y48" s="159">
        <v>-2.8534347809429102E-2</v>
      </c>
      <c r="Z48" s="152"/>
      <c r="AA48" s="160">
        <v>0.57075601774814599</v>
      </c>
      <c r="AB48" s="161">
        <v>0.42167071512905901</v>
      </c>
      <c r="AC48" s="162">
        <v>0.49574351404952599</v>
      </c>
      <c r="AD48" s="152"/>
      <c r="AE48" s="163">
        <v>7.5839162582934702E-2</v>
      </c>
      <c r="AG48" s="179">
        <v>87.286571561169495</v>
      </c>
      <c r="AH48" s="174">
        <v>88.751285696492999</v>
      </c>
      <c r="AI48" s="174">
        <v>90.605626173599703</v>
      </c>
      <c r="AJ48" s="174">
        <v>91.167484151542993</v>
      </c>
      <c r="AK48" s="174">
        <v>92.359761896777201</v>
      </c>
      <c r="AL48" s="180">
        <v>90.146584253142805</v>
      </c>
      <c r="AM48" s="174"/>
      <c r="AN48" s="181">
        <v>111.61569094101201</v>
      </c>
      <c r="AO48" s="182">
        <v>110.25468852657499</v>
      </c>
      <c r="AP48" s="183">
        <v>110.938184599617</v>
      </c>
      <c r="AQ48" s="174"/>
      <c r="AR48" s="184">
        <v>96.762963745455494</v>
      </c>
      <c r="AS48" s="157"/>
      <c r="AT48" s="158">
        <v>0.19773960495864101</v>
      </c>
      <c r="AU48" s="152">
        <v>-0.59206213520879503</v>
      </c>
      <c r="AV48" s="152">
        <v>0.153118560616473</v>
      </c>
      <c r="AW48" s="152">
        <v>-0.40946082970028302</v>
      </c>
      <c r="AX48" s="152">
        <v>-1.5268535437411701</v>
      </c>
      <c r="AY48" s="159">
        <v>-0.43021896228318501</v>
      </c>
      <c r="AZ48" s="152"/>
      <c r="BA48" s="160">
        <v>2.6887126669799399</v>
      </c>
      <c r="BB48" s="161">
        <v>1.22550579682176</v>
      </c>
      <c r="BC48" s="162">
        <v>1.9585583842262999</v>
      </c>
      <c r="BD48" s="152"/>
      <c r="BE48" s="163">
        <v>0.44556829447780399</v>
      </c>
    </row>
    <row r="49" spans="1:57" x14ac:dyDescent="0.2">
      <c r="A49" s="21" t="s">
        <v>112</v>
      </c>
      <c r="B49" s="2" t="s">
        <v>22</v>
      </c>
      <c r="D49" s="24" t="s">
        <v>92</v>
      </c>
      <c r="E49" s="27" t="s">
        <v>93</v>
      </c>
      <c r="G49" s="179">
        <v>68.3796164973364</v>
      </c>
      <c r="H49" s="174">
        <v>69.237370750193307</v>
      </c>
      <c r="I49" s="174">
        <v>69.928420052477506</v>
      </c>
      <c r="J49" s="174">
        <v>70.304804767005805</v>
      </c>
      <c r="K49" s="174">
        <v>71.064353929461305</v>
      </c>
      <c r="L49" s="180">
        <v>69.825507041597902</v>
      </c>
      <c r="M49" s="174"/>
      <c r="N49" s="181">
        <v>87.668410681431695</v>
      </c>
      <c r="O49" s="182">
        <v>89.227014896610498</v>
      </c>
      <c r="P49" s="183">
        <v>88.456414256768397</v>
      </c>
      <c r="Q49" s="174"/>
      <c r="R49" s="184">
        <v>75.777380057705898</v>
      </c>
      <c r="S49" s="157"/>
      <c r="T49" s="158">
        <v>-0.81113734604515497</v>
      </c>
      <c r="U49" s="152">
        <v>0.36124147693203301</v>
      </c>
      <c r="V49" s="152">
        <v>-2.1804192018142801</v>
      </c>
      <c r="W49" s="152">
        <v>-1.90763658767481</v>
      </c>
      <c r="X49" s="152">
        <v>-0.50887014940106801</v>
      </c>
      <c r="Y49" s="159">
        <v>-1.0087081310769199</v>
      </c>
      <c r="Z49" s="152"/>
      <c r="AA49" s="160">
        <v>0.76912859819056201</v>
      </c>
      <c r="AB49" s="161">
        <v>-1.01382991026184</v>
      </c>
      <c r="AC49" s="162">
        <v>-0.15915561656042701</v>
      </c>
      <c r="AD49" s="152"/>
      <c r="AE49" s="163">
        <v>-0.81633650784102796</v>
      </c>
      <c r="AG49" s="179">
        <v>67.7338874120897</v>
      </c>
      <c r="AH49" s="174">
        <v>68.310045481504602</v>
      </c>
      <c r="AI49" s="174">
        <v>68.896499774552197</v>
      </c>
      <c r="AJ49" s="174">
        <v>68.954949362623694</v>
      </c>
      <c r="AK49" s="174">
        <v>71.503595334093006</v>
      </c>
      <c r="AL49" s="180">
        <v>69.130333583166504</v>
      </c>
      <c r="AM49" s="174"/>
      <c r="AN49" s="181">
        <v>89.094851413475297</v>
      </c>
      <c r="AO49" s="182">
        <v>87.871921551565293</v>
      </c>
      <c r="AP49" s="183">
        <v>88.483651412463004</v>
      </c>
      <c r="AQ49" s="174"/>
      <c r="AR49" s="184">
        <v>75.340294917940398</v>
      </c>
      <c r="AS49" s="157"/>
      <c r="AT49" s="158">
        <v>-1.0089227251791799</v>
      </c>
      <c r="AU49" s="152">
        <v>-1.2321497678998701</v>
      </c>
      <c r="AV49" s="152">
        <v>-1.7397706995887801</v>
      </c>
      <c r="AW49" s="152">
        <v>-2.7725710135069801</v>
      </c>
      <c r="AX49" s="152">
        <v>-5.0137223563697404</v>
      </c>
      <c r="AY49" s="159">
        <v>-2.4412267033792401</v>
      </c>
      <c r="AZ49" s="152"/>
      <c r="BA49" s="160">
        <v>2.05887424218934</v>
      </c>
      <c r="BB49" s="161">
        <v>-0.62474932616162304</v>
      </c>
      <c r="BC49" s="162">
        <v>0.70543425375106605</v>
      </c>
      <c r="BD49" s="152"/>
      <c r="BE49" s="163">
        <v>-1.2667327256727801</v>
      </c>
    </row>
    <row r="50" spans="1:57" x14ac:dyDescent="0.2">
      <c r="A50" s="33" t="s">
        <v>48</v>
      </c>
      <c r="B50" t="s">
        <v>48</v>
      </c>
      <c r="D50" s="24" t="s">
        <v>92</v>
      </c>
      <c r="E50" s="27" t="s">
        <v>93</v>
      </c>
      <c r="G50" s="179">
        <v>122.69305642633201</v>
      </c>
      <c r="H50" s="174">
        <v>125.15536231884001</v>
      </c>
      <c r="I50" s="174">
        <v>125.131007722007</v>
      </c>
      <c r="J50" s="174">
        <v>124.014136577708</v>
      </c>
      <c r="K50" s="174">
        <v>118.774420415224</v>
      </c>
      <c r="L50" s="180">
        <v>123.250573053739</v>
      </c>
      <c r="M50" s="174"/>
      <c r="N50" s="181">
        <v>142.03622719734599</v>
      </c>
      <c r="O50" s="182">
        <v>144.563861740166</v>
      </c>
      <c r="P50" s="183">
        <v>143.326966930411</v>
      </c>
      <c r="Q50" s="174"/>
      <c r="R50" s="184">
        <v>129.173277471869</v>
      </c>
      <c r="S50" s="157"/>
      <c r="T50" s="158">
        <v>-1.9609861303455201</v>
      </c>
      <c r="U50" s="152">
        <v>-0.46939227473645201</v>
      </c>
      <c r="V50" s="152">
        <v>-1.8213493644176</v>
      </c>
      <c r="W50" s="152">
        <v>-2.49085350069873</v>
      </c>
      <c r="X50" s="152">
        <v>-5.2641668183251298</v>
      </c>
      <c r="Y50" s="159">
        <v>-2.3855582197872098</v>
      </c>
      <c r="Z50" s="152"/>
      <c r="AA50" s="160">
        <v>0.48275169876143798</v>
      </c>
      <c r="AB50" s="161">
        <v>0.634938118699231</v>
      </c>
      <c r="AC50" s="162">
        <v>0.58994689118364596</v>
      </c>
      <c r="AD50" s="152"/>
      <c r="AE50" s="163">
        <v>-1.50761419461931</v>
      </c>
      <c r="AG50" s="179">
        <v>119.115484512645</v>
      </c>
      <c r="AH50" s="174">
        <v>125.08337254063299</v>
      </c>
      <c r="AI50" s="174">
        <v>129.00241351568701</v>
      </c>
      <c r="AJ50" s="174">
        <v>130.65913957740699</v>
      </c>
      <c r="AK50" s="174">
        <v>133.61177398160299</v>
      </c>
      <c r="AL50" s="180">
        <v>127.946717501655</v>
      </c>
      <c r="AM50" s="174"/>
      <c r="AN50" s="181">
        <v>152.84990656992301</v>
      </c>
      <c r="AO50" s="182">
        <v>153.28052099999999</v>
      </c>
      <c r="AP50" s="183">
        <v>153.06455909476</v>
      </c>
      <c r="AQ50" s="174"/>
      <c r="AR50" s="184">
        <v>135.654860565082</v>
      </c>
      <c r="AS50" s="157"/>
      <c r="AT50" s="158">
        <v>1.7562437309413199</v>
      </c>
      <c r="AU50" s="152">
        <v>2.2405813739498002</v>
      </c>
      <c r="AV50" s="152">
        <v>1.7873652663203301</v>
      </c>
      <c r="AW50" s="152">
        <v>-0.378796523153201</v>
      </c>
      <c r="AX50" s="152">
        <v>0.50308767777248498</v>
      </c>
      <c r="AY50" s="159">
        <v>1.2133027137699699</v>
      </c>
      <c r="AZ50" s="152"/>
      <c r="BA50" s="160">
        <v>7.3634754936763702</v>
      </c>
      <c r="BB50" s="161">
        <v>6.0204450242557099</v>
      </c>
      <c r="BC50" s="162">
        <v>6.6879180750045899</v>
      </c>
      <c r="BD50" s="152"/>
      <c r="BE50" s="163">
        <v>3.0933012456088398</v>
      </c>
    </row>
    <row r="51" spans="1:57" x14ac:dyDescent="0.2">
      <c r="A51" s="144" t="s">
        <v>53</v>
      </c>
      <c r="B51" t="s">
        <v>53</v>
      </c>
      <c r="D51" s="24" t="s">
        <v>92</v>
      </c>
      <c r="E51" s="27" t="s">
        <v>93</v>
      </c>
      <c r="G51" s="179">
        <v>97.314746500777602</v>
      </c>
      <c r="H51" s="174">
        <v>99.461208310552195</v>
      </c>
      <c r="I51" s="174">
        <v>99.158117770767603</v>
      </c>
      <c r="J51" s="174">
        <v>98.474687894869803</v>
      </c>
      <c r="K51" s="174">
        <v>99.568614109967299</v>
      </c>
      <c r="L51" s="180">
        <v>98.841898265026501</v>
      </c>
      <c r="M51" s="174"/>
      <c r="N51" s="181">
        <v>110.594490963166</v>
      </c>
      <c r="O51" s="182">
        <v>111.94037441497601</v>
      </c>
      <c r="P51" s="183">
        <v>111.27624520207701</v>
      </c>
      <c r="Q51" s="174"/>
      <c r="R51" s="184">
        <v>102.850758871701</v>
      </c>
      <c r="S51" s="157"/>
      <c r="T51" s="158">
        <v>0.73247547009011604</v>
      </c>
      <c r="U51" s="152">
        <v>-0.36578140544351201</v>
      </c>
      <c r="V51" s="152">
        <v>-3.1383350051190502</v>
      </c>
      <c r="W51" s="152">
        <v>-2.8933671680191901</v>
      </c>
      <c r="X51" s="152">
        <v>-1.9792114548547</v>
      </c>
      <c r="Y51" s="159">
        <v>-1.62821037910001</v>
      </c>
      <c r="Z51" s="152"/>
      <c r="AA51" s="160">
        <v>-3.6912695730359402</v>
      </c>
      <c r="AB51" s="161">
        <v>-4.6449688069798896</v>
      </c>
      <c r="AC51" s="162">
        <v>-4.1715558746285799</v>
      </c>
      <c r="AD51" s="152"/>
      <c r="AE51" s="163">
        <v>-2.49132279331883</v>
      </c>
      <c r="AG51" s="179">
        <v>95.637360231448895</v>
      </c>
      <c r="AH51" s="174">
        <v>98.5997883780244</v>
      </c>
      <c r="AI51" s="174">
        <v>98.565260498687607</v>
      </c>
      <c r="AJ51" s="174">
        <v>98.132861999084696</v>
      </c>
      <c r="AK51" s="174">
        <v>99.481219041492395</v>
      </c>
      <c r="AL51" s="180">
        <v>98.165687808334894</v>
      </c>
      <c r="AM51" s="174"/>
      <c r="AN51" s="181">
        <v>113.114862328263</v>
      </c>
      <c r="AO51" s="182">
        <v>113.940167009964</v>
      </c>
      <c r="AP51" s="183">
        <v>113.53070939691401</v>
      </c>
      <c r="AQ51" s="174"/>
      <c r="AR51" s="184">
        <v>103.189746028543</v>
      </c>
      <c r="AS51" s="157"/>
      <c r="AT51" s="158">
        <v>-2.5036298849160099</v>
      </c>
      <c r="AU51" s="152">
        <v>-2.2707849590256002</v>
      </c>
      <c r="AV51" s="152">
        <v>-3.12021401218183</v>
      </c>
      <c r="AW51" s="152">
        <v>-3.0426326792496901</v>
      </c>
      <c r="AX51" s="152">
        <v>-2.9533399475063198</v>
      </c>
      <c r="AY51" s="159">
        <v>-2.7801611860993298</v>
      </c>
      <c r="AZ51" s="152"/>
      <c r="BA51" s="160">
        <v>-4.6341969530272404</v>
      </c>
      <c r="BB51" s="161">
        <v>-4.5671880571728396</v>
      </c>
      <c r="BC51" s="162">
        <v>-4.6023552997056001</v>
      </c>
      <c r="BD51" s="152"/>
      <c r="BE51" s="163">
        <v>-3.5608446844491999</v>
      </c>
    </row>
    <row r="52" spans="1:57" x14ac:dyDescent="0.2">
      <c r="A52" s="145" t="s">
        <v>60</v>
      </c>
      <c r="B52" t="s">
        <v>60</v>
      </c>
      <c r="D52" s="24" t="s">
        <v>92</v>
      </c>
      <c r="E52" s="27" t="s">
        <v>93</v>
      </c>
      <c r="G52" s="185">
        <v>97.074212792127895</v>
      </c>
      <c r="H52" s="186">
        <v>106.19768660176101</v>
      </c>
      <c r="I52" s="186">
        <v>107.538833189282</v>
      </c>
      <c r="J52" s="186">
        <v>106.817105263157</v>
      </c>
      <c r="K52" s="186">
        <v>103.026414189837</v>
      </c>
      <c r="L52" s="187">
        <v>104.57103021582699</v>
      </c>
      <c r="M52" s="174"/>
      <c r="N52" s="188">
        <v>106.836517103509</v>
      </c>
      <c r="O52" s="189">
        <v>104.203999051233</v>
      </c>
      <c r="P52" s="190">
        <v>105.563438862124</v>
      </c>
      <c r="Q52" s="174"/>
      <c r="R52" s="191">
        <v>104.86363771645</v>
      </c>
      <c r="S52" s="157"/>
      <c r="T52" s="164">
        <v>-0.36778042162122099</v>
      </c>
      <c r="U52" s="165">
        <v>1.7713910334940299</v>
      </c>
      <c r="V52" s="165">
        <v>-0.80996143170966095</v>
      </c>
      <c r="W52" s="165">
        <v>1.8212959404553499</v>
      </c>
      <c r="X52" s="165">
        <v>-2.6546871638486</v>
      </c>
      <c r="Y52" s="166">
        <v>7.2703166707647301E-2</v>
      </c>
      <c r="Z52" s="152"/>
      <c r="AA52" s="167">
        <v>-3.1550533770252298</v>
      </c>
      <c r="AB52" s="168">
        <v>-0.74627281367909304</v>
      </c>
      <c r="AC52" s="169">
        <v>-2.0018811749816998</v>
      </c>
      <c r="AD52" s="152"/>
      <c r="AE52" s="170">
        <v>-0.53448590639781701</v>
      </c>
      <c r="AG52" s="185">
        <v>97.512174377767494</v>
      </c>
      <c r="AH52" s="186">
        <v>105.56204595824001</v>
      </c>
      <c r="AI52" s="186">
        <v>108.948997375902</v>
      </c>
      <c r="AJ52" s="186">
        <v>108.72320495940301</v>
      </c>
      <c r="AK52" s="186">
        <v>106.58906305036901</v>
      </c>
      <c r="AL52" s="187">
        <v>105.939533640421</v>
      </c>
      <c r="AM52" s="174"/>
      <c r="AN52" s="188">
        <v>112.06019665045901</v>
      </c>
      <c r="AO52" s="189">
        <v>110.843976025095</v>
      </c>
      <c r="AP52" s="190">
        <v>111.463090589076</v>
      </c>
      <c r="AQ52" s="174"/>
      <c r="AR52" s="191">
        <v>107.61103478695</v>
      </c>
      <c r="AS52" s="157"/>
      <c r="AT52" s="164">
        <v>-1.16499630965634</v>
      </c>
      <c r="AU52" s="165">
        <v>0.12321516800419199</v>
      </c>
      <c r="AV52" s="165">
        <v>0.57502027079068496</v>
      </c>
      <c r="AW52" s="165">
        <v>1.2518997107664001</v>
      </c>
      <c r="AX52" s="165">
        <v>1.2814653063060399</v>
      </c>
      <c r="AY52" s="166">
        <v>0.57908495519065495</v>
      </c>
      <c r="AZ52" s="152"/>
      <c r="BA52" s="167">
        <v>3.1095937344359599</v>
      </c>
      <c r="BB52" s="168">
        <v>5.8331039872628896</v>
      </c>
      <c r="BC52" s="169">
        <v>4.3776372091660001</v>
      </c>
      <c r="BD52" s="152"/>
      <c r="BE52" s="170">
        <v>1.74685746904456</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6" activePane="bottomRight" state="frozen"/>
      <selection activeCell="AG40" sqref="AG40:BE52"/>
      <selection pane="topRight" activeCell="AG40" sqref="AG40:BE52"/>
      <selection pane="bottomLeft" activeCell="AG40" sqref="AG40:BE52"/>
      <selection pane="bottomRight" activeCell="AG40" sqref="AG40:BE52"/>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16" t="s">
        <v>80</v>
      </c>
      <c r="E2" s="217"/>
      <c r="G2" s="218" t="s">
        <v>117</v>
      </c>
      <c r="H2" s="219"/>
      <c r="I2" s="219"/>
      <c r="J2" s="219"/>
      <c r="K2" s="219"/>
      <c r="L2" s="219"/>
      <c r="M2" s="219"/>
      <c r="N2" s="219"/>
      <c r="O2" s="219"/>
      <c r="P2" s="219"/>
      <c r="Q2" s="219"/>
      <c r="R2" s="219"/>
      <c r="T2" s="218" t="s">
        <v>118</v>
      </c>
      <c r="U2" s="219"/>
      <c r="V2" s="219"/>
      <c r="W2" s="219"/>
      <c r="X2" s="219"/>
      <c r="Y2" s="219"/>
      <c r="Z2" s="219"/>
      <c r="AA2" s="219"/>
      <c r="AB2" s="219"/>
      <c r="AC2" s="219"/>
      <c r="AD2" s="219"/>
      <c r="AE2" s="219"/>
      <c r="AF2" s="3"/>
      <c r="AG2" s="218" t="s">
        <v>119</v>
      </c>
      <c r="AH2" s="219"/>
      <c r="AI2" s="219"/>
      <c r="AJ2" s="219"/>
      <c r="AK2" s="219"/>
      <c r="AL2" s="219"/>
      <c r="AM2" s="219"/>
      <c r="AN2" s="219"/>
      <c r="AO2" s="219"/>
      <c r="AP2" s="219"/>
      <c r="AQ2" s="219"/>
      <c r="AR2" s="219"/>
      <c r="AT2" s="218" t="s">
        <v>120</v>
      </c>
      <c r="AU2" s="219"/>
      <c r="AV2" s="219"/>
      <c r="AW2" s="219"/>
      <c r="AX2" s="219"/>
      <c r="AY2" s="219"/>
      <c r="AZ2" s="219"/>
      <c r="BA2" s="219"/>
      <c r="BB2" s="219"/>
      <c r="BC2" s="219"/>
      <c r="BD2" s="219"/>
      <c r="BE2" s="219"/>
    </row>
    <row r="3" spans="1:57" x14ac:dyDescent="0.2">
      <c r="A3" s="31"/>
      <c r="B3" s="31"/>
      <c r="C3" s="2"/>
      <c r="D3" s="220" t="s">
        <v>85</v>
      </c>
      <c r="E3" s="222" t="s">
        <v>86</v>
      </c>
      <c r="F3" s="4"/>
      <c r="G3" s="224" t="s">
        <v>65</v>
      </c>
      <c r="H3" s="226" t="s">
        <v>66</v>
      </c>
      <c r="I3" s="226" t="s">
        <v>87</v>
      </c>
      <c r="J3" s="226" t="s">
        <v>68</v>
      </c>
      <c r="K3" s="226" t="s">
        <v>88</v>
      </c>
      <c r="L3" s="228" t="s">
        <v>89</v>
      </c>
      <c r="M3" s="4"/>
      <c r="N3" s="224" t="s">
        <v>70</v>
      </c>
      <c r="O3" s="226" t="s">
        <v>71</v>
      </c>
      <c r="P3" s="228" t="s">
        <v>90</v>
      </c>
      <c r="Q3" s="2"/>
      <c r="R3" s="230" t="s">
        <v>91</v>
      </c>
      <c r="S3" s="2"/>
      <c r="T3" s="224" t="s">
        <v>65</v>
      </c>
      <c r="U3" s="226" t="s">
        <v>66</v>
      </c>
      <c r="V3" s="226" t="s">
        <v>87</v>
      </c>
      <c r="W3" s="226" t="s">
        <v>68</v>
      </c>
      <c r="X3" s="226" t="s">
        <v>88</v>
      </c>
      <c r="Y3" s="228" t="s">
        <v>89</v>
      </c>
      <c r="Z3" s="2"/>
      <c r="AA3" s="224" t="s">
        <v>70</v>
      </c>
      <c r="AB3" s="226" t="s">
        <v>71</v>
      </c>
      <c r="AC3" s="228" t="s">
        <v>90</v>
      </c>
      <c r="AD3" s="1"/>
      <c r="AE3" s="232" t="s">
        <v>91</v>
      </c>
      <c r="AF3" s="36"/>
      <c r="AG3" s="224" t="s">
        <v>65</v>
      </c>
      <c r="AH3" s="226" t="s">
        <v>66</v>
      </c>
      <c r="AI3" s="226" t="s">
        <v>87</v>
      </c>
      <c r="AJ3" s="226" t="s">
        <v>68</v>
      </c>
      <c r="AK3" s="226" t="s">
        <v>88</v>
      </c>
      <c r="AL3" s="228" t="s">
        <v>89</v>
      </c>
      <c r="AM3" s="4"/>
      <c r="AN3" s="224" t="s">
        <v>70</v>
      </c>
      <c r="AO3" s="226" t="s">
        <v>71</v>
      </c>
      <c r="AP3" s="228" t="s">
        <v>90</v>
      </c>
      <c r="AQ3" s="2"/>
      <c r="AR3" s="230" t="s">
        <v>91</v>
      </c>
      <c r="AS3" s="2"/>
      <c r="AT3" s="224" t="s">
        <v>65</v>
      </c>
      <c r="AU3" s="226" t="s">
        <v>66</v>
      </c>
      <c r="AV3" s="226" t="s">
        <v>87</v>
      </c>
      <c r="AW3" s="226" t="s">
        <v>68</v>
      </c>
      <c r="AX3" s="226" t="s">
        <v>88</v>
      </c>
      <c r="AY3" s="228" t="s">
        <v>89</v>
      </c>
      <c r="AZ3" s="2"/>
      <c r="BA3" s="224" t="s">
        <v>70</v>
      </c>
      <c r="BB3" s="226" t="s">
        <v>71</v>
      </c>
      <c r="BC3" s="228" t="s">
        <v>90</v>
      </c>
      <c r="BD3" s="1"/>
      <c r="BE3" s="232" t="s">
        <v>91</v>
      </c>
    </row>
    <row r="4" spans="1:57" x14ac:dyDescent="0.2">
      <c r="A4" s="31"/>
      <c r="B4" s="31"/>
      <c r="C4" s="2"/>
      <c r="D4" s="221"/>
      <c r="E4" s="223"/>
      <c r="F4" s="4"/>
      <c r="G4" s="234"/>
      <c r="H4" s="235"/>
      <c r="I4" s="235"/>
      <c r="J4" s="235"/>
      <c r="K4" s="235"/>
      <c r="L4" s="236"/>
      <c r="M4" s="4"/>
      <c r="N4" s="234"/>
      <c r="O4" s="235"/>
      <c r="P4" s="236"/>
      <c r="Q4" s="2"/>
      <c r="R4" s="237"/>
      <c r="S4" s="2"/>
      <c r="T4" s="234"/>
      <c r="U4" s="235"/>
      <c r="V4" s="235"/>
      <c r="W4" s="235"/>
      <c r="X4" s="235"/>
      <c r="Y4" s="236"/>
      <c r="Z4" s="2"/>
      <c r="AA4" s="234"/>
      <c r="AB4" s="235"/>
      <c r="AC4" s="236"/>
      <c r="AD4" s="1"/>
      <c r="AE4" s="238"/>
      <c r="AF4" s="37"/>
      <c r="AG4" s="234"/>
      <c r="AH4" s="235"/>
      <c r="AI4" s="235"/>
      <c r="AJ4" s="235"/>
      <c r="AK4" s="235"/>
      <c r="AL4" s="236"/>
      <c r="AM4" s="4"/>
      <c r="AN4" s="234"/>
      <c r="AO4" s="235"/>
      <c r="AP4" s="236"/>
      <c r="AQ4" s="2"/>
      <c r="AR4" s="237"/>
      <c r="AS4" s="2"/>
      <c r="AT4" s="234"/>
      <c r="AU4" s="235"/>
      <c r="AV4" s="235"/>
      <c r="AW4" s="235"/>
      <c r="AX4" s="235"/>
      <c r="AY4" s="236"/>
      <c r="AZ4" s="2"/>
      <c r="BA4" s="234"/>
      <c r="BB4" s="235"/>
      <c r="BC4" s="236"/>
      <c r="BD4" s="1"/>
      <c r="BE4" s="238"/>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92</v>
      </c>
      <c r="E6" s="25" t="s">
        <v>93</v>
      </c>
      <c r="F6" s="2"/>
      <c r="G6" s="171">
        <v>88.315877176182696</v>
      </c>
      <c r="H6" s="172">
        <v>106.42357279543501</v>
      </c>
      <c r="I6" s="172">
        <v>117.933461974392</v>
      </c>
      <c r="J6" s="172">
        <v>117.3185887023</v>
      </c>
      <c r="K6" s="172">
        <v>113.554824729668</v>
      </c>
      <c r="L6" s="173">
        <v>108.709316121353</v>
      </c>
      <c r="M6" s="174"/>
      <c r="N6" s="175">
        <v>138.33137864039901</v>
      </c>
      <c r="O6" s="176">
        <v>143.273141457012</v>
      </c>
      <c r="P6" s="177">
        <v>140.80226004870599</v>
      </c>
      <c r="Q6" s="174"/>
      <c r="R6" s="178">
        <v>117.878781639877</v>
      </c>
      <c r="S6" s="157"/>
      <c r="T6" s="149">
        <v>-4.6868133305811197</v>
      </c>
      <c r="U6" s="150">
        <v>-2.0550969836736699</v>
      </c>
      <c r="V6" s="150">
        <v>-0.299556002574903</v>
      </c>
      <c r="W6" s="150">
        <v>-1.82086693812339</v>
      </c>
      <c r="X6" s="150">
        <v>-1.9108929828024901</v>
      </c>
      <c r="Y6" s="151">
        <v>-2.0397609561055199</v>
      </c>
      <c r="Z6" s="152"/>
      <c r="AA6" s="153">
        <v>1.8511669864115601</v>
      </c>
      <c r="AB6" s="154">
        <v>1.48289466375003</v>
      </c>
      <c r="AC6" s="155">
        <v>1.6634640214530301</v>
      </c>
      <c r="AD6" s="152"/>
      <c r="AE6" s="156">
        <v>-0.80727420991992904</v>
      </c>
      <c r="AG6" s="171">
        <v>82.699920103811394</v>
      </c>
      <c r="AH6" s="172">
        <v>96.447246931005495</v>
      </c>
      <c r="AI6" s="172">
        <v>105.408187336662</v>
      </c>
      <c r="AJ6" s="172">
        <v>105.295451748476</v>
      </c>
      <c r="AK6" s="172">
        <v>107.517511668822</v>
      </c>
      <c r="AL6" s="173">
        <v>99.474532148338795</v>
      </c>
      <c r="AM6" s="174"/>
      <c r="AN6" s="175">
        <v>134.80474642037899</v>
      </c>
      <c r="AO6" s="176">
        <v>135.73094138110901</v>
      </c>
      <c r="AP6" s="177">
        <v>135.267843900744</v>
      </c>
      <c r="AQ6" s="174"/>
      <c r="AR6" s="178">
        <v>109.701842390774</v>
      </c>
      <c r="AS6" s="157"/>
      <c r="AT6" s="149">
        <v>-2.89044156475242</v>
      </c>
      <c r="AU6" s="150">
        <v>-2.2693978546832998</v>
      </c>
      <c r="AV6" s="150">
        <v>-1.1396874900268801</v>
      </c>
      <c r="AW6" s="150">
        <v>-4.2704159446612904</v>
      </c>
      <c r="AX6" s="150">
        <v>-5.8068585574676401</v>
      </c>
      <c r="AY6" s="151">
        <v>-3.3502334953572901</v>
      </c>
      <c r="AZ6" s="152"/>
      <c r="BA6" s="153">
        <v>0.368930762826439</v>
      </c>
      <c r="BB6" s="154">
        <v>-0.80148372942319801</v>
      </c>
      <c r="BC6" s="155">
        <v>-0.22171225025361799</v>
      </c>
      <c r="BD6" s="152"/>
      <c r="BE6" s="156">
        <v>-2.27050313196492</v>
      </c>
    </row>
    <row r="7" spans="1:57" x14ac:dyDescent="0.2">
      <c r="A7" s="19" t="s">
        <v>94</v>
      </c>
      <c r="B7" s="2" t="str">
        <f>TRIM(A7)</f>
        <v>Virginia</v>
      </c>
      <c r="C7" s="9"/>
      <c r="D7" s="23" t="s">
        <v>92</v>
      </c>
      <c r="E7" s="26" t="s">
        <v>93</v>
      </c>
      <c r="F7" s="2"/>
      <c r="G7" s="179">
        <v>73.738756184014306</v>
      </c>
      <c r="H7" s="174">
        <v>94.130006108251607</v>
      </c>
      <c r="I7" s="174">
        <v>103.067264498279</v>
      </c>
      <c r="J7" s="174">
        <v>99.665876335048907</v>
      </c>
      <c r="K7" s="174">
        <v>93.322970558680794</v>
      </c>
      <c r="L7" s="180">
        <v>92.784974736855006</v>
      </c>
      <c r="M7" s="174"/>
      <c r="N7" s="181">
        <v>113.64887071143301</v>
      </c>
      <c r="O7" s="182">
        <v>113.977328947481</v>
      </c>
      <c r="P7" s="183">
        <v>113.813099829457</v>
      </c>
      <c r="Q7" s="174"/>
      <c r="R7" s="184">
        <v>98.7930104775985</v>
      </c>
      <c r="S7" s="157"/>
      <c r="T7" s="158">
        <v>3.4211750828284</v>
      </c>
      <c r="U7" s="152">
        <v>2.4451607091887801</v>
      </c>
      <c r="V7" s="152">
        <v>8.5074117406803498E-3</v>
      </c>
      <c r="W7" s="152">
        <v>-2.0979973900620799</v>
      </c>
      <c r="X7" s="152">
        <v>1.53376701198492</v>
      </c>
      <c r="Y7" s="159">
        <v>0.862838824167106</v>
      </c>
      <c r="Z7" s="152"/>
      <c r="AA7" s="160">
        <v>0.67920777450758896</v>
      </c>
      <c r="AB7" s="161">
        <v>-2.1903781128734399</v>
      </c>
      <c r="AC7" s="162">
        <v>-0.77839809858212095</v>
      </c>
      <c r="AD7" s="152"/>
      <c r="AE7" s="163">
        <v>0.31665845116229402</v>
      </c>
      <c r="AG7" s="179">
        <v>68.809878146179997</v>
      </c>
      <c r="AH7" s="174">
        <v>85.074885519501706</v>
      </c>
      <c r="AI7" s="174">
        <v>93.318755871148198</v>
      </c>
      <c r="AJ7" s="174">
        <v>92.961558945364899</v>
      </c>
      <c r="AK7" s="174">
        <v>91.450611371611302</v>
      </c>
      <c r="AL7" s="180">
        <v>86.325051624839404</v>
      </c>
      <c r="AM7" s="174"/>
      <c r="AN7" s="181">
        <v>115.965092849781</v>
      </c>
      <c r="AO7" s="182">
        <v>113.455079324914</v>
      </c>
      <c r="AP7" s="183">
        <v>114.71008608734699</v>
      </c>
      <c r="AQ7" s="174"/>
      <c r="AR7" s="184">
        <v>94.436230809839699</v>
      </c>
      <c r="AS7" s="157"/>
      <c r="AT7" s="158">
        <v>2.9122818482316899</v>
      </c>
      <c r="AU7" s="152">
        <v>0.36508473842563099</v>
      </c>
      <c r="AV7" s="152">
        <v>1.60143504779963</v>
      </c>
      <c r="AW7" s="152">
        <v>-0.31621376259712197</v>
      </c>
      <c r="AX7" s="152">
        <v>-0.55271905396309495</v>
      </c>
      <c r="AY7" s="159">
        <v>0.68174610776009803</v>
      </c>
      <c r="AZ7" s="152"/>
      <c r="BA7" s="160">
        <v>5.5332637782522101</v>
      </c>
      <c r="BB7" s="161">
        <v>2.8081235197680301</v>
      </c>
      <c r="BC7" s="162">
        <v>4.1677780348704703</v>
      </c>
      <c r="BD7" s="152"/>
      <c r="BE7" s="163">
        <v>1.86545488438152</v>
      </c>
    </row>
    <row r="8" spans="1:57" x14ac:dyDescent="0.2">
      <c r="A8" s="20" t="s">
        <v>41</v>
      </c>
      <c r="B8" s="2" t="str">
        <f t="shared" ref="B8:B43" si="0">TRIM(A8)</f>
        <v>Norfolk/Virginia Beach, VA</v>
      </c>
      <c r="C8" s="2"/>
      <c r="D8" s="23" t="s">
        <v>92</v>
      </c>
      <c r="E8" s="26" t="s">
        <v>93</v>
      </c>
      <c r="F8" s="2"/>
      <c r="G8" s="179">
        <v>97.913401976586997</v>
      </c>
      <c r="H8" s="174">
        <v>112.504504644341</v>
      </c>
      <c r="I8" s="174">
        <v>122.167944823892</v>
      </c>
      <c r="J8" s="174">
        <v>120.62526481930099</v>
      </c>
      <c r="K8" s="174">
        <v>126.443248468463</v>
      </c>
      <c r="L8" s="180">
        <v>115.930872946517</v>
      </c>
      <c r="M8" s="174"/>
      <c r="N8" s="181">
        <v>180.74471841669001</v>
      </c>
      <c r="O8" s="182">
        <v>184.65323457369399</v>
      </c>
      <c r="P8" s="183">
        <v>182.698976495192</v>
      </c>
      <c r="Q8" s="174"/>
      <c r="R8" s="184">
        <v>135.00747396042399</v>
      </c>
      <c r="S8" s="157"/>
      <c r="T8" s="158">
        <v>5.2899501394737403</v>
      </c>
      <c r="U8" s="152">
        <v>8.7770558741899194</v>
      </c>
      <c r="V8" s="152">
        <v>7.1519976201715201</v>
      </c>
      <c r="W8" s="152">
        <v>8.6892452030097491</v>
      </c>
      <c r="X8" s="152">
        <v>12.893554315589199</v>
      </c>
      <c r="Y8" s="159">
        <v>8.6678590882213999</v>
      </c>
      <c r="Z8" s="152"/>
      <c r="AA8" s="160">
        <v>6.2682152144736696</v>
      </c>
      <c r="AB8" s="161">
        <v>0.78377379726067997</v>
      </c>
      <c r="AC8" s="162">
        <v>3.4240543656024802</v>
      </c>
      <c r="AD8" s="152"/>
      <c r="AE8" s="163">
        <v>6.5785390340445398</v>
      </c>
      <c r="AG8" s="179">
        <v>89.436397180887695</v>
      </c>
      <c r="AH8" s="174">
        <v>99.548906072130407</v>
      </c>
      <c r="AI8" s="174">
        <v>106.754071008569</v>
      </c>
      <c r="AJ8" s="174">
        <v>106.46323015315301</v>
      </c>
      <c r="AK8" s="174">
        <v>120.491913157055</v>
      </c>
      <c r="AL8" s="180">
        <v>104.541979132969</v>
      </c>
      <c r="AM8" s="174"/>
      <c r="AN8" s="181">
        <v>179.080653989517</v>
      </c>
      <c r="AO8" s="182">
        <v>173.36532152248199</v>
      </c>
      <c r="AP8" s="183">
        <v>176.22298775599899</v>
      </c>
      <c r="AQ8" s="174"/>
      <c r="AR8" s="184">
        <v>125.02674545914201</v>
      </c>
      <c r="AS8" s="157"/>
      <c r="AT8" s="158">
        <v>1.05418364128284</v>
      </c>
      <c r="AU8" s="152">
        <v>-1.8586077670383501</v>
      </c>
      <c r="AV8" s="152">
        <v>-0.47571112629881901</v>
      </c>
      <c r="AW8" s="152">
        <v>-4.8903281506569796</v>
      </c>
      <c r="AX8" s="152">
        <v>-5.3893384326966798</v>
      </c>
      <c r="AY8" s="159">
        <v>-2.5719265577042698</v>
      </c>
      <c r="AZ8" s="152"/>
      <c r="BA8" s="160">
        <v>7.4588612555906604</v>
      </c>
      <c r="BB8" s="161">
        <v>3.49159254709327</v>
      </c>
      <c r="BC8" s="162">
        <v>5.47008684197489</v>
      </c>
      <c r="BD8" s="152"/>
      <c r="BE8" s="163">
        <v>0.51677435546276695</v>
      </c>
    </row>
    <row r="9" spans="1:57" x14ac:dyDescent="0.2">
      <c r="A9" s="20" t="s">
        <v>95</v>
      </c>
      <c r="B9" s="2" t="s">
        <v>57</v>
      </c>
      <c r="C9" s="2"/>
      <c r="D9" s="23" t="s">
        <v>92</v>
      </c>
      <c r="E9" s="26" t="s">
        <v>93</v>
      </c>
      <c r="F9" s="2"/>
      <c r="G9" s="179">
        <v>53.911325205013803</v>
      </c>
      <c r="H9" s="174">
        <v>73.118741155725502</v>
      </c>
      <c r="I9" s="174">
        <v>83.597562353940901</v>
      </c>
      <c r="J9" s="174">
        <v>80.553114391332002</v>
      </c>
      <c r="K9" s="174">
        <v>74.174401045251699</v>
      </c>
      <c r="L9" s="180">
        <v>73.0710288302528</v>
      </c>
      <c r="M9" s="174"/>
      <c r="N9" s="181">
        <v>84.312419434884205</v>
      </c>
      <c r="O9" s="182">
        <v>88.541587847886106</v>
      </c>
      <c r="P9" s="183">
        <v>86.427003641385099</v>
      </c>
      <c r="Q9" s="174"/>
      <c r="R9" s="184">
        <v>76.887021633433406</v>
      </c>
      <c r="S9" s="157"/>
      <c r="T9" s="158">
        <v>6.0627019802224096</v>
      </c>
      <c r="U9" s="152">
        <v>3.7307383760074302</v>
      </c>
      <c r="V9" s="152">
        <v>6.3961693314891397</v>
      </c>
      <c r="W9" s="152">
        <v>2.6198150401146698</v>
      </c>
      <c r="X9" s="152">
        <v>5.12060941658451</v>
      </c>
      <c r="Y9" s="159">
        <v>4.7017365498318604</v>
      </c>
      <c r="Z9" s="152"/>
      <c r="AA9" s="160">
        <v>6.0505517747144797</v>
      </c>
      <c r="AB9" s="161">
        <v>4.8050443067805801</v>
      </c>
      <c r="AC9" s="162">
        <v>5.4088854832145001</v>
      </c>
      <c r="AD9" s="152"/>
      <c r="AE9" s="163">
        <v>4.9278116118824196</v>
      </c>
      <c r="AG9" s="179">
        <v>53.0793053940805</v>
      </c>
      <c r="AH9" s="174">
        <v>70.018349581511998</v>
      </c>
      <c r="AI9" s="174">
        <v>79.520773449118295</v>
      </c>
      <c r="AJ9" s="174">
        <v>82.576015553431006</v>
      </c>
      <c r="AK9" s="174">
        <v>80.937718232419797</v>
      </c>
      <c r="AL9" s="180">
        <v>73.231942643014094</v>
      </c>
      <c r="AM9" s="174"/>
      <c r="AN9" s="181">
        <v>97.056482391119602</v>
      </c>
      <c r="AO9" s="182">
        <v>97.492006547694899</v>
      </c>
      <c r="AP9" s="183">
        <v>97.274244469407193</v>
      </c>
      <c r="AQ9" s="174"/>
      <c r="AR9" s="184">
        <v>80.1034866513955</v>
      </c>
      <c r="AS9" s="157"/>
      <c r="AT9" s="158">
        <v>8.0142772695904707</v>
      </c>
      <c r="AU9" s="152">
        <v>5.1681993767701</v>
      </c>
      <c r="AV9" s="152">
        <v>7.8010056204607201</v>
      </c>
      <c r="AW9" s="152">
        <v>13.8947407290689</v>
      </c>
      <c r="AX9" s="152">
        <v>21.555449222426098</v>
      </c>
      <c r="AY9" s="159">
        <v>11.428155669415901</v>
      </c>
      <c r="AZ9" s="152"/>
      <c r="BA9" s="160">
        <v>23.336853639441301</v>
      </c>
      <c r="BB9" s="161">
        <v>20.009667419675299</v>
      </c>
      <c r="BC9" s="162">
        <v>21.6467914644487</v>
      </c>
      <c r="BD9" s="152"/>
      <c r="BE9" s="163">
        <v>14.7747133831902</v>
      </c>
    </row>
    <row r="10" spans="1:57" x14ac:dyDescent="0.2">
      <c r="A10" s="20" t="s">
        <v>96</v>
      </c>
      <c r="B10" s="2" t="str">
        <f t="shared" si="0"/>
        <v>Virginia Area</v>
      </c>
      <c r="C10" s="2"/>
      <c r="D10" s="23" t="s">
        <v>92</v>
      </c>
      <c r="E10" s="26" t="s">
        <v>93</v>
      </c>
      <c r="F10" s="2"/>
      <c r="G10" s="179">
        <v>59.423578624324499</v>
      </c>
      <c r="H10" s="174">
        <v>73.845306113372004</v>
      </c>
      <c r="I10" s="174">
        <v>75.774005159338998</v>
      </c>
      <c r="J10" s="174">
        <v>76.136275046144902</v>
      </c>
      <c r="K10" s="174">
        <v>75.8410665599217</v>
      </c>
      <c r="L10" s="180">
        <v>72.204046300620405</v>
      </c>
      <c r="M10" s="174"/>
      <c r="N10" s="181">
        <v>92.695468009873906</v>
      </c>
      <c r="O10" s="182">
        <v>90.538558943224999</v>
      </c>
      <c r="P10" s="183">
        <v>91.617013476549403</v>
      </c>
      <c r="Q10" s="174"/>
      <c r="R10" s="184">
        <v>77.750608350885798</v>
      </c>
      <c r="S10" s="157"/>
      <c r="T10" s="158">
        <v>6.4926251360600098</v>
      </c>
      <c r="U10" s="152">
        <v>6.8286012995021101</v>
      </c>
      <c r="V10" s="152">
        <v>1.50610503328039</v>
      </c>
      <c r="W10" s="152">
        <v>-0.16708801626981601</v>
      </c>
      <c r="X10" s="152">
        <v>1.5807672293578401</v>
      </c>
      <c r="Y10" s="159">
        <v>3.0015096974261199</v>
      </c>
      <c r="Z10" s="152"/>
      <c r="AA10" s="160">
        <v>0.35286557117586398</v>
      </c>
      <c r="AB10" s="161">
        <v>-0.156921363246743</v>
      </c>
      <c r="AC10" s="162">
        <v>0.10032353988603999</v>
      </c>
      <c r="AD10" s="152"/>
      <c r="AE10" s="163">
        <v>2.0061710851597598</v>
      </c>
      <c r="AG10" s="179">
        <v>54.8479317422089</v>
      </c>
      <c r="AH10" s="174">
        <v>67.967573433302306</v>
      </c>
      <c r="AI10" s="174">
        <v>70.647419496519603</v>
      </c>
      <c r="AJ10" s="174">
        <v>71.046681510885705</v>
      </c>
      <c r="AK10" s="174">
        <v>73.738005704182996</v>
      </c>
      <c r="AL10" s="180">
        <v>67.650619151628902</v>
      </c>
      <c r="AM10" s="174"/>
      <c r="AN10" s="181">
        <v>95.608323770765196</v>
      </c>
      <c r="AO10" s="182">
        <v>93.069540551960301</v>
      </c>
      <c r="AP10" s="183">
        <v>94.338932161362706</v>
      </c>
      <c r="AQ10" s="174"/>
      <c r="AR10" s="184">
        <v>75.276808441852396</v>
      </c>
      <c r="AS10" s="157"/>
      <c r="AT10" s="158">
        <v>3.7844127867851598</v>
      </c>
      <c r="AU10" s="152">
        <v>2.9518264973555102</v>
      </c>
      <c r="AV10" s="152">
        <v>3.3905117135070499</v>
      </c>
      <c r="AW10" s="152">
        <v>2.87818841605718</v>
      </c>
      <c r="AX10" s="152">
        <v>3.8028686801456799</v>
      </c>
      <c r="AY10" s="159">
        <v>3.3487010149223702</v>
      </c>
      <c r="AZ10" s="152"/>
      <c r="BA10" s="160">
        <v>3.00663825300385</v>
      </c>
      <c r="BB10" s="161">
        <v>2.47109991407403</v>
      </c>
      <c r="BC10" s="162">
        <v>2.74177430451177</v>
      </c>
      <c r="BD10" s="152"/>
      <c r="BE10" s="163">
        <v>3.1318678823637902</v>
      </c>
    </row>
    <row r="11" spans="1:57" x14ac:dyDescent="0.2">
      <c r="A11" s="33" t="s">
        <v>97</v>
      </c>
      <c r="B11" s="2" t="str">
        <f t="shared" si="0"/>
        <v>Washington, DC</v>
      </c>
      <c r="C11" s="2"/>
      <c r="D11" s="23" t="s">
        <v>92</v>
      </c>
      <c r="E11" s="26" t="s">
        <v>93</v>
      </c>
      <c r="F11" s="2"/>
      <c r="G11" s="179">
        <v>95.443058535386299</v>
      </c>
      <c r="H11" s="174">
        <v>126.50507461769401</v>
      </c>
      <c r="I11" s="174">
        <v>142.846778622469</v>
      </c>
      <c r="J11" s="174">
        <v>123.26653888020699</v>
      </c>
      <c r="K11" s="174">
        <v>100.36492617237499</v>
      </c>
      <c r="L11" s="180">
        <v>117.685275365626</v>
      </c>
      <c r="M11" s="174"/>
      <c r="N11" s="181">
        <v>104.140329283494</v>
      </c>
      <c r="O11" s="182">
        <v>108.679050424004</v>
      </c>
      <c r="P11" s="183">
        <v>106.409689853749</v>
      </c>
      <c r="Q11" s="174"/>
      <c r="R11" s="184">
        <v>114.46367950509</v>
      </c>
      <c r="S11" s="157"/>
      <c r="T11" s="158">
        <v>-6.6048221363117304E-2</v>
      </c>
      <c r="U11" s="152">
        <v>-7.5749826743147004</v>
      </c>
      <c r="V11" s="152">
        <v>-11.058093245934799</v>
      </c>
      <c r="W11" s="152">
        <v>-18.067711697616001</v>
      </c>
      <c r="X11" s="152">
        <v>-16.679333510528899</v>
      </c>
      <c r="Y11" s="159">
        <v>-11.3671092757643</v>
      </c>
      <c r="Z11" s="152"/>
      <c r="AA11" s="160">
        <v>-14.2785187645202</v>
      </c>
      <c r="AB11" s="161">
        <v>-16.635651383144801</v>
      </c>
      <c r="AC11" s="162">
        <v>-15.4986373183635</v>
      </c>
      <c r="AD11" s="152"/>
      <c r="AE11" s="163">
        <v>-12.503384861210099</v>
      </c>
      <c r="AG11" s="179">
        <v>86.459416113494399</v>
      </c>
      <c r="AH11" s="174">
        <v>111.422472411364</v>
      </c>
      <c r="AI11" s="174">
        <v>129.372777907017</v>
      </c>
      <c r="AJ11" s="174">
        <v>120.964504077637</v>
      </c>
      <c r="AK11" s="174">
        <v>106.58207007040301</v>
      </c>
      <c r="AL11" s="180">
        <v>110.9597327538</v>
      </c>
      <c r="AM11" s="174"/>
      <c r="AN11" s="181">
        <v>117.63660059343</v>
      </c>
      <c r="AO11" s="182">
        <v>115.058089611461</v>
      </c>
      <c r="AP11" s="183">
        <v>116.347345102445</v>
      </c>
      <c r="AQ11" s="174"/>
      <c r="AR11" s="184">
        <v>112.49899941311</v>
      </c>
      <c r="AS11" s="157"/>
      <c r="AT11" s="158">
        <v>-0.39230655403411901</v>
      </c>
      <c r="AU11" s="152">
        <v>-4.5960243527122104</v>
      </c>
      <c r="AV11" s="152">
        <v>-3.7016570079557201</v>
      </c>
      <c r="AW11" s="152">
        <v>-7.9055717658955604</v>
      </c>
      <c r="AX11" s="152">
        <v>-8.3886166763169907</v>
      </c>
      <c r="AY11" s="159">
        <v>-5.2637847370062101</v>
      </c>
      <c r="AZ11" s="152"/>
      <c r="BA11" s="160">
        <v>3.7022011628154301</v>
      </c>
      <c r="BB11" s="161">
        <v>-3.29549838727314</v>
      </c>
      <c r="BC11" s="162">
        <v>0.119919116815194</v>
      </c>
      <c r="BD11" s="152"/>
      <c r="BE11" s="163">
        <v>-3.7342494143851601</v>
      </c>
    </row>
    <row r="12" spans="1:57" x14ac:dyDescent="0.2">
      <c r="A12" s="20" t="s">
        <v>98</v>
      </c>
      <c r="B12" s="2" t="str">
        <f t="shared" si="0"/>
        <v>Arlington, VA</v>
      </c>
      <c r="C12" s="2"/>
      <c r="D12" s="23" t="s">
        <v>92</v>
      </c>
      <c r="E12" s="26" t="s">
        <v>93</v>
      </c>
      <c r="F12" s="2"/>
      <c r="G12" s="179">
        <v>96.613092925026294</v>
      </c>
      <c r="H12" s="174">
        <v>136.04262090813</v>
      </c>
      <c r="I12" s="174">
        <v>142.518731784582</v>
      </c>
      <c r="J12" s="174">
        <v>132.91885110876399</v>
      </c>
      <c r="K12" s="174">
        <v>106.912651531151</v>
      </c>
      <c r="L12" s="180">
        <v>123.00118965153101</v>
      </c>
      <c r="M12" s="174"/>
      <c r="N12" s="181">
        <v>106.465448785638</v>
      </c>
      <c r="O12" s="182">
        <v>95.978162618796105</v>
      </c>
      <c r="P12" s="183">
        <v>101.221805702217</v>
      </c>
      <c r="Q12" s="174"/>
      <c r="R12" s="184">
        <v>116.778508523155</v>
      </c>
      <c r="S12" s="157"/>
      <c r="T12" s="158">
        <v>-4.5142079534387003</v>
      </c>
      <c r="U12" s="152">
        <v>-16.632614943971198</v>
      </c>
      <c r="V12" s="152">
        <v>-20.830902709629498</v>
      </c>
      <c r="W12" s="152">
        <v>-23.173201407593101</v>
      </c>
      <c r="X12" s="152">
        <v>-24.6899361608865</v>
      </c>
      <c r="Y12" s="159">
        <v>-19.0097006117877</v>
      </c>
      <c r="Z12" s="152"/>
      <c r="AA12" s="160">
        <v>-18.054392995179501</v>
      </c>
      <c r="AB12" s="161">
        <v>-24.898696959625202</v>
      </c>
      <c r="AC12" s="162">
        <v>-21.4483436160031</v>
      </c>
      <c r="AD12" s="152"/>
      <c r="AE12" s="163">
        <v>-19.627635531060999</v>
      </c>
      <c r="AG12" s="179">
        <v>87.453951204055699</v>
      </c>
      <c r="AH12" s="174">
        <v>119.92341341077</v>
      </c>
      <c r="AI12" s="174">
        <v>130.75099947201599</v>
      </c>
      <c r="AJ12" s="174">
        <v>134.537276663146</v>
      </c>
      <c r="AK12" s="174">
        <v>114.436763991552</v>
      </c>
      <c r="AL12" s="180">
        <v>117.421746747486</v>
      </c>
      <c r="AM12" s="174"/>
      <c r="AN12" s="181">
        <v>113.780242080253</v>
      </c>
      <c r="AO12" s="182">
        <v>103.611097412882</v>
      </c>
      <c r="AP12" s="183">
        <v>108.695669746568</v>
      </c>
      <c r="AQ12" s="174"/>
      <c r="AR12" s="184">
        <v>114.92850666787299</v>
      </c>
      <c r="AS12" s="157"/>
      <c r="AT12" s="158">
        <v>-5.7134512374316504</v>
      </c>
      <c r="AU12" s="152">
        <v>-9.1011540024398894</v>
      </c>
      <c r="AV12" s="152">
        <v>-10.696050486891901</v>
      </c>
      <c r="AW12" s="152">
        <v>-9.3957738938430797</v>
      </c>
      <c r="AX12" s="152">
        <v>-13.966102285273299</v>
      </c>
      <c r="AY12" s="159">
        <v>-10.032974856586801</v>
      </c>
      <c r="AZ12" s="152"/>
      <c r="BA12" s="160">
        <v>-4.7120293685305601</v>
      </c>
      <c r="BB12" s="161">
        <v>-9.4665908707350201</v>
      </c>
      <c r="BC12" s="162">
        <v>-7.0388720148488098</v>
      </c>
      <c r="BD12" s="152"/>
      <c r="BE12" s="163">
        <v>-9.2433185574702001</v>
      </c>
    </row>
    <row r="13" spans="1:57" x14ac:dyDescent="0.2">
      <c r="A13" s="20" t="s">
        <v>38</v>
      </c>
      <c r="B13" s="2" t="str">
        <f t="shared" si="0"/>
        <v>Suburban Virginia Area</v>
      </c>
      <c r="C13" s="2"/>
      <c r="D13" s="23" t="s">
        <v>92</v>
      </c>
      <c r="E13" s="26" t="s">
        <v>93</v>
      </c>
      <c r="F13" s="2"/>
      <c r="G13" s="179">
        <v>77.818921440261803</v>
      </c>
      <c r="H13" s="174">
        <v>106.921939443535</v>
      </c>
      <c r="I13" s="174">
        <v>118.835423895253</v>
      </c>
      <c r="J13" s="174">
        <v>115.72956464811701</v>
      </c>
      <c r="K13" s="174">
        <v>100.661374795417</v>
      </c>
      <c r="L13" s="180">
        <v>103.993444844517</v>
      </c>
      <c r="M13" s="174"/>
      <c r="N13" s="181">
        <v>109.93885270049</v>
      </c>
      <c r="O13" s="182">
        <v>116.164443535188</v>
      </c>
      <c r="P13" s="183">
        <v>113.05164811783899</v>
      </c>
      <c r="Q13" s="174"/>
      <c r="R13" s="184">
        <v>106.581502922609</v>
      </c>
      <c r="S13" s="157"/>
      <c r="T13" s="158">
        <v>-4.57650525212948</v>
      </c>
      <c r="U13" s="152">
        <v>-2.4661347971492802</v>
      </c>
      <c r="V13" s="152">
        <v>1.3824966503834599</v>
      </c>
      <c r="W13" s="152">
        <v>-1.8573062834101599</v>
      </c>
      <c r="X13" s="152">
        <v>0.19173707482821301</v>
      </c>
      <c r="Y13" s="159">
        <v>-1.2932732516377501</v>
      </c>
      <c r="Z13" s="152"/>
      <c r="AA13" s="160">
        <v>-14.384477954836299</v>
      </c>
      <c r="AB13" s="161">
        <v>-3.02924742981947</v>
      </c>
      <c r="AC13" s="162">
        <v>-8.9039679847076396</v>
      </c>
      <c r="AD13" s="152"/>
      <c r="AE13" s="163">
        <v>-3.7307443230406099</v>
      </c>
      <c r="AG13" s="179">
        <v>70.872122340425506</v>
      </c>
      <c r="AH13" s="174">
        <v>92.785337152209394</v>
      </c>
      <c r="AI13" s="174">
        <v>103.811798690671</v>
      </c>
      <c r="AJ13" s="174">
        <v>99.8000073649754</v>
      </c>
      <c r="AK13" s="174">
        <v>97.426560965630102</v>
      </c>
      <c r="AL13" s="180">
        <v>92.9391653027823</v>
      </c>
      <c r="AM13" s="174"/>
      <c r="AN13" s="181">
        <v>114.112103927986</v>
      </c>
      <c r="AO13" s="182">
        <v>110.768461538461</v>
      </c>
      <c r="AP13" s="183">
        <v>112.440282733224</v>
      </c>
      <c r="AQ13" s="174"/>
      <c r="AR13" s="184">
        <v>98.5109131400514</v>
      </c>
      <c r="AS13" s="157"/>
      <c r="AT13" s="158">
        <v>0.362043696421884</v>
      </c>
      <c r="AU13" s="152">
        <v>0.39350529408673501</v>
      </c>
      <c r="AV13" s="152">
        <v>6.1220171057189896</v>
      </c>
      <c r="AW13" s="152">
        <v>-1.4987640925854799</v>
      </c>
      <c r="AX13" s="152">
        <v>3.9438021281975599</v>
      </c>
      <c r="AY13" s="159">
        <v>1.92715603198263</v>
      </c>
      <c r="AZ13" s="152"/>
      <c r="BA13" s="160">
        <v>3.2371548212607699</v>
      </c>
      <c r="BB13" s="161">
        <v>-8.7743803573574795</v>
      </c>
      <c r="BC13" s="162">
        <v>-3.0505377506817899</v>
      </c>
      <c r="BD13" s="152"/>
      <c r="BE13" s="163">
        <v>0.24861982471074301</v>
      </c>
    </row>
    <row r="14" spans="1:57" x14ac:dyDescent="0.2">
      <c r="A14" s="20" t="s">
        <v>99</v>
      </c>
      <c r="B14" s="2" t="str">
        <f t="shared" si="0"/>
        <v>Alexandria, VA</v>
      </c>
      <c r="C14" s="2"/>
      <c r="D14" s="23" t="s">
        <v>92</v>
      </c>
      <c r="E14" s="26" t="s">
        <v>93</v>
      </c>
      <c r="F14" s="2"/>
      <c r="G14" s="179">
        <v>65.909272199651696</v>
      </c>
      <c r="H14" s="174">
        <v>86.251652930934398</v>
      </c>
      <c r="I14" s="174">
        <v>97.056318049912903</v>
      </c>
      <c r="J14" s="174">
        <v>90.704300638421302</v>
      </c>
      <c r="K14" s="174">
        <v>80.5021729541497</v>
      </c>
      <c r="L14" s="180">
        <v>84.084743354614005</v>
      </c>
      <c r="M14" s="174"/>
      <c r="N14" s="181">
        <v>84.979947765525196</v>
      </c>
      <c r="O14" s="182">
        <v>85.044085896691797</v>
      </c>
      <c r="P14" s="183">
        <v>85.012016831108497</v>
      </c>
      <c r="Q14" s="174"/>
      <c r="R14" s="184">
        <v>84.349678633612399</v>
      </c>
      <c r="S14" s="157"/>
      <c r="T14" s="158">
        <v>-14.475296185614599</v>
      </c>
      <c r="U14" s="152">
        <v>-18.932788150266099</v>
      </c>
      <c r="V14" s="152">
        <v>-23.4093048526519</v>
      </c>
      <c r="W14" s="152">
        <v>-27.6892046221089</v>
      </c>
      <c r="X14" s="152">
        <v>-14.783980590431099</v>
      </c>
      <c r="Y14" s="159">
        <v>-20.687595076035102</v>
      </c>
      <c r="Z14" s="152"/>
      <c r="AA14" s="160">
        <v>-12.304622294261399</v>
      </c>
      <c r="AB14" s="161">
        <v>-17.529222400781901</v>
      </c>
      <c r="AC14" s="162">
        <v>-14.9981121187328</v>
      </c>
      <c r="AD14" s="152"/>
      <c r="AE14" s="163">
        <v>-19.1288807535106</v>
      </c>
      <c r="AG14" s="179">
        <v>67.538000870953596</v>
      </c>
      <c r="AH14" s="174">
        <v>83.218476411670693</v>
      </c>
      <c r="AI14" s="174">
        <v>94.274262913522904</v>
      </c>
      <c r="AJ14" s="174">
        <v>89.315257980266907</v>
      </c>
      <c r="AK14" s="174">
        <v>79.284793673824694</v>
      </c>
      <c r="AL14" s="180">
        <v>82.7274379752713</v>
      </c>
      <c r="AM14" s="174"/>
      <c r="AN14" s="181">
        <v>90.768689204875201</v>
      </c>
      <c r="AO14" s="182">
        <v>92.967588798606997</v>
      </c>
      <c r="AP14" s="183">
        <v>91.868139001741099</v>
      </c>
      <c r="AQ14" s="174"/>
      <c r="AR14" s="184">
        <v>85.3393916829055</v>
      </c>
      <c r="AS14" s="157"/>
      <c r="AT14" s="158">
        <v>0.62673182413379902</v>
      </c>
      <c r="AU14" s="152">
        <v>-6.0678566266376599</v>
      </c>
      <c r="AV14" s="152">
        <v>-7.9347753208292104</v>
      </c>
      <c r="AW14" s="152">
        <v>-10.7067788709592</v>
      </c>
      <c r="AX14" s="152">
        <v>-10.528986171541099</v>
      </c>
      <c r="AY14" s="159">
        <v>-7.41209271622819</v>
      </c>
      <c r="AZ14" s="152"/>
      <c r="BA14" s="160">
        <v>-1.05166646041064</v>
      </c>
      <c r="BB14" s="161">
        <v>-2.4674593849848998</v>
      </c>
      <c r="BC14" s="162">
        <v>-1.7731345687873099</v>
      </c>
      <c r="BD14" s="152"/>
      <c r="BE14" s="163">
        <v>-5.7475217670793404</v>
      </c>
    </row>
    <row r="15" spans="1:57" x14ac:dyDescent="0.2">
      <c r="A15" s="20" t="s">
        <v>37</v>
      </c>
      <c r="B15" s="2" t="str">
        <f t="shared" si="0"/>
        <v>Fairfax/Tysons Corner, VA</v>
      </c>
      <c r="C15" s="2"/>
      <c r="D15" s="23" t="s">
        <v>92</v>
      </c>
      <c r="E15" s="26" t="s">
        <v>93</v>
      </c>
      <c r="F15" s="2"/>
      <c r="G15" s="179">
        <v>87.973324455766502</v>
      </c>
      <c r="H15" s="174">
        <v>126.757634321445</v>
      </c>
      <c r="I15" s="174">
        <v>153.45878647521999</v>
      </c>
      <c r="J15" s="174">
        <v>135.67810907827601</v>
      </c>
      <c r="K15" s="174">
        <v>101.862328624363</v>
      </c>
      <c r="L15" s="180">
        <v>121.146036591014</v>
      </c>
      <c r="M15" s="174"/>
      <c r="N15" s="181">
        <v>95.992698008337101</v>
      </c>
      <c r="O15" s="182">
        <v>95.071802918017596</v>
      </c>
      <c r="P15" s="183">
        <v>95.532250463177306</v>
      </c>
      <c r="Q15" s="174"/>
      <c r="R15" s="184">
        <v>113.82781198306</v>
      </c>
      <c r="S15" s="157"/>
      <c r="T15" s="158">
        <v>5.9380926286561397</v>
      </c>
      <c r="U15" s="152">
        <v>8.2054832041062493</v>
      </c>
      <c r="V15" s="152">
        <v>4.1820243494932701</v>
      </c>
      <c r="W15" s="152">
        <v>-6.9447845532493604</v>
      </c>
      <c r="X15" s="152">
        <v>-0.961005378028288</v>
      </c>
      <c r="Y15" s="159">
        <v>1.60857342265634</v>
      </c>
      <c r="Z15" s="152"/>
      <c r="AA15" s="160">
        <v>-0.47009229856624701</v>
      </c>
      <c r="AB15" s="161">
        <v>-5.4527792857829303</v>
      </c>
      <c r="AC15" s="162">
        <v>-3.0133965343369802</v>
      </c>
      <c r="AD15" s="152"/>
      <c r="AE15" s="163">
        <v>0.46056634271216201</v>
      </c>
      <c r="AG15" s="179">
        <v>78.840297301991598</v>
      </c>
      <c r="AH15" s="174">
        <v>108.874468214451</v>
      </c>
      <c r="AI15" s="174">
        <v>131.93918307086599</v>
      </c>
      <c r="AJ15" s="174">
        <v>123.630913906901</v>
      </c>
      <c r="AK15" s="174">
        <v>93.070879168596505</v>
      </c>
      <c r="AL15" s="180">
        <v>107.271148332561</v>
      </c>
      <c r="AM15" s="174"/>
      <c r="AN15" s="181">
        <v>92.381897869383906</v>
      </c>
      <c r="AO15" s="182">
        <v>93.105059634089798</v>
      </c>
      <c r="AP15" s="183">
        <v>92.743478751736902</v>
      </c>
      <c r="AQ15" s="174"/>
      <c r="AR15" s="184">
        <v>103.120385595182</v>
      </c>
      <c r="AS15" s="157"/>
      <c r="AT15" s="158">
        <v>4.7954460912155996</v>
      </c>
      <c r="AU15" s="152">
        <v>3.3099446067973202</v>
      </c>
      <c r="AV15" s="152">
        <v>3.3225275712026798</v>
      </c>
      <c r="AW15" s="152">
        <v>-3.6893671958023702</v>
      </c>
      <c r="AX15" s="152">
        <v>-6.3443736678220297</v>
      </c>
      <c r="AY15" s="159">
        <v>5.5595937695371203E-2</v>
      </c>
      <c r="AZ15" s="152"/>
      <c r="BA15" s="160">
        <v>1.2062988058599</v>
      </c>
      <c r="BB15" s="161">
        <v>-0.68851367860799295</v>
      </c>
      <c r="BC15" s="162">
        <v>0.24624674933419799</v>
      </c>
      <c r="BD15" s="152"/>
      <c r="BE15" s="163">
        <v>0.104516903287188</v>
      </c>
    </row>
    <row r="16" spans="1:57" x14ac:dyDescent="0.2">
      <c r="A16" s="20" t="s">
        <v>39</v>
      </c>
      <c r="B16" s="2" t="str">
        <f t="shared" si="0"/>
        <v>I-95 Fredericksburg, VA</v>
      </c>
      <c r="C16" s="2"/>
      <c r="D16" s="23" t="s">
        <v>92</v>
      </c>
      <c r="E16" s="26" t="s">
        <v>93</v>
      </c>
      <c r="F16" s="2"/>
      <c r="G16" s="179">
        <v>56.1136296296296</v>
      </c>
      <c r="H16" s="174">
        <v>63.027248203427298</v>
      </c>
      <c r="I16" s="174">
        <v>68.559253731343205</v>
      </c>
      <c r="J16" s="174">
        <v>69.339388612492996</v>
      </c>
      <c r="K16" s="174">
        <v>67.579765616362593</v>
      </c>
      <c r="L16" s="180">
        <v>64.923857158651103</v>
      </c>
      <c r="M16" s="174"/>
      <c r="N16" s="181">
        <v>87.014203427307905</v>
      </c>
      <c r="O16" s="182">
        <v>88.846394693200594</v>
      </c>
      <c r="P16" s="183">
        <v>87.9302990602542</v>
      </c>
      <c r="Q16" s="174"/>
      <c r="R16" s="184">
        <v>71.497126273394898</v>
      </c>
      <c r="S16" s="157"/>
      <c r="T16" s="158">
        <v>5.7890089218228802</v>
      </c>
      <c r="U16" s="152">
        <v>8.4583553210851097</v>
      </c>
      <c r="V16" s="152">
        <v>7.0331775668788596</v>
      </c>
      <c r="W16" s="152">
        <v>4.6042100865706903</v>
      </c>
      <c r="X16" s="152">
        <v>8.3879384585735597</v>
      </c>
      <c r="Y16" s="159">
        <v>6.8366465173177202</v>
      </c>
      <c r="Z16" s="152"/>
      <c r="AA16" s="160">
        <v>7.8093351538204097</v>
      </c>
      <c r="AB16" s="161">
        <v>8.2361925866199996</v>
      </c>
      <c r="AC16" s="162">
        <v>8.0245658121732895</v>
      </c>
      <c r="AD16" s="152"/>
      <c r="AE16" s="163">
        <v>7.2510734526597203</v>
      </c>
      <c r="AG16" s="179">
        <v>50.202503593145302</v>
      </c>
      <c r="AH16" s="174">
        <v>58.049248756218901</v>
      </c>
      <c r="AI16" s="174">
        <v>62.201270867882798</v>
      </c>
      <c r="AJ16" s="174">
        <v>62.422349364289602</v>
      </c>
      <c r="AK16" s="174">
        <v>61.838533996683203</v>
      </c>
      <c r="AL16" s="180">
        <v>58.942781315643998</v>
      </c>
      <c r="AM16" s="174"/>
      <c r="AN16" s="181">
        <v>81.381782200110507</v>
      </c>
      <c r="AO16" s="182">
        <v>84.655903814262004</v>
      </c>
      <c r="AP16" s="183">
        <v>83.018843007186206</v>
      </c>
      <c r="AQ16" s="174"/>
      <c r="AR16" s="184">
        <v>65.821656084655999</v>
      </c>
      <c r="AS16" s="157"/>
      <c r="AT16" s="158">
        <v>-0.42965235479594799</v>
      </c>
      <c r="AU16" s="152">
        <v>1.1130006918400099</v>
      </c>
      <c r="AV16" s="152">
        <v>3.2901683458980302</v>
      </c>
      <c r="AW16" s="152">
        <v>1.6519275322840801</v>
      </c>
      <c r="AX16" s="152">
        <v>2.1054645319529102</v>
      </c>
      <c r="AY16" s="159">
        <v>1.6106301485313299</v>
      </c>
      <c r="AZ16" s="152"/>
      <c r="BA16" s="160">
        <v>-0.40357311087523901</v>
      </c>
      <c r="BB16" s="161">
        <v>8.6927177139964104E-2</v>
      </c>
      <c r="BC16" s="162">
        <v>-0.154089068149102</v>
      </c>
      <c r="BD16" s="152"/>
      <c r="BE16" s="163">
        <v>0.96299504485255405</v>
      </c>
    </row>
    <row r="17" spans="1:70" x14ac:dyDescent="0.2">
      <c r="A17" s="20" t="s">
        <v>100</v>
      </c>
      <c r="B17" s="2" t="str">
        <f t="shared" si="0"/>
        <v>Dulles Airport Area, VA</v>
      </c>
      <c r="C17" s="2"/>
      <c r="D17" s="23" t="s">
        <v>92</v>
      </c>
      <c r="E17" s="26" t="s">
        <v>93</v>
      </c>
      <c r="F17" s="2"/>
      <c r="G17" s="179">
        <v>78.497154351243793</v>
      </c>
      <c r="H17" s="174">
        <v>126.82893276611399</v>
      </c>
      <c r="I17" s="174">
        <v>146.00857671321501</v>
      </c>
      <c r="J17" s="174">
        <v>132.84249144548201</v>
      </c>
      <c r="K17" s="174">
        <v>98.889741977249599</v>
      </c>
      <c r="L17" s="180">
        <v>116.613379450661</v>
      </c>
      <c r="M17" s="174"/>
      <c r="N17" s="181">
        <v>89.568781096827806</v>
      </c>
      <c r="O17" s="182">
        <v>86.574544529732705</v>
      </c>
      <c r="P17" s="183">
        <v>88.071662813280298</v>
      </c>
      <c r="Q17" s="174"/>
      <c r="R17" s="184">
        <v>108.458603268552</v>
      </c>
      <c r="S17" s="157"/>
      <c r="T17" s="158">
        <v>6.9558663815637303</v>
      </c>
      <c r="U17" s="152">
        <v>9.5339061197332899</v>
      </c>
      <c r="V17" s="152">
        <v>5.7765592280370699</v>
      </c>
      <c r="W17" s="152">
        <v>2.09633247280901</v>
      </c>
      <c r="X17" s="152">
        <v>-3.9364772934956398</v>
      </c>
      <c r="Y17" s="159">
        <v>4.06825415134462</v>
      </c>
      <c r="Z17" s="152"/>
      <c r="AA17" s="160">
        <v>-4.3036208093645003</v>
      </c>
      <c r="AB17" s="161">
        <v>-6.05390175903905</v>
      </c>
      <c r="AC17" s="162">
        <v>-5.1719608196200202</v>
      </c>
      <c r="AD17" s="152"/>
      <c r="AE17" s="163">
        <v>1.7675604018976401</v>
      </c>
      <c r="AG17" s="179">
        <v>79.090199065939103</v>
      </c>
      <c r="AH17" s="174">
        <v>111.42967400351399</v>
      </c>
      <c r="AI17" s="174">
        <v>130.18687898825399</v>
      </c>
      <c r="AJ17" s="174">
        <v>126.42478798668201</v>
      </c>
      <c r="AK17" s="174">
        <v>96.525302182557994</v>
      </c>
      <c r="AL17" s="180">
        <v>108.73136844538899</v>
      </c>
      <c r="AM17" s="174"/>
      <c r="AN17" s="181">
        <v>88.389316100989504</v>
      </c>
      <c r="AO17" s="182">
        <v>86.088762138166999</v>
      </c>
      <c r="AP17" s="183">
        <v>87.239039119578194</v>
      </c>
      <c r="AQ17" s="174"/>
      <c r="AR17" s="184">
        <v>102.590702923729</v>
      </c>
      <c r="AS17" s="157"/>
      <c r="AT17" s="158">
        <v>16.1451634797839</v>
      </c>
      <c r="AU17" s="152">
        <v>11.302409679685301</v>
      </c>
      <c r="AV17" s="152">
        <v>16.236243715196601</v>
      </c>
      <c r="AW17" s="152">
        <v>12.4649812505223</v>
      </c>
      <c r="AX17" s="152">
        <v>4.3792234407003798</v>
      </c>
      <c r="AY17" s="159">
        <v>12.0708202082497</v>
      </c>
      <c r="AZ17" s="152"/>
      <c r="BA17" s="160">
        <v>0.373387300109914</v>
      </c>
      <c r="BB17" s="161">
        <v>0.54611969806545901</v>
      </c>
      <c r="BC17" s="162">
        <v>0.458540494719265</v>
      </c>
      <c r="BD17" s="152"/>
      <c r="BE17" s="163">
        <v>9.0093671694779598</v>
      </c>
    </row>
    <row r="18" spans="1:70" x14ac:dyDescent="0.2">
      <c r="A18" s="20" t="s">
        <v>46</v>
      </c>
      <c r="B18" s="2" t="str">
        <f t="shared" si="0"/>
        <v>Williamsburg, VA</v>
      </c>
      <c r="C18" s="2"/>
      <c r="D18" s="23" t="s">
        <v>92</v>
      </c>
      <c r="E18" s="26" t="s">
        <v>93</v>
      </c>
      <c r="F18" s="2"/>
      <c r="G18" s="179">
        <v>79.435917598128398</v>
      </c>
      <c r="H18" s="174">
        <v>88.800319729659407</v>
      </c>
      <c r="I18" s="174">
        <v>90.093539121393206</v>
      </c>
      <c r="J18" s="174">
        <v>92.315467897062604</v>
      </c>
      <c r="K18" s="174">
        <v>97.450395113075103</v>
      </c>
      <c r="L18" s="180">
        <v>89.619127891863698</v>
      </c>
      <c r="M18" s="174"/>
      <c r="N18" s="181">
        <v>145.85913179100501</v>
      </c>
      <c r="O18" s="182">
        <v>155.43757473355799</v>
      </c>
      <c r="P18" s="183">
        <v>150.648353262282</v>
      </c>
      <c r="Q18" s="174"/>
      <c r="R18" s="184">
        <v>107.056049426269</v>
      </c>
      <c r="S18" s="157"/>
      <c r="T18" s="158">
        <v>1.70043850183403</v>
      </c>
      <c r="U18" s="152">
        <v>1.51212358680061</v>
      </c>
      <c r="V18" s="152">
        <v>-1.2525397897039701</v>
      </c>
      <c r="W18" s="152">
        <v>14.488770282989</v>
      </c>
      <c r="X18" s="152">
        <v>18.7665388964977</v>
      </c>
      <c r="Y18" s="159">
        <v>6.8149611913268302</v>
      </c>
      <c r="Z18" s="152"/>
      <c r="AA18" s="160">
        <v>4.8409903896320996</v>
      </c>
      <c r="AB18" s="161">
        <v>0.66427884945146698</v>
      </c>
      <c r="AC18" s="162">
        <v>2.6438705639475999</v>
      </c>
      <c r="AD18" s="152"/>
      <c r="AE18" s="163">
        <v>5.0978610869383898</v>
      </c>
      <c r="AG18" s="179">
        <v>69.659110345723903</v>
      </c>
      <c r="AH18" s="174">
        <v>74.508965752534394</v>
      </c>
      <c r="AI18" s="174">
        <v>78.094401156745505</v>
      </c>
      <c r="AJ18" s="174">
        <v>75.775179360540605</v>
      </c>
      <c r="AK18" s="174">
        <v>93.500901676631102</v>
      </c>
      <c r="AL18" s="180">
        <v>78.307711658435096</v>
      </c>
      <c r="AM18" s="174"/>
      <c r="AN18" s="181">
        <v>153.43521802703401</v>
      </c>
      <c r="AO18" s="182">
        <v>147.32296952170501</v>
      </c>
      <c r="AP18" s="183">
        <v>150.37909377436901</v>
      </c>
      <c r="AQ18" s="174"/>
      <c r="AR18" s="184">
        <v>98.899535120130693</v>
      </c>
      <c r="AS18" s="157"/>
      <c r="AT18" s="158">
        <v>-0.84018920315305701</v>
      </c>
      <c r="AU18" s="152">
        <v>-4.7690141712757903</v>
      </c>
      <c r="AV18" s="152">
        <v>-0.51327296515301002</v>
      </c>
      <c r="AW18" s="152">
        <v>-11.8126428920772</v>
      </c>
      <c r="AX18" s="152">
        <v>-7.5043190469856702</v>
      </c>
      <c r="AY18" s="159">
        <v>-5.4252162009575597</v>
      </c>
      <c r="AZ18" s="152"/>
      <c r="BA18" s="160">
        <v>10.1058759666612</v>
      </c>
      <c r="BB18" s="161">
        <v>6.94687337196613</v>
      </c>
      <c r="BC18" s="162">
        <v>8.5354890694691203</v>
      </c>
      <c r="BD18" s="152"/>
      <c r="BE18" s="163">
        <v>0.172478103130181</v>
      </c>
    </row>
    <row r="19" spans="1:70" x14ac:dyDescent="0.2">
      <c r="A19" s="20" t="s">
        <v>101</v>
      </c>
      <c r="B19" s="2" t="str">
        <f t="shared" si="0"/>
        <v>Virginia Beach, VA</v>
      </c>
      <c r="C19" s="2"/>
      <c r="D19" s="23" t="s">
        <v>92</v>
      </c>
      <c r="E19" s="26" t="s">
        <v>93</v>
      </c>
      <c r="F19" s="2"/>
      <c r="G19" s="179">
        <v>150.46182368892599</v>
      </c>
      <c r="H19" s="174">
        <v>162.06105624561599</v>
      </c>
      <c r="I19" s="174">
        <v>179.24958196057</v>
      </c>
      <c r="J19" s="174">
        <v>174.75302564482101</v>
      </c>
      <c r="K19" s="174">
        <v>188.59114601418199</v>
      </c>
      <c r="L19" s="180">
        <v>171.023326710823</v>
      </c>
      <c r="M19" s="174"/>
      <c r="N19" s="181">
        <v>274.48260451959698</v>
      </c>
      <c r="O19" s="182">
        <v>281.91635510013202</v>
      </c>
      <c r="P19" s="183">
        <v>278.19947980986501</v>
      </c>
      <c r="Q19" s="174"/>
      <c r="R19" s="184">
        <v>201.64508473912099</v>
      </c>
      <c r="S19" s="157"/>
      <c r="T19" s="158">
        <v>9.4726148448512593</v>
      </c>
      <c r="U19" s="152">
        <v>11.4163026125382</v>
      </c>
      <c r="V19" s="152">
        <v>7.79472440436904</v>
      </c>
      <c r="W19" s="152">
        <v>6.5920558888831096</v>
      </c>
      <c r="X19" s="152">
        <v>10.116211699665</v>
      </c>
      <c r="Y19" s="159">
        <v>9.0158027118800206</v>
      </c>
      <c r="Z19" s="152"/>
      <c r="AA19" s="160">
        <v>5.6034758351037297</v>
      </c>
      <c r="AB19" s="161">
        <v>2.2303839728390402</v>
      </c>
      <c r="AC19" s="162">
        <v>3.8670354586691298</v>
      </c>
      <c r="AD19" s="152"/>
      <c r="AE19" s="163">
        <v>6.9264521696959402</v>
      </c>
      <c r="AG19" s="179">
        <v>135.72641931187999</v>
      </c>
      <c r="AH19" s="174">
        <v>145.67404866632799</v>
      </c>
      <c r="AI19" s="174">
        <v>156.742201463025</v>
      </c>
      <c r="AJ19" s="174">
        <v>156.59797708446899</v>
      </c>
      <c r="AK19" s="174">
        <v>186.46271954336399</v>
      </c>
      <c r="AL19" s="180">
        <v>156.255218512206</v>
      </c>
      <c r="AM19" s="174"/>
      <c r="AN19" s="181">
        <v>267.09717769812198</v>
      </c>
      <c r="AO19" s="182">
        <v>263.429777152653</v>
      </c>
      <c r="AP19" s="183">
        <v>265.26347742538701</v>
      </c>
      <c r="AQ19" s="174"/>
      <c r="AR19" s="184">
        <v>187.421251788717</v>
      </c>
      <c r="AS19" s="157"/>
      <c r="AT19" s="158">
        <v>2.43966230503744</v>
      </c>
      <c r="AU19" s="152">
        <v>-2.3518012461839102</v>
      </c>
      <c r="AV19" s="152">
        <v>-0.99215019387362702</v>
      </c>
      <c r="AW19" s="152">
        <v>-6.69472117950769</v>
      </c>
      <c r="AX19" s="152">
        <v>-4.31756145939804</v>
      </c>
      <c r="AY19" s="159">
        <v>-2.6765442422559702</v>
      </c>
      <c r="AZ19" s="152"/>
      <c r="BA19" s="160">
        <v>7.9132419127630103</v>
      </c>
      <c r="BB19" s="161">
        <v>4.86844094880162</v>
      </c>
      <c r="BC19" s="162">
        <v>6.37957949143963</v>
      </c>
      <c r="BD19" s="152"/>
      <c r="BE19" s="163">
        <v>0.80049982826465205</v>
      </c>
    </row>
    <row r="20" spans="1:70" x14ac:dyDescent="0.2">
      <c r="A20" s="33" t="s">
        <v>102</v>
      </c>
      <c r="B20" s="2" t="str">
        <f t="shared" si="0"/>
        <v>Norfolk/Portsmouth, VA</v>
      </c>
      <c r="C20" s="2"/>
      <c r="D20" s="23" t="s">
        <v>92</v>
      </c>
      <c r="E20" s="26" t="s">
        <v>93</v>
      </c>
      <c r="F20" s="2"/>
      <c r="G20" s="179">
        <v>83.473000930150903</v>
      </c>
      <c r="H20" s="174">
        <v>105.92561965601899</v>
      </c>
      <c r="I20" s="174">
        <v>117.61039652509599</v>
      </c>
      <c r="J20" s="174">
        <v>116.296847402597</v>
      </c>
      <c r="K20" s="174">
        <v>117.581431484731</v>
      </c>
      <c r="L20" s="180">
        <v>108.177459199719</v>
      </c>
      <c r="M20" s="174"/>
      <c r="N20" s="181">
        <v>153.71833517023501</v>
      </c>
      <c r="O20" s="182">
        <v>152.11445842400801</v>
      </c>
      <c r="P20" s="183">
        <v>152.916396797121</v>
      </c>
      <c r="Q20" s="174"/>
      <c r="R20" s="184">
        <v>120.960012798977</v>
      </c>
      <c r="S20" s="157"/>
      <c r="T20" s="158">
        <v>-1.083810173561</v>
      </c>
      <c r="U20" s="152">
        <v>13.1738857604135</v>
      </c>
      <c r="V20" s="152">
        <v>18.908433848834601</v>
      </c>
      <c r="W20" s="152">
        <v>13.8837258562278</v>
      </c>
      <c r="X20" s="152">
        <v>18.701001787573102</v>
      </c>
      <c r="Y20" s="159">
        <v>13.1404357874508</v>
      </c>
      <c r="Z20" s="152"/>
      <c r="AA20" s="160">
        <v>11.751012852338199</v>
      </c>
      <c r="AB20" s="161">
        <v>0.35414744852991198</v>
      </c>
      <c r="AC20" s="162">
        <v>5.7761975025720398</v>
      </c>
      <c r="AD20" s="152"/>
      <c r="AE20" s="163">
        <v>10.3650981628114</v>
      </c>
      <c r="AG20" s="179">
        <v>74.088815812565798</v>
      </c>
      <c r="AH20" s="174">
        <v>89.360928084415505</v>
      </c>
      <c r="AI20" s="174">
        <v>97.936009876272294</v>
      </c>
      <c r="AJ20" s="174">
        <v>99.510261056510998</v>
      </c>
      <c r="AK20" s="174">
        <v>99.319820621270594</v>
      </c>
      <c r="AL20" s="180">
        <v>92.043167090207007</v>
      </c>
      <c r="AM20" s="174"/>
      <c r="AN20" s="181">
        <v>145.71469520007</v>
      </c>
      <c r="AO20" s="182">
        <v>138.26443039224199</v>
      </c>
      <c r="AP20" s="183">
        <v>141.98956279615601</v>
      </c>
      <c r="AQ20" s="174"/>
      <c r="AR20" s="184">
        <v>106.313565863335</v>
      </c>
      <c r="AS20" s="157"/>
      <c r="AT20" s="158">
        <v>-5.2000994536940102</v>
      </c>
      <c r="AU20" s="152">
        <v>-1.8384544599280499</v>
      </c>
      <c r="AV20" s="152">
        <v>0.80926065016186799</v>
      </c>
      <c r="AW20" s="152">
        <v>-2.26311946563388</v>
      </c>
      <c r="AX20" s="152">
        <v>-12.3793896896166</v>
      </c>
      <c r="AY20" s="159">
        <v>-4.4211371598582696</v>
      </c>
      <c r="AZ20" s="152"/>
      <c r="BA20" s="160">
        <v>4.1916171834413198</v>
      </c>
      <c r="BB20" s="161">
        <v>-0.187999541868105</v>
      </c>
      <c r="BC20" s="162">
        <v>2.0122533587032398</v>
      </c>
      <c r="BD20" s="152"/>
      <c r="BE20" s="163">
        <v>-2.06430711114972</v>
      </c>
    </row>
    <row r="21" spans="1:70" x14ac:dyDescent="0.2">
      <c r="A21" s="34" t="s">
        <v>43</v>
      </c>
      <c r="B21" s="2" t="str">
        <f t="shared" si="0"/>
        <v>Newport News/Hampton, VA</v>
      </c>
      <c r="C21" s="2"/>
      <c r="D21" s="23" t="s">
        <v>92</v>
      </c>
      <c r="E21" s="26" t="s">
        <v>93</v>
      </c>
      <c r="F21" s="2"/>
      <c r="G21" s="179">
        <v>54.3427965202509</v>
      </c>
      <c r="H21" s="174">
        <v>69.3449014974329</v>
      </c>
      <c r="I21" s="174">
        <v>76.047743953223005</v>
      </c>
      <c r="J21" s="174">
        <v>74.009010795778593</v>
      </c>
      <c r="K21" s="174">
        <v>74.5350251568739</v>
      </c>
      <c r="L21" s="180">
        <v>69.655895584711899</v>
      </c>
      <c r="M21" s="174"/>
      <c r="N21" s="181">
        <v>108.013363833428</v>
      </c>
      <c r="O21" s="182">
        <v>109.448179863091</v>
      </c>
      <c r="P21" s="183">
        <v>108.73077184826001</v>
      </c>
      <c r="Q21" s="174"/>
      <c r="R21" s="184">
        <v>80.820145945725599</v>
      </c>
      <c r="S21" s="157"/>
      <c r="T21" s="158">
        <v>-4.10332659177051</v>
      </c>
      <c r="U21" s="152">
        <v>2.1022607496299499</v>
      </c>
      <c r="V21" s="152">
        <v>4.6828208023612499</v>
      </c>
      <c r="W21" s="152">
        <v>8.7357729815457397</v>
      </c>
      <c r="X21" s="152">
        <v>15.9711903457624</v>
      </c>
      <c r="Y21" s="159">
        <v>5.67869679067649</v>
      </c>
      <c r="Z21" s="152"/>
      <c r="AA21" s="160">
        <v>10.577799405433099</v>
      </c>
      <c r="AB21" s="161">
        <v>1.22051381281215</v>
      </c>
      <c r="AC21" s="162">
        <v>5.6616528176987799</v>
      </c>
      <c r="AD21" s="152"/>
      <c r="AE21" s="163">
        <v>5.6721447172567396</v>
      </c>
      <c r="AG21" s="179">
        <v>57.126807615516199</v>
      </c>
      <c r="AH21" s="174">
        <v>63.996924147889303</v>
      </c>
      <c r="AI21" s="174">
        <v>68.550656036080994</v>
      </c>
      <c r="AJ21" s="174">
        <v>68.817585382201898</v>
      </c>
      <c r="AK21" s="174">
        <v>72.449837731745504</v>
      </c>
      <c r="AL21" s="180">
        <v>66.188362182686802</v>
      </c>
      <c r="AM21" s="174"/>
      <c r="AN21" s="181">
        <v>113.117670069167</v>
      </c>
      <c r="AO21" s="182">
        <v>108.497964913719</v>
      </c>
      <c r="AP21" s="183">
        <v>110.807817491443</v>
      </c>
      <c r="AQ21" s="174"/>
      <c r="AR21" s="184">
        <v>78.936777985188598</v>
      </c>
      <c r="AS21" s="157"/>
      <c r="AT21" s="158">
        <v>3.4341280627647</v>
      </c>
      <c r="AU21" s="152">
        <v>0.63365875444693398</v>
      </c>
      <c r="AV21" s="152">
        <v>-1.89139684119662</v>
      </c>
      <c r="AW21" s="152">
        <v>4.4076270904155797</v>
      </c>
      <c r="AX21" s="152">
        <v>0.18888357067725001</v>
      </c>
      <c r="AY21" s="159">
        <v>1.2296030434889</v>
      </c>
      <c r="AZ21" s="152"/>
      <c r="BA21" s="160">
        <v>9.3208483725256599</v>
      </c>
      <c r="BB21" s="161">
        <v>1.46491436978587</v>
      </c>
      <c r="BC21" s="162">
        <v>5.3283175655933297</v>
      </c>
      <c r="BD21" s="152"/>
      <c r="BE21" s="163">
        <v>2.8345644639902101</v>
      </c>
    </row>
    <row r="22" spans="1:70" x14ac:dyDescent="0.2">
      <c r="A22" s="35" t="s">
        <v>103</v>
      </c>
      <c r="B22" s="2" t="str">
        <f t="shared" si="0"/>
        <v>Chesapeake/Suffolk, VA</v>
      </c>
      <c r="C22" s="2"/>
      <c r="D22" s="24" t="s">
        <v>92</v>
      </c>
      <c r="E22" s="27" t="s">
        <v>93</v>
      </c>
      <c r="F22" s="2"/>
      <c r="G22" s="185">
        <v>73.735632317481503</v>
      </c>
      <c r="H22" s="186">
        <v>93.5062454286671</v>
      </c>
      <c r="I22" s="186">
        <v>99.330635180843899</v>
      </c>
      <c r="J22" s="186">
        <v>99.649129269926306</v>
      </c>
      <c r="K22" s="186">
        <v>99.651912156731399</v>
      </c>
      <c r="L22" s="187">
        <v>93.174710870729996</v>
      </c>
      <c r="M22" s="174"/>
      <c r="N22" s="188">
        <v>135.44331205626199</v>
      </c>
      <c r="O22" s="189">
        <v>132.63572808104399</v>
      </c>
      <c r="P22" s="190">
        <v>134.03952006865299</v>
      </c>
      <c r="Q22" s="174"/>
      <c r="R22" s="191">
        <v>104.85037064156499</v>
      </c>
      <c r="S22" s="157"/>
      <c r="T22" s="164">
        <v>9.9663493822545792</v>
      </c>
      <c r="U22" s="165">
        <v>10.748895706913601</v>
      </c>
      <c r="V22" s="165">
        <v>6.0421459211824704</v>
      </c>
      <c r="W22" s="165">
        <v>5.0842294839344504</v>
      </c>
      <c r="X22" s="165">
        <v>9.1765153246606292</v>
      </c>
      <c r="Y22" s="166">
        <v>8.0265232763558796</v>
      </c>
      <c r="Z22" s="152"/>
      <c r="AA22" s="167">
        <v>2.2919476428171</v>
      </c>
      <c r="AB22" s="168">
        <v>-4.6578643894384602</v>
      </c>
      <c r="AC22" s="169">
        <v>-1.26879263212112</v>
      </c>
      <c r="AD22" s="152"/>
      <c r="AE22" s="170">
        <v>4.4352243150073098</v>
      </c>
      <c r="AG22" s="185">
        <v>68.257671835230994</v>
      </c>
      <c r="AH22" s="186">
        <v>84.387937554420603</v>
      </c>
      <c r="AI22" s="186">
        <v>89.529938362357598</v>
      </c>
      <c r="AJ22" s="186">
        <v>89.102870889149301</v>
      </c>
      <c r="AK22" s="186">
        <v>90.112659996651004</v>
      </c>
      <c r="AL22" s="187">
        <v>84.2782157275619</v>
      </c>
      <c r="AM22" s="174"/>
      <c r="AN22" s="188">
        <v>132.270810046885</v>
      </c>
      <c r="AO22" s="189">
        <v>123.035026712156</v>
      </c>
      <c r="AP22" s="190">
        <v>127.652918379521</v>
      </c>
      <c r="AQ22" s="174"/>
      <c r="AR22" s="191">
        <v>96.670987913835901</v>
      </c>
      <c r="AS22" s="157"/>
      <c r="AT22" s="164">
        <v>3.0890356532577998</v>
      </c>
      <c r="AU22" s="165">
        <v>2.01138824937077</v>
      </c>
      <c r="AV22" s="165">
        <v>2.0070705861156002</v>
      </c>
      <c r="AW22" s="165">
        <v>0.53978760266588399</v>
      </c>
      <c r="AX22" s="165">
        <v>-3.6144482042028501</v>
      </c>
      <c r="AY22" s="166">
        <v>0.61361907262607696</v>
      </c>
      <c r="AZ22" s="152"/>
      <c r="BA22" s="167">
        <v>4.0393031034846096</v>
      </c>
      <c r="BB22" s="168">
        <v>-0.78500476254434903</v>
      </c>
      <c r="BC22" s="169">
        <v>1.6571822512121901</v>
      </c>
      <c r="BD22" s="152"/>
      <c r="BE22" s="170">
        <v>1.00481045950859</v>
      </c>
    </row>
    <row r="23" spans="1:70" x14ac:dyDescent="0.2">
      <c r="A23" s="34" t="s">
        <v>59</v>
      </c>
      <c r="B23" s="2" t="s">
        <v>59</v>
      </c>
      <c r="C23" s="8"/>
      <c r="D23" s="22" t="s">
        <v>92</v>
      </c>
      <c r="E23" s="25" t="s">
        <v>93</v>
      </c>
      <c r="F23" s="2"/>
      <c r="G23" s="171">
        <v>61.5008244325767</v>
      </c>
      <c r="H23" s="172">
        <v>97.992032710280299</v>
      </c>
      <c r="I23" s="172">
        <v>121.403197596795</v>
      </c>
      <c r="J23" s="172">
        <v>112.186471962616</v>
      </c>
      <c r="K23" s="172">
        <v>104.599242323097</v>
      </c>
      <c r="L23" s="173">
        <v>99.536353805073404</v>
      </c>
      <c r="M23" s="174"/>
      <c r="N23" s="175">
        <v>112.355190253671</v>
      </c>
      <c r="O23" s="176">
        <v>131.31318758344401</v>
      </c>
      <c r="P23" s="177">
        <v>121.834188918558</v>
      </c>
      <c r="Q23" s="174"/>
      <c r="R23" s="178">
        <v>105.907163837497</v>
      </c>
      <c r="S23" s="157"/>
      <c r="T23" s="149">
        <v>-1.20972950002297</v>
      </c>
      <c r="U23" s="150">
        <v>-9.4187416761215295E-2</v>
      </c>
      <c r="V23" s="150">
        <v>6.1141776290818504</v>
      </c>
      <c r="W23" s="150">
        <v>-2.1699164666467299</v>
      </c>
      <c r="X23" s="150">
        <v>8.2056394946939797</v>
      </c>
      <c r="Y23" s="151">
        <v>2.3850461614683098</v>
      </c>
      <c r="Z23" s="152"/>
      <c r="AA23" s="153">
        <v>14.132259244108401</v>
      </c>
      <c r="AB23" s="154">
        <v>10.6370100521625</v>
      </c>
      <c r="AC23" s="155">
        <v>12.221686074315601</v>
      </c>
      <c r="AD23" s="152"/>
      <c r="AE23" s="156">
        <v>5.42227966205939</v>
      </c>
      <c r="AF23" s="38"/>
      <c r="AG23" s="171">
        <v>63.724255674232303</v>
      </c>
      <c r="AH23" s="172">
        <v>95.159123831775702</v>
      </c>
      <c r="AI23" s="172">
        <v>118.707101134846</v>
      </c>
      <c r="AJ23" s="172">
        <v>123.306044726301</v>
      </c>
      <c r="AK23" s="172">
        <v>111.79065670894499</v>
      </c>
      <c r="AL23" s="173">
        <v>102.53743641522</v>
      </c>
      <c r="AM23" s="174"/>
      <c r="AN23" s="175">
        <v>129.643953604806</v>
      </c>
      <c r="AO23" s="176">
        <v>138.05292890520599</v>
      </c>
      <c r="AP23" s="177">
        <v>133.84844125500601</v>
      </c>
      <c r="AQ23" s="174"/>
      <c r="AR23" s="178">
        <v>111.483437798016</v>
      </c>
      <c r="AS23" s="157"/>
      <c r="AT23" s="149">
        <v>7.2769545310641304</v>
      </c>
      <c r="AU23" s="150">
        <v>9.3078230005041895</v>
      </c>
      <c r="AV23" s="150">
        <v>18.979561749921501</v>
      </c>
      <c r="AW23" s="150">
        <v>23.342900416563801</v>
      </c>
      <c r="AX23" s="150">
        <v>28.7347641833754</v>
      </c>
      <c r="AY23" s="151">
        <v>18.393440098376502</v>
      </c>
      <c r="AZ23" s="152"/>
      <c r="BA23" s="153">
        <v>29.705668782874401</v>
      </c>
      <c r="BB23" s="154">
        <v>22.815131349748999</v>
      </c>
      <c r="BC23" s="155">
        <v>26.058338362214698</v>
      </c>
      <c r="BD23" s="152"/>
      <c r="BE23" s="156">
        <v>20.915478153264399</v>
      </c>
      <c r="BF23" s="38"/>
      <c r="BG23" s="39"/>
      <c r="BH23" s="39"/>
      <c r="BI23" s="39"/>
      <c r="BJ23" s="39"/>
      <c r="BK23" s="39"/>
      <c r="BL23" s="39"/>
      <c r="BM23" s="39"/>
      <c r="BN23" s="39"/>
      <c r="BO23" s="39"/>
      <c r="BP23" s="39"/>
      <c r="BQ23" s="39"/>
      <c r="BR23" s="39"/>
    </row>
    <row r="24" spans="1:70" x14ac:dyDescent="0.2">
      <c r="A24" s="34" t="s">
        <v>104</v>
      </c>
      <c r="B24" s="2" t="str">
        <f t="shared" si="0"/>
        <v>Richmond North/Glen Allen, VA</v>
      </c>
      <c r="C24" s="9"/>
      <c r="D24" s="23" t="s">
        <v>92</v>
      </c>
      <c r="E24" s="26" t="s">
        <v>93</v>
      </c>
      <c r="F24" s="2"/>
      <c r="G24" s="179">
        <v>53.5112196240256</v>
      </c>
      <c r="H24" s="174">
        <v>71.173735671710205</v>
      </c>
      <c r="I24" s="174">
        <v>83.780207473635897</v>
      </c>
      <c r="J24" s="174">
        <v>80.339543787253504</v>
      </c>
      <c r="K24" s="174">
        <v>72.880692342961893</v>
      </c>
      <c r="L24" s="180">
        <v>72.337079779917403</v>
      </c>
      <c r="M24" s="174"/>
      <c r="N24" s="181">
        <v>86.716058000917002</v>
      </c>
      <c r="O24" s="182">
        <v>93.752779688216407</v>
      </c>
      <c r="P24" s="183">
        <v>90.234418844566704</v>
      </c>
      <c r="Q24" s="174"/>
      <c r="R24" s="184">
        <v>77.450605226960107</v>
      </c>
      <c r="S24" s="157"/>
      <c r="T24" s="158">
        <v>20.684665170940502</v>
      </c>
      <c r="U24" s="152">
        <v>8.3509514937409701</v>
      </c>
      <c r="V24" s="152">
        <v>10.457996731139</v>
      </c>
      <c r="W24" s="152">
        <v>8.1548676120537795</v>
      </c>
      <c r="X24" s="152">
        <v>11.329787129963499</v>
      </c>
      <c r="Y24" s="159">
        <v>11.0753675996233</v>
      </c>
      <c r="Z24" s="152"/>
      <c r="AA24" s="160">
        <v>9.1065218246042097</v>
      </c>
      <c r="AB24" s="161">
        <v>8.3049769206545196</v>
      </c>
      <c r="AC24" s="162">
        <v>8.6886476228923701</v>
      </c>
      <c r="AD24" s="152"/>
      <c r="AE24" s="163">
        <v>10.2693372164404</v>
      </c>
      <c r="AF24" s="38"/>
      <c r="AG24" s="179">
        <v>51.808121274644598</v>
      </c>
      <c r="AH24" s="174">
        <v>66.150153026134802</v>
      </c>
      <c r="AI24" s="174">
        <v>76.104955868867407</v>
      </c>
      <c r="AJ24" s="174">
        <v>81.6716420220082</v>
      </c>
      <c r="AK24" s="174">
        <v>84.121193546538194</v>
      </c>
      <c r="AL24" s="180">
        <v>71.971213147638593</v>
      </c>
      <c r="AM24" s="174"/>
      <c r="AN24" s="181">
        <v>102.37493695552401</v>
      </c>
      <c r="AO24" s="182">
        <v>102.499344050894</v>
      </c>
      <c r="AP24" s="183">
        <v>102.43714050320899</v>
      </c>
      <c r="AQ24" s="174"/>
      <c r="AR24" s="184">
        <v>80.675763820658901</v>
      </c>
      <c r="AS24" s="157"/>
      <c r="AT24" s="158">
        <v>10.4508531213244</v>
      </c>
      <c r="AU24" s="152">
        <v>-0.572891561983778</v>
      </c>
      <c r="AV24" s="152">
        <v>0.71617694186846104</v>
      </c>
      <c r="AW24" s="152">
        <v>11.9844101242925</v>
      </c>
      <c r="AX24" s="152">
        <v>31.0868776675281</v>
      </c>
      <c r="AY24" s="159">
        <v>10.325006771580499</v>
      </c>
      <c r="AZ24" s="152"/>
      <c r="BA24" s="160">
        <v>28.4149691851614</v>
      </c>
      <c r="BB24" s="161">
        <v>23.4802059202162</v>
      </c>
      <c r="BC24" s="162">
        <v>25.897752515874998</v>
      </c>
      <c r="BD24" s="152"/>
      <c r="BE24" s="163">
        <v>15.5039337222083</v>
      </c>
      <c r="BF24" s="38"/>
      <c r="BG24" s="39"/>
      <c r="BH24" s="39"/>
      <c r="BI24" s="39"/>
      <c r="BJ24" s="39"/>
      <c r="BK24" s="39"/>
      <c r="BL24" s="39"/>
      <c r="BM24" s="39"/>
      <c r="BN24" s="39"/>
      <c r="BO24" s="39"/>
      <c r="BP24" s="39"/>
      <c r="BQ24" s="39"/>
      <c r="BR24" s="39"/>
    </row>
    <row r="25" spans="1:70" x14ac:dyDescent="0.2">
      <c r="A25" s="34" t="s">
        <v>62</v>
      </c>
      <c r="B25" s="2" t="str">
        <f t="shared" si="0"/>
        <v>Richmond West/Midlothian, VA</v>
      </c>
      <c r="C25" s="2"/>
      <c r="D25" s="23" t="s">
        <v>92</v>
      </c>
      <c r="E25" s="26" t="s">
        <v>93</v>
      </c>
      <c r="F25" s="2"/>
      <c r="G25" s="179">
        <v>44.914191163055797</v>
      </c>
      <c r="H25" s="174">
        <v>56.265316790193801</v>
      </c>
      <c r="I25" s="174">
        <v>64.314986060433199</v>
      </c>
      <c r="J25" s="174">
        <v>59.788713055872201</v>
      </c>
      <c r="K25" s="174">
        <v>57.928596208665901</v>
      </c>
      <c r="L25" s="180">
        <v>56.642360655644197</v>
      </c>
      <c r="M25" s="174"/>
      <c r="N25" s="181">
        <v>69.486335233751404</v>
      </c>
      <c r="O25" s="182">
        <v>73.101241163055803</v>
      </c>
      <c r="P25" s="183">
        <v>71.293788198403604</v>
      </c>
      <c r="Q25" s="174"/>
      <c r="R25" s="184">
        <v>60.828482810718299</v>
      </c>
      <c r="S25" s="157"/>
      <c r="T25" s="158">
        <v>-1.1454972638977601</v>
      </c>
      <c r="U25" s="152">
        <v>-8.0071875960676593</v>
      </c>
      <c r="V25" s="152">
        <v>-3.2091526620250002</v>
      </c>
      <c r="W25" s="152">
        <v>-18.898032737218799</v>
      </c>
      <c r="X25" s="152">
        <v>-12.6901936175028</v>
      </c>
      <c r="Y25" s="159">
        <v>-9.5497974917376602</v>
      </c>
      <c r="Z25" s="152"/>
      <c r="AA25" s="160">
        <v>-0.39603450369009802</v>
      </c>
      <c r="AB25" s="161">
        <v>-0.82674417019826196</v>
      </c>
      <c r="AC25" s="162">
        <v>-0.61731535591500297</v>
      </c>
      <c r="AD25" s="152"/>
      <c r="AE25" s="163">
        <v>-6.7429436559141998</v>
      </c>
      <c r="AF25" s="38"/>
      <c r="AG25" s="179">
        <v>45.548380359178999</v>
      </c>
      <c r="AH25" s="174">
        <v>57.660910903648798</v>
      </c>
      <c r="AI25" s="174">
        <v>62.674229625142502</v>
      </c>
      <c r="AJ25" s="174">
        <v>65.564656599201797</v>
      </c>
      <c r="AK25" s="174">
        <v>69.583466797320398</v>
      </c>
      <c r="AL25" s="180">
        <v>60.206328856898502</v>
      </c>
      <c r="AM25" s="174"/>
      <c r="AN25" s="181">
        <v>89.491234335803796</v>
      </c>
      <c r="AO25" s="182">
        <v>88.842571479475396</v>
      </c>
      <c r="AP25" s="183">
        <v>89.166902907639596</v>
      </c>
      <c r="AQ25" s="174"/>
      <c r="AR25" s="184">
        <v>68.480778585681705</v>
      </c>
      <c r="AS25" s="157"/>
      <c r="AT25" s="158">
        <v>11.752944721074901</v>
      </c>
      <c r="AU25" s="152">
        <v>6.6029033528647698</v>
      </c>
      <c r="AV25" s="152">
        <v>7.0999284703102701</v>
      </c>
      <c r="AW25" s="152">
        <v>4.7579222014518203</v>
      </c>
      <c r="AX25" s="152">
        <v>11.0528112377537</v>
      </c>
      <c r="AY25" s="159">
        <v>8.0470000915883109</v>
      </c>
      <c r="AZ25" s="152"/>
      <c r="BA25" s="160">
        <v>23.195387068040201</v>
      </c>
      <c r="BB25" s="161">
        <v>19.2559946750129</v>
      </c>
      <c r="BC25" s="162">
        <v>21.2008499143659</v>
      </c>
      <c r="BD25" s="152"/>
      <c r="BE25" s="163">
        <v>12.5929577943777</v>
      </c>
      <c r="BF25" s="38"/>
      <c r="BG25" s="39"/>
      <c r="BH25" s="39"/>
      <c r="BI25" s="39"/>
      <c r="BJ25" s="39"/>
      <c r="BK25" s="39"/>
      <c r="BL25" s="39"/>
      <c r="BM25" s="39"/>
      <c r="BN25" s="39"/>
      <c r="BO25" s="39"/>
      <c r="BP25" s="39"/>
      <c r="BQ25" s="39"/>
      <c r="BR25" s="39"/>
    </row>
    <row r="26" spans="1:70" x14ac:dyDescent="0.2">
      <c r="A26" s="20" t="s">
        <v>58</v>
      </c>
      <c r="B26" s="2" t="str">
        <f t="shared" si="0"/>
        <v>Petersburg/Chester, VA</v>
      </c>
      <c r="C26" s="2"/>
      <c r="D26" s="23" t="s">
        <v>92</v>
      </c>
      <c r="E26" s="26" t="s">
        <v>93</v>
      </c>
      <c r="F26" s="2"/>
      <c r="G26" s="179">
        <v>55.216992894977103</v>
      </c>
      <c r="H26" s="174">
        <v>69.387877954337796</v>
      </c>
      <c r="I26" s="174">
        <v>72.764253680365201</v>
      </c>
      <c r="J26" s="174">
        <v>74.813140054794502</v>
      </c>
      <c r="K26" s="174">
        <v>69.110031616438306</v>
      </c>
      <c r="L26" s="180">
        <v>68.258459240182603</v>
      </c>
      <c r="M26" s="174"/>
      <c r="N26" s="181">
        <v>74.323047926940603</v>
      </c>
      <c r="O26" s="182">
        <v>72.403931689497696</v>
      </c>
      <c r="P26" s="183">
        <v>73.3634898082191</v>
      </c>
      <c r="Q26" s="174"/>
      <c r="R26" s="184">
        <v>69.717039402478704</v>
      </c>
      <c r="S26" s="157"/>
      <c r="T26" s="158">
        <v>-5.8170946432628501</v>
      </c>
      <c r="U26" s="152">
        <v>-0.85324193419271299</v>
      </c>
      <c r="V26" s="152">
        <v>-0.74450406259409596</v>
      </c>
      <c r="W26" s="152">
        <v>3.3642509483507399</v>
      </c>
      <c r="X26" s="152">
        <v>0.65351645184944995</v>
      </c>
      <c r="Y26" s="159">
        <v>-0.486833477736273</v>
      </c>
      <c r="Z26" s="152"/>
      <c r="AA26" s="160">
        <v>-5.8550824703138202</v>
      </c>
      <c r="AB26" s="161">
        <v>-7.4826326356571702</v>
      </c>
      <c r="AC26" s="162">
        <v>-6.6653088599196799</v>
      </c>
      <c r="AD26" s="152"/>
      <c r="AE26" s="163">
        <v>-2.4287611334621499</v>
      </c>
      <c r="AF26" s="38"/>
      <c r="AG26" s="179">
        <v>52.131699712328697</v>
      </c>
      <c r="AH26" s="174">
        <v>64.881798675799004</v>
      </c>
      <c r="AI26" s="174">
        <v>69.947436182648403</v>
      </c>
      <c r="AJ26" s="174">
        <v>70.095264511415493</v>
      </c>
      <c r="AK26" s="174">
        <v>66.669869328767106</v>
      </c>
      <c r="AL26" s="180">
        <v>64.745213682191704</v>
      </c>
      <c r="AM26" s="174"/>
      <c r="AN26" s="181">
        <v>78.443387767123198</v>
      </c>
      <c r="AO26" s="182">
        <v>78.110584173515903</v>
      </c>
      <c r="AP26" s="183">
        <v>78.2769859703196</v>
      </c>
      <c r="AQ26" s="174"/>
      <c r="AR26" s="184">
        <v>68.611434335942505</v>
      </c>
      <c r="AS26" s="157"/>
      <c r="AT26" s="158">
        <v>-0.72137648966697798</v>
      </c>
      <c r="AU26" s="152">
        <v>1.3339511372304</v>
      </c>
      <c r="AV26" s="152">
        <v>3.6812287662093901</v>
      </c>
      <c r="AW26" s="152">
        <v>9.4377867888296603</v>
      </c>
      <c r="AX26" s="152">
        <v>8.2892247783981201</v>
      </c>
      <c r="AY26" s="159">
        <v>4.5562843159539099</v>
      </c>
      <c r="AZ26" s="152"/>
      <c r="BA26" s="160">
        <v>9.4854035699598906</v>
      </c>
      <c r="BB26" s="161">
        <v>6.9347135059698601</v>
      </c>
      <c r="BC26" s="162">
        <v>8.19773837126899</v>
      </c>
      <c r="BD26" s="152"/>
      <c r="BE26" s="163">
        <v>5.7160415684716002</v>
      </c>
      <c r="BF26" s="38"/>
      <c r="BG26" s="39"/>
      <c r="BH26" s="39"/>
      <c r="BI26" s="39"/>
      <c r="BJ26" s="39"/>
      <c r="BK26" s="39"/>
      <c r="BL26" s="39"/>
      <c r="BM26" s="39"/>
      <c r="BN26" s="39"/>
      <c r="BO26" s="39"/>
      <c r="BP26" s="39"/>
      <c r="BQ26" s="39"/>
      <c r="BR26" s="39"/>
    </row>
    <row r="27" spans="1:70" x14ac:dyDescent="0.2">
      <c r="A27" s="20" t="s">
        <v>105</v>
      </c>
      <c r="B27" s="41" t="s">
        <v>49</v>
      </c>
      <c r="C27" s="2"/>
      <c r="D27" s="23" t="s">
        <v>92</v>
      </c>
      <c r="E27" s="26" t="s">
        <v>93</v>
      </c>
      <c r="F27" s="2"/>
      <c r="G27" s="179">
        <v>68.052276058631904</v>
      </c>
      <c r="H27" s="174">
        <v>80.287067385993396</v>
      </c>
      <c r="I27" s="174">
        <v>74.256247964169305</v>
      </c>
      <c r="J27" s="174">
        <v>77.561277483713297</v>
      </c>
      <c r="K27" s="174">
        <v>79.998428338762196</v>
      </c>
      <c r="L27" s="180">
        <v>76.031059446254005</v>
      </c>
      <c r="M27" s="174"/>
      <c r="N27" s="181">
        <v>107.198943403908</v>
      </c>
      <c r="O27" s="182">
        <v>102.02789087947799</v>
      </c>
      <c r="P27" s="183">
        <v>104.61341714169301</v>
      </c>
      <c r="Q27" s="174"/>
      <c r="R27" s="184">
        <v>84.197447359236804</v>
      </c>
      <c r="S27" s="157"/>
      <c r="T27" s="158">
        <v>19.096116273533799</v>
      </c>
      <c r="U27" s="152">
        <v>13.2716424287156</v>
      </c>
      <c r="V27" s="152">
        <v>-9.8573626808370598</v>
      </c>
      <c r="W27" s="152">
        <v>-8.2032348832578794</v>
      </c>
      <c r="X27" s="152">
        <v>-1.4213702618833299</v>
      </c>
      <c r="Y27" s="159">
        <v>1.09399648620276</v>
      </c>
      <c r="Z27" s="152"/>
      <c r="AA27" s="160">
        <v>2.2886355797542199</v>
      </c>
      <c r="AB27" s="161">
        <v>0.56857745814684901</v>
      </c>
      <c r="AC27" s="162">
        <v>1.44257278923305</v>
      </c>
      <c r="AD27" s="152"/>
      <c r="AE27" s="163">
        <v>1.21746421973403</v>
      </c>
      <c r="AF27" s="38"/>
      <c r="AG27" s="179">
        <v>59.992364108306099</v>
      </c>
      <c r="AH27" s="174">
        <v>71.377971040309404</v>
      </c>
      <c r="AI27" s="174">
        <v>70.578443353013</v>
      </c>
      <c r="AJ27" s="174">
        <v>72.923961217426694</v>
      </c>
      <c r="AK27" s="174">
        <v>84.995610494706796</v>
      </c>
      <c r="AL27" s="180">
        <v>71.973670042752403</v>
      </c>
      <c r="AM27" s="174"/>
      <c r="AN27" s="181">
        <v>115.43400142508099</v>
      </c>
      <c r="AO27" s="182">
        <v>108.771047943811</v>
      </c>
      <c r="AP27" s="183">
        <v>112.102524684446</v>
      </c>
      <c r="AQ27" s="174"/>
      <c r="AR27" s="184">
        <v>83.439057083236307</v>
      </c>
      <c r="AS27" s="157"/>
      <c r="AT27" s="158">
        <v>13.115743777662599</v>
      </c>
      <c r="AU27" s="152">
        <v>9.5843472534482199</v>
      </c>
      <c r="AV27" s="152">
        <v>0.72025535589588596</v>
      </c>
      <c r="AW27" s="152">
        <v>0.603853957148761</v>
      </c>
      <c r="AX27" s="152">
        <v>6.3016113605343902</v>
      </c>
      <c r="AY27" s="159">
        <v>5.6297430675231404</v>
      </c>
      <c r="AZ27" s="152"/>
      <c r="BA27" s="160">
        <v>10.524546874391399</v>
      </c>
      <c r="BB27" s="161">
        <v>10.4538432055085</v>
      </c>
      <c r="BC27" s="162">
        <v>10.4902343289545</v>
      </c>
      <c r="BD27" s="152"/>
      <c r="BE27" s="163">
        <v>7.4440748327634596</v>
      </c>
      <c r="BF27" s="38"/>
      <c r="BG27" s="39"/>
      <c r="BH27" s="39"/>
      <c r="BI27" s="39"/>
      <c r="BJ27" s="39"/>
      <c r="BK27" s="39"/>
      <c r="BL27" s="39"/>
      <c r="BM27" s="39"/>
      <c r="BN27" s="39"/>
      <c r="BO27" s="39"/>
      <c r="BP27" s="39"/>
      <c r="BQ27" s="39"/>
      <c r="BR27" s="39"/>
    </row>
    <row r="28" spans="1:70" x14ac:dyDescent="0.2">
      <c r="A28" s="20" t="s">
        <v>54</v>
      </c>
      <c r="B28" s="2" t="str">
        <f t="shared" si="0"/>
        <v>Roanoke, VA</v>
      </c>
      <c r="C28" s="2"/>
      <c r="D28" s="23" t="s">
        <v>92</v>
      </c>
      <c r="E28" s="26" t="s">
        <v>93</v>
      </c>
      <c r="F28" s="2"/>
      <c r="G28" s="179">
        <v>54.932364687335699</v>
      </c>
      <c r="H28" s="174">
        <v>68.693065335435193</v>
      </c>
      <c r="I28" s="174">
        <v>77.790439656682395</v>
      </c>
      <c r="J28" s="174">
        <v>75.296135925731306</v>
      </c>
      <c r="K28" s="174">
        <v>72.857386582588802</v>
      </c>
      <c r="L28" s="180">
        <v>69.9138784375547</v>
      </c>
      <c r="M28" s="174"/>
      <c r="N28" s="181">
        <v>71.793215974776601</v>
      </c>
      <c r="O28" s="182">
        <v>71.208747591522098</v>
      </c>
      <c r="P28" s="183">
        <v>71.500981783149399</v>
      </c>
      <c r="Q28" s="174"/>
      <c r="R28" s="184">
        <v>70.367336536295994</v>
      </c>
      <c r="S28" s="157"/>
      <c r="T28" s="158">
        <v>9.4442085902915593</v>
      </c>
      <c r="U28" s="152">
        <v>-1.9250470954816801</v>
      </c>
      <c r="V28" s="152">
        <v>5.3702554363944897</v>
      </c>
      <c r="W28" s="152">
        <v>6.8097056689105004</v>
      </c>
      <c r="X28" s="152">
        <v>22.116739142231001</v>
      </c>
      <c r="Y28" s="159">
        <v>7.8195783769209903</v>
      </c>
      <c r="Z28" s="152"/>
      <c r="AA28" s="160">
        <v>2.2847554752083901</v>
      </c>
      <c r="AB28" s="161">
        <v>6.10221715647344</v>
      </c>
      <c r="AC28" s="162">
        <v>4.1507220462407401</v>
      </c>
      <c r="AD28" s="152"/>
      <c r="AE28" s="163">
        <v>6.7280877851416898</v>
      </c>
      <c r="AF28" s="38"/>
      <c r="AG28" s="179">
        <v>51.392531528760301</v>
      </c>
      <c r="AH28" s="174">
        <v>62.683954387660897</v>
      </c>
      <c r="AI28" s="174">
        <v>70.034341390786395</v>
      </c>
      <c r="AJ28" s="174">
        <v>71.489394815203994</v>
      </c>
      <c r="AK28" s="174">
        <v>68.955785601681498</v>
      </c>
      <c r="AL28" s="180">
        <v>64.922111083825897</v>
      </c>
      <c r="AM28" s="174"/>
      <c r="AN28" s="181">
        <v>75.705708530390595</v>
      </c>
      <c r="AO28" s="182">
        <v>77.174218339464005</v>
      </c>
      <c r="AP28" s="183">
        <v>76.439963434927293</v>
      </c>
      <c r="AQ28" s="174"/>
      <c r="AR28" s="184">
        <v>68.2161819479755</v>
      </c>
      <c r="AS28" s="157"/>
      <c r="AT28" s="158">
        <v>5.5364509477743598</v>
      </c>
      <c r="AU28" s="152">
        <v>-7.4486107657664897</v>
      </c>
      <c r="AV28" s="152">
        <v>-2.6147255019877198</v>
      </c>
      <c r="AW28" s="152">
        <v>6.0498979763811898</v>
      </c>
      <c r="AX28" s="152">
        <v>9.9505315936286092</v>
      </c>
      <c r="AY28" s="159">
        <v>1.9293034163461</v>
      </c>
      <c r="AZ28" s="152"/>
      <c r="BA28" s="160">
        <v>0.68928768254570005</v>
      </c>
      <c r="BB28" s="161">
        <v>5.8423658143958104</v>
      </c>
      <c r="BC28" s="162">
        <v>3.2262805177126999</v>
      </c>
      <c r="BD28" s="152"/>
      <c r="BE28" s="163">
        <v>2.3458850530264499</v>
      </c>
      <c r="BF28" s="38"/>
      <c r="BG28" s="39"/>
      <c r="BH28" s="39"/>
      <c r="BI28" s="39"/>
      <c r="BJ28" s="39"/>
      <c r="BK28" s="39"/>
      <c r="BL28" s="39"/>
      <c r="BM28" s="39"/>
      <c r="BN28" s="39"/>
      <c r="BO28" s="39"/>
      <c r="BP28" s="39"/>
      <c r="BQ28" s="39"/>
      <c r="BR28" s="39"/>
    </row>
    <row r="29" spans="1:70" x14ac:dyDescent="0.2">
      <c r="A29" s="20" t="s">
        <v>55</v>
      </c>
      <c r="B29" s="2" t="str">
        <f t="shared" si="0"/>
        <v>Charlottesville, VA</v>
      </c>
      <c r="C29" s="2"/>
      <c r="D29" s="23" t="s">
        <v>92</v>
      </c>
      <c r="E29" s="26" t="s">
        <v>93</v>
      </c>
      <c r="F29" s="2"/>
      <c r="G29" s="179">
        <v>92.1312570648996</v>
      </c>
      <c r="H29" s="174">
        <v>116.799391931397</v>
      </c>
      <c r="I29" s="174">
        <v>114.55233092964301</v>
      </c>
      <c r="J29" s="174">
        <v>116.661463652309</v>
      </c>
      <c r="K29" s="174">
        <v>119.230103293704</v>
      </c>
      <c r="L29" s="180">
        <v>111.87490937439</v>
      </c>
      <c r="M29" s="174"/>
      <c r="N29" s="181">
        <v>138.614459169752</v>
      </c>
      <c r="O29" s="182">
        <v>133.05655232897999</v>
      </c>
      <c r="P29" s="183">
        <v>135.83550574936601</v>
      </c>
      <c r="Q29" s="174"/>
      <c r="R29" s="184">
        <v>118.720794052955</v>
      </c>
      <c r="S29" s="157"/>
      <c r="T29" s="158">
        <v>-2.08267211687</v>
      </c>
      <c r="U29" s="152">
        <v>2.81424975687889</v>
      </c>
      <c r="V29" s="152">
        <v>-2.86596472237744</v>
      </c>
      <c r="W29" s="152">
        <v>-8.4236716312215005</v>
      </c>
      <c r="X29" s="152">
        <v>-8.8627076150643394</v>
      </c>
      <c r="Y29" s="159">
        <v>-4.1908875597520101</v>
      </c>
      <c r="Z29" s="152"/>
      <c r="AA29" s="160">
        <v>-6.7323167669811603</v>
      </c>
      <c r="AB29" s="161">
        <v>-12.931244667246601</v>
      </c>
      <c r="AC29" s="162">
        <v>-9.8749432534817494</v>
      </c>
      <c r="AD29" s="152"/>
      <c r="AE29" s="163">
        <v>-6.1263071958935296</v>
      </c>
      <c r="AF29" s="38"/>
      <c r="AG29" s="179">
        <v>78.465386376924499</v>
      </c>
      <c r="AH29" s="174">
        <v>99.879588774118105</v>
      </c>
      <c r="AI29" s="174">
        <v>96.293815045800002</v>
      </c>
      <c r="AJ29" s="174">
        <v>95.994083511985906</v>
      </c>
      <c r="AK29" s="174">
        <v>104.449581465601</v>
      </c>
      <c r="AL29" s="180">
        <v>95.016491034885902</v>
      </c>
      <c r="AM29" s="174"/>
      <c r="AN29" s="181">
        <v>136.14039368544101</v>
      </c>
      <c r="AO29" s="182">
        <v>131.075479438705</v>
      </c>
      <c r="AP29" s="183">
        <v>133.60793656207301</v>
      </c>
      <c r="AQ29" s="174"/>
      <c r="AR29" s="184">
        <v>106.04261832836799</v>
      </c>
      <c r="AS29" s="157"/>
      <c r="AT29" s="158">
        <v>-4.9062082641204299</v>
      </c>
      <c r="AU29" s="152">
        <v>3.2685767813040201</v>
      </c>
      <c r="AV29" s="152">
        <v>1.86321632794559</v>
      </c>
      <c r="AW29" s="152">
        <v>-8.9976162159371391</v>
      </c>
      <c r="AX29" s="152">
        <v>-6.0008017775419997</v>
      </c>
      <c r="AY29" s="159">
        <v>-3.1169982557976001</v>
      </c>
      <c r="AZ29" s="152"/>
      <c r="BA29" s="160">
        <v>-1.0216077655606799</v>
      </c>
      <c r="BB29" s="161">
        <v>-4.5207360256731901</v>
      </c>
      <c r="BC29" s="162">
        <v>-2.7694915707531602</v>
      </c>
      <c r="BD29" s="152"/>
      <c r="BE29" s="163">
        <v>-2.9921877661080898</v>
      </c>
      <c r="BF29" s="38"/>
      <c r="BG29" s="39"/>
      <c r="BH29" s="39"/>
      <c r="BI29" s="39"/>
      <c r="BJ29" s="39"/>
      <c r="BK29" s="39"/>
      <c r="BL29" s="39"/>
      <c r="BM29" s="39"/>
      <c r="BN29" s="39"/>
      <c r="BO29" s="39"/>
      <c r="BP29" s="39"/>
      <c r="BQ29" s="39"/>
      <c r="BR29" s="39"/>
    </row>
    <row r="30" spans="1:70" x14ac:dyDescent="0.2">
      <c r="A30" s="20" t="s">
        <v>106</v>
      </c>
      <c r="B30" t="s">
        <v>56</v>
      </c>
      <c r="C30" s="2"/>
      <c r="D30" s="23" t="s">
        <v>92</v>
      </c>
      <c r="E30" s="26" t="s">
        <v>93</v>
      </c>
      <c r="F30" s="2"/>
      <c r="G30" s="179">
        <v>56.786449165402097</v>
      </c>
      <c r="H30" s="174">
        <v>69.366469857911397</v>
      </c>
      <c r="I30" s="174">
        <v>82.686013243205906</v>
      </c>
      <c r="J30" s="174">
        <v>84.669273003172805</v>
      </c>
      <c r="K30" s="174">
        <v>84.369744792385106</v>
      </c>
      <c r="L30" s="180">
        <v>75.575590012415503</v>
      </c>
      <c r="M30" s="174"/>
      <c r="N30" s="181">
        <v>98.752067871430498</v>
      </c>
      <c r="O30" s="182">
        <v>88.806160849772297</v>
      </c>
      <c r="P30" s="183">
        <v>93.779114360601397</v>
      </c>
      <c r="Q30" s="174"/>
      <c r="R30" s="184">
        <v>80.77659696904</v>
      </c>
      <c r="S30" s="157"/>
      <c r="T30" s="158">
        <v>27.328155569437399</v>
      </c>
      <c r="U30" s="152">
        <v>2.6960567036780598</v>
      </c>
      <c r="V30" s="152">
        <v>6.6462148439071802</v>
      </c>
      <c r="W30" s="152">
        <v>9.7798754860900896</v>
      </c>
      <c r="X30" s="152">
        <v>17.2197235929942</v>
      </c>
      <c r="Y30" s="159">
        <v>11.5411234560152</v>
      </c>
      <c r="Z30" s="152"/>
      <c r="AA30" s="160">
        <v>22.277091262480699</v>
      </c>
      <c r="AB30" s="161">
        <v>9.4509821514526102</v>
      </c>
      <c r="AC30" s="162">
        <v>15.8491052373813</v>
      </c>
      <c r="AD30" s="152"/>
      <c r="AE30" s="163">
        <v>12.9341486991677</v>
      </c>
      <c r="AF30" s="38"/>
      <c r="AG30" s="179">
        <v>52.7802686577458</v>
      </c>
      <c r="AH30" s="174">
        <v>66.244393709477094</v>
      </c>
      <c r="AI30" s="174">
        <v>73.163493240446897</v>
      </c>
      <c r="AJ30" s="174">
        <v>75.140600772520301</v>
      </c>
      <c r="AK30" s="174">
        <v>73.4629152296868</v>
      </c>
      <c r="AL30" s="180">
        <v>68.158334321975403</v>
      </c>
      <c r="AM30" s="174"/>
      <c r="AN30" s="181">
        <v>87.040682852807194</v>
      </c>
      <c r="AO30" s="182">
        <v>85.029393019726797</v>
      </c>
      <c r="AP30" s="183">
        <v>86.035037936267003</v>
      </c>
      <c r="AQ30" s="174"/>
      <c r="AR30" s="184">
        <v>73.265963926058703</v>
      </c>
      <c r="AS30" s="157"/>
      <c r="AT30" s="158">
        <v>17.673575418811101</v>
      </c>
      <c r="AU30" s="152">
        <v>5.75014977242048</v>
      </c>
      <c r="AV30" s="152">
        <v>7.0520959749446499</v>
      </c>
      <c r="AW30" s="152">
        <v>13.9201120826535</v>
      </c>
      <c r="AX30" s="152">
        <v>14.124438384636401</v>
      </c>
      <c r="AY30" s="159">
        <v>11.3082721058581</v>
      </c>
      <c r="AZ30" s="152"/>
      <c r="BA30" s="160">
        <v>10.271492103465899</v>
      </c>
      <c r="BB30" s="161">
        <v>10.0719994663115</v>
      </c>
      <c r="BC30" s="162">
        <v>10.172821401938901</v>
      </c>
      <c r="BD30" s="152"/>
      <c r="BE30" s="163">
        <v>10.9247175140998</v>
      </c>
      <c r="BF30" s="38"/>
      <c r="BG30" s="39"/>
      <c r="BH30" s="39"/>
      <c r="BI30" s="39"/>
      <c r="BJ30" s="39"/>
      <c r="BK30" s="39"/>
      <c r="BL30" s="39"/>
      <c r="BM30" s="39"/>
      <c r="BN30" s="39"/>
      <c r="BO30" s="39"/>
      <c r="BP30" s="39"/>
      <c r="BQ30" s="39"/>
      <c r="BR30" s="39"/>
    </row>
    <row r="31" spans="1:70" x14ac:dyDescent="0.2">
      <c r="A31" s="20" t="s">
        <v>52</v>
      </c>
      <c r="B31" s="2" t="str">
        <f t="shared" si="0"/>
        <v>Staunton &amp; Harrisonburg, VA</v>
      </c>
      <c r="C31" s="2"/>
      <c r="D31" s="23" t="s">
        <v>92</v>
      </c>
      <c r="E31" s="26" t="s">
        <v>93</v>
      </c>
      <c r="F31" s="2"/>
      <c r="G31" s="179">
        <v>51.215602094240801</v>
      </c>
      <c r="H31" s="174">
        <v>64.405193717277399</v>
      </c>
      <c r="I31" s="174">
        <v>69.162682373472904</v>
      </c>
      <c r="J31" s="174">
        <v>68.181485165794001</v>
      </c>
      <c r="K31" s="174">
        <v>66.129335078533998</v>
      </c>
      <c r="L31" s="180">
        <v>63.818859685863799</v>
      </c>
      <c r="M31" s="174"/>
      <c r="N31" s="181">
        <v>78.884205933682296</v>
      </c>
      <c r="O31" s="182">
        <v>81.132619546247795</v>
      </c>
      <c r="P31" s="183">
        <v>80.008412739964996</v>
      </c>
      <c r="Q31" s="174"/>
      <c r="R31" s="184">
        <v>68.4444462727499</v>
      </c>
      <c r="S31" s="157"/>
      <c r="T31" s="158">
        <v>1.7726147489284401</v>
      </c>
      <c r="U31" s="152">
        <v>12.60783786577</v>
      </c>
      <c r="V31" s="152">
        <v>16.733514737855199</v>
      </c>
      <c r="W31" s="152">
        <v>15.4715226161719</v>
      </c>
      <c r="X31" s="152">
        <v>8.6243728231430907</v>
      </c>
      <c r="Y31" s="159">
        <v>11.3024371521742</v>
      </c>
      <c r="Z31" s="152"/>
      <c r="AA31" s="160">
        <v>6.8047267439683603</v>
      </c>
      <c r="AB31" s="161">
        <v>13.9430259809498</v>
      </c>
      <c r="AC31" s="162">
        <v>10.308581945344599</v>
      </c>
      <c r="AD31" s="152"/>
      <c r="AE31" s="163">
        <v>10.968516720833501</v>
      </c>
      <c r="AF31" s="38"/>
      <c r="AG31" s="179">
        <v>52.780487783595099</v>
      </c>
      <c r="AH31" s="174">
        <v>64.039347731239005</v>
      </c>
      <c r="AI31" s="174">
        <v>69.658488219895204</v>
      </c>
      <c r="AJ31" s="174">
        <v>67.974345549738203</v>
      </c>
      <c r="AK31" s="174">
        <v>68.729453315881301</v>
      </c>
      <c r="AL31" s="180">
        <v>64.636424520069795</v>
      </c>
      <c r="AM31" s="174"/>
      <c r="AN31" s="181">
        <v>85.313994764397904</v>
      </c>
      <c r="AO31" s="182">
        <v>84.402390924956293</v>
      </c>
      <c r="AP31" s="183">
        <v>84.858192844677106</v>
      </c>
      <c r="AQ31" s="174"/>
      <c r="AR31" s="184">
        <v>70.414072612814707</v>
      </c>
      <c r="AS31" s="157"/>
      <c r="AT31" s="158">
        <v>10.490718823941799</v>
      </c>
      <c r="AU31" s="152">
        <v>12.5545768883545</v>
      </c>
      <c r="AV31" s="152">
        <v>20.4919793080043</v>
      </c>
      <c r="AW31" s="152">
        <v>16.567391333797101</v>
      </c>
      <c r="AX31" s="152">
        <v>16.135306748131601</v>
      </c>
      <c r="AY31" s="159">
        <v>15.4341472161983</v>
      </c>
      <c r="AZ31" s="152"/>
      <c r="BA31" s="160">
        <v>5.79933787458158</v>
      </c>
      <c r="BB31" s="161">
        <v>5.5910340071607303</v>
      </c>
      <c r="BC31" s="162">
        <v>5.6956427471713296</v>
      </c>
      <c r="BD31" s="152"/>
      <c r="BE31" s="163">
        <v>11.884609423895499</v>
      </c>
      <c r="BF31" s="38"/>
      <c r="BG31" s="39"/>
      <c r="BH31" s="39"/>
      <c r="BI31" s="39"/>
      <c r="BJ31" s="39"/>
      <c r="BK31" s="39"/>
      <c r="BL31" s="39"/>
      <c r="BM31" s="39"/>
      <c r="BN31" s="39"/>
      <c r="BO31" s="39"/>
      <c r="BP31" s="39"/>
      <c r="BQ31" s="39"/>
      <c r="BR31" s="39"/>
    </row>
    <row r="32" spans="1:70" x14ac:dyDescent="0.2">
      <c r="A32" s="20" t="s">
        <v>51</v>
      </c>
      <c r="B32" s="2" t="str">
        <f t="shared" si="0"/>
        <v>Blacksburg &amp; Wytheville, VA</v>
      </c>
      <c r="C32" s="2"/>
      <c r="D32" s="23" t="s">
        <v>92</v>
      </c>
      <c r="E32" s="26" t="s">
        <v>93</v>
      </c>
      <c r="F32" s="2"/>
      <c r="G32" s="179">
        <v>44.507900584795301</v>
      </c>
      <c r="H32" s="174">
        <v>55.731475633528198</v>
      </c>
      <c r="I32" s="174">
        <v>59.398272904483399</v>
      </c>
      <c r="J32" s="174">
        <v>59.262736842105198</v>
      </c>
      <c r="K32" s="174">
        <v>58.134446393762097</v>
      </c>
      <c r="L32" s="180">
        <v>55.406966471734798</v>
      </c>
      <c r="M32" s="174"/>
      <c r="N32" s="181">
        <v>84.933155945419102</v>
      </c>
      <c r="O32" s="182">
        <v>71.802015594541899</v>
      </c>
      <c r="P32" s="183">
        <v>78.367585769980494</v>
      </c>
      <c r="Q32" s="174"/>
      <c r="R32" s="184">
        <v>61.9671434140907</v>
      </c>
      <c r="S32" s="157"/>
      <c r="T32" s="158">
        <v>3.3439523189604299</v>
      </c>
      <c r="U32" s="152">
        <v>13.3794536688902</v>
      </c>
      <c r="V32" s="152">
        <v>15.131313487368899</v>
      </c>
      <c r="W32" s="152">
        <v>6.1219354559209398</v>
      </c>
      <c r="X32" s="152">
        <v>-13.0084685063264</v>
      </c>
      <c r="Y32" s="159">
        <v>3.9584797239656799</v>
      </c>
      <c r="Z32" s="152"/>
      <c r="AA32" s="160">
        <v>-10.212620610372401</v>
      </c>
      <c r="AB32" s="161">
        <v>-12.252535341431599</v>
      </c>
      <c r="AC32" s="162">
        <v>-11.158775299741899</v>
      </c>
      <c r="AD32" s="152"/>
      <c r="AE32" s="163">
        <v>-2.0631164906569901</v>
      </c>
      <c r="AF32" s="38"/>
      <c r="AG32" s="179">
        <v>42.796043859649103</v>
      </c>
      <c r="AH32" s="174">
        <v>51.837708576997997</v>
      </c>
      <c r="AI32" s="174">
        <v>54.945282651072098</v>
      </c>
      <c r="AJ32" s="174">
        <v>55.218710038986302</v>
      </c>
      <c r="AK32" s="174">
        <v>52.049466374269002</v>
      </c>
      <c r="AL32" s="180">
        <v>51.369442300194898</v>
      </c>
      <c r="AM32" s="174"/>
      <c r="AN32" s="181">
        <v>77.658868421052603</v>
      </c>
      <c r="AO32" s="182">
        <v>70.468374269005807</v>
      </c>
      <c r="AP32" s="183">
        <v>74.063621345029205</v>
      </c>
      <c r="AQ32" s="174"/>
      <c r="AR32" s="184">
        <v>57.853493455861802</v>
      </c>
      <c r="AS32" s="157"/>
      <c r="AT32" s="158">
        <v>-3.7539987962652202</v>
      </c>
      <c r="AU32" s="152">
        <v>-1.6644721699279299</v>
      </c>
      <c r="AV32" s="152">
        <v>2.6379969892116999</v>
      </c>
      <c r="AW32" s="152">
        <v>4.2561253898909603</v>
      </c>
      <c r="AX32" s="152">
        <v>-6.4761685380226597</v>
      </c>
      <c r="AY32" s="159">
        <v>-0.95801874211111304</v>
      </c>
      <c r="AZ32" s="152"/>
      <c r="BA32" s="160">
        <v>-7.5960556943343098</v>
      </c>
      <c r="BB32" s="161">
        <v>-5.51352568963528</v>
      </c>
      <c r="BC32" s="162">
        <v>-6.6169057646183402</v>
      </c>
      <c r="BD32" s="152"/>
      <c r="BE32" s="163">
        <v>-3.1056926256100099</v>
      </c>
      <c r="BF32" s="38"/>
      <c r="BG32" s="39"/>
      <c r="BH32" s="39"/>
      <c r="BI32" s="39"/>
      <c r="BJ32" s="39"/>
      <c r="BK32" s="39"/>
      <c r="BL32" s="39"/>
      <c r="BM32" s="39"/>
      <c r="BN32" s="39"/>
      <c r="BO32" s="39"/>
      <c r="BP32" s="39"/>
      <c r="BQ32" s="39"/>
      <c r="BR32" s="39"/>
    </row>
    <row r="33" spans="1:70" x14ac:dyDescent="0.2">
      <c r="A33" s="20" t="s">
        <v>50</v>
      </c>
      <c r="B33" s="2" t="str">
        <f t="shared" si="0"/>
        <v>Lynchburg, VA</v>
      </c>
      <c r="C33" s="2"/>
      <c r="D33" s="23" t="s">
        <v>92</v>
      </c>
      <c r="E33" s="26" t="s">
        <v>93</v>
      </c>
      <c r="F33" s="2"/>
      <c r="G33" s="179">
        <v>44.644242973708003</v>
      </c>
      <c r="H33" s="174">
        <v>66.295500151102999</v>
      </c>
      <c r="I33" s="174">
        <v>73.635714717437196</v>
      </c>
      <c r="J33" s="174">
        <v>70.3693472348141</v>
      </c>
      <c r="K33" s="174">
        <v>75.064717437292202</v>
      </c>
      <c r="L33" s="180">
        <v>66.0019045028709</v>
      </c>
      <c r="M33" s="174"/>
      <c r="N33" s="181">
        <v>84.709259595043804</v>
      </c>
      <c r="O33" s="182">
        <v>84.709434874584403</v>
      </c>
      <c r="P33" s="183">
        <v>84.709347234814103</v>
      </c>
      <c r="Q33" s="174"/>
      <c r="R33" s="184">
        <v>71.346888140569007</v>
      </c>
      <c r="S33" s="157"/>
      <c r="T33" s="158">
        <v>4.0677491767326703</v>
      </c>
      <c r="U33" s="152">
        <v>10.141866550620501</v>
      </c>
      <c r="V33" s="152">
        <v>10.021379897162801</v>
      </c>
      <c r="W33" s="152">
        <v>5.0586842902968003</v>
      </c>
      <c r="X33" s="152">
        <v>31.190262137557198</v>
      </c>
      <c r="Y33" s="159">
        <v>12.1649790961434</v>
      </c>
      <c r="Z33" s="152"/>
      <c r="AA33" s="160">
        <v>33.055479042705301</v>
      </c>
      <c r="AB33" s="161">
        <v>18.969988778374901</v>
      </c>
      <c r="AC33" s="162">
        <v>25.6191135773716</v>
      </c>
      <c r="AD33" s="152"/>
      <c r="AE33" s="163">
        <v>16.393788374844501</v>
      </c>
      <c r="AF33" s="38"/>
      <c r="AG33" s="179">
        <v>43.3882479601087</v>
      </c>
      <c r="AH33" s="174">
        <v>60.960064974312402</v>
      </c>
      <c r="AI33" s="174">
        <v>64.153576609247494</v>
      </c>
      <c r="AJ33" s="174">
        <v>62.880269718948298</v>
      </c>
      <c r="AK33" s="174">
        <v>60.049122091266199</v>
      </c>
      <c r="AL33" s="180">
        <v>58.286256270776597</v>
      </c>
      <c r="AM33" s="174"/>
      <c r="AN33" s="181">
        <v>79.3578301601692</v>
      </c>
      <c r="AO33" s="182">
        <v>79.5856119673617</v>
      </c>
      <c r="AP33" s="183">
        <v>79.471721063765401</v>
      </c>
      <c r="AQ33" s="174"/>
      <c r="AR33" s="184">
        <v>64.339246211630595</v>
      </c>
      <c r="AS33" s="157"/>
      <c r="AT33" s="158">
        <v>7.8498540881430596</v>
      </c>
      <c r="AU33" s="152">
        <v>6.5996810544193103</v>
      </c>
      <c r="AV33" s="152">
        <v>8.4706361006229791</v>
      </c>
      <c r="AW33" s="152">
        <v>10.275992917507899</v>
      </c>
      <c r="AX33" s="152">
        <v>11.1711677182922</v>
      </c>
      <c r="AY33" s="159">
        <v>8.9072856922902606</v>
      </c>
      <c r="AZ33" s="152"/>
      <c r="BA33" s="160">
        <v>8.6946800816400795</v>
      </c>
      <c r="BB33" s="161">
        <v>2.2939600655111798</v>
      </c>
      <c r="BC33" s="162">
        <v>5.3926493796172998</v>
      </c>
      <c r="BD33" s="152"/>
      <c r="BE33" s="163">
        <v>7.64046761792524</v>
      </c>
      <c r="BF33" s="38"/>
      <c r="BG33" s="39"/>
      <c r="BH33" s="39"/>
      <c r="BI33" s="39"/>
      <c r="BJ33" s="39"/>
      <c r="BK33" s="39"/>
      <c r="BL33" s="39"/>
      <c r="BM33" s="39"/>
      <c r="BN33" s="39"/>
      <c r="BO33" s="39"/>
      <c r="BP33" s="39"/>
      <c r="BQ33" s="39"/>
      <c r="BR33" s="39"/>
    </row>
    <row r="34" spans="1:70" x14ac:dyDescent="0.2">
      <c r="A34" s="20" t="s">
        <v>24</v>
      </c>
      <c r="B34" s="2" t="str">
        <f t="shared" si="0"/>
        <v>Central Virginia</v>
      </c>
      <c r="C34" s="2"/>
      <c r="D34" s="23" t="s">
        <v>92</v>
      </c>
      <c r="E34" s="26" t="s">
        <v>93</v>
      </c>
      <c r="F34" s="2"/>
      <c r="G34" s="179">
        <v>59.563414107485599</v>
      </c>
      <c r="H34" s="174">
        <v>79.638929042706295</v>
      </c>
      <c r="I34" s="174">
        <v>87.278942538387696</v>
      </c>
      <c r="J34" s="174">
        <v>85.399779570537405</v>
      </c>
      <c r="K34" s="174">
        <v>81.595517334452893</v>
      </c>
      <c r="L34" s="180">
        <v>78.695316518713994</v>
      </c>
      <c r="M34" s="174"/>
      <c r="N34" s="181">
        <v>93.413027231285895</v>
      </c>
      <c r="O34" s="182">
        <v>95.331807221689004</v>
      </c>
      <c r="P34" s="183">
        <v>94.372417226487499</v>
      </c>
      <c r="Q34" s="174"/>
      <c r="R34" s="184">
        <v>83.174488149506402</v>
      </c>
      <c r="S34" s="157"/>
      <c r="T34" s="158">
        <v>4.7434491042109004</v>
      </c>
      <c r="U34" s="152">
        <v>4.7287539875410598</v>
      </c>
      <c r="V34" s="152">
        <v>4.7776008009469999</v>
      </c>
      <c r="W34" s="152">
        <v>0.96730045759936001</v>
      </c>
      <c r="X34" s="152">
        <v>4.1106329596004203</v>
      </c>
      <c r="Y34" s="159">
        <v>3.7748394795519302</v>
      </c>
      <c r="Z34" s="152"/>
      <c r="AA34" s="160">
        <v>5.6162787677237</v>
      </c>
      <c r="AB34" s="161">
        <v>1.9894104701717801</v>
      </c>
      <c r="AC34" s="162">
        <v>3.75273747882258</v>
      </c>
      <c r="AD34" s="152"/>
      <c r="AE34" s="163">
        <v>3.7676734102815699</v>
      </c>
      <c r="AF34" s="38"/>
      <c r="AG34" s="179">
        <v>56.454999887442298</v>
      </c>
      <c r="AH34" s="174">
        <v>73.966366037594199</v>
      </c>
      <c r="AI34" s="174">
        <v>80.466425143953899</v>
      </c>
      <c r="AJ34" s="174">
        <v>82.513639035508604</v>
      </c>
      <c r="AK34" s="174">
        <v>82.716209887835802</v>
      </c>
      <c r="AL34" s="180">
        <v>75.226862319210099</v>
      </c>
      <c r="AM34" s="174"/>
      <c r="AN34" s="181">
        <v>101.845940424064</v>
      </c>
      <c r="AO34" s="182">
        <v>101.282364443378</v>
      </c>
      <c r="AP34" s="183">
        <v>101.56415243372101</v>
      </c>
      <c r="AQ34" s="174"/>
      <c r="AR34" s="184">
        <v>82.753592065651702</v>
      </c>
      <c r="AS34" s="157"/>
      <c r="AT34" s="158">
        <v>5.8202255416648496</v>
      </c>
      <c r="AU34" s="152">
        <v>5.4981282287466602</v>
      </c>
      <c r="AV34" s="152">
        <v>6.9913558927406898</v>
      </c>
      <c r="AW34" s="152">
        <v>9.0897647289789703</v>
      </c>
      <c r="AX34" s="152">
        <v>14.9093779602313</v>
      </c>
      <c r="AY34" s="159">
        <v>8.6104322685417696</v>
      </c>
      <c r="AZ34" s="152"/>
      <c r="BA34" s="160">
        <v>16.902872845882499</v>
      </c>
      <c r="BB34" s="161">
        <v>13.1009129956623</v>
      </c>
      <c r="BC34" s="162">
        <v>14.975742781906</v>
      </c>
      <c r="BD34" s="152"/>
      <c r="BE34" s="163">
        <v>10.7614253645316</v>
      </c>
      <c r="BF34" s="38"/>
      <c r="BG34" s="39"/>
      <c r="BH34" s="39"/>
      <c r="BI34" s="39"/>
      <c r="BJ34" s="39"/>
      <c r="BK34" s="39"/>
      <c r="BL34" s="39"/>
      <c r="BM34" s="39"/>
      <c r="BN34" s="39"/>
      <c r="BO34" s="39"/>
      <c r="BP34" s="39"/>
      <c r="BQ34" s="39"/>
      <c r="BR34" s="39"/>
    </row>
    <row r="35" spans="1:70" x14ac:dyDescent="0.2">
      <c r="A35" s="20" t="s">
        <v>25</v>
      </c>
      <c r="B35" s="2" t="str">
        <f t="shared" si="0"/>
        <v>Chesapeake Bay</v>
      </c>
      <c r="C35" s="2"/>
      <c r="D35" s="23" t="s">
        <v>92</v>
      </c>
      <c r="E35" s="26" t="s">
        <v>93</v>
      </c>
      <c r="F35" s="2"/>
      <c r="G35" s="179">
        <v>58.446340891321299</v>
      </c>
      <c r="H35" s="174">
        <v>75.069781078967907</v>
      </c>
      <c r="I35" s="174">
        <v>79.262924159499605</v>
      </c>
      <c r="J35" s="174">
        <v>77.647857701329102</v>
      </c>
      <c r="K35" s="174">
        <v>76.766419077404194</v>
      </c>
      <c r="L35" s="180">
        <v>73.438664581704401</v>
      </c>
      <c r="M35" s="174"/>
      <c r="N35" s="181">
        <v>98.328967943706004</v>
      </c>
      <c r="O35" s="182">
        <v>102.659796716184</v>
      </c>
      <c r="P35" s="183">
        <v>100.494382329945</v>
      </c>
      <c r="Q35" s="174"/>
      <c r="R35" s="184">
        <v>81.168869652630406</v>
      </c>
      <c r="S35" s="157"/>
      <c r="T35" s="158">
        <v>8.3578451836750691</v>
      </c>
      <c r="U35" s="152">
        <v>2.96242193443253</v>
      </c>
      <c r="V35" s="152">
        <v>-1.1357985682932601</v>
      </c>
      <c r="W35" s="152">
        <v>1.11453267485907</v>
      </c>
      <c r="X35" s="152">
        <v>13.767403585198201</v>
      </c>
      <c r="Y35" s="159">
        <v>4.5270301399754196</v>
      </c>
      <c r="Z35" s="152"/>
      <c r="AA35" s="160">
        <v>5.4234637643086898E-2</v>
      </c>
      <c r="AB35" s="161">
        <v>-0.693997586437338</v>
      </c>
      <c r="AC35" s="162">
        <v>-0.32934613956292202</v>
      </c>
      <c r="AD35" s="152"/>
      <c r="AE35" s="163">
        <v>2.7559578965562799</v>
      </c>
      <c r="AF35" s="38"/>
      <c r="AG35" s="179">
        <v>56.359802580140702</v>
      </c>
      <c r="AH35" s="174">
        <v>73.581690774042201</v>
      </c>
      <c r="AI35" s="174">
        <v>77.823105942142206</v>
      </c>
      <c r="AJ35" s="174">
        <v>76.254472243940498</v>
      </c>
      <c r="AK35" s="174">
        <v>80.179869038311097</v>
      </c>
      <c r="AL35" s="180">
        <v>72.839788115715393</v>
      </c>
      <c r="AM35" s="174"/>
      <c r="AN35" s="181">
        <v>110.85728694292401</v>
      </c>
      <c r="AO35" s="182">
        <v>108.225295152462</v>
      </c>
      <c r="AP35" s="183">
        <v>109.54129104769299</v>
      </c>
      <c r="AQ35" s="174"/>
      <c r="AR35" s="184">
        <v>83.325931810566203</v>
      </c>
      <c r="AS35" s="157"/>
      <c r="AT35" s="158">
        <v>8.00343948796937</v>
      </c>
      <c r="AU35" s="152">
        <v>1.21863610199066</v>
      </c>
      <c r="AV35" s="152">
        <v>-0.56624416089585705</v>
      </c>
      <c r="AW35" s="152">
        <v>-1.5607420733345101</v>
      </c>
      <c r="AX35" s="152">
        <v>1.32738560163783</v>
      </c>
      <c r="AY35" s="159">
        <v>1.2399370142183299</v>
      </c>
      <c r="AZ35" s="152"/>
      <c r="BA35" s="160">
        <v>5.2086653688085303</v>
      </c>
      <c r="BB35" s="161">
        <v>0.64492626196743097</v>
      </c>
      <c r="BC35" s="162">
        <v>2.9036146712077202</v>
      </c>
      <c r="BD35" s="152"/>
      <c r="BE35" s="163">
        <v>1.85847353782519</v>
      </c>
      <c r="BF35" s="38"/>
      <c r="BG35" s="39"/>
      <c r="BH35" s="39"/>
      <c r="BI35" s="39"/>
      <c r="BJ35" s="39"/>
      <c r="BK35" s="39"/>
      <c r="BL35" s="39"/>
      <c r="BM35" s="39"/>
      <c r="BN35" s="39"/>
      <c r="BO35" s="39"/>
      <c r="BP35" s="39"/>
      <c r="BQ35" s="39"/>
      <c r="BR35" s="39"/>
    </row>
    <row r="36" spans="1:70" x14ac:dyDescent="0.2">
      <c r="A36" s="20" t="s">
        <v>26</v>
      </c>
      <c r="B36" s="2" t="str">
        <f t="shared" si="0"/>
        <v>Coastal Virginia - Eastern Shore</v>
      </c>
      <c r="C36" s="2"/>
      <c r="D36" s="23" t="s">
        <v>92</v>
      </c>
      <c r="E36" s="26" t="s">
        <v>93</v>
      </c>
      <c r="F36" s="2"/>
      <c r="G36" s="179">
        <v>82.760621584699393</v>
      </c>
      <c r="H36" s="174">
        <v>101.846147540983</v>
      </c>
      <c r="I36" s="174">
        <v>104.448292349726</v>
      </c>
      <c r="J36" s="174">
        <v>105.053422131147</v>
      </c>
      <c r="K36" s="174">
        <v>105.64550546448</v>
      </c>
      <c r="L36" s="180">
        <v>99.950797814207604</v>
      </c>
      <c r="M36" s="174"/>
      <c r="N36" s="181">
        <v>152.195785519125</v>
      </c>
      <c r="O36" s="182">
        <v>150.053620218579</v>
      </c>
      <c r="P36" s="183">
        <v>151.12470286885201</v>
      </c>
      <c r="Q36" s="174"/>
      <c r="R36" s="184">
        <v>114.571913544106</v>
      </c>
      <c r="S36" s="157"/>
      <c r="T36" s="158">
        <v>-1.66912017306532</v>
      </c>
      <c r="U36" s="152">
        <v>-2.8246924728917802</v>
      </c>
      <c r="V36" s="152">
        <v>-27.398389304482599</v>
      </c>
      <c r="W36" s="152">
        <v>-25.568892816651498</v>
      </c>
      <c r="X36" s="152">
        <v>-14.786066029123701</v>
      </c>
      <c r="Y36" s="159">
        <v>-16.422901217568398</v>
      </c>
      <c r="Z36" s="152"/>
      <c r="AA36" s="160">
        <v>0.62466744782650896</v>
      </c>
      <c r="AB36" s="161">
        <v>2.0472865679063101</v>
      </c>
      <c r="AC36" s="162">
        <v>1.3259432561328299</v>
      </c>
      <c r="AD36" s="152"/>
      <c r="AE36" s="163">
        <v>-10.5156452686451</v>
      </c>
      <c r="AF36" s="38"/>
      <c r="AG36" s="179">
        <v>76.761613729508099</v>
      </c>
      <c r="AH36" s="174">
        <v>96.411791325136605</v>
      </c>
      <c r="AI36" s="174">
        <v>100.31683060109199</v>
      </c>
      <c r="AJ36" s="174">
        <v>103.68675546448</v>
      </c>
      <c r="AK36" s="174">
        <v>108.656453210382</v>
      </c>
      <c r="AL36" s="180">
        <v>97.166688866120197</v>
      </c>
      <c r="AM36" s="174"/>
      <c r="AN36" s="181">
        <v>147.71192964480801</v>
      </c>
      <c r="AO36" s="182">
        <v>144.897826161202</v>
      </c>
      <c r="AP36" s="183">
        <v>146.30487790300501</v>
      </c>
      <c r="AQ36" s="174"/>
      <c r="AR36" s="184">
        <v>111.20617144808701</v>
      </c>
      <c r="AS36" s="157"/>
      <c r="AT36" s="158">
        <v>7.2754942288794204</v>
      </c>
      <c r="AU36" s="152">
        <v>6.6733867733660999</v>
      </c>
      <c r="AV36" s="152">
        <v>-2.4186223668363498</v>
      </c>
      <c r="AW36" s="152">
        <v>-0.25125383372661497</v>
      </c>
      <c r="AX36" s="152">
        <v>-2.11128684869534</v>
      </c>
      <c r="AY36" s="159">
        <v>1.28132069410824</v>
      </c>
      <c r="AZ36" s="152"/>
      <c r="BA36" s="160">
        <v>3.55011869283135</v>
      </c>
      <c r="BB36" s="161">
        <v>4.8828707037361996</v>
      </c>
      <c r="BC36" s="162">
        <v>4.2058257356526498</v>
      </c>
      <c r="BD36" s="152"/>
      <c r="BE36" s="163">
        <v>2.3611557647694501</v>
      </c>
      <c r="BF36" s="38"/>
      <c r="BG36" s="39"/>
      <c r="BH36" s="39"/>
      <c r="BI36" s="39"/>
      <c r="BJ36" s="39"/>
      <c r="BK36" s="39"/>
      <c r="BL36" s="39"/>
      <c r="BM36" s="39"/>
      <c r="BN36" s="39"/>
      <c r="BO36" s="39"/>
      <c r="BP36" s="39"/>
      <c r="BQ36" s="39"/>
      <c r="BR36" s="39"/>
    </row>
    <row r="37" spans="1:70" x14ac:dyDescent="0.2">
      <c r="A37" s="20" t="s">
        <v>27</v>
      </c>
      <c r="B37" s="2" t="str">
        <f t="shared" si="0"/>
        <v>Coastal Virginia - Hampton Roads</v>
      </c>
      <c r="C37" s="2"/>
      <c r="D37" s="23" t="s">
        <v>92</v>
      </c>
      <c r="E37" s="26" t="s">
        <v>93</v>
      </c>
      <c r="F37" s="2"/>
      <c r="G37" s="179">
        <v>97.606167896209598</v>
      </c>
      <c r="H37" s="174">
        <v>112.160472907657</v>
      </c>
      <c r="I37" s="174">
        <v>121.697455100483</v>
      </c>
      <c r="J37" s="174">
        <v>120.217406766726</v>
      </c>
      <c r="K37" s="174">
        <v>125.987149071483</v>
      </c>
      <c r="L37" s="180">
        <v>115.533730348511</v>
      </c>
      <c r="M37" s="174"/>
      <c r="N37" s="181">
        <v>180.19084762147</v>
      </c>
      <c r="O37" s="182">
        <v>184.02301068430401</v>
      </c>
      <c r="P37" s="183">
        <v>182.10692915288701</v>
      </c>
      <c r="Q37" s="174"/>
      <c r="R37" s="184">
        <v>134.554644292619</v>
      </c>
      <c r="S37" s="157"/>
      <c r="T37" s="158">
        <v>5.3508827395883296</v>
      </c>
      <c r="U37" s="152">
        <v>8.8776110917970499</v>
      </c>
      <c r="V37" s="152">
        <v>7.1918705508726104</v>
      </c>
      <c r="W37" s="152">
        <v>8.7674936487995101</v>
      </c>
      <c r="X37" s="152">
        <v>12.824747843570099</v>
      </c>
      <c r="Y37" s="159">
        <v>8.7091061300900492</v>
      </c>
      <c r="Z37" s="152"/>
      <c r="AA37" s="160">
        <v>6.2561290854788298</v>
      </c>
      <c r="AB37" s="161">
        <v>0.78086978464622203</v>
      </c>
      <c r="AC37" s="162">
        <v>3.4173241543907</v>
      </c>
      <c r="AD37" s="152"/>
      <c r="AE37" s="163">
        <v>6.59987069803958</v>
      </c>
      <c r="AF37" s="38"/>
      <c r="AG37" s="179">
        <v>89.166749363543701</v>
      </c>
      <c r="AH37" s="174">
        <v>99.1965306135437</v>
      </c>
      <c r="AI37" s="174">
        <v>106.37815752989</v>
      </c>
      <c r="AJ37" s="174">
        <v>106.113432269142</v>
      </c>
      <c r="AK37" s="174">
        <v>120.07886549224099</v>
      </c>
      <c r="AL37" s="180">
        <v>104.18980220367401</v>
      </c>
      <c r="AM37" s="174"/>
      <c r="AN37" s="181">
        <v>178.412574090562</v>
      </c>
      <c r="AO37" s="182">
        <v>172.72487674891801</v>
      </c>
      <c r="AP37" s="183">
        <v>175.56872541973999</v>
      </c>
      <c r="AQ37" s="174"/>
      <c r="AR37" s="184">
        <v>124.58822808149399</v>
      </c>
      <c r="AS37" s="157"/>
      <c r="AT37" s="158">
        <v>1.10158227471685</v>
      </c>
      <c r="AU37" s="152">
        <v>-1.83058680073022</v>
      </c>
      <c r="AV37" s="152">
        <v>-0.417266062648327</v>
      </c>
      <c r="AW37" s="152">
        <v>-4.8258847755692296</v>
      </c>
      <c r="AX37" s="152">
        <v>-5.3383314295721096</v>
      </c>
      <c r="AY37" s="159">
        <v>-2.5213219506302802</v>
      </c>
      <c r="AZ37" s="152"/>
      <c r="BA37" s="160">
        <v>7.4730010360379104</v>
      </c>
      <c r="BB37" s="161">
        <v>3.52173054061178</v>
      </c>
      <c r="BC37" s="162">
        <v>5.4923679990742196</v>
      </c>
      <c r="BD37" s="152"/>
      <c r="BE37" s="163">
        <v>0.55643090871637502</v>
      </c>
      <c r="BF37" s="38"/>
      <c r="BG37" s="39"/>
      <c r="BH37" s="39"/>
      <c r="BI37" s="39"/>
      <c r="BJ37" s="39"/>
      <c r="BK37" s="39"/>
      <c r="BL37" s="39"/>
      <c r="BM37" s="39"/>
      <c r="BN37" s="39"/>
      <c r="BO37" s="39"/>
      <c r="BP37" s="39"/>
      <c r="BQ37" s="39"/>
      <c r="BR37" s="39"/>
    </row>
    <row r="38" spans="1:70" x14ac:dyDescent="0.2">
      <c r="A38" s="19" t="s">
        <v>28</v>
      </c>
      <c r="B38" s="2" t="str">
        <f t="shared" si="0"/>
        <v>Northern Virginia</v>
      </c>
      <c r="C38" s="2"/>
      <c r="D38" s="23" t="s">
        <v>92</v>
      </c>
      <c r="E38" s="26" t="s">
        <v>93</v>
      </c>
      <c r="F38" s="2"/>
      <c r="G38" s="179">
        <v>76.829539888263895</v>
      </c>
      <c r="H38" s="174">
        <v>107.810657248734</v>
      </c>
      <c r="I38" s="174">
        <v>121.27578356313801</v>
      </c>
      <c r="J38" s="174">
        <v>112.739213709298</v>
      </c>
      <c r="K38" s="174">
        <v>92.034665450236005</v>
      </c>
      <c r="L38" s="180">
        <v>102.13797197193399</v>
      </c>
      <c r="M38" s="174"/>
      <c r="N38" s="181">
        <v>94.310134308985894</v>
      </c>
      <c r="O38" s="182">
        <v>92.725965087187902</v>
      </c>
      <c r="P38" s="183">
        <v>93.518049698086898</v>
      </c>
      <c r="Q38" s="174"/>
      <c r="R38" s="184">
        <v>99.675137036549302</v>
      </c>
      <c r="S38" s="157"/>
      <c r="T38" s="158">
        <v>-1.3727545343307701</v>
      </c>
      <c r="U38" s="152">
        <v>-3.9962602722356602</v>
      </c>
      <c r="V38" s="152">
        <v>-6.7330974810520701</v>
      </c>
      <c r="W38" s="152">
        <v>-11.3832988465229</v>
      </c>
      <c r="X38" s="152">
        <v>-9.0445683745432106</v>
      </c>
      <c r="Y38" s="159">
        <v>-6.9164369837753501</v>
      </c>
      <c r="Z38" s="152"/>
      <c r="AA38" s="160">
        <v>-8.1978733409124303</v>
      </c>
      <c r="AB38" s="161">
        <v>-9.9756415915772791</v>
      </c>
      <c r="AC38" s="162">
        <v>-9.0879197080596192</v>
      </c>
      <c r="AD38" s="152"/>
      <c r="AE38" s="163">
        <v>-7.5086479787893898</v>
      </c>
      <c r="AF38" s="38"/>
      <c r="AG38" s="179">
        <v>72.295553167372901</v>
      </c>
      <c r="AH38" s="174">
        <v>95.9569150962474</v>
      </c>
      <c r="AI38" s="174">
        <v>109.220274261206</v>
      </c>
      <c r="AJ38" s="174">
        <v>106.549636387577</v>
      </c>
      <c r="AK38" s="174">
        <v>89.933031639735802</v>
      </c>
      <c r="AL38" s="180">
        <v>94.791552311833698</v>
      </c>
      <c r="AM38" s="174"/>
      <c r="AN38" s="181">
        <v>95.255411438836703</v>
      </c>
      <c r="AO38" s="182">
        <v>93.605220979665503</v>
      </c>
      <c r="AP38" s="183">
        <v>94.430316209251103</v>
      </c>
      <c r="AQ38" s="174"/>
      <c r="AR38" s="184">
        <v>94.688339361895103</v>
      </c>
      <c r="AS38" s="157"/>
      <c r="AT38" s="158">
        <v>2.2346734129944799</v>
      </c>
      <c r="AU38" s="152">
        <v>-0.53998643030439597</v>
      </c>
      <c r="AV38" s="152">
        <v>0.61549912249911198</v>
      </c>
      <c r="AW38" s="152">
        <v>-2.5639737587529701</v>
      </c>
      <c r="AX38" s="152">
        <v>-5.16057672853663</v>
      </c>
      <c r="AY38" s="159">
        <v>-1.2454923199182799</v>
      </c>
      <c r="AZ38" s="152"/>
      <c r="BA38" s="160">
        <v>-0.87499199801538696</v>
      </c>
      <c r="BB38" s="161">
        <v>-3.9181590637929702</v>
      </c>
      <c r="BC38" s="162">
        <v>-2.4070025961786601</v>
      </c>
      <c r="BD38" s="152"/>
      <c r="BE38" s="163">
        <v>-1.5792705460371399</v>
      </c>
      <c r="BF38" s="38"/>
      <c r="BG38" s="39"/>
      <c r="BH38" s="39"/>
      <c r="BI38" s="39"/>
      <c r="BJ38" s="39"/>
      <c r="BK38" s="39"/>
      <c r="BL38" s="39"/>
      <c r="BM38" s="39"/>
      <c r="BN38" s="39"/>
      <c r="BO38" s="39"/>
      <c r="BP38" s="39"/>
      <c r="BQ38" s="39"/>
      <c r="BR38" s="39"/>
    </row>
    <row r="39" spans="1:70" x14ac:dyDescent="0.2">
      <c r="A39" s="21" t="s">
        <v>29</v>
      </c>
      <c r="B39" s="2" t="str">
        <f t="shared" si="0"/>
        <v>Shenandoah Valley</v>
      </c>
      <c r="C39" s="2"/>
      <c r="D39" s="24" t="s">
        <v>92</v>
      </c>
      <c r="E39" s="27" t="s">
        <v>93</v>
      </c>
      <c r="F39" s="2"/>
      <c r="G39" s="185">
        <v>49.275279154815102</v>
      </c>
      <c r="H39" s="186">
        <v>59.558785859406697</v>
      </c>
      <c r="I39" s="186">
        <v>62.8605973181633</v>
      </c>
      <c r="J39" s="186">
        <v>63.416842746850797</v>
      </c>
      <c r="K39" s="186">
        <v>63.023395367736597</v>
      </c>
      <c r="L39" s="187">
        <v>59.6269800893945</v>
      </c>
      <c r="M39" s="174"/>
      <c r="N39" s="188">
        <v>76.019099553027203</v>
      </c>
      <c r="O39" s="189">
        <v>78.599461194636305</v>
      </c>
      <c r="P39" s="190">
        <v>77.309280373831697</v>
      </c>
      <c r="Q39" s="174"/>
      <c r="R39" s="191">
        <v>64.679065884948002</v>
      </c>
      <c r="S39" s="157"/>
      <c r="T39" s="164">
        <v>2.2871067461532499</v>
      </c>
      <c r="U39" s="165">
        <v>7.2039223865116302</v>
      </c>
      <c r="V39" s="165">
        <v>8.0465106320278093</v>
      </c>
      <c r="W39" s="165">
        <v>8.4072239555141</v>
      </c>
      <c r="X39" s="165">
        <v>7.1635343301078702</v>
      </c>
      <c r="Y39" s="166">
        <v>6.7747861971367902</v>
      </c>
      <c r="Z39" s="152"/>
      <c r="AA39" s="167">
        <v>3.6794434724432601</v>
      </c>
      <c r="AB39" s="168">
        <v>7.0612532752270996</v>
      </c>
      <c r="AC39" s="169">
        <v>5.3714330548738198</v>
      </c>
      <c r="AD39" s="152"/>
      <c r="AE39" s="170">
        <v>6.2913470188704297</v>
      </c>
      <c r="AF39" s="38"/>
      <c r="AG39" s="185">
        <v>49.427772856562299</v>
      </c>
      <c r="AH39" s="186">
        <v>58.881937830150299</v>
      </c>
      <c r="AI39" s="186">
        <v>62.956260056887402</v>
      </c>
      <c r="AJ39" s="186">
        <v>62.151775497765101</v>
      </c>
      <c r="AK39" s="186">
        <v>63.423702153595997</v>
      </c>
      <c r="AL39" s="187">
        <v>59.368289678992198</v>
      </c>
      <c r="AM39" s="174"/>
      <c r="AN39" s="188">
        <v>80.375037180008107</v>
      </c>
      <c r="AO39" s="189">
        <v>80.886022348638704</v>
      </c>
      <c r="AP39" s="190">
        <v>80.630529764323398</v>
      </c>
      <c r="AQ39" s="174"/>
      <c r="AR39" s="191">
        <v>65.443215417658294</v>
      </c>
      <c r="AS39" s="157"/>
      <c r="AT39" s="164">
        <v>4.0414640339693699</v>
      </c>
      <c r="AU39" s="165">
        <v>3.9920680158153998</v>
      </c>
      <c r="AV39" s="165">
        <v>9.2531314108434302</v>
      </c>
      <c r="AW39" s="165">
        <v>8.61624385616018</v>
      </c>
      <c r="AX39" s="165">
        <v>8.4209125831228597</v>
      </c>
      <c r="AY39" s="166">
        <v>6.9804360766314097</v>
      </c>
      <c r="AZ39" s="152"/>
      <c r="BA39" s="167">
        <v>9.2635447615474806E-2</v>
      </c>
      <c r="BB39" s="168">
        <v>-0.77057740205464098</v>
      </c>
      <c r="BC39" s="169">
        <v>-0.34220773374587099</v>
      </c>
      <c r="BD39" s="152"/>
      <c r="BE39" s="170">
        <v>4.2830857181244903</v>
      </c>
      <c r="BF39" s="38"/>
      <c r="BG39" s="39"/>
      <c r="BH39" s="39"/>
      <c r="BI39" s="39"/>
      <c r="BJ39" s="39"/>
      <c r="BK39" s="39"/>
      <c r="BL39" s="39"/>
      <c r="BM39" s="39"/>
      <c r="BN39" s="39"/>
      <c r="BO39" s="39"/>
      <c r="BP39" s="39"/>
      <c r="BQ39" s="39"/>
      <c r="BR39" s="39"/>
    </row>
    <row r="40" spans="1:70" x14ac:dyDescent="0.2">
      <c r="A40" s="18" t="s">
        <v>30</v>
      </c>
      <c r="B40" s="2" t="str">
        <f t="shared" si="0"/>
        <v>Southern Virginia</v>
      </c>
      <c r="C40" s="8"/>
      <c r="D40" s="22" t="s">
        <v>92</v>
      </c>
      <c r="E40" s="25" t="s">
        <v>93</v>
      </c>
      <c r="F40" s="2"/>
      <c r="G40" s="171">
        <v>53.7038552076393</v>
      </c>
      <c r="H40" s="172">
        <v>69.606733288918406</v>
      </c>
      <c r="I40" s="172">
        <v>75.207392849211601</v>
      </c>
      <c r="J40" s="172">
        <v>74.443277814790093</v>
      </c>
      <c r="K40" s="172">
        <v>66.769686875416298</v>
      </c>
      <c r="L40" s="173">
        <v>67.946189207195204</v>
      </c>
      <c r="M40" s="174"/>
      <c r="N40" s="175">
        <v>82.078612036420097</v>
      </c>
      <c r="O40" s="176">
        <v>85.864876748834106</v>
      </c>
      <c r="P40" s="177">
        <v>83.971744392627102</v>
      </c>
      <c r="Q40" s="174"/>
      <c r="R40" s="178">
        <v>72.524919260175693</v>
      </c>
      <c r="S40" s="157"/>
      <c r="T40" s="149">
        <v>7.2266908241558401</v>
      </c>
      <c r="U40" s="150">
        <v>3.7728673107431998</v>
      </c>
      <c r="V40" s="150">
        <v>0.75188226113932999</v>
      </c>
      <c r="W40" s="150">
        <v>3.8528499231622599</v>
      </c>
      <c r="X40" s="150">
        <v>1.95763225601403</v>
      </c>
      <c r="Y40" s="151">
        <v>3.2692909448218899</v>
      </c>
      <c r="Z40" s="152"/>
      <c r="AA40" s="153">
        <v>-2.0778837038964699</v>
      </c>
      <c r="AB40" s="154">
        <v>6.7012399689051296</v>
      </c>
      <c r="AC40" s="155">
        <v>2.2222247526065599</v>
      </c>
      <c r="AD40" s="152"/>
      <c r="AE40" s="156">
        <v>2.9205453230820302</v>
      </c>
      <c r="AF40" s="38"/>
      <c r="AG40" s="171">
        <v>47.165600155451898</v>
      </c>
      <c r="AH40" s="172">
        <v>66.563729735731698</v>
      </c>
      <c r="AI40" s="172">
        <v>72.634618587608202</v>
      </c>
      <c r="AJ40" s="172">
        <v>73.391351321341304</v>
      </c>
      <c r="AK40" s="172">
        <v>68.408135132134106</v>
      </c>
      <c r="AL40" s="173">
        <v>65.632686986453393</v>
      </c>
      <c r="AM40" s="174"/>
      <c r="AN40" s="175">
        <v>87.178892405063195</v>
      </c>
      <c r="AO40" s="176">
        <v>86.612430046635495</v>
      </c>
      <c r="AP40" s="177">
        <v>86.895661225849395</v>
      </c>
      <c r="AQ40" s="174"/>
      <c r="AR40" s="178">
        <v>71.707822483423698</v>
      </c>
      <c r="AS40" s="157"/>
      <c r="AT40" s="149">
        <v>-2.3617561656811801</v>
      </c>
      <c r="AU40" s="150">
        <v>-0.50394367026173603</v>
      </c>
      <c r="AV40" s="150">
        <v>1.2548288513177499</v>
      </c>
      <c r="AW40" s="150">
        <v>5.8483525577411104</v>
      </c>
      <c r="AX40" s="150">
        <v>5.1185536740126896</v>
      </c>
      <c r="AY40" s="151">
        <v>2.1185776262139702</v>
      </c>
      <c r="AZ40" s="152"/>
      <c r="BA40" s="153">
        <v>6.1077733540575299</v>
      </c>
      <c r="BB40" s="154">
        <v>6.7386824765893696</v>
      </c>
      <c r="BC40" s="155">
        <v>6.4212646740467401</v>
      </c>
      <c r="BD40" s="152"/>
      <c r="BE40" s="156">
        <v>3.56835709083051</v>
      </c>
      <c r="BF40" s="38"/>
    </row>
    <row r="41" spans="1:70" x14ac:dyDescent="0.2">
      <c r="A41" s="19" t="s">
        <v>31</v>
      </c>
      <c r="B41" s="2" t="str">
        <f t="shared" si="0"/>
        <v>Southwest Virginia - Blue Ridge Highlands</v>
      </c>
      <c r="C41" s="9"/>
      <c r="D41" s="23" t="s">
        <v>92</v>
      </c>
      <c r="E41" s="26" t="s">
        <v>93</v>
      </c>
      <c r="F41" s="2"/>
      <c r="G41" s="179">
        <v>53.395239110911497</v>
      </c>
      <c r="H41" s="174">
        <v>61.546855635383899</v>
      </c>
      <c r="I41" s="174">
        <v>66.989681185451204</v>
      </c>
      <c r="J41" s="174">
        <v>68.815536596317898</v>
      </c>
      <c r="K41" s="174">
        <v>68.060034800179594</v>
      </c>
      <c r="L41" s="180">
        <v>63.761469465648801</v>
      </c>
      <c r="M41" s="174"/>
      <c r="N41" s="181">
        <v>99.004638527166506</v>
      </c>
      <c r="O41" s="182">
        <v>87.275013471037198</v>
      </c>
      <c r="P41" s="183">
        <v>93.139825999101902</v>
      </c>
      <c r="Q41" s="174"/>
      <c r="R41" s="184">
        <v>72.155285618063999</v>
      </c>
      <c r="S41" s="157"/>
      <c r="T41" s="158">
        <v>13.6146521874758</v>
      </c>
      <c r="U41" s="152">
        <v>7.7638694648350199</v>
      </c>
      <c r="V41" s="152">
        <v>11.470533111218501</v>
      </c>
      <c r="W41" s="152">
        <v>8.2402303250631608</v>
      </c>
      <c r="X41" s="152">
        <v>-2.1120593761600999</v>
      </c>
      <c r="Y41" s="159">
        <v>7.2302584015296496</v>
      </c>
      <c r="Z41" s="152"/>
      <c r="AA41" s="160">
        <v>1.3702975709413401</v>
      </c>
      <c r="AB41" s="161">
        <v>-3.2200527806317898</v>
      </c>
      <c r="AC41" s="162">
        <v>-0.83339200701951599</v>
      </c>
      <c r="AD41" s="152"/>
      <c r="AE41" s="163">
        <v>4.1081345632775204</v>
      </c>
      <c r="AF41" s="38"/>
      <c r="AG41" s="179">
        <v>52.017176133812299</v>
      </c>
      <c r="AH41" s="174">
        <v>59.551217444993199</v>
      </c>
      <c r="AI41" s="174">
        <v>63.345834362370901</v>
      </c>
      <c r="AJ41" s="174">
        <v>64.050122081275205</v>
      </c>
      <c r="AK41" s="174">
        <v>63.055469241131497</v>
      </c>
      <c r="AL41" s="180">
        <v>60.403963852716601</v>
      </c>
      <c r="AM41" s="174"/>
      <c r="AN41" s="181">
        <v>90.522015884598105</v>
      </c>
      <c r="AO41" s="182">
        <v>85.495277840143601</v>
      </c>
      <c r="AP41" s="183">
        <v>88.008646862370895</v>
      </c>
      <c r="AQ41" s="174"/>
      <c r="AR41" s="184">
        <v>68.291016141189303</v>
      </c>
      <c r="AS41" s="157"/>
      <c r="AT41" s="158">
        <v>7.6549027491075003</v>
      </c>
      <c r="AU41" s="152">
        <v>1.81667400179306</v>
      </c>
      <c r="AV41" s="152">
        <v>6.1060052984884301</v>
      </c>
      <c r="AW41" s="152">
        <v>7.4004433755550396</v>
      </c>
      <c r="AX41" s="152">
        <v>1.28408606943285</v>
      </c>
      <c r="AY41" s="159">
        <v>4.72239243748297</v>
      </c>
      <c r="AZ41" s="152"/>
      <c r="BA41" s="160">
        <v>0.29449548169944001</v>
      </c>
      <c r="BB41" s="161">
        <v>2.66263334643316</v>
      </c>
      <c r="BC41" s="162">
        <v>1.4309494813575101</v>
      </c>
      <c r="BD41" s="152"/>
      <c r="BE41" s="163">
        <v>3.4859020176328199</v>
      </c>
      <c r="BF41" s="38"/>
    </row>
    <row r="42" spans="1:70" x14ac:dyDescent="0.2">
      <c r="A42" s="20" t="s">
        <v>32</v>
      </c>
      <c r="B42" s="2" t="str">
        <f t="shared" si="0"/>
        <v>Southwest Virginia - Heart of Appalachia</v>
      </c>
      <c r="C42" s="2"/>
      <c r="D42" s="23" t="s">
        <v>92</v>
      </c>
      <c r="E42" s="26" t="s">
        <v>93</v>
      </c>
      <c r="F42" s="2"/>
      <c r="G42" s="179">
        <v>36.059244186046499</v>
      </c>
      <c r="H42" s="174">
        <v>50.428727390180804</v>
      </c>
      <c r="I42" s="174">
        <v>52.039295865633001</v>
      </c>
      <c r="J42" s="174">
        <v>52.5385852713178</v>
      </c>
      <c r="K42" s="174">
        <v>52.866169250645903</v>
      </c>
      <c r="L42" s="180">
        <v>48.786404392764801</v>
      </c>
      <c r="M42" s="174"/>
      <c r="N42" s="181">
        <v>58.516634366924997</v>
      </c>
      <c r="O42" s="182">
        <v>53.362978036175697</v>
      </c>
      <c r="P42" s="183">
        <v>55.939806201550297</v>
      </c>
      <c r="Q42" s="174"/>
      <c r="R42" s="184">
        <v>50.8302334809892</v>
      </c>
      <c r="S42" s="157"/>
      <c r="T42" s="158">
        <v>-3.2530339742723098</v>
      </c>
      <c r="U42" s="152">
        <v>11.721265256119599</v>
      </c>
      <c r="V42" s="152">
        <v>3.8251724601914798</v>
      </c>
      <c r="W42" s="152">
        <v>1.6016840975409301</v>
      </c>
      <c r="X42" s="152">
        <v>2.0750068320809798</v>
      </c>
      <c r="Y42" s="159">
        <v>3.3463246493780101</v>
      </c>
      <c r="Z42" s="152"/>
      <c r="AA42" s="160">
        <v>2.11989786629205</v>
      </c>
      <c r="AB42" s="161">
        <v>-4.0733965025749601</v>
      </c>
      <c r="AC42" s="162">
        <v>-0.93087644752108401</v>
      </c>
      <c r="AD42" s="152"/>
      <c r="AE42" s="163">
        <v>1.9621492117300701</v>
      </c>
      <c r="AF42" s="38"/>
      <c r="AG42" s="179">
        <v>37.588365633074901</v>
      </c>
      <c r="AH42" s="174">
        <v>48.245327842377201</v>
      </c>
      <c r="AI42" s="174">
        <v>49.469770671834603</v>
      </c>
      <c r="AJ42" s="174">
        <v>48.914563953488297</v>
      </c>
      <c r="AK42" s="174">
        <v>53.317792312661403</v>
      </c>
      <c r="AL42" s="180">
        <v>47.507164082687297</v>
      </c>
      <c r="AM42" s="174"/>
      <c r="AN42" s="181">
        <v>62.230003229974102</v>
      </c>
      <c r="AO42" s="182">
        <v>59.047207687338499</v>
      </c>
      <c r="AP42" s="183">
        <v>60.638605458656301</v>
      </c>
      <c r="AQ42" s="174"/>
      <c r="AR42" s="184">
        <v>51.2590044758213</v>
      </c>
      <c r="AS42" s="157"/>
      <c r="AT42" s="158">
        <v>-5.7565340268009404</v>
      </c>
      <c r="AU42" s="152">
        <v>-2.6993192911309798</v>
      </c>
      <c r="AV42" s="152">
        <v>-1.8449728560016001</v>
      </c>
      <c r="AW42" s="152">
        <v>-0.23652731562923099</v>
      </c>
      <c r="AX42" s="152">
        <v>4.6805535659057904</v>
      </c>
      <c r="AY42" s="159">
        <v>-0.95743008999851698</v>
      </c>
      <c r="AZ42" s="152"/>
      <c r="BA42" s="160">
        <v>-1.47708870619576</v>
      </c>
      <c r="BB42" s="161">
        <v>-0.95881494378031895</v>
      </c>
      <c r="BC42" s="162">
        <v>-1.2254318895271501</v>
      </c>
      <c r="BD42" s="152"/>
      <c r="BE42" s="163">
        <v>-1.04817606430883</v>
      </c>
      <c r="BF42" s="38"/>
    </row>
    <row r="43" spans="1:70" x14ac:dyDescent="0.2">
      <c r="A43" s="21" t="s">
        <v>33</v>
      </c>
      <c r="B43" s="2" t="str">
        <f t="shared" si="0"/>
        <v>Virginia Mountains</v>
      </c>
      <c r="C43" s="2"/>
      <c r="D43" s="24" t="s">
        <v>92</v>
      </c>
      <c r="E43" s="27" t="s">
        <v>93</v>
      </c>
      <c r="F43" s="2"/>
      <c r="G43" s="179">
        <v>73.631288882877996</v>
      </c>
      <c r="H43" s="174">
        <v>86.661190154178996</v>
      </c>
      <c r="I43" s="174">
        <v>84.173260751960996</v>
      </c>
      <c r="J43" s="174">
        <v>84.397500676223899</v>
      </c>
      <c r="K43" s="174">
        <v>85.979431971869005</v>
      </c>
      <c r="L43" s="180">
        <v>82.968534487422204</v>
      </c>
      <c r="M43" s="174"/>
      <c r="N43" s="181">
        <v>94.713966729780907</v>
      </c>
      <c r="O43" s="182">
        <v>92.465976467405994</v>
      </c>
      <c r="P43" s="183">
        <v>93.589971598593394</v>
      </c>
      <c r="Q43" s="174"/>
      <c r="R43" s="184">
        <v>86.003230804899701</v>
      </c>
      <c r="S43" s="157"/>
      <c r="T43" s="158">
        <v>25.2174517368144</v>
      </c>
      <c r="U43" s="152">
        <v>9.1086405474146606</v>
      </c>
      <c r="V43" s="152">
        <v>-2.3434092743429602</v>
      </c>
      <c r="W43" s="152">
        <v>-3.1493164382221099</v>
      </c>
      <c r="X43" s="152">
        <v>7.37070145294373</v>
      </c>
      <c r="Y43" s="159">
        <v>5.9241043289708504</v>
      </c>
      <c r="Z43" s="152"/>
      <c r="AA43" s="160">
        <v>2.5306304109941301E-2</v>
      </c>
      <c r="AB43" s="161">
        <v>0.39476254305874497</v>
      </c>
      <c r="AC43" s="162">
        <v>0.207475406291702</v>
      </c>
      <c r="AD43" s="152"/>
      <c r="AE43" s="163">
        <v>4.0780455939634299</v>
      </c>
      <c r="AF43" s="38"/>
      <c r="AG43" s="179">
        <v>62.859361969013698</v>
      </c>
      <c r="AH43" s="174">
        <v>73.490192561955396</v>
      </c>
      <c r="AI43" s="174">
        <v>75.584331214498206</v>
      </c>
      <c r="AJ43" s="174">
        <v>78.874268663781393</v>
      </c>
      <c r="AK43" s="174">
        <v>89.319617933459497</v>
      </c>
      <c r="AL43" s="180">
        <v>76.033951476421905</v>
      </c>
      <c r="AM43" s="174"/>
      <c r="AN43" s="181">
        <v>107.954197998377</v>
      </c>
      <c r="AO43" s="182">
        <v>104.308261090073</v>
      </c>
      <c r="AP43" s="183">
        <v>106.13122954422499</v>
      </c>
      <c r="AQ43" s="174"/>
      <c r="AR43" s="184">
        <v>84.639741436816607</v>
      </c>
      <c r="AS43" s="157"/>
      <c r="AT43" s="158">
        <v>13.7531915584267</v>
      </c>
      <c r="AU43" s="152">
        <v>1.2032233786345601</v>
      </c>
      <c r="AV43" s="152">
        <v>-3.2726065035185901</v>
      </c>
      <c r="AW43" s="152">
        <v>0.37600313791527501</v>
      </c>
      <c r="AX43" s="152">
        <v>6.2741085165727304</v>
      </c>
      <c r="AY43" s="159">
        <v>3.1268798040361498</v>
      </c>
      <c r="AZ43" s="152"/>
      <c r="BA43" s="160">
        <v>8.5378580184590405</v>
      </c>
      <c r="BB43" s="161">
        <v>11.8223682004681</v>
      </c>
      <c r="BC43" s="162">
        <v>10.127440199029</v>
      </c>
      <c r="BD43" s="152"/>
      <c r="BE43" s="163">
        <v>5.5385983408271704</v>
      </c>
      <c r="BF43" s="38"/>
    </row>
    <row r="44" spans="1:70" x14ac:dyDescent="0.2">
      <c r="A44" s="20" t="s">
        <v>107</v>
      </c>
      <c r="B44" s="2" t="s">
        <v>17</v>
      </c>
      <c r="D44" s="24" t="s">
        <v>92</v>
      </c>
      <c r="E44" s="27" t="s">
        <v>93</v>
      </c>
      <c r="G44" s="179">
        <v>169.06137057598801</v>
      </c>
      <c r="H44" s="174">
        <v>214.46434767522501</v>
      </c>
      <c r="I44" s="174">
        <v>234.49971547536401</v>
      </c>
      <c r="J44" s="174">
        <v>210.47158570437099</v>
      </c>
      <c r="K44" s="174">
        <v>192.327376821651</v>
      </c>
      <c r="L44" s="180">
        <v>204.16487925051999</v>
      </c>
      <c r="M44" s="174"/>
      <c r="N44" s="181">
        <v>256.69763011797301</v>
      </c>
      <c r="O44" s="182">
        <v>253.203851492019</v>
      </c>
      <c r="P44" s="183">
        <v>254.950740804996</v>
      </c>
      <c r="Q44" s="174"/>
      <c r="R44" s="184">
        <v>218.67512540894199</v>
      </c>
      <c r="S44" s="157"/>
      <c r="T44" s="158">
        <v>8.2176272834477704</v>
      </c>
      <c r="U44" s="152">
        <v>6.5939141915178698</v>
      </c>
      <c r="V44" s="152">
        <v>5.0115370544494802</v>
      </c>
      <c r="W44" s="152">
        <v>-0.27668920281570702</v>
      </c>
      <c r="X44" s="152">
        <v>4.8053026605065803</v>
      </c>
      <c r="Y44" s="159">
        <v>4.6683397724335496</v>
      </c>
      <c r="Z44" s="152"/>
      <c r="AA44" s="160">
        <v>1.6919978472953401</v>
      </c>
      <c r="AB44" s="161">
        <v>-7.4746125691497802</v>
      </c>
      <c r="AC44" s="162">
        <v>-3.0762843523374701</v>
      </c>
      <c r="AD44" s="152"/>
      <c r="AE44" s="163">
        <v>1.9546136040913</v>
      </c>
      <c r="AF44" s="38"/>
      <c r="AG44" s="179">
        <v>147.490693095072</v>
      </c>
      <c r="AH44" s="174">
        <v>179.00151717557199</v>
      </c>
      <c r="AI44" s="174">
        <v>199.46875954198401</v>
      </c>
      <c r="AJ44" s="174">
        <v>190.9572666551</v>
      </c>
      <c r="AK44" s="174">
        <v>205.57072085357299</v>
      </c>
      <c r="AL44" s="180">
        <v>184.49779146425999</v>
      </c>
      <c r="AM44" s="174"/>
      <c r="AN44" s="181">
        <v>271.48939365024199</v>
      </c>
      <c r="AO44" s="182">
        <v>256.50790510062399</v>
      </c>
      <c r="AP44" s="183">
        <v>263.99864937543299</v>
      </c>
      <c r="AQ44" s="174"/>
      <c r="AR44" s="184">
        <v>207.21232229602401</v>
      </c>
      <c r="AS44" s="157"/>
      <c r="AT44" s="158">
        <v>7.0232975112548699</v>
      </c>
      <c r="AU44" s="152">
        <v>8.2965499411766608</v>
      </c>
      <c r="AV44" s="152">
        <v>11.351684655893999</v>
      </c>
      <c r="AW44" s="152">
        <v>-3.7533240262651901</v>
      </c>
      <c r="AX44" s="152">
        <v>3.4322886816852201</v>
      </c>
      <c r="AY44" s="159">
        <v>4.90134309651945</v>
      </c>
      <c r="AZ44" s="152"/>
      <c r="BA44" s="160">
        <v>16.041216048146801</v>
      </c>
      <c r="BB44" s="161">
        <v>5.5669291007597099</v>
      </c>
      <c r="BC44" s="162">
        <v>10.7050062841135</v>
      </c>
      <c r="BD44" s="152"/>
      <c r="BE44" s="163">
        <v>6.9421500886994103</v>
      </c>
    </row>
    <row r="45" spans="1:70" x14ac:dyDescent="0.2">
      <c r="A45" s="20" t="s">
        <v>108</v>
      </c>
      <c r="B45" s="2" t="s">
        <v>18</v>
      </c>
      <c r="D45" s="24" t="s">
        <v>92</v>
      </c>
      <c r="E45" s="27" t="s">
        <v>93</v>
      </c>
      <c r="G45" s="179">
        <v>111.598726137634</v>
      </c>
      <c r="H45" s="174">
        <v>157.96577388040799</v>
      </c>
      <c r="I45" s="174">
        <v>172.72898740572299</v>
      </c>
      <c r="J45" s="174">
        <v>158.84031756342199</v>
      </c>
      <c r="K45" s="174">
        <v>141.51768431308801</v>
      </c>
      <c r="L45" s="180">
        <v>148.53029786005499</v>
      </c>
      <c r="M45" s="174"/>
      <c r="N45" s="181">
        <v>161.956609649597</v>
      </c>
      <c r="O45" s="182">
        <v>160.15721698964299</v>
      </c>
      <c r="P45" s="183">
        <v>161.05691331962001</v>
      </c>
      <c r="Q45" s="174"/>
      <c r="R45" s="184">
        <v>152.109330848502</v>
      </c>
      <c r="S45" s="157"/>
      <c r="T45" s="158">
        <v>5.8614645602771001</v>
      </c>
      <c r="U45" s="152">
        <v>4.9259597489162301</v>
      </c>
      <c r="V45" s="152">
        <v>-0.30805010784229703</v>
      </c>
      <c r="W45" s="152">
        <v>-5.3399205159613397</v>
      </c>
      <c r="X45" s="152">
        <v>1.5959400005161</v>
      </c>
      <c r="Y45" s="159">
        <v>0.85886364559746897</v>
      </c>
      <c r="Z45" s="152"/>
      <c r="AA45" s="160">
        <v>4.6837625329367096</v>
      </c>
      <c r="AB45" s="161">
        <v>-1.7196320490783801</v>
      </c>
      <c r="AC45" s="162">
        <v>1.3989243168144101</v>
      </c>
      <c r="AD45" s="152"/>
      <c r="AE45" s="163">
        <v>1.02163540966913</v>
      </c>
      <c r="AF45" s="38"/>
      <c r="AG45" s="179">
        <v>100.940986835575</v>
      </c>
      <c r="AH45" s="174">
        <v>131.83717005476899</v>
      </c>
      <c r="AI45" s="174">
        <v>148.935121612356</v>
      </c>
      <c r="AJ45" s="174">
        <v>143.96537728699701</v>
      </c>
      <c r="AK45" s="174">
        <v>136.91916558406399</v>
      </c>
      <c r="AL45" s="180">
        <v>132.52043746729399</v>
      </c>
      <c r="AM45" s="174"/>
      <c r="AN45" s="181">
        <v>164.12217485835899</v>
      </c>
      <c r="AO45" s="182">
        <v>159.45994902746199</v>
      </c>
      <c r="AP45" s="183">
        <v>161.79106194291001</v>
      </c>
      <c r="AQ45" s="174"/>
      <c r="AR45" s="184">
        <v>140.88379639582499</v>
      </c>
      <c r="AS45" s="157"/>
      <c r="AT45" s="158">
        <v>7.5474444173378998</v>
      </c>
      <c r="AU45" s="152">
        <v>0.88823716533936403</v>
      </c>
      <c r="AV45" s="152">
        <v>1.8208156090384899</v>
      </c>
      <c r="AW45" s="152">
        <v>-3.3065596984405801</v>
      </c>
      <c r="AX45" s="152">
        <v>-2.5465512310984701</v>
      </c>
      <c r="AY45" s="159">
        <v>0.36003988409986598</v>
      </c>
      <c r="AZ45" s="152"/>
      <c r="BA45" s="160">
        <v>7.8558994569058003</v>
      </c>
      <c r="BB45" s="161">
        <v>6.0159272963038797</v>
      </c>
      <c r="BC45" s="162">
        <v>6.9412545718363798</v>
      </c>
      <c r="BD45" s="152"/>
      <c r="BE45" s="163">
        <v>2.4280201949999198</v>
      </c>
    </row>
    <row r="46" spans="1:70" x14ac:dyDescent="0.2">
      <c r="A46" s="20" t="s">
        <v>109</v>
      </c>
      <c r="B46" s="2" t="s">
        <v>19</v>
      </c>
      <c r="D46" s="24" t="s">
        <v>92</v>
      </c>
      <c r="E46" s="27" t="s">
        <v>93</v>
      </c>
      <c r="G46" s="179">
        <v>91.852118606506494</v>
      </c>
      <c r="H46" s="174">
        <v>116.599513341015</v>
      </c>
      <c r="I46" s="174">
        <v>132.22170611352399</v>
      </c>
      <c r="J46" s="174">
        <v>127.439139556185</v>
      </c>
      <c r="K46" s="174">
        <v>115.407258221788</v>
      </c>
      <c r="L46" s="180">
        <v>116.703947167804</v>
      </c>
      <c r="M46" s="174"/>
      <c r="N46" s="181">
        <v>131.81341606831501</v>
      </c>
      <c r="O46" s="182">
        <v>131.88281358035599</v>
      </c>
      <c r="P46" s="183">
        <v>131.848114824335</v>
      </c>
      <c r="Q46" s="174"/>
      <c r="R46" s="184">
        <v>121.03085221252699</v>
      </c>
      <c r="S46" s="157"/>
      <c r="T46" s="158">
        <v>3.5904645639192401</v>
      </c>
      <c r="U46" s="152">
        <v>-0.355176138092198</v>
      </c>
      <c r="V46" s="152">
        <v>-1.4477305886320599</v>
      </c>
      <c r="W46" s="152">
        <v>-3.9282045313262199</v>
      </c>
      <c r="X46" s="152">
        <v>-2.4204845076958899</v>
      </c>
      <c r="Y46" s="159">
        <v>-1.2268442998920499</v>
      </c>
      <c r="Z46" s="152"/>
      <c r="AA46" s="160">
        <v>-5.13361491954449</v>
      </c>
      <c r="AB46" s="161">
        <v>-7.4195023622219898</v>
      </c>
      <c r="AC46" s="162">
        <v>-6.2907974184489897</v>
      </c>
      <c r="AD46" s="152"/>
      <c r="AE46" s="163">
        <v>-2.8606944318417802</v>
      </c>
      <c r="AF46" s="38"/>
      <c r="AG46" s="179">
        <v>86.007246049995103</v>
      </c>
      <c r="AH46" s="174">
        <v>107.222339477011</v>
      </c>
      <c r="AI46" s="174">
        <v>119.246452516029</v>
      </c>
      <c r="AJ46" s="174">
        <v>119.015943991371</v>
      </c>
      <c r="AK46" s="174">
        <v>113.583241660018</v>
      </c>
      <c r="AL46" s="180">
        <v>109.019385247476</v>
      </c>
      <c r="AM46" s="174"/>
      <c r="AN46" s="181">
        <v>136.45743728392799</v>
      </c>
      <c r="AO46" s="182">
        <v>133.41788095026999</v>
      </c>
      <c r="AP46" s="183">
        <v>134.937659117099</v>
      </c>
      <c r="AQ46" s="174"/>
      <c r="AR46" s="184">
        <v>116.426404165619</v>
      </c>
      <c r="AS46" s="157"/>
      <c r="AT46" s="158">
        <v>1.3937158898117099</v>
      </c>
      <c r="AU46" s="152">
        <v>-1.11423089785466</v>
      </c>
      <c r="AV46" s="152">
        <v>4.7044838050249102E-2</v>
      </c>
      <c r="AW46" s="152">
        <v>-1.18462445709327</v>
      </c>
      <c r="AX46" s="152">
        <v>-1.9641798128585299</v>
      </c>
      <c r="AY46" s="159">
        <v>-0.66526809532257603</v>
      </c>
      <c r="AZ46" s="152"/>
      <c r="BA46" s="160">
        <v>2.6859214975841499</v>
      </c>
      <c r="BB46" s="161">
        <v>5.0579635016920803E-2</v>
      </c>
      <c r="BC46" s="162">
        <v>1.3659627079702099</v>
      </c>
      <c r="BD46" s="152"/>
      <c r="BE46" s="163">
        <v>-1.64155466287494E-4</v>
      </c>
    </row>
    <row r="47" spans="1:70" x14ac:dyDescent="0.2">
      <c r="A47" s="20" t="s">
        <v>110</v>
      </c>
      <c r="B47" s="2" t="s">
        <v>20</v>
      </c>
      <c r="D47" s="24" t="s">
        <v>92</v>
      </c>
      <c r="E47" s="27" t="s">
        <v>93</v>
      </c>
      <c r="G47" s="179">
        <v>70.926712015960305</v>
      </c>
      <c r="H47" s="174">
        <v>90.212012835612796</v>
      </c>
      <c r="I47" s="174">
        <v>97.637306924981303</v>
      </c>
      <c r="J47" s="174">
        <v>97.663174771050095</v>
      </c>
      <c r="K47" s="174">
        <v>95.1107867221113</v>
      </c>
      <c r="L47" s="180">
        <v>90.309998653943197</v>
      </c>
      <c r="M47" s="174"/>
      <c r="N47" s="181">
        <v>119.661913804292</v>
      </c>
      <c r="O47" s="182">
        <v>119.97750859313</v>
      </c>
      <c r="P47" s="183">
        <v>119.819711198711</v>
      </c>
      <c r="Q47" s="174"/>
      <c r="R47" s="184">
        <v>98.741345095305604</v>
      </c>
      <c r="S47" s="157"/>
      <c r="T47" s="158">
        <v>0.28187306795398998</v>
      </c>
      <c r="U47" s="152">
        <v>0.56123541919258202</v>
      </c>
      <c r="V47" s="152">
        <v>-1.80538362914565</v>
      </c>
      <c r="W47" s="152">
        <v>-1.3126533183703599</v>
      </c>
      <c r="X47" s="152">
        <v>1.4471617771262699</v>
      </c>
      <c r="Y47" s="159">
        <v>-0.228588898867254</v>
      </c>
      <c r="Z47" s="152"/>
      <c r="AA47" s="160">
        <v>6.9380019676805099E-2</v>
      </c>
      <c r="AB47" s="161">
        <v>-0.12827270574924601</v>
      </c>
      <c r="AC47" s="162">
        <v>-2.9674188066398901E-2</v>
      </c>
      <c r="AD47" s="152"/>
      <c r="AE47" s="163">
        <v>-0.15971371076965599</v>
      </c>
      <c r="AF47" s="38"/>
      <c r="AG47" s="179">
        <v>66.995052815737097</v>
      </c>
      <c r="AH47" s="174">
        <v>84.326553359826306</v>
      </c>
      <c r="AI47" s="174">
        <v>90.744011429464194</v>
      </c>
      <c r="AJ47" s="174">
        <v>92.071455664254898</v>
      </c>
      <c r="AK47" s="174">
        <v>91.940406461072499</v>
      </c>
      <c r="AL47" s="180">
        <v>85.217310632742695</v>
      </c>
      <c r="AM47" s="174"/>
      <c r="AN47" s="181">
        <v>121.097878578467</v>
      </c>
      <c r="AO47" s="182">
        <v>119.531922277239</v>
      </c>
      <c r="AP47" s="183">
        <v>120.314900427853</v>
      </c>
      <c r="AQ47" s="174"/>
      <c r="AR47" s="184">
        <v>95.246553755990604</v>
      </c>
      <c r="AS47" s="157"/>
      <c r="AT47" s="158">
        <v>1.20466299572045</v>
      </c>
      <c r="AU47" s="152">
        <v>0.416942733558816</v>
      </c>
      <c r="AV47" s="152">
        <v>1.27153866141073</v>
      </c>
      <c r="AW47" s="152">
        <v>1.86584508276579</v>
      </c>
      <c r="AX47" s="152">
        <v>1.51618864487376</v>
      </c>
      <c r="AY47" s="159">
        <v>1.2698814898072801</v>
      </c>
      <c r="AZ47" s="152"/>
      <c r="BA47" s="160">
        <v>4.0337270542695096</v>
      </c>
      <c r="BB47" s="161">
        <v>2.3569806816331198</v>
      </c>
      <c r="BC47" s="162">
        <v>3.1939986528706799</v>
      </c>
      <c r="BD47" s="152"/>
      <c r="BE47" s="163">
        <v>1.9564327175941401</v>
      </c>
    </row>
    <row r="48" spans="1:70" x14ac:dyDescent="0.2">
      <c r="A48" s="20" t="s">
        <v>111</v>
      </c>
      <c r="B48" s="2" t="s">
        <v>21</v>
      </c>
      <c r="D48" s="24" t="s">
        <v>92</v>
      </c>
      <c r="E48" s="27" t="s">
        <v>93</v>
      </c>
      <c r="G48" s="179">
        <v>49.86365452151</v>
      </c>
      <c r="H48" s="174">
        <v>57.354514925373103</v>
      </c>
      <c r="I48" s="174">
        <v>62.157377524143897</v>
      </c>
      <c r="J48" s="174">
        <v>62.264181299385399</v>
      </c>
      <c r="K48" s="174">
        <v>61.062652326602198</v>
      </c>
      <c r="L48" s="180">
        <v>58.540476119402904</v>
      </c>
      <c r="M48" s="174"/>
      <c r="N48" s="181">
        <v>81.119412203687403</v>
      </c>
      <c r="O48" s="182">
        <v>81.822927568042104</v>
      </c>
      <c r="P48" s="183">
        <v>81.471169885864697</v>
      </c>
      <c r="Q48" s="174"/>
      <c r="R48" s="184">
        <v>65.092102909820596</v>
      </c>
      <c r="S48" s="157"/>
      <c r="T48" s="158">
        <v>2.6025395877308601</v>
      </c>
      <c r="U48" s="152">
        <v>2.78850761611799</v>
      </c>
      <c r="V48" s="152">
        <v>4.9725853535483902</v>
      </c>
      <c r="W48" s="152">
        <v>2.9814099776271901</v>
      </c>
      <c r="X48" s="152">
        <v>3.9122398589579999</v>
      </c>
      <c r="Y48" s="159">
        <v>3.4885102943855202</v>
      </c>
      <c r="Z48" s="152"/>
      <c r="AA48" s="160">
        <v>2.1933592214282398</v>
      </c>
      <c r="AB48" s="161">
        <v>1.9903931846824401</v>
      </c>
      <c r="AC48" s="162">
        <v>2.0913371672883598</v>
      </c>
      <c r="AD48" s="152"/>
      <c r="AE48" s="163">
        <v>2.98449838839027</v>
      </c>
      <c r="AF48" s="38"/>
      <c r="AG48" s="179">
        <v>47.536650549450499</v>
      </c>
      <c r="AH48" s="174">
        <v>54.814159450549397</v>
      </c>
      <c r="AI48" s="174">
        <v>58.779306189640003</v>
      </c>
      <c r="AJ48" s="174">
        <v>59.816154960491602</v>
      </c>
      <c r="AK48" s="174">
        <v>60.449423617207998</v>
      </c>
      <c r="AL48" s="180">
        <v>56.281828904602897</v>
      </c>
      <c r="AM48" s="174"/>
      <c r="AN48" s="181">
        <v>81.630610842844604</v>
      </c>
      <c r="AO48" s="182">
        <v>79.928599209833095</v>
      </c>
      <c r="AP48" s="183">
        <v>80.7796050263388</v>
      </c>
      <c r="AQ48" s="174"/>
      <c r="AR48" s="184">
        <v>63.283828152446603</v>
      </c>
      <c r="AS48" s="157"/>
      <c r="AT48" s="158">
        <v>-0.50836170408183901</v>
      </c>
      <c r="AU48" s="152">
        <v>-1.8686543004065901</v>
      </c>
      <c r="AV48" s="152">
        <v>1.0129791522841201</v>
      </c>
      <c r="AW48" s="152">
        <v>3.2974470412168699</v>
      </c>
      <c r="AX48" s="152">
        <v>1.34223974206201</v>
      </c>
      <c r="AY48" s="159">
        <v>0.72527317747953202</v>
      </c>
      <c r="AZ48" s="152"/>
      <c r="BA48" s="160">
        <v>5.2582056164290396</v>
      </c>
      <c r="BB48" s="161">
        <v>1.8056059684555501</v>
      </c>
      <c r="BC48" s="162">
        <v>3.52130587217794</v>
      </c>
      <c r="BD48" s="152"/>
      <c r="BE48" s="163">
        <v>1.73160450036785</v>
      </c>
    </row>
    <row r="49" spans="1:57" x14ac:dyDescent="0.2">
      <c r="A49" s="21" t="s">
        <v>112</v>
      </c>
      <c r="B49" s="2" t="s">
        <v>22</v>
      </c>
      <c r="D49" s="24" t="s">
        <v>92</v>
      </c>
      <c r="E49" s="27" t="s">
        <v>93</v>
      </c>
      <c r="G49" s="179">
        <v>36.417795753144098</v>
      </c>
      <c r="H49" s="174">
        <v>39.276361675928598</v>
      </c>
      <c r="I49" s="174">
        <v>40.533531108511198</v>
      </c>
      <c r="J49" s="174">
        <v>42.230177698157298</v>
      </c>
      <c r="K49" s="174">
        <v>43.374405902310599</v>
      </c>
      <c r="L49" s="180">
        <v>40.3664544276104</v>
      </c>
      <c r="M49" s="174"/>
      <c r="N49" s="181">
        <v>58.813990517695203</v>
      </c>
      <c r="O49" s="182">
        <v>61.211454647557701</v>
      </c>
      <c r="P49" s="183">
        <v>60.012722582626402</v>
      </c>
      <c r="Q49" s="174"/>
      <c r="R49" s="184">
        <v>45.9796739004721</v>
      </c>
      <c r="S49" s="157"/>
      <c r="T49" s="158">
        <v>2.25502712013899</v>
      </c>
      <c r="U49" s="152">
        <v>4.2319817903765298</v>
      </c>
      <c r="V49" s="152">
        <v>2.0270032231633599</v>
      </c>
      <c r="W49" s="152">
        <v>4.4230222060602102</v>
      </c>
      <c r="X49" s="152">
        <v>7.5027701952544801</v>
      </c>
      <c r="Y49" s="159">
        <v>4.1374822716817903</v>
      </c>
      <c r="Z49" s="152"/>
      <c r="AA49" s="160">
        <v>4.1564718910837897</v>
      </c>
      <c r="AB49" s="161">
        <v>1.04454668511811</v>
      </c>
      <c r="AC49" s="162">
        <v>2.5458494995013501</v>
      </c>
      <c r="AD49" s="152"/>
      <c r="AE49" s="163">
        <v>3.5381953841155802</v>
      </c>
      <c r="AG49" s="179">
        <v>35.4934286889441</v>
      </c>
      <c r="AH49" s="174">
        <v>38.402672834161997</v>
      </c>
      <c r="AI49" s="174">
        <v>39.775184580286599</v>
      </c>
      <c r="AJ49" s="174">
        <v>40.739689298771502</v>
      </c>
      <c r="AK49" s="174">
        <v>43.1301154306814</v>
      </c>
      <c r="AL49" s="180">
        <v>39.508218166569101</v>
      </c>
      <c r="AM49" s="174"/>
      <c r="AN49" s="181">
        <v>60.170295198888503</v>
      </c>
      <c r="AO49" s="182">
        <v>59.2929861999122</v>
      </c>
      <c r="AP49" s="183">
        <v>59.731640699400401</v>
      </c>
      <c r="AQ49" s="174"/>
      <c r="AR49" s="184">
        <v>45.2863388902352</v>
      </c>
      <c r="AS49" s="157"/>
      <c r="AT49" s="158">
        <v>0.82959631091117003</v>
      </c>
      <c r="AU49" s="152">
        <v>0.34449548023075099</v>
      </c>
      <c r="AV49" s="152">
        <v>1.3202676867254199</v>
      </c>
      <c r="AW49" s="152">
        <v>1.37690418065836</v>
      </c>
      <c r="AX49" s="152">
        <v>-1.63119457196345</v>
      </c>
      <c r="AY49" s="159">
        <v>0.39392095420887502</v>
      </c>
      <c r="AZ49" s="152"/>
      <c r="BA49" s="160">
        <v>5.9062347957053403</v>
      </c>
      <c r="BB49" s="161">
        <v>1.97654740893548</v>
      </c>
      <c r="BC49" s="162">
        <v>3.9186750898886098</v>
      </c>
      <c r="BD49" s="152"/>
      <c r="BE49" s="163">
        <v>1.69167556990658</v>
      </c>
    </row>
    <row r="50" spans="1:57" x14ac:dyDescent="0.2">
      <c r="A50" s="33" t="s">
        <v>48</v>
      </c>
      <c r="B50" t="s">
        <v>48</v>
      </c>
      <c r="D50" s="24" t="s">
        <v>92</v>
      </c>
      <c r="E50" s="27" t="s">
        <v>93</v>
      </c>
      <c r="G50" s="179">
        <v>65.983284630514106</v>
      </c>
      <c r="H50" s="174">
        <v>84.925597077830801</v>
      </c>
      <c r="I50" s="174">
        <v>91.061902219724601</v>
      </c>
      <c r="J50" s="174">
        <v>88.785619556054996</v>
      </c>
      <c r="K50" s="174">
        <v>77.158319752739501</v>
      </c>
      <c r="L50" s="180">
        <v>81.582944647372798</v>
      </c>
      <c r="M50" s="174"/>
      <c r="N50" s="181">
        <v>96.260573194717594</v>
      </c>
      <c r="O50" s="182">
        <v>102.23861758920999</v>
      </c>
      <c r="P50" s="183">
        <v>99.249595391963993</v>
      </c>
      <c r="Q50" s="174"/>
      <c r="R50" s="184">
        <v>86.630559145827405</v>
      </c>
      <c r="S50" s="157"/>
      <c r="T50" s="158">
        <v>1.59568112336604</v>
      </c>
      <c r="U50" s="152">
        <v>-1.3368514305858601</v>
      </c>
      <c r="V50" s="152">
        <v>-1.8811171770897399</v>
      </c>
      <c r="W50" s="152">
        <v>-2.9265937385714298</v>
      </c>
      <c r="X50" s="152">
        <v>-8.0738723666089101</v>
      </c>
      <c r="Y50" s="159">
        <v>-2.6987040804407099</v>
      </c>
      <c r="Z50" s="152"/>
      <c r="AA50" s="160">
        <v>-6.2085695017461298</v>
      </c>
      <c r="AB50" s="161">
        <v>0.86628652005545403</v>
      </c>
      <c r="AC50" s="162">
        <v>-2.69319989946524</v>
      </c>
      <c r="AD50" s="152"/>
      <c r="AE50" s="163">
        <v>-2.6969024497862901</v>
      </c>
      <c r="AG50" s="179">
        <v>58.888366114076902</v>
      </c>
      <c r="AH50" s="174">
        <v>82.1705324529362</v>
      </c>
      <c r="AI50" s="174">
        <v>90.109581343073799</v>
      </c>
      <c r="AJ50" s="174">
        <v>90.349014470356806</v>
      </c>
      <c r="AK50" s="174">
        <v>85.708255127844893</v>
      </c>
      <c r="AL50" s="180">
        <v>81.4451499016577</v>
      </c>
      <c r="AM50" s="174"/>
      <c r="AN50" s="181">
        <v>108.02352556898001</v>
      </c>
      <c r="AO50" s="182">
        <v>107.67105998876001</v>
      </c>
      <c r="AP50" s="183">
        <v>107.84729277887</v>
      </c>
      <c r="AQ50" s="174"/>
      <c r="AR50" s="184">
        <v>88.988619295147103</v>
      </c>
      <c r="AS50" s="157"/>
      <c r="AT50" s="158">
        <v>-2.3988795634563802</v>
      </c>
      <c r="AU50" s="152">
        <v>-2.3435863133436801</v>
      </c>
      <c r="AV50" s="152">
        <v>0.39009270093763598</v>
      </c>
      <c r="AW50" s="152">
        <v>2.7116843629495802</v>
      </c>
      <c r="AX50" s="152">
        <v>-2.7215079965609802E-3</v>
      </c>
      <c r="AY50" s="159">
        <v>-0.16822819490452101</v>
      </c>
      <c r="AZ50" s="152"/>
      <c r="BA50" s="160">
        <v>7.8691131415551396</v>
      </c>
      <c r="BB50" s="161">
        <v>6.2832769775061399</v>
      </c>
      <c r="BC50" s="162">
        <v>7.0716190100904202</v>
      </c>
      <c r="BD50" s="152"/>
      <c r="BE50" s="163">
        <v>2.2251962306130202</v>
      </c>
    </row>
    <row r="51" spans="1:57" x14ac:dyDescent="0.2">
      <c r="A51" s="144" t="s">
        <v>53</v>
      </c>
      <c r="B51" t="s">
        <v>53</v>
      </c>
      <c r="D51" s="24" t="s">
        <v>92</v>
      </c>
      <c r="E51" s="27" t="s">
        <v>93</v>
      </c>
      <c r="G51" s="179">
        <v>47.584320912547497</v>
      </c>
      <c r="H51" s="174">
        <v>55.335224334600703</v>
      </c>
      <c r="I51" s="174">
        <v>57.368438022813599</v>
      </c>
      <c r="J51" s="174">
        <v>59.264538403041797</v>
      </c>
      <c r="K51" s="174">
        <v>60.316622053231903</v>
      </c>
      <c r="L51" s="180">
        <v>55.973828745247097</v>
      </c>
      <c r="M51" s="174"/>
      <c r="N51" s="181">
        <v>73.522208365018997</v>
      </c>
      <c r="O51" s="182">
        <v>76.391857034220493</v>
      </c>
      <c r="P51" s="183">
        <v>74.957032699619702</v>
      </c>
      <c r="Q51" s="174"/>
      <c r="R51" s="184">
        <v>61.397601303639298</v>
      </c>
      <c r="S51" s="157"/>
      <c r="T51" s="158">
        <v>2.6938197306037899</v>
      </c>
      <c r="U51" s="152">
        <v>2.1755801162570001</v>
      </c>
      <c r="V51" s="152">
        <v>0.17969979228021901</v>
      </c>
      <c r="W51" s="152">
        <v>2.1258142108374898</v>
      </c>
      <c r="X51" s="152">
        <v>5.73912879336606</v>
      </c>
      <c r="Y51" s="159">
        <v>2.57914325861484</v>
      </c>
      <c r="Z51" s="152"/>
      <c r="AA51" s="160">
        <v>0.90566053490869802</v>
      </c>
      <c r="AB51" s="161">
        <v>1.44359155627744</v>
      </c>
      <c r="AC51" s="162">
        <v>1.17905977200749</v>
      </c>
      <c r="AD51" s="152"/>
      <c r="AE51" s="163">
        <v>2.0863961281956498</v>
      </c>
      <c r="AG51" s="179">
        <v>46.505939163497999</v>
      </c>
      <c r="AH51" s="174">
        <v>54.387343346007597</v>
      </c>
      <c r="AI51" s="174">
        <v>57.115382889733802</v>
      </c>
      <c r="AJ51" s="174">
        <v>57.077505323193897</v>
      </c>
      <c r="AK51" s="174">
        <v>58.799830798479</v>
      </c>
      <c r="AL51" s="180">
        <v>54.7772003041825</v>
      </c>
      <c r="AM51" s="174"/>
      <c r="AN51" s="181">
        <v>76.070820152091201</v>
      </c>
      <c r="AO51" s="182">
        <v>77.821567300380195</v>
      </c>
      <c r="AP51" s="183">
        <v>76.946193726235705</v>
      </c>
      <c r="AQ51" s="174"/>
      <c r="AR51" s="184">
        <v>61.1111984247691</v>
      </c>
      <c r="AS51" s="157"/>
      <c r="AT51" s="158">
        <v>-1.6462978388567899</v>
      </c>
      <c r="AU51" s="152">
        <v>-3.5459955950492401</v>
      </c>
      <c r="AV51" s="152">
        <v>-0.60663080963748395</v>
      </c>
      <c r="AW51" s="152">
        <v>1.40204510987995</v>
      </c>
      <c r="AX51" s="152">
        <v>1.52933180889683</v>
      </c>
      <c r="AY51" s="159">
        <v>-0.52721568718489398</v>
      </c>
      <c r="AZ51" s="152"/>
      <c r="BA51" s="160">
        <v>-4.9266189857286298</v>
      </c>
      <c r="BB51" s="161">
        <v>-6.0864564612814203</v>
      </c>
      <c r="BC51" s="162">
        <v>-5.5166934609455698</v>
      </c>
      <c r="BD51" s="152"/>
      <c r="BE51" s="163">
        <v>-2.3817267434002698</v>
      </c>
    </row>
    <row r="52" spans="1:57" x14ac:dyDescent="0.2">
      <c r="A52" s="145" t="s">
        <v>60</v>
      </c>
      <c r="B52" t="s">
        <v>60</v>
      </c>
      <c r="D52" s="24" t="s">
        <v>92</v>
      </c>
      <c r="E52" s="27" t="s">
        <v>93</v>
      </c>
      <c r="G52" s="185">
        <v>55.735406073446299</v>
      </c>
      <c r="H52" s="186">
        <v>80.885737994350194</v>
      </c>
      <c r="I52" s="186">
        <v>87.868947740112901</v>
      </c>
      <c r="J52" s="186">
        <v>84.563541666666595</v>
      </c>
      <c r="K52" s="186">
        <v>75.887394067796606</v>
      </c>
      <c r="L52" s="187">
        <v>76.988205508474493</v>
      </c>
      <c r="M52" s="174"/>
      <c r="N52" s="188">
        <v>84.918432203389798</v>
      </c>
      <c r="O52" s="189">
        <v>77.564276129943494</v>
      </c>
      <c r="P52" s="190">
        <v>81.241354166666596</v>
      </c>
      <c r="Q52" s="174"/>
      <c r="R52" s="191">
        <v>78.2033908393866</v>
      </c>
      <c r="S52" s="157"/>
      <c r="T52" s="164">
        <v>10.417201171485701</v>
      </c>
      <c r="U52" s="165">
        <v>19.142563220060801</v>
      </c>
      <c r="V52" s="165">
        <v>20.400991475799501</v>
      </c>
      <c r="W52" s="165">
        <v>22.3632668299174</v>
      </c>
      <c r="X52" s="165">
        <v>14.094803969431601</v>
      </c>
      <c r="Y52" s="166">
        <v>17.7303419167567</v>
      </c>
      <c r="Z52" s="152"/>
      <c r="AA52" s="167">
        <v>18.0339768566791</v>
      </c>
      <c r="AB52" s="168">
        <v>19.179972465652501</v>
      </c>
      <c r="AC52" s="169">
        <v>18.578278201181799</v>
      </c>
      <c r="AD52" s="152"/>
      <c r="AE52" s="170">
        <v>17.9807525503868</v>
      </c>
      <c r="AG52" s="185">
        <v>56.932087902291101</v>
      </c>
      <c r="AH52" s="186">
        <v>80.6796309173575</v>
      </c>
      <c r="AI52" s="186">
        <v>87.963235346045096</v>
      </c>
      <c r="AJ52" s="186">
        <v>87.473807379943494</v>
      </c>
      <c r="AK52" s="186">
        <v>80.139393538135494</v>
      </c>
      <c r="AL52" s="187">
        <v>78.676318196320295</v>
      </c>
      <c r="AM52" s="174"/>
      <c r="AN52" s="188">
        <v>91.553418079096005</v>
      </c>
      <c r="AO52" s="189">
        <v>87.340512888418004</v>
      </c>
      <c r="AP52" s="190">
        <v>89.446965483756998</v>
      </c>
      <c r="AQ52" s="174"/>
      <c r="AR52" s="191">
        <v>81.762285580595304</v>
      </c>
      <c r="AS52" s="157"/>
      <c r="AT52" s="164">
        <v>15.8387030601086</v>
      </c>
      <c r="AU52" s="165">
        <v>23.968633301608001</v>
      </c>
      <c r="AV52" s="165">
        <v>23.684120180849501</v>
      </c>
      <c r="AW52" s="165">
        <v>25.473574514272801</v>
      </c>
      <c r="AX52" s="165">
        <v>20.628601703368101</v>
      </c>
      <c r="AY52" s="166">
        <v>22.330019236828502</v>
      </c>
      <c r="AZ52" s="152"/>
      <c r="BA52" s="167">
        <v>25.344205037361998</v>
      </c>
      <c r="BB52" s="168">
        <v>34.652026637149604</v>
      </c>
      <c r="BC52" s="169">
        <v>29.722140897532501</v>
      </c>
      <c r="BD52" s="152"/>
      <c r="BE52" s="170">
        <v>24.559992833239601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0"/>
      <c r="B1" s="10" t="s">
        <v>121</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3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3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25">
      <c r="A4" s="14" t="s">
        <v>122</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25">
      <c r="A5" s="240" t="str">
        <f>HYPERLINK("http://www.str.com/data-insights/resources/glossary", "For all STR definitions, please visit www.str.com/data-insights/resources/glossary")</f>
        <v>For all STR definitions, please visit www.str.com/data-insights/resources/glossary</v>
      </c>
      <c r="B5" s="240"/>
      <c r="C5" s="240"/>
      <c r="D5" s="240"/>
      <c r="E5" s="240"/>
      <c r="F5" s="240"/>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2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2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25">
      <c r="A8" s="14" t="s">
        <v>123</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25">
      <c r="A9" s="240" t="str">
        <f>HYPERLINK("http://www.str.com/data-insights/resources/FAQ", "For all STR FAQs, please click here or visit http://www.str.com/data-insights/resources/FAQ")</f>
        <v>For all STR FAQs, please click here or visit http://www.str.com/data-insights/resources/FAQ</v>
      </c>
      <c r="B9" s="240"/>
      <c r="C9" s="240"/>
      <c r="D9" s="240"/>
      <c r="E9" s="240"/>
      <c r="F9" s="240"/>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2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2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25">
      <c r="A12" s="240" t="str">
        <f>HYPERLINK("http://www.str.com/contact", "For additional support, please contact your regional office")</f>
        <v>For additional support, please contact your regional office</v>
      </c>
      <c r="B12" s="240"/>
      <c r="C12" s="240"/>
      <c r="D12" s="240"/>
      <c r="E12" s="240"/>
      <c r="F12" s="240"/>
      <c r="G12" s="240"/>
      <c r="H12" s="240"/>
      <c r="I12" s="240"/>
      <c r="J12" s="240"/>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2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25">
      <c r="A14" s="239" t="str">
        <f>HYPERLINK("http://www.hotelnewsnow.com/", "For the latest in industry news, visit HotelNewsNow.com.")</f>
        <v>For the latest in industry news, visit HotelNewsNow.com.</v>
      </c>
      <c r="B14" s="239"/>
      <c r="C14" s="239"/>
      <c r="D14" s="239"/>
      <c r="E14" s="239"/>
      <c r="F14" s="239"/>
      <c r="G14" s="239"/>
      <c r="H14" s="239"/>
      <c r="I14" s="239"/>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25">
      <c r="A15" s="239" t="str">
        <f>HYPERLINK("http://www.hoteldataconference.com/", "To learn more about the Hotel Data Conference, visit HotelDataConference.com.")</f>
        <v>To learn more about the Hotel Data Conference, visit HotelDataConference.com.</v>
      </c>
      <c r="B15" s="239"/>
      <c r="C15" s="239"/>
      <c r="D15" s="239"/>
      <c r="E15" s="239"/>
      <c r="F15" s="239"/>
      <c r="G15" s="239"/>
      <c r="H15" s="239"/>
      <c r="I15" s="239"/>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2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zoomScale="70" zoomScaleNormal="70" workbookViewId="0">
      <selection activeCell="T30" sqref="T30"/>
    </sheetView>
  </sheetViews>
  <sheetFormatPr defaultRowHeight="12.75" x14ac:dyDescent="0.2"/>
  <sheetData>
    <row r="1" spans="1:1" x14ac:dyDescent="0.2">
      <c r="A1" s="8" t="s">
        <v>124</v>
      </c>
    </row>
    <row r="2" spans="1:1" x14ac:dyDescent="0.2">
      <c r="A2" s="8" t="s">
        <v>125</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8F980862-2209-4448-B4FA-596FF1ADC067}"/>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2025-07-31T17:40:32Z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