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codeName="ThisWorkbook"/>
  <xr:revisionPtr revIDLastSave="30" documentId="8_{09212AD4-47BC-4559-B7F9-BCEB15637FA4}" xr6:coauthVersionLast="47" xr6:coauthVersionMax="47" xr10:uidLastSave="{B1EA27B6-2B23-4EA3-B254-775DBF0F63F0}"/>
  <workbookProtection workbookAlgorithmName="SHA-512" workbookHashValue="gviTnuiYcukmIS3A+qTC8LuApbRCYOcz1RwuBs3y053H8KfYXuG2/rXpYnJt4yp706zB4KpPzQhEB1bFgAGITg==" workbookSaltValue="2pSIytPc7FY1SKkOQmtKWA==" workbookSpinCount="100000" lockStructure="1"/>
  <bookViews>
    <workbookView xWindow="-120" yWindow="-120"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VA Shenandoah Valley Regional" sheetId="36" r:id="rId12"/>
    <sheet name="Virginia South Central" sheetId="37" r:id="rId13"/>
    <sheet name="Richmond-Petersburg, VA" sheetId="33" r:id="rId14"/>
    <sheet name="Bristol &amp; Kingsport TN&amp;VA, MSA" sheetId="34" r:id="rId15"/>
    <sheet name="Virginia Tourism Regions" sheetId="35" r:id="rId16"/>
  </sheets>
  <definedNames>
    <definedName name="_xlnm.Print_Area" localSheetId="0">'Current Week View'!$A$1:$AG$147</definedName>
    <definedName name="_xlnm.Print_Area" localSheetId="6">Help!$A$1:$O$31</definedName>
    <definedName name="_xlnm.Print_Area" localSheetId="1">'Rolling-28 Day View'!$A$1:$AG$147</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8" iterateDelta="9.9999999999994451E-4"/>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38" i="28" l="1"/>
  <c r="AF138" i="28"/>
  <c r="AE138" i="28"/>
  <c r="AD138" i="28"/>
  <c r="AC138" i="28"/>
  <c r="AB138" i="28"/>
  <c r="AA138" i="28"/>
  <c r="Z138" i="28"/>
  <c r="Y138" i="28"/>
  <c r="X138" i="28"/>
  <c r="V138" i="28"/>
  <c r="U138" i="28"/>
  <c r="T138" i="28"/>
  <c r="S138" i="28"/>
  <c r="R138" i="28"/>
  <c r="Q138" i="28"/>
  <c r="P138" i="28"/>
  <c r="O138" i="28"/>
  <c r="N138" i="28"/>
  <c r="M138" i="28"/>
  <c r="AG137" i="28"/>
  <c r="AF137" i="28"/>
  <c r="AE137" i="28"/>
  <c r="AD137" i="28"/>
  <c r="AC137" i="28"/>
  <c r="AB137" i="28"/>
  <c r="AA137" i="28"/>
  <c r="Z137" i="28"/>
  <c r="Y137" i="28"/>
  <c r="X137" i="28"/>
  <c r="V137" i="28"/>
  <c r="U137" i="28"/>
  <c r="T137" i="28"/>
  <c r="S137" i="28"/>
  <c r="R137" i="28"/>
  <c r="Q137" i="28"/>
  <c r="P137" i="28"/>
  <c r="O137" i="28"/>
  <c r="N137" i="28"/>
  <c r="M137" i="28"/>
  <c r="AG105" i="28"/>
  <c r="AF105" i="28"/>
  <c r="AE105" i="28"/>
  <c r="AD105" i="28"/>
  <c r="AC105" i="28"/>
  <c r="AB105" i="28"/>
  <c r="AA105" i="28"/>
  <c r="Z105" i="28"/>
  <c r="Y105" i="28"/>
  <c r="X105" i="28"/>
  <c r="V105" i="28"/>
  <c r="U105" i="28"/>
  <c r="T105" i="28"/>
  <c r="S105" i="28"/>
  <c r="R105" i="28"/>
  <c r="Q105" i="28"/>
  <c r="P105" i="28"/>
  <c r="O105" i="28"/>
  <c r="N105" i="28"/>
  <c r="M105" i="28"/>
  <c r="AG104" i="28"/>
  <c r="AF104" i="28"/>
  <c r="AE104" i="28"/>
  <c r="AD104" i="28"/>
  <c r="AC104" i="28"/>
  <c r="AB104" i="28"/>
  <c r="AA104" i="28"/>
  <c r="Z104" i="28"/>
  <c r="Y104" i="28"/>
  <c r="X104" i="28"/>
  <c r="V104" i="28"/>
  <c r="U104" i="28"/>
  <c r="T104" i="28"/>
  <c r="S104" i="28"/>
  <c r="R104" i="28"/>
  <c r="Q104" i="28"/>
  <c r="P104" i="28"/>
  <c r="O104" i="28"/>
  <c r="N104" i="28"/>
  <c r="M104" i="28"/>
  <c r="AG123" i="28"/>
  <c r="AF123" i="28"/>
  <c r="AE123" i="28"/>
  <c r="AD123" i="28"/>
  <c r="AC123" i="28"/>
  <c r="AB123" i="28"/>
  <c r="AA123" i="28"/>
  <c r="Z123" i="28"/>
  <c r="Y123" i="28"/>
  <c r="X123" i="28"/>
  <c r="V123" i="28"/>
  <c r="U123" i="28"/>
  <c r="T123" i="28"/>
  <c r="S123" i="28"/>
  <c r="R123" i="28"/>
  <c r="Q123" i="28"/>
  <c r="P123" i="28"/>
  <c r="O123" i="28"/>
  <c r="N123" i="28"/>
  <c r="M123" i="28"/>
  <c r="AG122" i="28"/>
  <c r="AF122" i="28"/>
  <c r="AE122" i="28"/>
  <c r="AD122" i="28"/>
  <c r="AC122" i="28"/>
  <c r="AB122" i="28"/>
  <c r="AA122" i="28"/>
  <c r="Z122" i="28"/>
  <c r="Y122" i="28"/>
  <c r="X122" i="28"/>
  <c r="V122" i="28"/>
  <c r="U122" i="28"/>
  <c r="T122" i="28"/>
  <c r="S122" i="28"/>
  <c r="R122" i="28"/>
  <c r="Q122" i="28"/>
  <c r="P122" i="28"/>
  <c r="O122" i="28"/>
  <c r="N122" i="28"/>
  <c r="M122" i="28"/>
  <c r="AG123" i="22"/>
  <c r="AF123" i="22"/>
  <c r="AE123" i="22"/>
  <c r="AD123" i="22"/>
  <c r="AC123" i="22"/>
  <c r="AB123" i="22"/>
  <c r="AA123" i="22"/>
  <c r="Z123" i="22"/>
  <c r="Y123" i="22"/>
  <c r="X123" i="22"/>
  <c r="AG122" i="22"/>
  <c r="AF122" i="22"/>
  <c r="AE122" i="22"/>
  <c r="AD122" i="22"/>
  <c r="AC122" i="22"/>
  <c r="AB122" i="22"/>
  <c r="AA122" i="22"/>
  <c r="Z122" i="22"/>
  <c r="Y122" i="22"/>
  <c r="X122" i="22"/>
  <c r="AG105" i="22"/>
  <c r="AF105" i="22"/>
  <c r="AE105" i="22"/>
  <c r="AD105" i="22"/>
  <c r="AC105" i="22"/>
  <c r="AB105" i="22"/>
  <c r="AA105" i="22"/>
  <c r="Z105" i="22"/>
  <c r="Y105" i="22"/>
  <c r="X105" i="22"/>
  <c r="AG104" i="22"/>
  <c r="AF104" i="22"/>
  <c r="AE104" i="22"/>
  <c r="AD104" i="22"/>
  <c r="AC104" i="22"/>
  <c r="AB104" i="22"/>
  <c r="AA104" i="22"/>
  <c r="Z104" i="22"/>
  <c r="Y104" i="22"/>
  <c r="X104" i="22"/>
  <c r="AG138" i="22"/>
  <c r="AF138" i="22"/>
  <c r="AE138" i="22"/>
  <c r="AD138" i="22"/>
  <c r="AC138" i="22"/>
  <c r="AB138" i="22"/>
  <c r="AA138" i="22"/>
  <c r="Z138" i="22"/>
  <c r="Y138" i="22"/>
  <c r="X138" i="22"/>
  <c r="AG137" i="22"/>
  <c r="AF137" i="22"/>
  <c r="AE137" i="22"/>
  <c r="AD137" i="22"/>
  <c r="AC137" i="22"/>
  <c r="AB137" i="22"/>
  <c r="AA137" i="22"/>
  <c r="Z137" i="22"/>
  <c r="Y137" i="22"/>
  <c r="X137" i="22"/>
  <c r="V138" i="22"/>
  <c r="U138" i="22"/>
  <c r="T138" i="22"/>
  <c r="S138" i="22"/>
  <c r="R138" i="22"/>
  <c r="Q138" i="22"/>
  <c r="P138" i="22"/>
  <c r="O138" i="22"/>
  <c r="N138" i="22"/>
  <c r="M138" i="22"/>
  <c r="V137" i="22"/>
  <c r="U137" i="22"/>
  <c r="T137" i="22"/>
  <c r="S137" i="22"/>
  <c r="R137" i="22"/>
  <c r="Q137" i="22"/>
  <c r="P137" i="22"/>
  <c r="O137" i="22"/>
  <c r="N137" i="22"/>
  <c r="M137" i="22"/>
  <c r="V123" i="22"/>
  <c r="U123" i="22"/>
  <c r="T123" i="22"/>
  <c r="S123" i="22"/>
  <c r="R123" i="22"/>
  <c r="Q123" i="22"/>
  <c r="P123" i="22"/>
  <c r="O123" i="22"/>
  <c r="N123" i="22"/>
  <c r="M123" i="22"/>
  <c r="V122" i="22"/>
  <c r="U122" i="22"/>
  <c r="T122" i="22"/>
  <c r="S122" i="22"/>
  <c r="R122" i="22"/>
  <c r="Q122" i="22"/>
  <c r="P122" i="22"/>
  <c r="O122" i="22"/>
  <c r="N122" i="22"/>
  <c r="M122" i="22"/>
  <c r="V105" i="22"/>
  <c r="U105" i="22"/>
  <c r="T105" i="22"/>
  <c r="S105" i="22"/>
  <c r="R105" i="22"/>
  <c r="Q105" i="22"/>
  <c r="P105" i="22"/>
  <c r="O105" i="22"/>
  <c r="N105" i="22"/>
  <c r="M105" i="22"/>
  <c r="V104" i="22"/>
  <c r="U104" i="22"/>
  <c r="T104" i="22"/>
  <c r="S104" i="22"/>
  <c r="R104" i="22"/>
  <c r="Q104" i="22"/>
  <c r="P104" i="22"/>
  <c r="O104" i="22"/>
  <c r="N104" i="22"/>
  <c r="M104" i="22"/>
  <c r="AG141" i="28" l="1"/>
  <c r="AF141" i="28"/>
  <c r="AE141" i="28"/>
  <c r="AD141" i="28"/>
  <c r="AC141" i="28"/>
  <c r="AB141" i="28"/>
  <c r="AA141" i="28"/>
  <c r="Z141" i="28"/>
  <c r="Y141" i="28"/>
  <c r="X141" i="28"/>
  <c r="AG135" i="28"/>
  <c r="AF135" i="28"/>
  <c r="AE135" i="28"/>
  <c r="AD135" i="28"/>
  <c r="AC135" i="28"/>
  <c r="AB135" i="28"/>
  <c r="AA135" i="28"/>
  <c r="Z135" i="28"/>
  <c r="Y135" i="28"/>
  <c r="X135" i="28"/>
  <c r="AG132" i="28"/>
  <c r="AF132" i="28"/>
  <c r="AE132" i="28"/>
  <c r="AD132" i="28"/>
  <c r="AC132" i="28"/>
  <c r="AB132" i="28"/>
  <c r="AA132" i="28"/>
  <c r="Z132" i="28"/>
  <c r="Y132" i="28"/>
  <c r="X132" i="28"/>
  <c r="AG144" i="28"/>
  <c r="AF144" i="28"/>
  <c r="AE144" i="28"/>
  <c r="AD144" i="28"/>
  <c r="AC144" i="28"/>
  <c r="AB144" i="28"/>
  <c r="AA144" i="28"/>
  <c r="Z144" i="28"/>
  <c r="Y144" i="28"/>
  <c r="X144" i="28"/>
  <c r="AG129" i="28"/>
  <c r="AF129" i="28"/>
  <c r="AE129" i="28"/>
  <c r="AD129" i="28"/>
  <c r="AC129" i="28"/>
  <c r="AB129" i="28"/>
  <c r="AA129" i="28"/>
  <c r="Z129" i="28"/>
  <c r="Y129" i="28"/>
  <c r="X129" i="28"/>
  <c r="AG126" i="28"/>
  <c r="AF126" i="28"/>
  <c r="AE126" i="28"/>
  <c r="AD126" i="28"/>
  <c r="AC126" i="28"/>
  <c r="AB126" i="28"/>
  <c r="AA126" i="28"/>
  <c r="Z126" i="28"/>
  <c r="Y126" i="28"/>
  <c r="X126" i="28"/>
  <c r="AG111" i="28"/>
  <c r="AF111" i="28"/>
  <c r="AE111" i="28"/>
  <c r="AD111" i="28"/>
  <c r="AC111" i="28"/>
  <c r="AB111" i="28"/>
  <c r="AA111" i="28"/>
  <c r="Z111" i="28"/>
  <c r="Y111" i="28"/>
  <c r="X111" i="28"/>
  <c r="AG114" i="28"/>
  <c r="AF114" i="28"/>
  <c r="AE114" i="28"/>
  <c r="AD114" i="28"/>
  <c r="AC114" i="28"/>
  <c r="AB114" i="28"/>
  <c r="AA114" i="28"/>
  <c r="Z114" i="28"/>
  <c r="Y114" i="28"/>
  <c r="X114" i="28"/>
  <c r="AG108" i="28"/>
  <c r="AF108" i="28"/>
  <c r="AE108" i="28"/>
  <c r="AD108" i="28"/>
  <c r="AC108" i="28"/>
  <c r="AB108" i="28"/>
  <c r="AA108" i="28"/>
  <c r="Z108" i="28"/>
  <c r="Y108" i="28"/>
  <c r="X108" i="28"/>
  <c r="AG120" i="28"/>
  <c r="AF120" i="28"/>
  <c r="AE120" i="28"/>
  <c r="AD120" i="28"/>
  <c r="AC120" i="28"/>
  <c r="AB120" i="28"/>
  <c r="AA120" i="28"/>
  <c r="Z120" i="28"/>
  <c r="Y120" i="28"/>
  <c r="X120" i="28"/>
  <c r="AG117" i="28"/>
  <c r="AF117" i="28"/>
  <c r="AE117" i="28"/>
  <c r="AD117" i="28"/>
  <c r="AC117" i="28"/>
  <c r="AB117" i="28"/>
  <c r="AA117" i="28"/>
  <c r="Z117" i="28"/>
  <c r="Y117" i="28"/>
  <c r="X117"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41" i="28"/>
  <c r="U141" i="28"/>
  <c r="T141" i="28"/>
  <c r="S141" i="28"/>
  <c r="R141" i="28"/>
  <c r="Q141" i="28"/>
  <c r="P141" i="28"/>
  <c r="O141" i="28"/>
  <c r="N141" i="28"/>
  <c r="M141" i="28"/>
  <c r="V135" i="28"/>
  <c r="U135" i="28"/>
  <c r="T135" i="28"/>
  <c r="S135" i="28"/>
  <c r="R135" i="28"/>
  <c r="Q135" i="28"/>
  <c r="P135" i="28"/>
  <c r="O135" i="28"/>
  <c r="N135" i="28"/>
  <c r="M135" i="28"/>
  <c r="V132" i="28"/>
  <c r="U132" i="28"/>
  <c r="T132" i="28"/>
  <c r="S132" i="28"/>
  <c r="R132" i="28"/>
  <c r="Q132" i="28"/>
  <c r="P132" i="28"/>
  <c r="O132" i="28"/>
  <c r="N132" i="28"/>
  <c r="M132" i="28"/>
  <c r="V144" i="28"/>
  <c r="U144" i="28"/>
  <c r="T144" i="28"/>
  <c r="S144" i="28"/>
  <c r="R144" i="28"/>
  <c r="Q144" i="28"/>
  <c r="P144" i="28"/>
  <c r="O144" i="28"/>
  <c r="N144" i="28"/>
  <c r="M144" i="28"/>
  <c r="V129" i="28"/>
  <c r="U129" i="28"/>
  <c r="T129" i="28"/>
  <c r="S129" i="28"/>
  <c r="R129" i="28"/>
  <c r="Q129" i="28"/>
  <c r="P129" i="28"/>
  <c r="O129" i="28"/>
  <c r="N129" i="28"/>
  <c r="M129" i="28"/>
  <c r="V126" i="28"/>
  <c r="U126" i="28"/>
  <c r="T126" i="28"/>
  <c r="S126" i="28"/>
  <c r="R126" i="28"/>
  <c r="Q126" i="28"/>
  <c r="P126" i="28"/>
  <c r="O126" i="28"/>
  <c r="N126" i="28"/>
  <c r="M126" i="28"/>
  <c r="V111" i="28"/>
  <c r="U111" i="28"/>
  <c r="T111" i="28"/>
  <c r="S111" i="28"/>
  <c r="R111" i="28"/>
  <c r="Q111" i="28"/>
  <c r="P111" i="28"/>
  <c r="O111" i="28"/>
  <c r="N111" i="28"/>
  <c r="M111" i="28"/>
  <c r="V114" i="28"/>
  <c r="U114" i="28"/>
  <c r="T114" i="28"/>
  <c r="S114" i="28"/>
  <c r="R114" i="28"/>
  <c r="Q114" i="28"/>
  <c r="P114" i="28"/>
  <c r="O114" i="28"/>
  <c r="N114" i="28"/>
  <c r="M114" i="28"/>
  <c r="V108" i="28"/>
  <c r="U108" i="28"/>
  <c r="T108" i="28"/>
  <c r="S108" i="28"/>
  <c r="R108" i="28"/>
  <c r="Q108" i="28"/>
  <c r="P108" i="28"/>
  <c r="O108" i="28"/>
  <c r="N108" i="28"/>
  <c r="M108" i="28"/>
  <c r="V120" i="28"/>
  <c r="U120" i="28"/>
  <c r="T120" i="28"/>
  <c r="S120" i="28"/>
  <c r="R120" i="28"/>
  <c r="Q120" i="28"/>
  <c r="P120" i="28"/>
  <c r="O120" i="28"/>
  <c r="N120" i="28"/>
  <c r="M120" i="28"/>
  <c r="V117" i="28"/>
  <c r="U117" i="28"/>
  <c r="T117" i="28"/>
  <c r="S117" i="28"/>
  <c r="R117" i="28"/>
  <c r="Q117" i="28"/>
  <c r="P117" i="28"/>
  <c r="O117" i="28"/>
  <c r="N117" i="28"/>
  <c r="M117"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AG57" i="22"/>
  <c r="AF57" i="22"/>
  <c r="AE57" i="22"/>
  <c r="AD57" i="22"/>
  <c r="AC57" i="22"/>
  <c r="AB57" i="22"/>
  <c r="AA57" i="22"/>
  <c r="Z57" i="22"/>
  <c r="Y57" i="22"/>
  <c r="X57" i="22"/>
  <c r="V57" i="22"/>
  <c r="U57" i="22"/>
  <c r="T57" i="22"/>
  <c r="S57" i="22"/>
  <c r="R57" i="22"/>
  <c r="Q57" i="22"/>
  <c r="P57" i="22"/>
  <c r="O57" i="22"/>
  <c r="N57" i="22"/>
  <c r="M57" i="22"/>
  <c r="AG56" i="22"/>
  <c r="AF56" i="22"/>
  <c r="AE56" i="22"/>
  <c r="AD56" i="22"/>
  <c r="AC56" i="22"/>
  <c r="AB56" i="22"/>
  <c r="AA56" i="22"/>
  <c r="Z56" i="22"/>
  <c r="Y56" i="22"/>
  <c r="X56" i="22"/>
  <c r="V56" i="22"/>
  <c r="U56" i="22"/>
  <c r="T56" i="22"/>
  <c r="S56" i="22"/>
  <c r="R56" i="22"/>
  <c r="Q56" i="22"/>
  <c r="P56" i="22"/>
  <c r="O56" i="22"/>
  <c r="N56" i="22"/>
  <c r="M56" i="22"/>
  <c r="AG54" i="22"/>
  <c r="AF54" i="22"/>
  <c r="AE54" i="22"/>
  <c r="AD54" i="22"/>
  <c r="AC54" i="22"/>
  <c r="AB54" i="22"/>
  <c r="AA54" i="22"/>
  <c r="Z54" i="22"/>
  <c r="Y54" i="22"/>
  <c r="X54" i="22"/>
  <c r="V54" i="22"/>
  <c r="U54" i="22"/>
  <c r="T54" i="22"/>
  <c r="S54" i="22"/>
  <c r="R54" i="22"/>
  <c r="Q54" i="22"/>
  <c r="P54" i="22"/>
  <c r="O54" i="22"/>
  <c r="N54" i="22"/>
  <c r="M54" i="22"/>
  <c r="AG53" i="22"/>
  <c r="AF53" i="22"/>
  <c r="AE53" i="22"/>
  <c r="AD53" i="22"/>
  <c r="AC53" i="22"/>
  <c r="AB53" i="22"/>
  <c r="AA53" i="22"/>
  <c r="Z53" i="22"/>
  <c r="Y53" i="22"/>
  <c r="X53" i="22"/>
  <c r="V53" i="22"/>
  <c r="U53" i="22"/>
  <c r="T53" i="22"/>
  <c r="S53" i="22"/>
  <c r="R53" i="22"/>
  <c r="Q53" i="22"/>
  <c r="P53" i="22"/>
  <c r="O53" i="22"/>
  <c r="N53" i="22"/>
  <c r="M53" i="22"/>
  <c r="AG51" i="22"/>
  <c r="AF51" i="22"/>
  <c r="AE51" i="22"/>
  <c r="AD51" i="22"/>
  <c r="AC51" i="22"/>
  <c r="AB51" i="22"/>
  <c r="AA51" i="22"/>
  <c r="Z51" i="22"/>
  <c r="Y51" i="22"/>
  <c r="X51" i="22"/>
  <c r="V51" i="22"/>
  <c r="U51" i="22"/>
  <c r="T51" i="22"/>
  <c r="S51" i="22"/>
  <c r="R51" i="22"/>
  <c r="Q51" i="22"/>
  <c r="P51" i="22"/>
  <c r="O51" i="22"/>
  <c r="N51" i="22"/>
  <c r="M51" i="22"/>
  <c r="AG50" i="22"/>
  <c r="AF50" i="22"/>
  <c r="AE50" i="22"/>
  <c r="AD50" i="22"/>
  <c r="AC50" i="22"/>
  <c r="AB50" i="22"/>
  <c r="AA50" i="22"/>
  <c r="Z50" i="22"/>
  <c r="Y50" i="22"/>
  <c r="X50" i="22"/>
  <c r="V50" i="22"/>
  <c r="U50" i="22"/>
  <c r="T50" i="22"/>
  <c r="S50" i="22"/>
  <c r="R50" i="22"/>
  <c r="Q50" i="22"/>
  <c r="P50" i="22"/>
  <c r="O50" i="22"/>
  <c r="N50" i="22"/>
  <c r="M50" i="22"/>
  <c r="AG48" i="22"/>
  <c r="AF48" i="22"/>
  <c r="AE48" i="22"/>
  <c r="AD48" i="22"/>
  <c r="AC48" i="22"/>
  <c r="AB48" i="22"/>
  <c r="AA48" i="22"/>
  <c r="Z48" i="22"/>
  <c r="Y48" i="22"/>
  <c r="X48" i="22"/>
  <c r="V48" i="22"/>
  <c r="U48" i="22"/>
  <c r="T48" i="22"/>
  <c r="S48" i="22"/>
  <c r="R48" i="22"/>
  <c r="Q48" i="22"/>
  <c r="P48" i="22"/>
  <c r="O48" i="22"/>
  <c r="N48" i="22"/>
  <c r="M48" i="22"/>
  <c r="AG47" i="22"/>
  <c r="AF47" i="22"/>
  <c r="AE47" i="22"/>
  <c r="AD47" i="22"/>
  <c r="AC47" i="22"/>
  <c r="AB47" i="22"/>
  <c r="AA47" i="22"/>
  <c r="Z47" i="22"/>
  <c r="Y47" i="22"/>
  <c r="X47" i="22"/>
  <c r="V47" i="22"/>
  <c r="U47" i="22"/>
  <c r="T47" i="22"/>
  <c r="S47" i="22"/>
  <c r="R47" i="22"/>
  <c r="Q47" i="22"/>
  <c r="P47" i="22"/>
  <c r="O47" i="22"/>
  <c r="N47" i="22"/>
  <c r="M47" i="22"/>
  <c r="AG45" i="22"/>
  <c r="AF45" i="22"/>
  <c r="AE45" i="22"/>
  <c r="AD45" i="22"/>
  <c r="AC45" i="22"/>
  <c r="AB45" i="22"/>
  <c r="AA45" i="22"/>
  <c r="Z45" i="22"/>
  <c r="Y45" i="22"/>
  <c r="X45" i="22"/>
  <c r="V45" i="22"/>
  <c r="U45" i="22"/>
  <c r="T45" i="22"/>
  <c r="S45" i="22"/>
  <c r="R45" i="22"/>
  <c r="Q45" i="22"/>
  <c r="P45" i="22"/>
  <c r="O45" i="22"/>
  <c r="N45" i="22"/>
  <c r="M45" i="22"/>
  <c r="AG44" i="22"/>
  <c r="AF44" i="22"/>
  <c r="AE44" i="22"/>
  <c r="AD44" i="22"/>
  <c r="AC44" i="22"/>
  <c r="AB44" i="22"/>
  <c r="AA44" i="22"/>
  <c r="Z44" i="22"/>
  <c r="Y44" i="22"/>
  <c r="X44" i="22"/>
  <c r="V44" i="22"/>
  <c r="U44" i="22"/>
  <c r="T44" i="22"/>
  <c r="S44" i="22"/>
  <c r="R44" i="22"/>
  <c r="Q44" i="22"/>
  <c r="P44" i="22"/>
  <c r="O44" i="22"/>
  <c r="N44" i="22"/>
  <c r="M44" i="22"/>
  <c r="AG42" i="22"/>
  <c r="AF42" i="22"/>
  <c r="AE42" i="22"/>
  <c r="AD42" i="22"/>
  <c r="AC42" i="22"/>
  <c r="AB42" i="22"/>
  <c r="AA42" i="22"/>
  <c r="Z42" i="22"/>
  <c r="Y42" i="22"/>
  <c r="X42" i="22"/>
  <c r="V42" i="22"/>
  <c r="U42" i="22"/>
  <c r="T42" i="22"/>
  <c r="S42" i="22"/>
  <c r="R42" i="22"/>
  <c r="Q42" i="22"/>
  <c r="P42" i="22"/>
  <c r="O42" i="22"/>
  <c r="N42" i="22"/>
  <c r="M42" i="22"/>
  <c r="AG41" i="22"/>
  <c r="AF41" i="22"/>
  <c r="AE41" i="22"/>
  <c r="AD41" i="22"/>
  <c r="AC41" i="22"/>
  <c r="AB41" i="22"/>
  <c r="AA41" i="22"/>
  <c r="Z41" i="22"/>
  <c r="Y41" i="22"/>
  <c r="X41" i="22"/>
  <c r="V41" i="22"/>
  <c r="U41" i="22"/>
  <c r="T41" i="22"/>
  <c r="S41" i="22"/>
  <c r="R41" i="22"/>
  <c r="Q41" i="22"/>
  <c r="P41" i="22"/>
  <c r="O41" i="22"/>
  <c r="N41" i="22"/>
  <c r="M41" i="22"/>
  <c r="AG39" i="22"/>
  <c r="AF39" i="22"/>
  <c r="AE39" i="22"/>
  <c r="AD39" i="22"/>
  <c r="AC39" i="22"/>
  <c r="AB39" i="22"/>
  <c r="AA39" i="22"/>
  <c r="Z39" i="22"/>
  <c r="Y39" i="22"/>
  <c r="X39" i="22"/>
  <c r="V39" i="22"/>
  <c r="U39" i="22"/>
  <c r="T39" i="22"/>
  <c r="S39" i="22"/>
  <c r="R39" i="22"/>
  <c r="Q39" i="22"/>
  <c r="P39" i="22"/>
  <c r="O39" i="22"/>
  <c r="N39" i="22"/>
  <c r="M39" i="22"/>
  <c r="AG38" i="22"/>
  <c r="AF38" i="22"/>
  <c r="AE38" i="22"/>
  <c r="AD38" i="22"/>
  <c r="AC38" i="22"/>
  <c r="AB38" i="22"/>
  <c r="AA38" i="22"/>
  <c r="Z38" i="22"/>
  <c r="Y38" i="22"/>
  <c r="X38" i="22"/>
  <c r="V38" i="22"/>
  <c r="U38" i="22"/>
  <c r="T38" i="22"/>
  <c r="S38" i="22"/>
  <c r="R38" i="22"/>
  <c r="Q38" i="22"/>
  <c r="P38" i="22"/>
  <c r="O38" i="22"/>
  <c r="N38" i="22"/>
  <c r="M38" i="22"/>
  <c r="AG36" i="22"/>
  <c r="AF36" i="22"/>
  <c r="AE36" i="22"/>
  <c r="AD36" i="22"/>
  <c r="AC36" i="22"/>
  <c r="AB36" i="22"/>
  <c r="AA36" i="22"/>
  <c r="Z36" i="22"/>
  <c r="Y36" i="22"/>
  <c r="X36" i="22"/>
  <c r="V36" i="22"/>
  <c r="U36" i="22"/>
  <c r="T36" i="22"/>
  <c r="S36" i="22"/>
  <c r="R36" i="22"/>
  <c r="Q36" i="22"/>
  <c r="P36" i="22"/>
  <c r="O36" i="22"/>
  <c r="N36" i="22"/>
  <c r="M36" i="22"/>
  <c r="AG35" i="22"/>
  <c r="AF35" i="22"/>
  <c r="AE35" i="22"/>
  <c r="AD35" i="22"/>
  <c r="AC35" i="22"/>
  <c r="AB35" i="22"/>
  <c r="AA35" i="22"/>
  <c r="Z35" i="22"/>
  <c r="Y35" i="22"/>
  <c r="X35" i="22"/>
  <c r="V35" i="22"/>
  <c r="U35" i="22"/>
  <c r="T35" i="22"/>
  <c r="S35" i="22"/>
  <c r="R35" i="22"/>
  <c r="Q35" i="22"/>
  <c r="P35" i="22"/>
  <c r="O35" i="22"/>
  <c r="N35" i="22"/>
  <c r="M35" i="22"/>
  <c r="AG33" i="22"/>
  <c r="AF33" i="22"/>
  <c r="AE33" i="22"/>
  <c r="AD33" i="22"/>
  <c r="AC33" i="22"/>
  <c r="AB33" i="22"/>
  <c r="AA33" i="22"/>
  <c r="Z33" i="22"/>
  <c r="Y33" i="22"/>
  <c r="X33" i="22"/>
  <c r="V33" i="22"/>
  <c r="U33" i="22"/>
  <c r="T33" i="22"/>
  <c r="S33" i="22"/>
  <c r="R33" i="22"/>
  <c r="Q33" i="22"/>
  <c r="P33" i="22"/>
  <c r="O33" i="22"/>
  <c r="N33" i="22"/>
  <c r="M33" i="22"/>
  <c r="AG32" i="22"/>
  <c r="AF32" i="22"/>
  <c r="AE32" i="22"/>
  <c r="AD32" i="22"/>
  <c r="AC32" i="22"/>
  <c r="AB32" i="22"/>
  <c r="AA32" i="22"/>
  <c r="Z32" i="22"/>
  <c r="Y32" i="22"/>
  <c r="X32" i="22"/>
  <c r="V32" i="22"/>
  <c r="U32" i="22"/>
  <c r="T32" i="22"/>
  <c r="S32" i="22"/>
  <c r="R32" i="22"/>
  <c r="Q32" i="22"/>
  <c r="P32" i="22"/>
  <c r="O32" i="22"/>
  <c r="N32" i="22"/>
  <c r="M32" i="22"/>
  <c r="AG30" i="22"/>
  <c r="AF30" i="22"/>
  <c r="AE30" i="22"/>
  <c r="AD30" i="22"/>
  <c r="AC30" i="22"/>
  <c r="AB30" i="22"/>
  <c r="AA30" i="22"/>
  <c r="Z30" i="22"/>
  <c r="Y30" i="22"/>
  <c r="X30" i="22"/>
  <c r="V30" i="22"/>
  <c r="U30" i="22"/>
  <c r="T30" i="22"/>
  <c r="S30" i="22"/>
  <c r="R30" i="22"/>
  <c r="Q30" i="22"/>
  <c r="P30" i="22"/>
  <c r="O30" i="22"/>
  <c r="N30" i="22"/>
  <c r="M30" i="22"/>
  <c r="AG29" i="22"/>
  <c r="AF29" i="22"/>
  <c r="AE29" i="22"/>
  <c r="AD29" i="22"/>
  <c r="AC29" i="22"/>
  <c r="AB29" i="22"/>
  <c r="AA29" i="22"/>
  <c r="Z29" i="22"/>
  <c r="Y29" i="22"/>
  <c r="X29" i="22"/>
  <c r="V29" i="22"/>
  <c r="U29" i="22"/>
  <c r="T29" i="22"/>
  <c r="S29" i="22"/>
  <c r="R29" i="22"/>
  <c r="Q29" i="22"/>
  <c r="P29" i="22"/>
  <c r="O29" i="22"/>
  <c r="N29" i="22"/>
  <c r="M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9" i="22" s="1"/>
  <c r="B7" i="27"/>
  <c r="B6" i="27"/>
  <c r="Y23" i="28"/>
  <c r="AD14" i="28"/>
  <c r="AG23" i="28"/>
  <c r="AG11" i="28"/>
  <c r="AC17" i="22"/>
  <c r="AA20" i="28"/>
  <c r="B8" i="25"/>
  <c r="B9" i="25"/>
  <c r="B10" i="25"/>
  <c r="B12" i="25"/>
  <c r="B14" i="25"/>
  <c r="B15" i="25"/>
  <c r="B16" i="25"/>
  <c r="B17" i="25"/>
  <c r="B18" i="25"/>
  <c r="B19" i="25"/>
  <c r="B20" i="25"/>
  <c r="B21" i="25"/>
  <c r="B22" i="25"/>
  <c r="B23" i="25"/>
  <c r="J44" i="28" s="1"/>
  <c r="B24" i="25"/>
  <c r="A1" i="22"/>
  <c r="A1" i="28"/>
  <c r="B6" i="26"/>
  <c r="B7" i="26"/>
  <c r="B8" i="26"/>
  <c r="T129"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16" i="28"/>
  <c r="M4" i="28"/>
  <c r="M7" i="28"/>
  <c r="M7" i="22"/>
  <c r="O7" i="28"/>
  <c r="V4" i="28"/>
  <c r="O7" i="22"/>
  <c r="Q7" i="28"/>
  <c r="S80" i="28"/>
  <c r="T4" i="28"/>
  <c r="Q7" i="22"/>
  <c r="V128" i="22"/>
  <c r="Q128" i="28"/>
  <c r="T7" i="28"/>
  <c r="V80" i="28"/>
  <c r="V98" i="28"/>
  <c r="N4" i="28"/>
  <c r="T7" i="22"/>
  <c r="U7" i="28"/>
  <c r="Q56" i="28"/>
  <c r="O4" i="28"/>
  <c r="U7" i="22"/>
  <c r="V7" i="28"/>
  <c r="N32" i="28"/>
  <c r="T41" i="28"/>
  <c r="P4" i="28"/>
  <c r="V7" i="22"/>
  <c r="O125" i="22"/>
  <c r="M128" i="28"/>
  <c r="M98" i="28"/>
  <c r="O101" i="28"/>
  <c r="M110" i="28"/>
  <c r="Q4" i="28"/>
  <c r="M80" i="22"/>
  <c r="O101" i="22"/>
  <c r="S119" i="22"/>
  <c r="U107" i="22"/>
  <c r="U131" i="22"/>
  <c r="R98" i="22"/>
  <c r="U4" i="28"/>
  <c r="V35" i="28"/>
  <c r="P140" i="28"/>
  <c r="T125" i="28"/>
  <c r="R4" i="22"/>
  <c r="V119" i="22"/>
  <c r="P98" i="22"/>
  <c r="R125" i="28"/>
  <c r="P98" i="28"/>
  <c r="Q4" i="22"/>
  <c r="O119" i="22"/>
  <c r="S95" i="22"/>
  <c r="M86" i="22"/>
  <c r="M86" i="28"/>
  <c r="P4" i="22"/>
  <c r="V140" i="22"/>
  <c r="T134" i="22"/>
  <c r="R131" i="22"/>
  <c r="N119" i="28"/>
  <c r="O4" i="22"/>
  <c r="N74" i="22"/>
  <c r="P95" i="28"/>
  <c r="N4" i="22"/>
  <c r="P62" i="22"/>
  <c r="T53" i="28"/>
  <c r="N44" i="28"/>
  <c r="S140" i="22"/>
  <c r="Q134" i="22"/>
  <c r="O131" i="22"/>
  <c r="U80" i="22"/>
  <c r="S7" i="22"/>
  <c r="Q41" i="28"/>
  <c r="O131" i="28"/>
  <c r="U80" i="28"/>
  <c r="S7" i="28"/>
  <c r="R140" i="22"/>
  <c r="T80" i="22"/>
  <c r="R7" i="22"/>
  <c r="V50" i="28"/>
  <c r="P41" i="28"/>
  <c r="V101" i="28"/>
  <c r="R7" i="28"/>
  <c r="R80" i="22"/>
  <c r="V68" i="22"/>
  <c r="P7" i="22"/>
  <c r="V143" i="28"/>
  <c r="V68" i="28"/>
  <c r="P7" i="28"/>
  <c r="S4" i="22"/>
  <c r="V4" i="22"/>
  <c r="N134" i="22"/>
  <c r="O113" i="22"/>
  <c r="P80" i="22"/>
  <c r="P80" i="28"/>
  <c r="T68" i="28"/>
  <c r="N7" i="28"/>
  <c r="AD4" i="22"/>
  <c r="AG140" i="22"/>
  <c r="AG119" i="22"/>
  <c r="Y119" i="22"/>
  <c r="AC101" i="22"/>
  <c r="AD98" i="22"/>
  <c r="AE80" i="22"/>
  <c r="AA65" i="22"/>
  <c r="AA7" i="22"/>
  <c r="AG4" i="28"/>
  <c r="AD38" i="28"/>
  <c r="AF98" i="28"/>
  <c r="Z128" i="22"/>
  <c r="AE4" i="22"/>
  <c r="Z134" i="22"/>
  <c r="AB131" i="22"/>
  <c r="X119" i="22"/>
  <c r="Z116" i="22"/>
  <c r="AB101" i="22"/>
  <c r="AC98" i="22"/>
  <c r="AD95" i="22"/>
  <c r="AE92" i="22"/>
  <c r="AD83" i="22"/>
  <c r="AD80" i="22"/>
  <c r="AB74" i="22"/>
  <c r="Z62" i="22"/>
  <c r="X7" i="22"/>
  <c r="AB56" i="28"/>
  <c r="AF140" i="28"/>
  <c r="X4" i="22"/>
  <c r="AF4" i="22"/>
  <c r="AE140" i="22"/>
  <c r="AG134" i="22"/>
  <c r="Y134" i="22"/>
  <c r="AA131" i="22"/>
  <c r="AC143" i="22"/>
  <c r="AE125" i="22"/>
  <c r="AA113" i="22"/>
  <c r="AB98" i="22"/>
  <c r="AC95" i="22"/>
  <c r="AD92" i="22"/>
  <c r="AE89" i="22"/>
  <c r="AC80" i="22"/>
  <c r="AA71" i="22"/>
  <c r="Y68" i="22"/>
  <c r="Y65" i="22"/>
  <c r="Y62" i="22"/>
  <c r="AB80" i="28"/>
  <c r="AC4" i="22"/>
  <c r="AG4" i="22"/>
  <c r="X134" i="22"/>
  <c r="Z131" i="22"/>
  <c r="AB143" i="22"/>
  <c r="AD125" i="22"/>
  <c r="AF110" i="22"/>
  <c r="X110" i="22"/>
  <c r="AD119" i="22"/>
  <c r="Z101" i="22"/>
  <c r="AA98" i="22"/>
  <c r="AB86" i="22"/>
  <c r="AB83" i="22"/>
  <c r="Z80" i="22"/>
  <c r="Z74" i="22"/>
  <c r="X65" i="22"/>
  <c r="AF7" i="22"/>
  <c r="AD53" i="28"/>
  <c r="AB44" i="28"/>
  <c r="Z35" i="28"/>
  <c r="AB4" i="22"/>
  <c r="AC140" i="22"/>
  <c r="AE110" i="22"/>
  <c r="AG113" i="22"/>
  <c r="Y113" i="22"/>
  <c r="AA107" i="22"/>
  <c r="AG101" i="22"/>
  <c r="Z98" i="22"/>
  <c r="AA95" i="22"/>
  <c r="AB92" i="22"/>
  <c r="AA89" i="22"/>
  <c r="Y77" i="22"/>
  <c r="AG65" i="22"/>
  <c r="AE7" i="22"/>
  <c r="AB53" i="28"/>
  <c r="Z44" i="28"/>
  <c r="X35" i="28"/>
  <c r="AF134" i="28"/>
  <c r="X62" i="28"/>
  <c r="AG128" i="28"/>
  <c r="AA7" i="28"/>
  <c r="Y62" i="28"/>
  <c r="AG62" i="28"/>
  <c r="AE65" i="28"/>
  <c r="AC68" i="28"/>
  <c r="AA71" i="28"/>
  <c r="Y74" i="28"/>
  <c r="AG74" i="28"/>
  <c r="AC80" i="28"/>
  <c r="AA95" i="28"/>
  <c r="Y98" i="28"/>
  <c r="AG98" i="28"/>
  <c r="AE101" i="28"/>
  <c r="AC116" i="28"/>
  <c r="AG107" i="28"/>
  <c r="AE113" i="28"/>
  <c r="AA125" i="28"/>
  <c r="Y143" i="28"/>
  <c r="AB59" i="28"/>
  <c r="AF128" i="22"/>
  <c r="X128" i="22"/>
  <c r="AA59" i="22"/>
  <c r="AB7" i="28"/>
  <c r="Z62" i="28"/>
  <c r="AF65" i="28"/>
  <c r="AD68" i="28"/>
  <c r="AB71" i="28"/>
  <c r="AD80" i="28"/>
  <c r="Z86" i="28"/>
  <c r="X89" i="28"/>
  <c r="AF89" i="28"/>
  <c r="AB95" i="28"/>
  <c r="Z98" i="28"/>
  <c r="X101" i="28"/>
  <c r="AF101" i="28"/>
  <c r="AD116" i="28"/>
  <c r="AD110" i="28"/>
  <c r="AB125" i="28"/>
  <c r="X131" i="28"/>
  <c r="AF131" i="28"/>
  <c r="AE128" i="28"/>
  <c r="AA59" i="28"/>
  <c r="AE128" i="22"/>
  <c r="Z59" i="22"/>
  <c r="AC7" i="28"/>
  <c r="AA74" i="28"/>
  <c r="Y77" i="28"/>
  <c r="AG77" i="28"/>
  <c r="AE80" i="28"/>
  <c r="AC83" i="28"/>
  <c r="AA86" i="28"/>
  <c r="Y89" i="28"/>
  <c r="AE92" i="28"/>
  <c r="AC95" i="28"/>
  <c r="AC119" i="28"/>
  <c r="AA107" i="28"/>
  <c r="Y113" i="28"/>
  <c r="AG113" i="28"/>
  <c r="AE110" i="28"/>
  <c r="AA143" i="28"/>
  <c r="Y131" i="28"/>
  <c r="AG131" i="28"/>
  <c r="AD128" i="28"/>
  <c r="Y59" i="22"/>
  <c r="AD7" i="28"/>
  <c r="AB62" i="28"/>
  <c r="X68" i="28"/>
  <c r="AF68" i="28"/>
  <c r="AD71" i="28"/>
  <c r="Z77" i="28"/>
  <c r="X80" i="28"/>
  <c r="AF80" i="28"/>
  <c r="X92" i="28"/>
  <c r="AD95" i="28"/>
  <c r="AB98" i="28"/>
  <c r="Z101" i="28"/>
  <c r="AF116" i="28"/>
  <c r="AD119" i="28"/>
  <c r="AB107" i="28"/>
  <c r="Z113" i="28"/>
  <c r="X110" i="28"/>
  <c r="Z131" i="28"/>
  <c r="X134" i="28"/>
  <c r="AC128" i="28"/>
  <c r="Y59" i="28"/>
  <c r="AC128" i="22"/>
  <c r="AF59" i="22"/>
  <c r="X59" i="22"/>
  <c r="AE7" i="28"/>
  <c r="AC62" i="28"/>
  <c r="AE71" i="28"/>
  <c r="AC74" i="28"/>
  <c r="Y80" i="28"/>
  <c r="AG80" i="28"/>
  <c r="AE83" i="28"/>
  <c r="AC86" i="28"/>
  <c r="AA89" i="28"/>
  <c r="Y92" i="28"/>
  <c r="AG92" i="28"/>
  <c r="Y116" i="28"/>
  <c r="AE119" i="28"/>
  <c r="AC107" i="28"/>
  <c r="AA113" i="28"/>
  <c r="Y110" i="28"/>
  <c r="AG110" i="28"/>
  <c r="AE125" i="28"/>
  <c r="AC143" i="28"/>
  <c r="AA131" i="28"/>
  <c r="AF59" i="28"/>
  <c r="AB128" i="22"/>
  <c r="AE59" i="22"/>
  <c r="X7" i="28"/>
  <c r="AF7" i="28"/>
  <c r="AD62" i="28"/>
  <c r="AB65" i="28"/>
  <c r="Z68" i="28"/>
  <c r="X71" i="28"/>
  <c r="AF71" i="28"/>
  <c r="Z80" i="28"/>
  <c r="X83" i="28"/>
  <c r="AF83" i="28"/>
  <c r="AD86" i="28"/>
  <c r="AB89" i="28"/>
  <c r="Z92" i="28"/>
  <c r="X95" i="28"/>
  <c r="AF95" i="28"/>
  <c r="AD98" i="28"/>
  <c r="AB101" i="28"/>
  <c r="AD107" i="28"/>
  <c r="AB113" i="28"/>
  <c r="Z110" i="28"/>
  <c r="X125" i="28"/>
  <c r="AF125" i="28"/>
  <c r="AD143" i="28"/>
  <c r="AB131" i="28"/>
  <c r="Z134" i="28"/>
  <c r="AA128" i="28"/>
  <c r="AE59" i="28"/>
  <c r="Y7" i="28"/>
  <c r="AG7" i="28"/>
  <c r="AE62" i="28"/>
  <c r="AC65" i="28"/>
  <c r="AA68" i="28"/>
  <c r="Y71" i="28"/>
  <c r="AG71" i="28"/>
  <c r="AE74" i="28"/>
  <c r="AC77" i="28"/>
  <c r="AA80" i="28"/>
  <c r="Y83" i="28"/>
  <c r="AA92" i="28"/>
  <c r="Y95" i="28"/>
  <c r="AG95" i="28"/>
  <c r="AE98" i="28"/>
  <c r="AC101" i="28"/>
  <c r="AA116" i="28"/>
  <c r="Y119" i="28"/>
  <c r="AG119" i="28"/>
  <c r="AE107" i="28"/>
  <c r="AC113" i="28"/>
  <c r="AG125" i="28"/>
  <c r="AE143" i="28"/>
  <c r="AC131" i="28"/>
  <c r="AA134" i="28"/>
  <c r="Z128" i="28"/>
  <c r="AB68" i="28"/>
  <c r="AF86" i="28"/>
  <c r="Z119" i="28"/>
  <c r="AD131" i="28"/>
  <c r="Y140" i="28"/>
  <c r="AC32" i="28"/>
  <c r="AA35" i="28"/>
  <c r="Y38" i="28"/>
  <c r="AG38" i="28"/>
  <c r="AE41" i="28"/>
  <c r="AC44" i="28"/>
  <c r="AA47" i="28"/>
  <c r="Y50" i="28"/>
  <c r="AG50" i="28"/>
  <c r="AE53" i="28"/>
  <c r="AD4" i="28"/>
  <c r="Z71" i="28"/>
  <c r="AD89" i="28"/>
  <c r="X107" i="28"/>
  <c r="AE131" i="28"/>
  <c r="Z140"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07" i="28"/>
  <c r="AB134" i="28"/>
  <c r="AA140"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4" i="28"/>
  <c r="AB140" i="28"/>
  <c r="Z29" i="28"/>
  <c r="X32" i="28"/>
  <c r="AF32" i="28"/>
  <c r="AD35" i="28"/>
  <c r="AB38" i="28"/>
  <c r="Z41" i="28"/>
  <c r="X44" i="28"/>
  <c r="AF44" i="28"/>
  <c r="AD47" i="28"/>
  <c r="AB50" i="28"/>
  <c r="Z53" i="28"/>
  <c r="X56" i="28"/>
  <c r="AF56" i="28"/>
  <c r="Z4" i="28"/>
  <c r="Z7" i="28"/>
  <c r="AD77" i="28"/>
  <c r="X98" i="28"/>
  <c r="AB110" i="28"/>
  <c r="AD134" i="28"/>
  <c r="AC140" i="28"/>
  <c r="AA29" i="28"/>
  <c r="Y32" i="28"/>
  <c r="AG32" i="28"/>
  <c r="AE35" i="28"/>
  <c r="AC38" i="28"/>
  <c r="AA41" i="28"/>
  <c r="Y44" i="28"/>
  <c r="AG44" i="28"/>
  <c r="AE47" i="28"/>
  <c r="AC50" i="28"/>
  <c r="AA53" i="28"/>
  <c r="Y56" i="28"/>
  <c r="AG56" i="28"/>
  <c r="AA4" i="28"/>
  <c r="AC59" i="22"/>
  <c r="AF62" i="28"/>
  <c r="Z83" i="28"/>
  <c r="AD101" i="28"/>
  <c r="X143" i="28"/>
  <c r="AG134" i="28"/>
  <c r="AE140" i="28"/>
  <c r="AC29" i="28"/>
  <c r="AA32" i="28"/>
  <c r="Y35" i="28"/>
  <c r="AG35" i="28"/>
  <c r="AE38" i="28"/>
  <c r="AC41" i="28"/>
  <c r="AA44" i="28"/>
  <c r="Y47" i="28"/>
  <c r="AG47" i="28"/>
  <c r="AE50" i="28"/>
  <c r="AC53" i="28"/>
  <c r="AA56" i="28"/>
  <c r="AF4" i="28"/>
  <c r="X4" i="28"/>
  <c r="AA4" i="22"/>
  <c r="AB140" i="22"/>
  <c r="AD134" i="22"/>
  <c r="AF131" i="22"/>
  <c r="X131" i="22"/>
  <c r="Z143" i="22"/>
  <c r="AB125" i="22"/>
  <c r="AD110" i="22"/>
  <c r="AF113" i="22"/>
  <c r="X113" i="22"/>
  <c r="Z107" i="22"/>
  <c r="AB119" i="22"/>
  <c r="AD116" i="22"/>
  <c r="AF101" i="22"/>
  <c r="X101" i="22"/>
  <c r="Y98" i="22"/>
  <c r="Z95" i="22"/>
  <c r="Z92" i="22"/>
  <c r="Z89" i="22"/>
  <c r="Z86" i="22"/>
  <c r="X83" i="22"/>
  <c r="X80" i="22"/>
  <c r="X77" i="22"/>
  <c r="AF71" i="22"/>
  <c r="AF68" i="22"/>
  <c r="AF65" i="22"/>
  <c r="AD62" i="22"/>
  <c r="AD7" i="22"/>
  <c r="AF50" i="28"/>
  <c r="AD41" i="28"/>
  <c r="AB32" i="28"/>
  <c r="AF143" i="28"/>
  <c r="Z4" i="22"/>
  <c r="AA140" i="22"/>
  <c r="AC134" i="22"/>
  <c r="AE131" i="22"/>
  <c r="AG143" i="22"/>
  <c r="Y143" i="22"/>
  <c r="AA125" i="22"/>
  <c r="AC110" i="22"/>
  <c r="AE113" i="22"/>
  <c r="AG107" i="22"/>
  <c r="Y107" i="22"/>
  <c r="AA119" i="22"/>
  <c r="AC116" i="22"/>
  <c r="AE101" i="22"/>
  <c r="AG98" i="22"/>
  <c r="X98" i="22"/>
  <c r="X95" i="22"/>
  <c r="Y92" i="22"/>
  <c r="Y89" i="22"/>
  <c r="Y86" i="22"/>
  <c r="AG80" i="22"/>
  <c r="AG77" i="22"/>
  <c r="AG74" i="22"/>
  <c r="AE71" i="22"/>
  <c r="AE68" i="22"/>
  <c r="AE65" i="22"/>
  <c r="AC62" i="22"/>
  <c r="AC7" i="22"/>
  <c r="AB4" i="28"/>
  <c r="AD50" i="28"/>
  <c r="AB41" i="28"/>
  <c r="Z32" i="28"/>
  <c r="Z125" i="28"/>
  <c r="Y4" i="22"/>
  <c r="Z140" i="22"/>
  <c r="AB134" i="22"/>
  <c r="AD131" i="22"/>
  <c r="AF143" i="22"/>
  <c r="X143" i="22"/>
  <c r="Z125" i="22"/>
  <c r="AB110" i="22"/>
  <c r="AD113" i="22"/>
  <c r="AF107" i="22"/>
  <c r="X107" i="22"/>
  <c r="Z119" i="22"/>
  <c r="AB116" i="22"/>
  <c r="AD101" i="22"/>
  <c r="AF98" i="22"/>
  <c r="AF95" i="22"/>
  <c r="AG92" i="22"/>
  <c r="X92" i="22"/>
  <c r="X89" i="22"/>
  <c r="AF83" i="22"/>
  <c r="AF80" i="22"/>
  <c r="AF77" i="22"/>
  <c r="AD74" i="22"/>
  <c r="AD71" i="22"/>
  <c r="AD68" i="22"/>
  <c r="AB65" i="22"/>
  <c r="AB62" i="22"/>
  <c r="AB7" i="22"/>
  <c r="AE4" i="28"/>
  <c r="X50" i="28"/>
  <c r="AF38" i="28"/>
  <c r="AD29" i="28"/>
  <c r="AB116" i="28"/>
  <c r="K92" i="28"/>
  <c r="C62" i="28"/>
  <c r="J92" i="28"/>
  <c r="B62" i="28"/>
  <c r="K95" i="28"/>
  <c r="E68" i="28"/>
  <c r="F71" i="28"/>
  <c r="D89" i="28"/>
  <c r="B68" i="28"/>
  <c r="J62" i="28"/>
  <c r="C89" i="28"/>
  <c r="F95" i="28"/>
  <c r="D74" i="28"/>
  <c r="H62" i="28"/>
  <c r="C92" i="28"/>
  <c r="K68" i="28"/>
  <c r="G62" i="28"/>
  <c r="H101" i="28"/>
  <c r="B92" i="28"/>
  <c r="H65" i="28"/>
  <c r="F62" i="28"/>
  <c r="E44" i="28"/>
  <c r="C95" i="28"/>
  <c r="E62" i="28"/>
  <c r="B113" i="28"/>
  <c r="J89" i="28"/>
  <c r="B77" i="28"/>
  <c r="D62" i="28"/>
  <c r="E71" i="28"/>
  <c r="I134" i="28"/>
  <c r="J95" i="22"/>
  <c r="F89" i="22"/>
  <c r="D68" i="22"/>
  <c r="G95" i="22"/>
  <c r="E77" i="22"/>
  <c r="C95" i="22"/>
  <c r="I68" i="22"/>
  <c r="E68" i="22"/>
  <c r="C68" i="28"/>
  <c r="G131" i="22"/>
  <c r="G92" i="22"/>
  <c r="I77" i="22"/>
  <c r="G74" i="22"/>
  <c r="K62" i="22"/>
  <c r="C89" i="22"/>
  <c r="E74" i="22"/>
  <c r="I62" i="22"/>
  <c r="H62" i="22"/>
  <c r="G71" i="22"/>
  <c r="D11" i="28"/>
  <c r="D143" i="22"/>
  <c r="H95" i="22"/>
  <c r="F92" i="22"/>
  <c r="D89" i="22"/>
  <c r="H77" i="22"/>
  <c r="F74" i="22"/>
  <c r="D71" i="22"/>
  <c r="B68" i="22"/>
  <c r="J62" i="22"/>
  <c r="C119" i="22"/>
  <c r="E92" i="22"/>
  <c r="G77" i="22"/>
  <c r="K65" i="22"/>
  <c r="J65" i="22"/>
  <c r="C92" i="22"/>
  <c r="G62" i="22"/>
  <c r="G56" i="28"/>
  <c r="K62" i="28"/>
  <c r="I140" i="22"/>
  <c r="B71" i="22"/>
  <c r="K71" i="22"/>
  <c r="I74" i="22"/>
  <c r="I95" i="28"/>
  <c r="I62" i="28"/>
  <c r="H14" i="22"/>
  <c r="F113" i="22"/>
  <c r="F95" i="22"/>
  <c r="D92" i="22"/>
  <c r="B89" i="22"/>
  <c r="D74" i="22"/>
  <c r="C74" i="22"/>
  <c r="C77" i="22"/>
  <c r="G92" i="28"/>
  <c r="C26" i="22"/>
  <c r="I125" i="22"/>
  <c r="E95" i="22"/>
  <c r="K68" i="22"/>
  <c r="K89" i="22"/>
  <c r="G65" i="22"/>
  <c r="C65" i="22"/>
  <c r="E89" i="28"/>
  <c r="J20" i="22"/>
  <c r="F110" i="22"/>
  <c r="D95" i="22"/>
  <c r="B92" i="22"/>
  <c r="H83" i="22"/>
  <c r="D77" i="22"/>
  <c r="B74" i="22"/>
  <c r="J68" i="22"/>
  <c r="H65" i="22"/>
  <c r="F62" i="22"/>
  <c r="K143" i="22"/>
  <c r="E62" i="22"/>
  <c r="I77" i="28"/>
  <c r="I86" i="22"/>
  <c r="G77" i="28"/>
  <c r="B11" i="22"/>
  <c r="H116" i="22"/>
  <c r="B95" i="22"/>
  <c r="J89" i="22"/>
  <c r="B77" i="22"/>
  <c r="J71" i="22"/>
  <c r="H68" i="22"/>
  <c r="F65" i="22"/>
  <c r="D62" i="22"/>
  <c r="K92" i="22"/>
  <c r="K74" i="22"/>
  <c r="G68" i="22"/>
  <c r="C62" i="22"/>
  <c r="K95" i="22"/>
  <c r="E35" i="28"/>
  <c r="G74" i="28"/>
  <c r="K131" i="22"/>
  <c r="I89" i="22"/>
  <c r="I71" i="22"/>
  <c r="E65" i="22"/>
  <c r="G89" i="22"/>
  <c r="C32" i="28"/>
  <c r="E74" i="28"/>
  <c r="J131" i="22"/>
  <c r="J92" i="22"/>
  <c r="H89" i="22"/>
  <c r="J74" i="22"/>
  <c r="H71" i="22"/>
  <c r="F68" i="22"/>
  <c r="D65" i="22"/>
  <c r="B62" i="22"/>
  <c r="C101" i="22" l="1"/>
  <c r="C125" i="22"/>
  <c r="G143" i="22"/>
  <c r="F125" i="22"/>
  <c r="I131" i="22"/>
  <c r="F86" i="22"/>
  <c r="D125" i="22"/>
  <c r="J26" i="22"/>
  <c r="C17" i="22"/>
  <c r="E125" i="22"/>
  <c r="K26" i="22"/>
  <c r="I26" i="22"/>
  <c r="B134" i="22"/>
  <c r="K83" i="28"/>
  <c r="I41" i="28"/>
  <c r="B107" i="22"/>
  <c r="F14" i="22"/>
  <c r="E113" i="22"/>
  <c r="I17" i="22"/>
  <c r="E140" i="22"/>
  <c r="B119" i="22"/>
  <c r="H140" i="22"/>
  <c r="E119" i="28"/>
  <c r="I110" i="22"/>
  <c r="H113" i="22"/>
  <c r="D23" i="22"/>
  <c r="I113" i="22"/>
  <c r="D86" i="22"/>
  <c r="F23" i="22"/>
  <c r="F83" i="28"/>
  <c r="F17" i="28"/>
  <c r="C134" i="28"/>
  <c r="J86" i="28"/>
  <c r="B56" i="28"/>
  <c r="I47" i="28"/>
  <c r="J47" i="28"/>
  <c r="C23" i="28"/>
  <c r="F56" i="28"/>
  <c r="I131" i="28"/>
  <c r="K131" i="28"/>
  <c r="F20" i="22"/>
  <c r="E20" i="22"/>
  <c r="H143" i="22"/>
  <c r="I143" i="22"/>
  <c r="F101" i="22"/>
  <c r="D140" i="22"/>
  <c r="G38" i="28"/>
  <c r="D113" i="22"/>
  <c r="H17" i="22"/>
  <c r="G125" i="22"/>
  <c r="G110" i="22"/>
  <c r="K20" i="22"/>
  <c r="D107" i="22"/>
  <c r="F11" i="22"/>
  <c r="E53" i="28"/>
  <c r="E131" i="22"/>
  <c r="G107" i="28"/>
  <c r="B86" i="22"/>
  <c r="J110" i="22"/>
  <c r="E143" i="28"/>
  <c r="K125" i="22"/>
  <c r="K110" i="22"/>
  <c r="H26" i="22"/>
  <c r="H20" i="28"/>
  <c r="C41" i="28"/>
  <c r="B26" i="28"/>
  <c r="H11" i="28"/>
  <c r="J11" i="28"/>
  <c r="F26" i="28"/>
  <c r="E50" i="28"/>
  <c r="G50" i="28"/>
  <c r="D101" i="22"/>
  <c r="B140" i="22"/>
  <c r="G26" i="28"/>
  <c r="E83" i="22"/>
  <c r="C140" i="22"/>
  <c r="C83" i="22"/>
  <c r="J119" i="22"/>
  <c r="D14" i="22"/>
  <c r="C113" i="22"/>
  <c r="G17" i="22"/>
  <c r="J86" i="22"/>
  <c r="H125" i="22"/>
  <c r="B26" i="22"/>
  <c r="I83" i="22"/>
  <c r="C131" i="22"/>
  <c r="J83" i="22"/>
  <c r="H110" i="22"/>
  <c r="J17" i="22"/>
  <c r="G11" i="22"/>
  <c r="G83" i="22"/>
  <c r="C143" i="22"/>
  <c r="F131" i="22"/>
  <c r="K14" i="22"/>
  <c r="H107" i="22"/>
  <c r="G23" i="22"/>
  <c r="D110" i="28"/>
  <c r="G83" i="28"/>
  <c r="I50" i="28"/>
  <c r="H125" i="28"/>
  <c r="K101" i="28"/>
  <c r="B101" i="28"/>
  <c r="I53" i="28"/>
  <c r="F116" i="22"/>
  <c r="B14" i="22"/>
  <c r="C14" i="22"/>
  <c r="G86" i="22"/>
  <c r="B113" i="22"/>
  <c r="F17" i="22"/>
  <c r="E14" i="22"/>
  <c r="K23" i="22"/>
  <c r="B131" i="22"/>
  <c r="E134" i="22"/>
  <c r="C116" i="28"/>
  <c r="J125" i="22"/>
  <c r="B23" i="22"/>
  <c r="G101" i="22"/>
  <c r="I14" i="22"/>
  <c r="H134" i="22"/>
  <c r="C11" i="22"/>
  <c r="C20" i="22"/>
  <c r="E107" i="22"/>
  <c r="J113" i="22"/>
  <c r="J143" i="28"/>
  <c r="I86" i="28"/>
  <c r="I20" i="28"/>
  <c r="B131" i="28"/>
  <c r="K125" i="28"/>
  <c r="B116" i="28"/>
  <c r="J134" i="28"/>
  <c r="J131" i="28"/>
  <c r="E86" i="22"/>
  <c r="H119" i="22"/>
  <c r="D17" i="22"/>
  <c r="E116" i="22"/>
  <c r="G116" i="22"/>
  <c r="E17" i="22"/>
  <c r="I107" i="22"/>
  <c r="F83" i="22"/>
  <c r="D110" i="22"/>
  <c r="H20" i="22"/>
  <c r="I20" i="22"/>
  <c r="D134" i="22"/>
  <c r="K44" i="28"/>
  <c r="I101" i="22"/>
  <c r="G140" i="22"/>
  <c r="C50" i="28"/>
  <c r="B143" i="22"/>
  <c r="D26" i="22"/>
  <c r="C134" i="22"/>
  <c r="K17" i="22"/>
  <c r="B116" i="22"/>
  <c r="J140" i="22"/>
  <c r="C86" i="22"/>
  <c r="E23" i="22"/>
  <c r="G134" i="22"/>
  <c r="B125" i="22"/>
  <c r="E23" i="28"/>
  <c r="J35" i="28"/>
  <c r="K23" i="28"/>
  <c r="F140" i="28"/>
  <c r="K116" i="28"/>
  <c r="D107" i="28"/>
  <c r="G134" i="28"/>
  <c r="D143" i="28"/>
  <c r="F53" i="28"/>
  <c r="F50" i="28"/>
  <c r="G20" i="22"/>
  <c r="H86" i="22"/>
  <c r="H101" i="22"/>
  <c r="F140" i="22"/>
  <c r="K116" i="22"/>
  <c r="E11" i="22"/>
  <c r="D131" i="22"/>
  <c r="C23" i="22"/>
  <c r="D119" i="22"/>
  <c r="H11" i="22"/>
  <c r="H131" i="22"/>
  <c r="B41" i="28"/>
  <c r="E110" i="28"/>
  <c r="F44" i="28"/>
  <c r="C131" i="28"/>
  <c r="D131" i="28"/>
  <c r="G41" i="28"/>
  <c r="J140" i="28"/>
  <c r="J107" i="22"/>
  <c r="K107" i="22"/>
  <c r="E101" i="22"/>
  <c r="J23" i="22"/>
  <c r="K113" i="22"/>
  <c r="D83" i="22"/>
  <c r="B110" i="22"/>
  <c r="H23" i="22"/>
  <c r="K134" i="22"/>
  <c r="C110" i="22"/>
  <c r="I23" i="22"/>
  <c r="K11" i="22"/>
  <c r="I119" i="22"/>
  <c r="J143" i="22"/>
  <c r="C86" i="28"/>
  <c r="J116" i="22"/>
  <c r="D11" i="22"/>
  <c r="C107" i="22"/>
  <c r="G14" i="22"/>
  <c r="I116" i="22"/>
  <c r="J101" i="22"/>
  <c r="F134" i="22"/>
  <c r="G113" i="22"/>
  <c r="E26" i="22"/>
  <c r="F107" i="22"/>
  <c r="J14" i="22"/>
  <c r="G107" i="22"/>
  <c r="B83" i="22"/>
  <c r="D20" i="22"/>
  <c r="F47" i="28"/>
  <c r="G125" i="28"/>
  <c r="H47" i="28"/>
  <c r="I29" i="28"/>
  <c r="J29" i="28"/>
  <c r="C53" i="28"/>
  <c r="H132" i="28"/>
  <c r="K65" i="28"/>
  <c r="K86" i="22"/>
  <c r="C68" i="22"/>
  <c r="C116" i="22"/>
  <c r="K140" i="22"/>
  <c r="G131" i="28"/>
  <c r="C71" i="22"/>
  <c r="H74" i="22"/>
  <c r="D116" i="22"/>
  <c r="J11" i="22"/>
  <c r="K77" i="22"/>
  <c r="F65" i="28"/>
  <c r="F101" i="28"/>
  <c r="D140" i="28"/>
  <c r="J53" i="28"/>
  <c r="I68" i="28"/>
  <c r="I116" i="28"/>
  <c r="G29" i="28"/>
  <c r="C11" i="28"/>
  <c r="B74" i="28"/>
  <c r="B107" i="28"/>
  <c r="J32" i="28"/>
  <c r="F14" i="28"/>
  <c r="E77" i="28"/>
  <c r="E113" i="28"/>
  <c r="C38" i="28"/>
  <c r="I17" i="28"/>
  <c r="J83" i="28"/>
  <c r="H110" i="28"/>
  <c r="D38" i="28"/>
  <c r="J17" i="28"/>
  <c r="E107" i="28"/>
  <c r="K29" i="28"/>
  <c r="I11" i="28"/>
  <c r="F74" i="28"/>
  <c r="F107" i="28"/>
  <c r="D35" i="28"/>
  <c r="J14" i="28"/>
  <c r="J77" i="28"/>
  <c r="F119" i="28"/>
  <c r="D32" i="28"/>
  <c r="E11" i="28"/>
  <c r="I74" i="28"/>
  <c r="E116" i="28"/>
  <c r="C29" i="28"/>
  <c r="I56" i="28"/>
  <c r="F68" i="28"/>
  <c r="F116" i="28"/>
  <c r="D29" i="28"/>
  <c r="J56" i="28"/>
  <c r="G68" i="28"/>
  <c r="G116" i="28"/>
  <c r="E29" i="28"/>
  <c r="K56" i="28"/>
  <c r="E4" i="22"/>
  <c r="D7" i="22"/>
  <c r="C80" i="22"/>
  <c r="D4" i="28"/>
  <c r="E7" i="28"/>
  <c r="I80" i="28"/>
  <c r="D8" i="22"/>
  <c r="F66" i="22"/>
  <c r="H144" i="22"/>
  <c r="J30" i="22"/>
  <c r="F32" i="22"/>
  <c r="C33" i="22"/>
  <c r="G36" i="22"/>
  <c r="H38" i="22"/>
  <c r="H45" i="22"/>
  <c r="J47" i="22"/>
  <c r="B53" i="22"/>
  <c r="F54" i="22"/>
  <c r="F12" i="28"/>
  <c r="H21" i="28"/>
  <c r="J30" i="28"/>
  <c r="B42" i="28"/>
  <c r="D51" i="28"/>
  <c r="F60" i="28"/>
  <c r="H69" i="28"/>
  <c r="J78" i="28"/>
  <c r="B90" i="28"/>
  <c r="D99" i="28"/>
  <c r="F120" i="28"/>
  <c r="H111" i="28"/>
  <c r="J144" i="28"/>
  <c r="I113" i="28"/>
  <c r="E71" i="22"/>
  <c r="E119" i="22"/>
  <c r="I11" i="22"/>
  <c r="K14" i="28"/>
  <c r="K83" i="22"/>
  <c r="J77" i="22"/>
  <c r="F119" i="22"/>
  <c r="B17" i="22"/>
  <c r="I92" i="22"/>
  <c r="H68" i="28"/>
  <c r="H116" i="28"/>
  <c r="F29" i="28"/>
  <c r="B11" i="28"/>
  <c r="K71" i="28"/>
  <c r="K119" i="28"/>
  <c r="I32" i="28"/>
  <c r="E14" i="28"/>
  <c r="D77" i="28"/>
  <c r="D113" i="28"/>
  <c r="B38" i="28"/>
  <c r="H17" i="28"/>
  <c r="I83" i="28"/>
  <c r="G110" i="28"/>
  <c r="E41" i="28"/>
  <c r="K20" i="28"/>
  <c r="B89" i="28"/>
  <c r="J125" i="28"/>
  <c r="F41" i="28"/>
  <c r="B23" i="28"/>
  <c r="G113" i="28"/>
  <c r="C35" i="28"/>
  <c r="I14" i="28"/>
  <c r="H77" i="28"/>
  <c r="H113" i="28"/>
  <c r="F38" i="28"/>
  <c r="B20" i="28"/>
  <c r="B83" i="28"/>
  <c r="H107" i="28"/>
  <c r="F35" i="28"/>
  <c r="B17" i="28"/>
  <c r="K77" i="28"/>
  <c r="G119" i="28"/>
  <c r="E32" i="28"/>
  <c r="F11" i="28"/>
  <c r="H71" i="28"/>
  <c r="H119" i="28"/>
  <c r="F32" i="28"/>
  <c r="B14" i="28"/>
  <c r="I71" i="28"/>
  <c r="I119" i="28"/>
  <c r="G32" i="28"/>
  <c r="C14" i="28"/>
  <c r="D4" i="22"/>
  <c r="E7" i="22"/>
  <c r="E98" i="22"/>
  <c r="E4" i="28"/>
  <c r="F7" i="28"/>
  <c r="B5" i="22"/>
  <c r="E8" i="22"/>
  <c r="H69" i="22"/>
  <c r="B29" i="22"/>
  <c r="K30" i="22"/>
  <c r="H32" i="22"/>
  <c r="F33" i="22"/>
  <c r="J36" i="22"/>
  <c r="F44" i="22"/>
  <c r="J45" i="22"/>
  <c r="B51" i="22"/>
  <c r="D53" i="22"/>
  <c r="H12" i="28"/>
  <c r="J21" i="28"/>
  <c r="B33" i="28"/>
  <c r="D42" i="28"/>
  <c r="F51" i="28"/>
  <c r="H60" i="28"/>
  <c r="J69" i="28"/>
  <c r="B81" i="28"/>
  <c r="D90" i="28"/>
  <c r="F99" i="28"/>
  <c r="H120" i="28"/>
  <c r="J111" i="28"/>
  <c r="B132" i="28"/>
  <c r="G119" i="22"/>
  <c r="J71" i="28"/>
  <c r="J119" i="28"/>
  <c r="H32" i="28"/>
  <c r="D14" i="28"/>
  <c r="C77" i="28"/>
  <c r="C113" i="28"/>
  <c r="K35" i="28"/>
  <c r="G17" i="28"/>
  <c r="H83" i="28"/>
  <c r="F110" i="28"/>
  <c r="D41" i="28"/>
  <c r="J20" i="28"/>
  <c r="K86" i="28"/>
  <c r="I125" i="28"/>
  <c r="G44" i="28"/>
  <c r="C26" i="28"/>
  <c r="D92" i="28"/>
  <c r="B143" i="28"/>
  <c r="H44" i="28"/>
  <c r="D26" i="28"/>
  <c r="I110" i="28"/>
  <c r="E38" i="28"/>
  <c r="K17" i="28"/>
  <c r="B86" i="28"/>
  <c r="J110" i="28"/>
  <c r="H41" i="28"/>
  <c r="D23" i="28"/>
  <c r="D86" i="28"/>
  <c r="J113" i="28"/>
  <c r="H38" i="28"/>
  <c r="D20" i="28"/>
  <c r="C83" i="28"/>
  <c r="I107" i="28"/>
  <c r="G35" i="28"/>
  <c r="C17" i="28"/>
  <c r="J74" i="28"/>
  <c r="J107" i="28"/>
  <c r="H35" i="28"/>
  <c r="D17" i="28"/>
  <c r="K74" i="28"/>
  <c r="K107" i="28"/>
  <c r="I35" i="28"/>
  <c r="E17" i="28"/>
  <c r="H4" i="22"/>
  <c r="F7" i="22"/>
  <c r="G128" i="22"/>
  <c r="F4" i="28"/>
  <c r="G7" i="28"/>
  <c r="G5" i="22"/>
  <c r="F8" i="22"/>
  <c r="D81" i="22"/>
  <c r="D29" i="22"/>
  <c r="I32" i="22"/>
  <c r="G33" i="22"/>
  <c r="B35" i="22"/>
  <c r="H44" i="22"/>
  <c r="H51" i="22"/>
  <c r="J53" i="22"/>
  <c r="B5" i="28"/>
  <c r="D15" i="28"/>
  <c r="F24" i="28"/>
  <c r="H33" i="28"/>
  <c r="J42" i="28"/>
  <c r="B54" i="28"/>
  <c r="D63" i="28"/>
  <c r="F72" i="28"/>
  <c r="H81" i="28"/>
  <c r="J90" i="28"/>
  <c r="B102" i="28"/>
  <c r="D108" i="28"/>
  <c r="F126" i="28"/>
  <c r="F89" i="28"/>
  <c r="B125" i="28"/>
  <c r="J41" i="28"/>
  <c r="F23" i="28"/>
  <c r="E86" i="28"/>
  <c r="K113" i="28"/>
  <c r="I38" i="28"/>
  <c r="E20" i="28"/>
  <c r="D83" i="28"/>
  <c r="B110" i="28"/>
  <c r="J38" i="28"/>
  <c r="F20" i="28"/>
  <c r="E83" i="28"/>
  <c r="C110" i="28"/>
  <c r="K38" i="28"/>
  <c r="G20" i="28"/>
  <c r="G138" i="28"/>
  <c r="E137" i="28"/>
  <c r="K105" i="28"/>
  <c r="C105" i="28"/>
  <c r="I104" i="28"/>
  <c r="G123" i="28"/>
  <c r="I122" i="28"/>
  <c r="G138" i="22"/>
  <c r="I137" i="22"/>
  <c r="K123" i="22"/>
  <c r="C123" i="22"/>
  <c r="E122" i="22"/>
  <c r="C105" i="22"/>
  <c r="I104" i="22"/>
  <c r="F105" i="28"/>
  <c r="E122" i="28"/>
  <c r="B138" i="22"/>
  <c r="H138" i="22"/>
  <c r="F138" i="28"/>
  <c r="D137" i="28"/>
  <c r="J105" i="28"/>
  <c r="B105" i="28"/>
  <c r="H104" i="28"/>
  <c r="C123" i="28"/>
  <c r="H122" i="28"/>
  <c r="F138" i="22"/>
  <c r="H137" i="22"/>
  <c r="J123" i="22"/>
  <c r="B123" i="22"/>
  <c r="D122" i="22"/>
  <c r="D105" i="22"/>
  <c r="H104" i="22"/>
  <c r="E104" i="22"/>
  <c r="B138" i="28"/>
  <c r="F123" i="22"/>
  <c r="F104" i="22"/>
  <c r="B137" i="22"/>
  <c r="B104" i="22"/>
  <c r="E138" i="28"/>
  <c r="K137" i="28"/>
  <c r="C137" i="28"/>
  <c r="I105" i="28"/>
  <c r="G104" i="28"/>
  <c r="D123" i="28"/>
  <c r="G122" i="28"/>
  <c r="E138" i="22"/>
  <c r="G137" i="22"/>
  <c r="I123" i="22"/>
  <c r="K122" i="22"/>
  <c r="C122" i="22"/>
  <c r="E105" i="22"/>
  <c r="C104" i="22"/>
  <c r="H137" i="28"/>
  <c r="J123" i="28"/>
  <c r="J138" i="22"/>
  <c r="I105" i="22"/>
  <c r="J122" i="28"/>
  <c r="H105" i="22"/>
  <c r="D138" i="28"/>
  <c r="J137" i="28"/>
  <c r="B137" i="28"/>
  <c r="H105" i="28"/>
  <c r="F104" i="28"/>
  <c r="E123" i="28"/>
  <c r="C122" i="28"/>
  <c r="D138" i="22"/>
  <c r="F137" i="22"/>
  <c r="H123" i="22"/>
  <c r="J122" i="22"/>
  <c r="B122" i="22"/>
  <c r="F105" i="22"/>
  <c r="D104" i="22"/>
  <c r="G105" i="22"/>
  <c r="D104" i="28"/>
  <c r="B123" i="28"/>
  <c r="D137" i="22"/>
  <c r="B105" i="22"/>
  <c r="D123" i="22"/>
  <c r="J104" i="22"/>
  <c r="K138" i="28"/>
  <c r="C138" i="28"/>
  <c r="I137" i="28"/>
  <c r="G105" i="28"/>
  <c r="E104" i="28"/>
  <c r="K123" i="28"/>
  <c r="F123" i="28"/>
  <c r="D122" i="28"/>
  <c r="K138" i="22"/>
  <c r="C138" i="22"/>
  <c r="E137" i="22"/>
  <c r="G123" i="22"/>
  <c r="I122" i="22"/>
  <c r="K105" i="22"/>
  <c r="J138" i="28"/>
  <c r="H122" i="22"/>
  <c r="F122" i="22"/>
  <c r="I138" i="28"/>
  <c r="G137" i="28"/>
  <c r="E105" i="28"/>
  <c r="K104" i="28"/>
  <c r="C104" i="28"/>
  <c r="I123" i="28"/>
  <c r="K122" i="28"/>
  <c r="F122" i="28"/>
  <c r="I138" i="22"/>
  <c r="K137" i="22"/>
  <c r="C137" i="22"/>
  <c r="E123" i="22"/>
  <c r="G122" i="22"/>
  <c r="J105" i="22"/>
  <c r="K104" i="22"/>
  <c r="G104" i="22"/>
  <c r="H138" i="28"/>
  <c r="F137" i="28"/>
  <c r="D105" i="28"/>
  <c r="J104" i="28"/>
  <c r="B104" i="28"/>
  <c r="H123" i="28"/>
  <c r="B122" i="28"/>
  <c r="J137" i="22"/>
  <c r="K141" i="28"/>
  <c r="C141" i="28"/>
  <c r="E135" i="28"/>
  <c r="G132" i="28"/>
  <c r="I144" i="28"/>
  <c r="K129" i="28"/>
  <c r="C129" i="28"/>
  <c r="E126" i="28"/>
  <c r="G111" i="28"/>
  <c r="I114" i="28"/>
  <c r="K108" i="28"/>
  <c r="C108" i="28"/>
  <c r="E120" i="28"/>
  <c r="G117" i="28"/>
  <c r="I102" i="28"/>
  <c r="K99" i="28"/>
  <c r="C99" i="28"/>
  <c r="E96" i="28"/>
  <c r="G93" i="28"/>
  <c r="I90" i="28"/>
  <c r="K87" i="28"/>
  <c r="C87" i="28"/>
  <c r="E84" i="28"/>
  <c r="G81" i="28"/>
  <c r="I78" i="28"/>
  <c r="K75" i="28"/>
  <c r="C75" i="28"/>
  <c r="E72" i="28"/>
  <c r="G69" i="28"/>
  <c r="I66" i="28"/>
  <c r="K63" i="28"/>
  <c r="C63" i="28"/>
  <c r="E60" i="28"/>
  <c r="G57" i="28"/>
  <c r="I54" i="28"/>
  <c r="K51" i="28"/>
  <c r="C51" i="28"/>
  <c r="E48" i="28"/>
  <c r="G45" i="28"/>
  <c r="I42" i="28"/>
  <c r="K39" i="28"/>
  <c r="C39" i="28"/>
  <c r="E36" i="28"/>
  <c r="G33" i="28"/>
  <c r="I30" i="28"/>
  <c r="K27" i="28"/>
  <c r="C27" i="28"/>
  <c r="E24" i="28"/>
  <c r="G21" i="28"/>
  <c r="I18" i="28"/>
  <c r="K15" i="28"/>
  <c r="C15" i="28"/>
  <c r="E12" i="28"/>
  <c r="G8" i="28"/>
  <c r="I5" i="28"/>
  <c r="G57" i="22"/>
  <c r="E56" i="22"/>
  <c r="K54" i="22"/>
  <c r="C54" i="22"/>
  <c r="I53" i="22"/>
  <c r="G51" i="22"/>
  <c r="E50" i="22"/>
  <c r="K48" i="22"/>
  <c r="C48" i="22"/>
  <c r="I47" i="22"/>
  <c r="G45" i="22"/>
  <c r="E44" i="22"/>
  <c r="K42" i="22"/>
  <c r="C42" i="22"/>
  <c r="I41" i="22"/>
  <c r="G39" i="22"/>
  <c r="E38" i="22"/>
  <c r="K36" i="22"/>
  <c r="J141" i="28"/>
  <c r="B141" i="28"/>
  <c r="D135" i="28"/>
  <c r="F132" i="28"/>
  <c r="H144" i="28"/>
  <c r="J129" i="28"/>
  <c r="B129" i="28"/>
  <c r="D126" i="28"/>
  <c r="F111" i="28"/>
  <c r="H114" i="28"/>
  <c r="J108" i="28"/>
  <c r="B108" i="28"/>
  <c r="D120" i="28"/>
  <c r="F117" i="28"/>
  <c r="H102" i="28"/>
  <c r="J99" i="28"/>
  <c r="B99" i="28"/>
  <c r="D96" i="28"/>
  <c r="F93" i="28"/>
  <c r="H90" i="28"/>
  <c r="J87" i="28"/>
  <c r="B87" i="28"/>
  <c r="D84" i="28"/>
  <c r="F81" i="28"/>
  <c r="H78" i="28"/>
  <c r="J75" i="28"/>
  <c r="B75" i="28"/>
  <c r="D72" i="28"/>
  <c r="F69" i="28"/>
  <c r="H66" i="28"/>
  <c r="J63" i="28"/>
  <c r="B63" i="28"/>
  <c r="D60" i="28"/>
  <c r="F57" i="28"/>
  <c r="H54" i="28"/>
  <c r="J51" i="28"/>
  <c r="B51" i="28"/>
  <c r="D48" i="28"/>
  <c r="F45" i="28"/>
  <c r="H42" i="28"/>
  <c r="J39" i="28"/>
  <c r="B39" i="28"/>
  <c r="D36" i="28"/>
  <c r="F33" i="28"/>
  <c r="H30" i="28"/>
  <c r="J27" i="28"/>
  <c r="B27" i="28"/>
  <c r="D24" i="28"/>
  <c r="F21" i="28"/>
  <c r="H18" i="28"/>
  <c r="J15" i="28"/>
  <c r="B15" i="28"/>
  <c r="D12" i="28"/>
  <c r="F8" i="28"/>
  <c r="H5" i="28"/>
  <c r="F57" i="22"/>
  <c r="D56" i="22"/>
  <c r="J54" i="22"/>
  <c r="B54" i="22"/>
  <c r="H53" i="22"/>
  <c r="F51" i="22"/>
  <c r="D50" i="22"/>
  <c r="J48" i="22"/>
  <c r="B48" i="22"/>
  <c r="H47" i="22"/>
  <c r="F45" i="22"/>
  <c r="D44" i="22"/>
  <c r="J42" i="22"/>
  <c r="B42" i="22"/>
  <c r="H41" i="22"/>
  <c r="F39" i="22"/>
  <c r="I141" i="28"/>
  <c r="K135" i="28"/>
  <c r="C135" i="28"/>
  <c r="E132" i="28"/>
  <c r="G144" i="28"/>
  <c r="I129" i="28"/>
  <c r="K126" i="28"/>
  <c r="C126" i="28"/>
  <c r="E111" i="28"/>
  <c r="G114" i="28"/>
  <c r="I108" i="28"/>
  <c r="K120" i="28"/>
  <c r="C120" i="28"/>
  <c r="E117" i="28"/>
  <c r="G102" i="28"/>
  <c r="I99" i="28"/>
  <c r="K96" i="28"/>
  <c r="C96" i="28"/>
  <c r="E93" i="28"/>
  <c r="G90" i="28"/>
  <c r="I87" i="28"/>
  <c r="K84" i="28"/>
  <c r="C84" i="28"/>
  <c r="E81" i="28"/>
  <c r="G78" i="28"/>
  <c r="I75" i="28"/>
  <c r="K72" i="28"/>
  <c r="C72" i="28"/>
  <c r="E69" i="28"/>
  <c r="G66" i="28"/>
  <c r="I63" i="28"/>
  <c r="K60" i="28"/>
  <c r="C60" i="28"/>
  <c r="E57" i="28"/>
  <c r="G54" i="28"/>
  <c r="I51" i="28"/>
  <c r="K48" i="28"/>
  <c r="C48" i="28"/>
  <c r="E45" i="28"/>
  <c r="G42" i="28"/>
  <c r="I39" i="28"/>
  <c r="K36" i="28"/>
  <c r="C36" i="28"/>
  <c r="E33" i="28"/>
  <c r="G30" i="28"/>
  <c r="I27" i="28"/>
  <c r="K24" i="28"/>
  <c r="C24" i="28"/>
  <c r="E21" i="28"/>
  <c r="G18" i="28"/>
  <c r="I15" i="28"/>
  <c r="K12" i="28"/>
  <c r="C12" i="28"/>
  <c r="E8" i="28"/>
  <c r="C5" i="28"/>
  <c r="E57" i="22"/>
  <c r="K56" i="22"/>
  <c r="C56" i="22"/>
  <c r="I54" i="22"/>
  <c r="G53" i="22"/>
  <c r="E51" i="22"/>
  <c r="K50" i="22"/>
  <c r="C50" i="22"/>
  <c r="I48" i="22"/>
  <c r="G47" i="22"/>
  <c r="E45" i="22"/>
  <c r="K44" i="22"/>
  <c r="C44" i="22"/>
  <c r="I42" i="22"/>
  <c r="G41" i="22"/>
  <c r="E39" i="22"/>
  <c r="K38" i="22"/>
  <c r="C38" i="22"/>
  <c r="I36" i="22"/>
  <c r="G35" i="22"/>
  <c r="E33" i="22"/>
  <c r="K32" i="22"/>
  <c r="C32" i="22"/>
  <c r="I30" i="22"/>
  <c r="G29" i="22"/>
  <c r="D111" i="22"/>
  <c r="B78" i="22"/>
  <c r="K8" i="22"/>
  <c r="C8" i="22"/>
  <c r="E5" i="22"/>
  <c r="H141" i="28"/>
  <c r="J135" i="28"/>
  <c r="B135" i="28"/>
  <c r="D132" i="28"/>
  <c r="F144" i="28"/>
  <c r="H129" i="28"/>
  <c r="J126" i="28"/>
  <c r="B126" i="28"/>
  <c r="D111" i="28"/>
  <c r="F114" i="28"/>
  <c r="H108" i="28"/>
  <c r="J120" i="28"/>
  <c r="B120" i="28"/>
  <c r="D117" i="28"/>
  <c r="F102" i="28"/>
  <c r="H99" i="28"/>
  <c r="J96" i="28"/>
  <c r="B96" i="28"/>
  <c r="D93" i="28"/>
  <c r="F90" i="28"/>
  <c r="H87" i="28"/>
  <c r="J84" i="28"/>
  <c r="B84" i="28"/>
  <c r="D81" i="28"/>
  <c r="F78" i="28"/>
  <c r="H75" i="28"/>
  <c r="J72" i="28"/>
  <c r="B72" i="28"/>
  <c r="D69" i="28"/>
  <c r="F66" i="28"/>
  <c r="H63" i="28"/>
  <c r="J60" i="28"/>
  <c r="B60" i="28"/>
  <c r="D57" i="28"/>
  <c r="F54" i="28"/>
  <c r="H51" i="28"/>
  <c r="J48" i="28"/>
  <c r="B48" i="28"/>
  <c r="D45" i="28"/>
  <c r="F42" i="28"/>
  <c r="H39" i="28"/>
  <c r="J36" i="28"/>
  <c r="B36" i="28"/>
  <c r="D33" i="28"/>
  <c r="F30" i="28"/>
  <c r="H27" i="28"/>
  <c r="J24" i="28"/>
  <c r="B24" i="28"/>
  <c r="D21" i="28"/>
  <c r="F18" i="28"/>
  <c r="H15" i="28"/>
  <c r="J12" i="28"/>
  <c r="B12" i="28"/>
  <c r="D8" i="28"/>
  <c r="D5" i="28"/>
  <c r="D57" i="22"/>
  <c r="J56" i="22"/>
  <c r="B56" i="22"/>
  <c r="H54" i="22"/>
  <c r="F53" i="22"/>
  <c r="D51" i="22"/>
  <c r="J50" i="22"/>
  <c r="B50" i="22"/>
  <c r="H48" i="22"/>
  <c r="F47" i="22"/>
  <c r="D45" i="22"/>
  <c r="J44" i="22"/>
  <c r="B44" i="22"/>
  <c r="H42" i="22"/>
  <c r="F41" i="22"/>
  <c r="D39" i="22"/>
  <c r="J38" i="22"/>
  <c r="B38" i="22"/>
  <c r="H36" i="22"/>
  <c r="F35" i="22"/>
  <c r="D33" i="22"/>
  <c r="J32" i="22"/>
  <c r="B32" i="22"/>
  <c r="H30" i="22"/>
  <c r="F29" i="22"/>
  <c r="B114" i="22"/>
  <c r="J72" i="22"/>
  <c r="J8" i="22"/>
  <c r="B8" i="22"/>
  <c r="F5" i="22"/>
  <c r="G141" i="28"/>
  <c r="I135" i="28"/>
  <c r="K132" i="28"/>
  <c r="C132" i="28"/>
  <c r="E144" i="28"/>
  <c r="G129" i="28"/>
  <c r="I126" i="28"/>
  <c r="K111" i="28"/>
  <c r="C111" i="28"/>
  <c r="E114" i="28"/>
  <c r="G108" i="28"/>
  <c r="I120" i="28"/>
  <c r="K117" i="28"/>
  <c r="C117" i="28"/>
  <c r="E102" i="28"/>
  <c r="G99" i="28"/>
  <c r="I96" i="28"/>
  <c r="K93" i="28"/>
  <c r="C93" i="28"/>
  <c r="E90" i="28"/>
  <c r="G87" i="28"/>
  <c r="I84" i="28"/>
  <c r="K81" i="28"/>
  <c r="C81" i="28"/>
  <c r="E78" i="28"/>
  <c r="G75" i="28"/>
  <c r="I72" i="28"/>
  <c r="K69" i="28"/>
  <c r="C69" i="28"/>
  <c r="E66" i="28"/>
  <c r="G63" i="28"/>
  <c r="I60" i="28"/>
  <c r="K57" i="28"/>
  <c r="C57" i="28"/>
  <c r="E54" i="28"/>
  <c r="G51" i="28"/>
  <c r="I48" i="28"/>
  <c r="K45" i="28"/>
  <c r="C45" i="28"/>
  <c r="E42" i="28"/>
  <c r="G39" i="28"/>
  <c r="I36" i="28"/>
  <c r="K33" i="28"/>
  <c r="C33" i="28"/>
  <c r="E30" i="28"/>
  <c r="G27" i="28"/>
  <c r="I24" i="28"/>
  <c r="K21" i="28"/>
  <c r="C21" i="28"/>
  <c r="E18" i="28"/>
  <c r="G15" i="28"/>
  <c r="I12" i="28"/>
  <c r="K8" i="28"/>
  <c r="C8" i="28"/>
  <c r="E5" i="28"/>
  <c r="K57" i="22"/>
  <c r="C57" i="22"/>
  <c r="I56" i="22"/>
  <c r="G54" i="22"/>
  <c r="E53" i="22"/>
  <c r="K51" i="22"/>
  <c r="C51" i="22"/>
  <c r="I50" i="22"/>
  <c r="G48" i="22"/>
  <c r="E47" i="22"/>
  <c r="K45" i="22"/>
  <c r="C45" i="22"/>
  <c r="I44" i="22"/>
  <c r="G42" i="22"/>
  <c r="E41" i="22"/>
  <c r="K39" i="22"/>
  <c r="C39" i="22"/>
  <c r="I38" i="22"/>
  <c r="E141" i="28"/>
  <c r="G135" i="28"/>
  <c r="I132" i="28"/>
  <c r="K144" i="28"/>
  <c r="C144" i="28"/>
  <c r="E129" i="28"/>
  <c r="G126" i="28"/>
  <c r="I111" i="28"/>
  <c r="K114" i="28"/>
  <c r="C114" i="28"/>
  <c r="E108" i="28"/>
  <c r="G120" i="28"/>
  <c r="I117" i="28"/>
  <c r="K102" i="28"/>
  <c r="C102" i="28"/>
  <c r="E99" i="28"/>
  <c r="G96" i="28"/>
  <c r="I93" i="28"/>
  <c r="K90" i="28"/>
  <c r="C90" i="28"/>
  <c r="E87" i="28"/>
  <c r="G84" i="28"/>
  <c r="I81" i="28"/>
  <c r="K78" i="28"/>
  <c r="C78" i="28"/>
  <c r="E75" i="28"/>
  <c r="G72" i="28"/>
  <c r="I69" i="28"/>
  <c r="K66" i="28"/>
  <c r="C66" i="28"/>
  <c r="E63" i="28"/>
  <c r="G60" i="28"/>
  <c r="I57" i="28"/>
  <c r="K54" i="28"/>
  <c r="C54" i="28"/>
  <c r="E51" i="28"/>
  <c r="G48" i="28"/>
  <c r="I45" i="28"/>
  <c r="K42" i="28"/>
  <c r="C42" i="28"/>
  <c r="E39" i="28"/>
  <c r="G36" i="28"/>
  <c r="I33" i="28"/>
  <c r="K30" i="28"/>
  <c r="C30" i="28"/>
  <c r="E27" i="28"/>
  <c r="G24" i="28"/>
  <c r="I21" i="28"/>
  <c r="K18" i="28"/>
  <c r="C18" i="28"/>
  <c r="E15" i="28"/>
  <c r="G12" i="28"/>
  <c r="I8" i="28"/>
  <c r="K5" i="28"/>
  <c r="G5" i="28"/>
  <c r="I57" i="22"/>
  <c r="G56" i="22"/>
  <c r="E54" i="22"/>
  <c r="K53" i="22"/>
  <c r="C53" i="22"/>
  <c r="I51" i="22"/>
  <c r="G50" i="22"/>
  <c r="E48" i="22"/>
  <c r="K47" i="22"/>
  <c r="C47" i="22"/>
  <c r="I45" i="22"/>
  <c r="G44" i="22"/>
  <c r="E42" i="22"/>
  <c r="K41" i="22"/>
  <c r="C41" i="22"/>
  <c r="I39" i="22"/>
  <c r="G38" i="22"/>
  <c r="E36" i="22"/>
  <c r="K35" i="22"/>
  <c r="C35" i="22"/>
  <c r="I33" i="22"/>
  <c r="G32" i="22"/>
  <c r="E30" i="22"/>
  <c r="K29" i="22"/>
  <c r="C29" i="22"/>
  <c r="F102" i="22"/>
  <c r="D63" i="22"/>
  <c r="G8" i="22"/>
  <c r="J5" i="22"/>
  <c r="K98" i="28"/>
  <c r="I4" i="22"/>
  <c r="G7" i="22"/>
  <c r="B4" i="28"/>
  <c r="H4" i="28"/>
  <c r="H7" i="28"/>
  <c r="D5" i="22"/>
  <c r="H8" i="22"/>
  <c r="B96" i="22"/>
  <c r="E29" i="22"/>
  <c r="B30" i="22"/>
  <c r="H33" i="22"/>
  <c r="D35" i="22"/>
  <c r="D42" i="22"/>
  <c r="F50" i="22"/>
  <c r="J51" i="22"/>
  <c r="B57" i="22"/>
  <c r="F5" i="28"/>
  <c r="F15" i="28"/>
  <c r="H24" i="28"/>
  <c r="J33" i="28"/>
  <c r="B45" i="28"/>
  <c r="D54" i="28"/>
  <c r="F63" i="28"/>
  <c r="H72" i="28"/>
  <c r="J81" i="28"/>
  <c r="B93" i="28"/>
  <c r="D102" i="28"/>
  <c r="F108" i="28"/>
  <c r="H126" i="28"/>
  <c r="J132" i="28"/>
  <c r="E95" i="28"/>
  <c r="E134" i="28"/>
  <c r="K50" i="28"/>
  <c r="J65" i="28"/>
  <c r="J101" i="28"/>
  <c r="F134" i="28"/>
  <c r="B53" i="28"/>
  <c r="E92" i="28"/>
  <c r="C143" i="28"/>
  <c r="I44" i="28"/>
  <c r="E26" i="28"/>
  <c r="F92" i="28"/>
  <c r="F131" i="28"/>
  <c r="B50" i="28"/>
  <c r="B65" i="28"/>
  <c r="H92" i="28"/>
  <c r="F143" i="28"/>
  <c r="B47" i="28"/>
  <c r="H26" i="28"/>
  <c r="G89" i="28"/>
  <c r="C125" i="28"/>
  <c r="K41" i="28"/>
  <c r="G23" i="28"/>
  <c r="F86" i="28"/>
  <c r="D125" i="28"/>
  <c r="B44" i="28"/>
  <c r="H23" i="28"/>
  <c r="G86" i="28"/>
  <c r="E125" i="28"/>
  <c r="C44" i="28"/>
  <c r="I23" i="28"/>
  <c r="B4" i="22"/>
  <c r="J4" i="22"/>
  <c r="H7" i="22"/>
  <c r="G4" i="28"/>
  <c r="I4" i="28"/>
  <c r="I7" i="28"/>
  <c r="C5" i="22"/>
  <c r="I8" i="22"/>
  <c r="D99" i="22"/>
  <c r="H29" i="22"/>
  <c r="C30" i="22"/>
  <c r="J33" i="22"/>
  <c r="E35" i="22"/>
  <c r="B36" i="22"/>
  <c r="B41" i="22"/>
  <c r="F42" i="22"/>
  <c r="H50" i="22"/>
  <c r="H57" i="22"/>
  <c r="J5" i="28"/>
  <c r="B18" i="28"/>
  <c r="D27" i="28"/>
  <c r="F36" i="28"/>
  <c r="H45" i="28"/>
  <c r="J54" i="28"/>
  <c r="B66" i="28"/>
  <c r="D75" i="28"/>
  <c r="F84" i="28"/>
  <c r="H93" i="28"/>
  <c r="J102" i="28"/>
  <c r="B114" i="28"/>
  <c r="D129" i="28"/>
  <c r="F135" i="28"/>
  <c r="B20" i="22"/>
  <c r="K119" i="22"/>
  <c r="K101" i="22"/>
  <c r="E89" i="22"/>
  <c r="E143" i="22"/>
  <c r="G26" i="22"/>
  <c r="E110" i="22"/>
  <c r="B65" i="22"/>
  <c r="H92" i="22"/>
  <c r="F143" i="22"/>
  <c r="C71" i="28"/>
  <c r="K140" i="28"/>
  <c r="H86" i="28"/>
  <c r="F125" i="28"/>
  <c r="D44" i="28"/>
  <c r="J23" i="28"/>
  <c r="K89" i="28"/>
  <c r="K143" i="28"/>
  <c r="G47" i="28"/>
  <c r="D95" i="28"/>
  <c r="D134" i="28"/>
  <c r="J50" i="28"/>
  <c r="I65" i="28"/>
  <c r="I101" i="28"/>
  <c r="G140" i="28"/>
  <c r="C56" i="28"/>
  <c r="B71" i="28"/>
  <c r="B119" i="28"/>
  <c r="H140" i="28"/>
  <c r="D56" i="28"/>
  <c r="G95" i="28"/>
  <c r="E131" i="28"/>
  <c r="K47" i="28"/>
  <c r="H95" i="28"/>
  <c r="H134" i="28"/>
  <c r="D53" i="28"/>
  <c r="D68" i="28"/>
  <c r="J95" i="28"/>
  <c r="H131" i="28"/>
  <c r="D50" i="28"/>
  <c r="C65" i="28"/>
  <c r="I92" i="28"/>
  <c r="G143" i="28"/>
  <c r="C47" i="28"/>
  <c r="I26" i="28"/>
  <c r="H89" i="28"/>
  <c r="H143" i="28"/>
  <c r="D47" i="28"/>
  <c r="J26" i="28"/>
  <c r="I89" i="28"/>
  <c r="I143" i="28"/>
  <c r="E47" i="28"/>
  <c r="K26" i="28"/>
  <c r="C4" i="22"/>
  <c r="K4" i="22"/>
  <c r="I7" i="22"/>
  <c r="J4" i="28"/>
  <c r="B7" i="28"/>
  <c r="J7" i="28"/>
  <c r="H5" i="22"/>
  <c r="H21" i="22"/>
  <c r="H117" i="22"/>
  <c r="I29" i="22"/>
  <c r="D30" i="22"/>
  <c r="K33" i="22"/>
  <c r="H35" i="22"/>
  <c r="C36" i="22"/>
  <c r="B39" i="22"/>
  <c r="D41" i="22"/>
  <c r="D48" i="22"/>
  <c r="F56" i="22"/>
  <c r="J57" i="22"/>
  <c r="B8" i="28"/>
  <c r="D18" i="28"/>
  <c r="F27" i="28"/>
  <c r="H36" i="28"/>
  <c r="J45" i="28"/>
  <c r="B57" i="28"/>
  <c r="D66" i="28"/>
  <c r="F75" i="28"/>
  <c r="H84" i="28"/>
  <c r="J93" i="28"/>
  <c r="B117" i="28"/>
  <c r="D114" i="28"/>
  <c r="F129" i="28"/>
  <c r="H135" i="28"/>
  <c r="G4" i="22"/>
  <c r="B7" i="22"/>
  <c r="J7" i="22"/>
  <c r="K4" i="28"/>
  <c r="C7" i="28"/>
  <c r="K7" i="28"/>
  <c r="I5" i="22"/>
  <c r="J24" i="22"/>
  <c r="J120" i="22"/>
  <c r="J29" i="22"/>
  <c r="F30" i="22"/>
  <c r="D32" i="22"/>
  <c r="I35" i="22"/>
  <c r="D36" i="22"/>
  <c r="D38" i="22"/>
  <c r="H39" i="22"/>
  <c r="J41" i="22"/>
  <c r="B47" i="22"/>
  <c r="F48" i="22"/>
  <c r="H56" i="22"/>
  <c r="H8" i="28"/>
  <c r="J18" i="28"/>
  <c r="B30" i="28"/>
  <c r="D39" i="28"/>
  <c r="F48" i="28"/>
  <c r="H57" i="28"/>
  <c r="J66" i="28"/>
  <c r="B78" i="28"/>
  <c r="D87" i="28"/>
  <c r="F96" i="28"/>
  <c r="H117" i="28"/>
  <c r="J114" i="28"/>
  <c r="B144" i="28"/>
  <c r="D141" i="28"/>
  <c r="F26" i="22"/>
  <c r="I65" i="22"/>
  <c r="I95" i="22"/>
  <c r="I134" i="22"/>
  <c r="K110" i="28"/>
  <c r="F77" i="22"/>
  <c r="F71" i="22"/>
  <c r="B101" i="22"/>
  <c r="J134" i="22"/>
  <c r="C20" i="28"/>
  <c r="B95" i="28"/>
  <c r="B134" i="28"/>
  <c r="H50" i="28"/>
  <c r="G65" i="28"/>
  <c r="G101" i="28"/>
  <c r="E140" i="28"/>
  <c r="K53" i="28"/>
  <c r="J68" i="28"/>
  <c r="J116" i="28"/>
  <c r="H29" i="28"/>
  <c r="G11" i="28"/>
  <c r="C74" i="28"/>
  <c r="C107" i="28"/>
  <c r="K32" i="28"/>
  <c r="G14" i="28"/>
  <c r="F77" i="28"/>
  <c r="F113" i="28"/>
  <c r="B35" i="28"/>
  <c r="H14" i="28"/>
  <c r="C119" i="28"/>
  <c r="I140" i="28"/>
  <c r="E56" i="28"/>
  <c r="D71" i="28"/>
  <c r="D119" i="28"/>
  <c r="B32" i="28"/>
  <c r="K11" i="28"/>
  <c r="H74" i="28"/>
  <c r="D116" i="28"/>
  <c r="B29" i="28"/>
  <c r="H56" i="28"/>
  <c r="G71" i="28"/>
  <c r="C101" i="28"/>
  <c r="K134" i="28"/>
  <c r="G53" i="28"/>
  <c r="D65" i="28"/>
  <c r="D101" i="28"/>
  <c r="B140" i="28"/>
  <c r="H53" i="28"/>
  <c r="E65" i="28"/>
  <c r="E101" i="28"/>
  <c r="C140" i="28"/>
  <c r="F4" i="22"/>
  <c r="C7" i="22"/>
  <c r="K7" i="22"/>
  <c r="C4" i="28"/>
  <c r="D7" i="28"/>
  <c r="G59" i="28"/>
  <c r="K5" i="22"/>
  <c r="B60" i="22"/>
  <c r="F126" i="22"/>
  <c r="G30" i="22"/>
  <c r="E32" i="22"/>
  <c r="B33" i="22"/>
  <c r="J35" i="22"/>
  <c r="F36" i="22"/>
  <c r="F38" i="22"/>
  <c r="J39" i="22"/>
  <c r="B45" i="22"/>
  <c r="D47" i="22"/>
  <c r="D54" i="22"/>
  <c r="J8" i="28"/>
  <c r="B21" i="28"/>
  <c r="D30" i="28"/>
  <c r="F39" i="28"/>
  <c r="H48" i="28"/>
  <c r="J57" i="28"/>
  <c r="B69" i="28"/>
  <c r="D78" i="28"/>
  <c r="F87" i="28"/>
  <c r="H96" i="28"/>
  <c r="J117" i="28"/>
  <c r="B111" i="28"/>
  <c r="D144" i="28"/>
  <c r="F141" i="28"/>
  <c r="S110" i="22"/>
  <c r="T110" i="28"/>
  <c r="S95" i="28"/>
  <c r="R65" i="28"/>
  <c r="S56" i="28"/>
  <c r="M110" i="22"/>
  <c r="N59" i="22"/>
  <c r="Q47" i="28"/>
  <c r="N92" i="22"/>
  <c r="R113" i="28"/>
  <c r="N95" i="28"/>
  <c r="Q131" i="22"/>
  <c r="V83" i="22"/>
  <c r="O119" i="28"/>
  <c r="N77" i="28"/>
  <c r="Q53" i="28"/>
  <c r="P86" i="22"/>
  <c r="S92" i="22"/>
  <c r="Q62" i="28"/>
  <c r="T101" i="22"/>
  <c r="N131" i="28"/>
  <c r="O71" i="22"/>
  <c r="P110" i="28"/>
  <c r="S134" i="22"/>
  <c r="R95" i="22"/>
  <c r="U110" i="28"/>
  <c r="T86" i="28"/>
  <c r="S38" i="28"/>
  <c r="T74" i="22"/>
  <c r="Q89" i="22"/>
  <c r="T29" i="28"/>
  <c r="R32" i="28"/>
  <c r="U140" i="22"/>
  <c r="U110" i="22"/>
  <c r="Q134" i="28"/>
  <c r="N107" i="28"/>
  <c r="P125" i="22"/>
  <c r="O125" i="28"/>
  <c r="U77" i="22"/>
  <c r="V89" i="28"/>
  <c r="R29" i="28"/>
  <c r="N71" i="22"/>
  <c r="V71" i="22"/>
  <c r="T32" i="28"/>
  <c r="T62" i="28"/>
  <c r="V110" i="22"/>
  <c r="S125" i="22"/>
  <c r="R47" i="28"/>
  <c r="S89" i="28"/>
  <c r="V140" i="28"/>
  <c r="O68" i="28"/>
  <c r="P101" i="28"/>
  <c r="R101" i="28"/>
  <c r="N41" i="28"/>
  <c r="Q92" i="28"/>
  <c r="R83" i="22"/>
  <c r="P44" i="28"/>
  <c r="P74" i="28"/>
  <c r="V134" i="22"/>
  <c r="Q68" i="22"/>
  <c r="S71" i="28"/>
  <c r="V113" i="28"/>
  <c r="T68" i="22"/>
  <c r="T50" i="28"/>
  <c r="N131" i="22"/>
  <c r="M116" i="28"/>
  <c r="N95" i="22"/>
  <c r="V53" i="28"/>
  <c r="V83" i="28"/>
  <c r="O65" i="22"/>
  <c r="P86" i="28"/>
  <c r="R74" i="22"/>
  <c r="P134" i="22"/>
  <c r="S113" i="28"/>
  <c r="R62" i="22"/>
  <c r="R95" i="28"/>
  <c r="U125" i="22"/>
  <c r="M62" i="22"/>
  <c r="Q143" i="22"/>
  <c r="R71" i="28"/>
  <c r="X140" i="22"/>
  <c r="AE107" i="22"/>
  <c r="AD11" i="22"/>
  <c r="AC17" i="28"/>
  <c r="X17" i="22"/>
  <c r="AF140" i="22"/>
  <c r="AA62" i="22"/>
  <c r="Y140"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16" i="22"/>
  <c r="AB17" i="28"/>
  <c r="AC14" i="22"/>
  <c r="AD26" i="28"/>
  <c r="Z14" i="22"/>
  <c r="Z26" i="28"/>
  <c r="B12" i="22"/>
  <c r="F84" i="22"/>
  <c r="J129" i="22"/>
  <c r="D15" i="22"/>
  <c r="H87" i="22"/>
  <c r="B135" i="22"/>
  <c r="F18" i="22"/>
  <c r="J90" i="22"/>
  <c r="D141" i="22"/>
  <c r="Q86" i="28"/>
  <c r="R38" i="28"/>
  <c r="O86" i="22"/>
  <c r="S128" i="22"/>
  <c r="T77" i="28"/>
  <c r="M56" i="28"/>
  <c r="M125" i="22"/>
  <c r="M119" i="28"/>
  <c r="O98" i="22"/>
  <c r="V65" i="22"/>
  <c r="U113" i="22"/>
  <c r="U128" i="22"/>
  <c r="S98" i="28"/>
  <c r="Q83" i="22"/>
  <c r="T98" i="22"/>
  <c r="M95" i="28"/>
  <c r="Q38" i="28"/>
  <c r="N68" i="22"/>
  <c r="R128" i="28"/>
  <c r="T128" i="28"/>
  <c r="U89" i="28"/>
  <c r="P68" i="28"/>
  <c r="S134" i="28"/>
  <c r="R113" i="22"/>
  <c r="R110" i="22"/>
  <c r="U47" i="28"/>
  <c r="N83" i="22"/>
  <c r="Q131" i="28"/>
  <c r="M71" i="22"/>
  <c r="N98" i="22"/>
  <c r="Q119" i="28"/>
  <c r="T113" i="28"/>
  <c r="U65" i="22"/>
  <c r="R86" i="22"/>
  <c r="R26" i="28"/>
  <c r="N128" i="28"/>
  <c r="O116" i="28"/>
  <c r="R107" i="28"/>
  <c r="S62" i="22"/>
  <c r="S50" i="28"/>
  <c r="Y23" i="22"/>
  <c r="Z11" i="22"/>
  <c r="AD81" i="22"/>
  <c r="AF99" i="22"/>
  <c r="AA101" i="28"/>
  <c r="AG68" i="28"/>
  <c r="AB143" i="28"/>
  <c r="Z89" i="28"/>
  <c r="AG59" i="22"/>
  <c r="AE116" i="28"/>
  <c r="AE68" i="28"/>
  <c r="AF113" i="28"/>
  <c r="AF77" i="28"/>
  <c r="X128" i="28"/>
  <c r="AC92" i="28"/>
  <c r="Y128" i="22"/>
  <c r="Y80" i="22"/>
  <c r="AC125" i="22"/>
  <c r="AB89" i="22"/>
  <c r="AF134" i="22"/>
  <c r="AF35" i="28"/>
  <c r="AA101" i="22"/>
  <c r="Z65" i="22"/>
  <c r="AF119" i="22"/>
  <c r="AC71" i="22"/>
  <c r="Y125" i="22"/>
  <c r="X14" i="28"/>
  <c r="Y20" i="22"/>
  <c r="AG23" i="22"/>
  <c r="AD11" i="28"/>
  <c r="AE23" i="22"/>
  <c r="AC26" i="28"/>
  <c r="AF12" i="22"/>
  <c r="AE81" i="22"/>
  <c r="AG99" i="22"/>
  <c r="AF41" i="28"/>
  <c r="AE29" i="28"/>
  <c r="Y125" i="28"/>
  <c r="AC89" i="28"/>
  <c r="X119" i="28"/>
  <c r="AB77" i="28"/>
  <c r="AB128" i="28"/>
  <c r="AC98" i="28"/>
  <c r="Y68" i="28"/>
  <c r="AD125" i="28"/>
  <c r="AB86" i="28"/>
  <c r="AD128" i="22"/>
  <c r="AG101" i="28"/>
  <c r="AG65" i="28"/>
  <c r="Z107" i="28"/>
  <c r="X77" i="28"/>
  <c r="AF128" i="28"/>
  <c r="AE89" i="28"/>
  <c r="AG128" i="22"/>
  <c r="AA83" i="22"/>
  <c r="AA143" i="22"/>
  <c r="AD65" i="28"/>
  <c r="AC92" i="22"/>
  <c r="X47" i="28"/>
  <c r="Y116" i="22"/>
  <c r="Z68" i="22"/>
  <c r="Z110" i="22"/>
  <c r="AC74" i="22"/>
  <c r="AC131" i="22"/>
  <c r="AD23" i="28"/>
  <c r="Y26" i="22"/>
  <c r="AA26" i="22"/>
  <c r="AE20" i="22"/>
  <c r="AF17" i="22"/>
  <c r="AF23" i="22"/>
  <c r="AF81" i="22"/>
  <c r="X129" i="22"/>
  <c r="X41" i="28"/>
  <c r="AC56" i="28"/>
  <c r="AG140" i="28"/>
  <c r="AA110" i="28"/>
  <c r="AE86" i="28"/>
  <c r="AA128" i="22"/>
  <c r="Z116" i="28"/>
  <c r="AD74" i="28"/>
  <c r="Y134" i="28"/>
  <c r="AE95" i="28"/>
  <c r="AA65" i="28"/>
  <c r="AF110" i="28"/>
  <c r="AD83" i="28"/>
  <c r="Z59" i="28"/>
  <c r="AA98" i="28"/>
  <c r="Y65" i="28"/>
  <c r="AB119" i="28"/>
  <c r="Z74" i="28"/>
  <c r="AG143" i="28"/>
  <c r="AA83" i="28"/>
  <c r="Y128" i="28"/>
  <c r="AA86" i="22"/>
  <c r="Y131" i="22"/>
  <c r="X140" i="28"/>
  <c r="AB95" i="22"/>
  <c r="Z56" i="28"/>
  <c r="AG116" i="22"/>
  <c r="AB71" i="22"/>
  <c r="AD143" i="22"/>
  <c r="AE77" i="22"/>
  <c r="AA134" i="22"/>
  <c r="AF26" i="28"/>
  <c r="Z14" i="28"/>
  <c r="AB14" i="28"/>
  <c r="AG11" i="22"/>
  <c r="Y17" i="22"/>
  <c r="X17" i="28"/>
  <c r="AG81" i="22"/>
  <c r="Y129" i="22"/>
  <c r="X99" i="22"/>
  <c r="Z129" i="22"/>
  <c r="Y99" i="22"/>
  <c r="AA129" i="22"/>
  <c r="X81" i="22"/>
  <c r="Z99" i="22"/>
  <c r="AB129" i="22"/>
  <c r="AC23" i="28"/>
  <c r="X20" i="22"/>
  <c r="Z20" i="22"/>
  <c r="AE11" i="28"/>
  <c r="Y11" i="28"/>
  <c r="AA11" i="28"/>
  <c r="AE11" i="22"/>
  <c r="Y81" i="22"/>
  <c r="AA99" i="22"/>
  <c r="AC129" i="22"/>
  <c r="AE26" i="28"/>
  <c r="X26" i="22"/>
  <c r="Z26" i="22"/>
  <c r="AD20" i="22"/>
  <c r="AD23" i="22"/>
  <c r="Z17" i="22"/>
  <c r="AB23" i="22"/>
  <c r="Z81" i="22"/>
  <c r="AB99" i="22"/>
  <c r="AD129" i="22"/>
  <c r="X11" i="28"/>
  <c r="AC20" i="28"/>
  <c r="AA14" i="28"/>
  <c r="AB20" i="22"/>
  <c r="AF14" i="22"/>
  <c r="Z23" i="22"/>
  <c r="AA81" i="22"/>
  <c r="AC99" i="22"/>
  <c r="AE129" i="22"/>
  <c r="AB81" i="22"/>
  <c r="AD99" i="22"/>
  <c r="AF129" i="22"/>
  <c r="AC81" i="22"/>
  <c r="AE99" i="22"/>
  <c r="P119" i="22"/>
  <c r="P71" i="28"/>
  <c r="O134" i="28"/>
  <c r="M92" i="22"/>
  <c r="N62" i="28"/>
  <c r="S99" i="22"/>
  <c r="N113" i="28"/>
  <c r="R80" i="28"/>
  <c r="M131" i="22"/>
  <c r="N71" i="28"/>
  <c r="P92" i="22"/>
  <c r="Q92" i="22"/>
  <c r="P62" i="28"/>
  <c r="T116" i="22"/>
  <c r="V116" i="28"/>
  <c r="P134" i="28"/>
  <c r="S131" i="22"/>
  <c r="T35" i="28"/>
  <c r="M140" i="22"/>
  <c r="M98" i="22"/>
  <c r="Q35" i="28"/>
  <c r="M59" i="22"/>
  <c r="R71" i="22"/>
  <c r="T107" i="28"/>
  <c r="Q119" i="22"/>
  <c r="O53" i="28"/>
  <c r="M83" i="28"/>
  <c r="N116" i="22"/>
  <c r="R134" i="28"/>
  <c r="N68" i="28"/>
  <c r="U101" i="22"/>
  <c r="M131" i="28"/>
  <c r="U65" i="28"/>
  <c r="Q80" i="22"/>
  <c r="S101" i="28"/>
  <c r="V128" i="28"/>
  <c r="S35" i="28"/>
  <c r="O128" i="22"/>
  <c r="P50" i="28"/>
  <c r="P128" i="22"/>
  <c r="R81" i="22"/>
  <c r="T99" i="22"/>
  <c r="V129" i="22"/>
  <c r="V47" i="28"/>
  <c r="M119" i="22"/>
  <c r="M71" i="28"/>
  <c r="N128" i="22"/>
  <c r="U38" i="28"/>
  <c r="R53" i="28"/>
  <c r="Q81" i="22"/>
  <c r="T143" i="28"/>
  <c r="T101" i="28"/>
  <c r="O134" i="22"/>
  <c r="T80" i="28"/>
  <c r="V101" i="22"/>
  <c r="M116" i="22"/>
  <c r="V71" i="28"/>
  <c r="Q110" i="22"/>
  <c r="R110" i="28"/>
  <c r="V32" i="28"/>
  <c r="U62" i="28"/>
  <c r="U134" i="22"/>
  <c r="P47" i="28"/>
  <c r="P77" i="28"/>
  <c r="U92" i="22"/>
  <c r="S131" i="28"/>
  <c r="Q128" i="22"/>
  <c r="P68" i="22"/>
  <c r="R119" i="28"/>
  <c r="O116" i="22"/>
  <c r="M50" i="28"/>
  <c r="U77" i="28"/>
  <c r="V98" i="22"/>
  <c r="P131" i="28"/>
  <c r="S98" i="22"/>
  <c r="U125" i="28"/>
  <c r="S62" i="28"/>
  <c r="S65" i="22"/>
  <c r="Q98" i="28"/>
  <c r="N113" i="22"/>
  <c r="Q32" i="28"/>
  <c r="S143" i="22"/>
  <c r="T38" i="28"/>
  <c r="T59" i="28"/>
  <c r="S81" i="22"/>
  <c r="U99" i="22"/>
  <c r="O86" i="28"/>
  <c r="U116" i="28"/>
  <c r="U129" i="22"/>
  <c r="R50" i="28"/>
  <c r="P113" i="28"/>
  <c r="Q140" i="22"/>
  <c r="P92" i="28"/>
  <c r="S113" i="22"/>
  <c r="O71" i="28"/>
  <c r="T113" i="22"/>
  <c r="R83" i="28"/>
  <c r="N134" i="28"/>
  <c r="P74" i="22"/>
  <c r="Q74" i="28"/>
  <c r="T86" i="22"/>
  <c r="R98" i="28"/>
  <c r="Q86" i="22"/>
  <c r="Q143" i="28"/>
  <c r="U59" i="28"/>
  <c r="N65" i="22"/>
  <c r="T92" i="28"/>
  <c r="M101" i="22"/>
  <c r="U44" i="28"/>
  <c r="S74" i="28"/>
  <c r="T95" i="22"/>
  <c r="N143" i="28"/>
  <c r="T128" i="22"/>
  <c r="Q95" i="22"/>
  <c r="S110" i="28"/>
  <c r="U86" i="28"/>
  <c r="U119" i="22"/>
  <c r="U131" i="28"/>
  <c r="O110" i="22"/>
  <c r="V134" i="28"/>
  <c r="T98" i="28"/>
  <c r="N26" i="22"/>
  <c r="T81" i="22"/>
  <c r="V99" i="22"/>
  <c r="R89" i="28"/>
  <c r="U95" i="22"/>
  <c r="S41" i="28"/>
  <c r="Q71" i="28"/>
  <c r="V80" i="22"/>
  <c r="V110" i="28"/>
  <c r="P128" i="28"/>
  <c r="S80" i="22"/>
  <c r="Q113" i="28"/>
  <c r="S128" i="28"/>
  <c r="Q80" i="28"/>
  <c r="S116" i="22"/>
  <c r="Q101" i="28"/>
  <c r="V107" i="22"/>
  <c r="V107" i="28"/>
  <c r="T47" i="28"/>
  <c r="S77" i="28"/>
  <c r="Q17" i="22"/>
  <c r="U81" i="22"/>
  <c r="M129" i="22"/>
  <c r="O107" i="28"/>
  <c r="P59" i="28"/>
  <c r="U53" i="28"/>
  <c r="S65" i="28"/>
  <c r="Q101" i="22"/>
  <c r="O98" i="28"/>
  <c r="T119" i="22"/>
  <c r="T119" i="28"/>
  <c r="U98" i="28"/>
  <c r="S14" i="22"/>
  <c r="V81" i="22"/>
  <c r="N129" i="22"/>
  <c r="V14" i="22"/>
  <c r="M99" i="22"/>
  <c r="O129" i="22"/>
  <c r="N99" i="22"/>
  <c r="P129" i="22"/>
  <c r="N110" i="22"/>
  <c r="U92" i="28"/>
  <c r="T107" i="22"/>
  <c r="P35" i="28"/>
  <c r="N65" i="28"/>
  <c r="M83" i="22"/>
  <c r="O143" i="28"/>
  <c r="O128" i="28"/>
  <c r="V62" i="22"/>
  <c r="R92" i="28"/>
  <c r="N59" i="28"/>
  <c r="O92" i="28"/>
  <c r="P113" i="22"/>
  <c r="U35" i="28"/>
  <c r="U59" i="22"/>
  <c r="O80" i="22"/>
  <c r="S86" i="28"/>
  <c r="N80" i="22"/>
  <c r="N98" i="28"/>
  <c r="S77" i="22"/>
  <c r="M23" i="28"/>
  <c r="M81" i="22"/>
  <c r="O99" i="22"/>
  <c r="Q129" i="22"/>
  <c r="M107" i="22"/>
  <c r="Q110" i="28"/>
  <c r="M128" i="22"/>
  <c r="U71" i="22"/>
  <c r="Q83" i="28"/>
  <c r="T71" i="22"/>
  <c r="T89" i="28"/>
  <c r="U98" i="22"/>
  <c r="O17" i="28"/>
  <c r="N81" i="22"/>
  <c r="P99" i="22"/>
  <c r="R129" i="22"/>
  <c r="Q77" i="28"/>
  <c r="Q98" i="22"/>
  <c r="O113" i="28"/>
  <c r="Q59" i="28"/>
  <c r="O80" i="28"/>
  <c r="P65" i="22"/>
  <c r="N80" i="28"/>
  <c r="O81" i="22"/>
  <c r="Q99" i="22"/>
  <c r="S129" i="22"/>
  <c r="Q116" i="22"/>
  <c r="M47" i="28"/>
  <c r="M80" i="28"/>
  <c r="V77" i="22"/>
  <c r="T134" i="28"/>
  <c r="R128" i="22"/>
  <c r="M101" i="28"/>
  <c r="R107" i="22"/>
  <c r="P56" i="28"/>
  <c r="R74" i="28"/>
  <c r="O107" i="22"/>
  <c r="S47" i="28"/>
  <c r="O74" i="28"/>
  <c r="O95" i="22"/>
  <c r="M107" i="28"/>
  <c r="U128" i="28"/>
  <c r="M44" i="28"/>
  <c r="O62" i="28"/>
  <c r="R68" i="28"/>
  <c r="P81" i="22"/>
  <c r="R99" i="22"/>
  <c r="B59" i="22"/>
  <c r="D80" i="22"/>
  <c r="F98" i="22"/>
  <c r="H128" i="22"/>
  <c r="H59" i="28"/>
  <c r="J80" i="28"/>
  <c r="B128" i="28"/>
  <c r="C12" i="22"/>
  <c r="E15" i="22"/>
  <c r="G18" i="22"/>
  <c r="I21" i="22"/>
  <c r="K24" i="22"/>
  <c r="C60" i="22"/>
  <c r="E63" i="22"/>
  <c r="G66" i="22"/>
  <c r="I69" i="22"/>
  <c r="K72" i="22"/>
  <c r="C78" i="22"/>
  <c r="E81" i="22"/>
  <c r="G84" i="22"/>
  <c r="I87" i="22"/>
  <c r="K90" i="22"/>
  <c r="C96" i="22"/>
  <c r="E99" i="22"/>
  <c r="G102" i="22"/>
  <c r="I117" i="22"/>
  <c r="K120" i="22"/>
  <c r="C114" i="22"/>
  <c r="E111" i="22"/>
  <c r="G126" i="22"/>
  <c r="I144" i="22"/>
  <c r="K129" i="22"/>
  <c r="C135" i="22"/>
  <c r="E141" i="22"/>
  <c r="C59" i="22"/>
  <c r="E80" i="22"/>
  <c r="G98" i="22"/>
  <c r="I128" i="22"/>
  <c r="I59" i="28"/>
  <c r="K80" i="28"/>
  <c r="C128" i="28"/>
  <c r="D12" i="22"/>
  <c r="F15" i="22"/>
  <c r="H18" i="22"/>
  <c r="J21" i="22"/>
  <c r="B27" i="22"/>
  <c r="D60" i="22"/>
  <c r="F63" i="22"/>
  <c r="H66" i="22"/>
  <c r="J69" i="22"/>
  <c r="B75" i="22"/>
  <c r="D78" i="22"/>
  <c r="F81" i="22"/>
  <c r="H84" i="22"/>
  <c r="J87" i="22"/>
  <c r="B93" i="22"/>
  <c r="D96" i="22"/>
  <c r="F99" i="22"/>
  <c r="H102" i="22"/>
  <c r="J117" i="22"/>
  <c r="B108" i="22"/>
  <c r="D114" i="22"/>
  <c r="F111" i="22"/>
  <c r="H126" i="22"/>
  <c r="J144" i="22"/>
  <c r="B132" i="22"/>
  <c r="D135" i="22"/>
  <c r="F141" i="22"/>
  <c r="D59" i="22"/>
  <c r="F80" i="22"/>
  <c r="H98" i="22"/>
  <c r="J128" i="22"/>
  <c r="J59" i="28"/>
  <c r="B98" i="28"/>
  <c r="D128" i="28"/>
  <c r="E12" i="22"/>
  <c r="G15" i="22"/>
  <c r="I18" i="22"/>
  <c r="K21" i="22"/>
  <c r="C27" i="22"/>
  <c r="E60" i="22"/>
  <c r="G63" i="22"/>
  <c r="I66" i="22"/>
  <c r="K69" i="22"/>
  <c r="C75" i="22"/>
  <c r="E78" i="22"/>
  <c r="G81" i="22"/>
  <c r="I84" i="22"/>
  <c r="K87" i="22"/>
  <c r="C93" i="22"/>
  <c r="E96" i="22"/>
  <c r="G99" i="22"/>
  <c r="I102" i="22"/>
  <c r="K117" i="22"/>
  <c r="C108" i="22"/>
  <c r="E114" i="22"/>
  <c r="G111" i="22"/>
  <c r="I126" i="22"/>
  <c r="K144" i="22"/>
  <c r="C132" i="22"/>
  <c r="E135" i="22"/>
  <c r="G141" i="22"/>
  <c r="E59" i="22"/>
  <c r="G80" i="22"/>
  <c r="I98" i="22"/>
  <c r="K128" i="22"/>
  <c r="K59" i="28"/>
  <c r="C98" i="28"/>
  <c r="E128" i="28"/>
  <c r="F12" i="22"/>
  <c r="H15" i="22"/>
  <c r="J18" i="22"/>
  <c r="B24" i="22"/>
  <c r="D27" i="22"/>
  <c r="F60" i="22"/>
  <c r="H63" i="22"/>
  <c r="J66" i="22"/>
  <c r="B72" i="22"/>
  <c r="D75" i="22"/>
  <c r="F78" i="22"/>
  <c r="H81" i="22"/>
  <c r="J84" i="22"/>
  <c r="B90" i="22"/>
  <c r="D93" i="22"/>
  <c r="F96" i="22"/>
  <c r="H99" i="22"/>
  <c r="J102" i="22"/>
  <c r="B120" i="22"/>
  <c r="D108" i="22"/>
  <c r="F114" i="22"/>
  <c r="H111" i="22"/>
  <c r="J126" i="22"/>
  <c r="B129" i="22"/>
  <c r="D132" i="22"/>
  <c r="F135" i="22"/>
  <c r="H141" i="22"/>
  <c r="F59" i="22"/>
  <c r="H80" i="22"/>
  <c r="J98" i="22"/>
  <c r="B80" i="28"/>
  <c r="D98" i="28"/>
  <c r="F128" i="28"/>
  <c r="G12" i="22"/>
  <c r="I15" i="22"/>
  <c r="K18" i="22"/>
  <c r="C24" i="22"/>
  <c r="E27" i="22"/>
  <c r="G60" i="22"/>
  <c r="I63" i="22"/>
  <c r="K66" i="22"/>
  <c r="C72" i="22"/>
  <c r="E75" i="22"/>
  <c r="G78" i="22"/>
  <c r="I81" i="22"/>
  <c r="K84" i="22"/>
  <c r="C90" i="22"/>
  <c r="E93" i="22"/>
  <c r="G96" i="22"/>
  <c r="I99" i="22"/>
  <c r="K102" i="22"/>
  <c r="C120" i="22"/>
  <c r="E108" i="22"/>
  <c r="G114" i="22"/>
  <c r="I111" i="22"/>
  <c r="K126" i="22"/>
  <c r="C129" i="22"/>
  <c r="E132" i="22"/>
  <c r="G135" i="22"/>
  <c r="I141" i="22"/>
  <c r="G59" i="22"/>
  <c r="I80" i="22"/>
  <c r="K98" i="22"/>
  <c r="C80" i="28"/>
  <c r="E98" i="28"/>
  <c r="G128" i="28"/>
  <c r="H12" i="22"/>
  <c r="J15" i="22"/>
  <c r="B21" i="22"/>
  <c r="D24" i="22"/>
  <c r="F27" i="22"/>
  <c r="H60" i="22"/>
  <c r="J63" i="22"/>
  <c r="B69" i="22"/>
  <c r="D72" i="22"/>
  <c r="F75" i="22"/>
  <c r="H78" i="22"/>
  <c r="J81" i="22"/>
  <c r="B87" i="22"/>
  <c r="D90" i="22"/>
  <c r="F93" i="22"/>
  <c r="H96" i="22"/>
  <c r="J99" i="22"/>
  <c r="B117" i="22"/>
  <c r="D120" i="22"/>
  <c r="F108" i="22"/>
  <c r="H114" i="22"/>
  <c r="J111" i="22"/>
  <c r="B144" i="22"/>
  <c r="D129" i="22"/>
  <c r="F132" i="22"/>
  <c r="H135" i="22"/>
  <c r="J141" i="22"/>
  <c r="H59" i="22"/>
  <c r="J80" i="22"/>
  <c r="B128" i="22"/>
  <c r="B59" i="28"/>
  <c r="D80" i="28"/>
  <c r="F98" i="28"/>
  <c r="H128" i="28"/>
  <c r="I12" i="22"/>
  <c r="K15" i="22"/>
  <c r="C21" i="22"/>
  <c r="E24" i="22"/>
  <c r="G27" i="22"/>
  <c r="I60" i="22"/>
  <c r="K63" i="22"/>
  <c r="C69" i="22"/>
  <c r="E72" i="22"/>
  <c r="G75" i="22"/>
  <c r="I78" i="22"/>
  <c r="K81" i="22"/>
  <c r="C87" i="22"/>
  <c r="E90" i="22"/>
  <c r="G93" i="22"/>
  <c r="I96" i="22"/>
  <c r="K99" i="22"/>
  <c r="C117" i="22"/>
  <c r="E120" i="22"/>
  <c r="G108" i="22"/>
  <c r="I114" i="22"/>
  <c r="K111" i="22"/>
  <c r="C144" i="22"/>
  <c r="E129" i="22"/>
  <c r="G132" i="22"/>
  <c r="I135" i="22"/>
  <c r="K141" i="22"/>
  <c r="I59" i="22"/>
  <c r="K80" i="22"/>
  <c r="C128" i="22"/>
  <c r="C59" i="28"/>
  <c r="E80" i="28"/>
  <c r="G98" i="28"/>
  <c r="I128" i="28"/>
  <c r="J12" i="22"/>
  <c r="B18" i="22"/>
  <c r="D21" i="22"/>
  <c r="F24" i="22"/>
  <c r="H27" i="22"/>
  <c r="J60" i="22"/>
  <c r="B66" i="22"/>
  <c r="D69" i="22"/>
  <c r="F72" i="22"/>
  <c r="H75" i="22"/>
  <c r="J78" i="22"/>
  <c r="B84" i="22"/>
  <c r="D87" i="22"/>
  <c r="F90" i="22"/>
  <c r="H93" i="22"/>
  <c r="J96" i="22"/>
  <c r="B102" i="22"/>
  <c r="D117" i="22"/>
  <c r="F120" i="22"/>
  <c r="H108" i="22"/>
  <c r="J114" i="22"/>
  <c r="B126" i="22"/>
  <c r="D144" i="22"/>
  <c r="F129" i="22"/>
  <c r="H132" i="22"/>
  <c r="J135" i="22"/>
  <c r="J59" i="22"/>
  <c r="B98" i="22"/>
  <c r="D128" i="22"/>
  <c r="D59" i="28"/>
  <c r="F80" i="28"/>
  <c r="H98" i="28"/>
  <c r="J128" i="28"/>
  <c r="K12" i="22"/>
  <c r="C18" i="22"/>
  <c r="E21" i="22"/>
  <c r="G24" i="22"/>
  <c r="I27" i="22"/>
  <c r="K60" i="22"/>
  <c r="C66" i="22"/>
  <c r="E69" i="22"/>
  <c r="G72" i="22"/>
  <c r="I75" i="22"/>
  <c r="K78" i="22"/>
  <c r="C84" i="22"/>
  <c r="E87" i="22"/>
  <c r="G90" i="22"/>
  <c r="I93" i="22"/>
  <c r="K96" i="22"/>
  <c r="C102" i="22"/>
  <c r="E117" i="22"/>
  <c r="G120" i="22"/>
  <c r="I108" i="22"/>
  <c r="K114" i="22"/>
  <c r="C126" i="22"/>
  <c r="E144" i="22"/>
  <c r="G129" i="22"/>
  <c r="I132" i="22"/>
  <c r="K135" i="22"/>
  <c r="K59" i="22"/>
  <c r="C98" i="22"/>
  <c r="E128" i="22"/>
  <c r="E59" i="28"/>
  <c r="G80" i="28"/>
  <c r="I98" i="28"/>
  <c r="K128" i="28"/>
  <c r="B15" i="22"/>
  <c r="D18" i="22"/>
  <c r="F21" i="22"/>
  <c r="H24" i="22"/>
  <c r="J27" i="22"/>
  <c r="B63" i="22"/>
  <c r="D66" i="22"/>
  <c r="F69" i="22"/>
  <c r="H72" i="22"/>
  <c r="J75" i="22"/>
  <c r="B81" i="22"/>
  <c r="D84" i="22"/>
  <c r="F87" i="22"/>
  <c r="H90" i="22"/>
  <c r="J93" i="22"/>
  <c r="B99" i="22"/>
  <c r="D102" i="22"/>
  <c r="F117" i="22"/>
  <c r="H120" i="22"/>
  <c r="J108" i="22"/>
  <c r="B111" i="22"/>
  <c r="D126" i="22"/>
  <c r="F144" i="22"/>
  <c r="H129" i="22"/>
  <c r="J132" i="22"/>
  <c r="B141" i="22"/>
  <c r="B80" i="22"/>
  <c r="D98" i="22"/>
  <c r="F128" i="22"/>
  <c r="F59" i="28"/>
  <c r="H80" i="28"/>
  <c r="J98" i="28"/>
  <c r="C15" i="22"/>
  <c r="E18" i="22"/>
  <c r="G21" i="22"/>
  <c r="I24" i="22"/>
  <c r="K27" i="22"/>
  <c r="C63" i="22"/>
  <c r="E66" i="22"/>
  <c r="G69" i="22"/>
  <c r="I72" i="22"/>
  <c r="K75" i="22"/>
  <c r="C81" i="22"/>
  <c r="E84" i="22"/>
  <c r="G87" i="22"/>
  <c r="I90" i="22"/>
  <c r="K93" i="22"/>
  <c r="C99" i="22"/>
  <c r="E102" i="22"/>
  <c r="G117" i="22"/>
  <c r="I120" i="22"/>
  <c r="K108" i="22"/>
  <c r="C111" i="22"/>
  <c r="E126" i="22"/>
  <c r="G144" i="22"/>
  <c r="I129" i="22"/>
  <c r="K132" i="22"/>
  <c r="C141" i="22"/>
  <c r="Y86" i="28"/>
  <c r="AB59" i="22"/>
  <c r="AG62" i="22"/>
  <c r="Y101" i="22"/>
  <c r="AE134" i="22"/>
  <c r="X71" i="22"/>
  <c r="AF116" i="22"/>
  <c r="AA77" i="22"/>
  <c r="AC107" i="22"/>
  <c r="X86" i="28"/>
  <c r="AB113" i="22"/>
  <c r="AB29" i="28"/>
  <c r="AE83" i="22"/>
  <c r="AA110" i="22"/>
  <c r="X11" i="22"/>
  <c r="AA17" i="28"/>
  <c r="AF23" i="28"/>
  <c r="AE17" i="22"/>
  <c r="AB14" i="22"/>
  <c r="AC26" i="22"/>
  <c r="AG17" i="28"/>
  <c r="AB26" i="28"/>
  <c r="AE26" i="22"/>
  <c r="AB17" i="22"/>
  <c r="AB66" i="22"/>
  <c r="AD69" i="22"/>
  <c r="Y107" i="28"/>
  <c r="AG68" i="22"/>
  <c r="AE116" i="22"/>
  <c r="Z77" i="22"/>
  <c r="AB107" i="22"/>
  <c r="AC83" i="22"/>
  <c r="Y110" i="22"/>
  <c r="X38" i="28"/>
  <c r="AD86" i="22"/>
  <c r="X125" i="22"/>
  <c r="AF47" i="28"/>
  <c r="AG89" i="22"/>
  <c r="AG125" i="22"/>
  <c r="Z17" i="28"/>
  <c r="AE23" i="28"/>
  <c r="AD17" i="22"/>
  <c r="AA14" i="22"/>
  <c r="AB26" i="22"/>
  <c r="AF17" i="28"/>
  <c r="AA26" i="28"/>
  <c r="AD26" i="22"/>
  <c r="AA17" i="22"/>
  <c r="AC11" i="22"/>
  <c r="AF72" i="22"/>
  <c r="AB84" i="22"/>
  <c r="AF92" i="28"/>
  <c r="Z65" i="28"/>
  <c r="AC125" i="28"/>
  <c r="AG89" i="28"/>
  <c r="AA62" i="28"/>
  <c r="X113" i="28"/>
  <c r="AB83" i="28"/>
  <c r="AA119" i="28"/>
  <c r="AE77" i="28"/>
  <c r="AC59" i="28"/>
  <c r="Y74" i="22"/>
  <c r="AC119" i="22"/>
  <c r="Z113" i="22"/>
  <c r="AD140" i="28"/>
  <c r="AC86" i="22"/>
  <c r="AG110" i="22"/>
  <c r="Z47" i="28"/>
  <c r="AF89" i="22"/>
  <c r="AF125" i="22"/>
  <c r="AF92" i="22"/>
  <c r="AE143" i="22"/>
  <c r="Y17" i="28"/>
  <c r="AB20" i="28"/>
  <c r="AG26" i="28"/>
  <c r="AG20" i="22"/>
  <c r="AA20" i="22"/>
  <c r="AC14" i="28"/>
  <c r="X23" i="28"/>
  <c r="Z11" i="28"/>
  <c r="AF20" i="22"/>
  <c r="AA23" i="22"/>
  <c r="X78" i="22"/>
  <c r="AD87" i="22"/>
  <c r="Z102" i="22"/>
  <c r="AB11" i="22"/>
  <c r="AF90" i="22"/>
  <c r="AB117" i="22"/>
  <c r="AD120" i="22"/>
  <c r="AF108" i="22"/>
  <c r="AG141" i="22"/>
  <c r="AE96" i="22"/>
  <c r="AC27" i="22"/>
  <c r="AA24" i="22"/>
  <c r="Y21" i="22"/>
  <c r="AG15" i="22"/>
  <c r="AE12" i="22"/>
  <c r="AG135" i="22"/>
  <c r="AE132" i="22"/>
  <c r="AC144" i="22"/>
  <c r="Y126" i="22"/>
  <c r="AG114" i="22"/>
  <c r="AE108" i="22"/>
  <c r="AC120" i="22"/>
  <c r="AA117" i="22"/>
  <c r="Y102" i="22"/>
  <c r="AG93" i="22"/>
  <c r="AE90" i="22"/>
  <c r="AC87" i="22"/>
  <c r="AA84" i="22"/>
  <c r="AG75" i="22"/>
  <c r="AE72" i="22"/>
  <c r="AC69" i="22"/>
  <c r="AA66" i="22"/>
  <c r="Y63" i="22"/>
  <c r="AF141" i="22"/>
  <c r="AD96" i="22"/>
  <c r="AB27" i="22"/>
  <c r="Z24" i="22"/>
  <c r="X21" i="22"/>
  <c r="AF15" i="22"/>
  <c r="AD12" i="22"/>
  <c r="AF135" i="22"/>
  <c r="AD132" i="22"/>
  <c r="AB144" i="22"/>
  <c r="X126" i="22"/>
  <c r="AF114" i="22"/>
  <c r="AD108" i="22"/>
  <c r="AB120" i="22"/>
  <c r="Z117" i="22"/>
  <c r="X102" i="22"/>
  <c r="AF93" i="22"/>
  <c r="AD90" i="22"/>
  <c r="AB87" i="22"/>
  <c r="Z84" i="22"/>
  <c r="AF75" i="22"/>
  <c r="AD72" i="22"/>
  <c r="AB69" i="22"/>
  <c r="Z66" i="22"/>
  <c r="X63" i="22"/>
  <c r="AE141" i="22"/>
  <c r="AC96" i="22"/>
  <c r="AA27" i="22"/>
  <c r="Y24" i="22"/>
  <c r="AG18" i="22"/>
  <c r="AE15" i="22"/>
  <c r="AC12" i="22"/>
  <c r="AE135" i="22"/>
  <c r="AC132" i="22"/>
  <c r="AA144" i="22"/>
  <c r="AG111" i="22"/>
  <c r="AE114" i="22"/>
  <c r="AC108" i="22"/>
  <c r="AA120" i="22"/>
  <c r="Y117" i="22"/>
  <c r="AE93" i="22"/>
  <c r="AC90" i="22"/>
  <c r="AA87" i="22"/>
  <c r="Y84" i="22"/>
  <c r="AG78" i="22"/>
  <c r="AE75" i="22"/>
  <c r="AC72" i="22"/>
  <c r="AA69" i="22"/>
  <c r="Y66" i="22"/>
  <c r="AG60" i="22"/>
  <c r="AD141" i="22"/>
  <c r="AB96" i="22"/>
  <c r="Z27" i="22"/>
  <c r="X24" i="22"/>
  <c r="AF18" i="22"/>
  <c r="AD15" i="22"/>
  <c r="AB12" i="22"/>
  <c r="AD135" i="22"/>
  <c r="AB132" i="22"/>
  <c r="Z144" i="22"/>
  <c r="AF111" i="22"/>
  <c r="AD114" i="22"/>
  <c r="AB108" i="22"/>
  <c r="Z120" i="22"/>
  <c r="X117" i="22"/>
  <c r="AD93" i="22"/>
  <c r="AB90" i="22"/>
  <c r="Z87" i="22"/>
  <c r="X84" i="22"/>
  <c r="AF78" i="22"/>
  <c r="AD75" i="22"/>
  <c r="AB72" i="22"/>
  <c r="Z69" i="22"/>
  <c r="X66" i="22"/>
  <c r="AF60" i="22"/>
  <c r="AC141" i="22"/>
  <c r="AA96" i="22"/>
  <c r="Y27" i="22"/>
  <c r="AG21" i="22"/>
  <c r="AE18" i="22"/>
  <c r="AC15" i="22"/>
  <c r="AA12" i="22"/>
  <c r="AC135" i="22"/>
  <c r="AA132" i="22"/>
  <c r="Y144" i="22"/>
  <c r="AG126" i="22"/>
  <c r="AE111" i="22"/>
  <c r="AC114" i="22"/>
  <c r="AA108" i="22"/>
  <c r="Y120" i="22"/>
  <c r="AG102" i="22"/>
  <c r="AC93" i="22"/>
  <c r="AA90" i="22"/>
  <c r="Y87" i="22"/>
  <c r="AE78" i="22"/>
  <c r="AC75" i="22"/>
  <c r="AA72" i="22"/>
  <c r="Y69" i="22"/>
  <c r="AG63" i="22"/>
  <c r="AE60" i="22"/>
  <c r="AB141" i="22"/>
  <c r="Z96" i="22"/>
  <c r="X27" i="22"/>
  <c r="AF21" i="22"/>
  <c r="AD18" i="22"/>
  <c r="AB15" i="22"/>
  <c r="Z12" i="22"/>
  <c r="AB135" i="22"/>
  <c r="Z132" i="22"/>
  <c r="X144" i="22"/>
  <c r="AF126" i="22"/>
  <c r="AD111" i="22"/>
  <c r="AB114" i="22"/>
  <c r="Z108" i="22"/>
  <c r="X120" i="22"/>
  <c r="AF102" i="22"/>
  <c r="AB93" i="22"/>
  <c r="Z90" i="22"/>
  <c r="X87" i="22"/>
  <c r="AD78" i="22"/>
  <c r="AB75" i="22"/>
  <c r="Z72" i="22"/>
  <c r="X69" i="22"/>
  <c r="AF63" i="22"/>
  <c r="AD60" i="22"/>
  <c r="AA141" i="22"/>
  <c r="Y96" i="22"/>
  <c r="AG24" i="22"/>
  <c r="AE21" i="22"/>
  <c r="AC18" i="22"/>
  <c r="AA15" i="22"/>
  <c r="Y12" i="22"/>
  <c r="AA135" i="22"/>
  <c r="Y132" i="22"/>
  <c r="AE126" i="22"/>
  <c r="AC111" i="22"/>
  <c r="AA114" i="22"/>
  <c r="Y108" i="22"/>
  <c r="AG117" i="22"/>
  <c r="AE102" i="22"/>
  <c r="AA93" i="22"/>
  <c r="Y90" i="22"/>
  <c r="AG84" i="22"/>
  <c r="AC78" i="22"/>
  <c r="AA75" i="22"/>
  <c r="Y72" i="22"/>
  <c r="AG66" i="22"/>
  <c r="AE63" i="22"/>
  <c r="AC60" i="22"/>
  <c r="Z141" i="22"/>
  <c r="X96" i="22"/>
  <c r="AF24" i="22"/>
  <c r="AD21" i="22"/>
  <c r="AB18" i="22"/>
  <c r="Z15" i="22"/>
  <c r="X12" i="22"/>
  <c r="Z135" i="22"/>
  <c r="X132" i="22"/>
  <c r="AD126" i="22"/>
  <c r="AB111" i="22"/>
  <c r="Z114" i="22"/>
  <c r="X108" i="22"/>
  <c r="AF117" i="22"/>
  <c r="AD102" i="22"/>
  <c r="Z93" i="22"/>
  <c r="X90" i="22"/>
  <c r="AF84" i="22"/>
  <c r="AB78" i="22"/>
  <c r="Z75" i="22"/>
  <c r="X72" i="22"/>
  <c r="AF66" i="22"/>
  <c r="AD63" i="22"/>
  <c r="AB60" i="22"/>
  <c r="Y141" i="22"/>
  <c r="AG27" i="22"/>
  <c r="AE24" i="22"/>
  <c r="AC21" i="22"/>
  <c r="AA18" i="22"/>
  <c r="Y15" i="22"/>
  <c r="Y135" i="22"/>
  <c r="AG144" i="22"/>
  <c r="AC126" i="22"/>
  <c r="AA111" i="22"/>
  <c r="Y114" i="22"/>
  <c r="AG120" i="22"/>
  <c r="AE117" i="22"/>
  <c r="AC102" i="22"/>
  <c r="Y93" i="22"/>
  <c r="AG87" i="22"/>
  <c r="AE84" i="22"/>
  <c r="AA78" i="22"/>
  <c r="Y75" i="22"/>
  <c r="AG69" i="22"/>
  <c r="AE66" i="22"/>
  <c r="AC63" i="22"/>
  <c r="AA60" i="22"/>
  <c r="X141" i="22"/>
  <c r="AF27" i="22"/>
  <c r="AD24" i="22"/>
  <c r="AB21" i="22"/>
  <c r="Z18" i="22"/>
  <c r="X15" i="22"/>
  <c r="X135" i="22"/>
  <c r="AF144" i="22"/>
  <c r="AB126" i="22"/>
  <c r="Z111" i="22"/>
  <c r="X114" i="22"/>
  <c r="AF120" i="22"/>
  <c r="AD117" i="22"/>
  <c r="AB102" i="22"/>
  <c r="X93" i="22"/>
  <c r="AF87" i="22"/>
  <c r="AD84" i="22"/>
  <c r="Z78" i="22"/>
  <c r="X75" i="22"/>
  <c r="AF69" i="22"/>
  <c r="AD66" i="22"/>
  <c r="AB63" i="22"/>
  <c r="Z60" i="22"/>
  <c r="AG96" i="22"/>
  <c r="AE27" i="22"/>
  <c r="AC24" i="22"/>
  <c r="AA21" i="22"/>
  <c r="Y18" i="22"/>
  <c r="AG12" i="22"/>
  <c r="AG132" i="22"/>
  <c r="AE144" i="22"/>
  <c r="AA126" i="22"/>
  <c r="Y111" i="22"/>
  <c r="AG108" i="22"/>
  <c r="AE120" i="22"/>
  <c r="AC117" i="22"/>
  <c r="AA102" i="22"/>
  <c r="AG90" i="22"/>
  <c r="AE87" i="22"/>
  <c r="AC84" i="22"/>
  <c r="Y78" i="22"/>
  <c r="AG72" i="22"/>
  <c r="AE69" i="22"/>
  <c r="AC66" i="22"/>
  <c r="AA63" i="22"/>
  <c r="Y60" i="22"/>
  <c r="X111" i="22"/>
  <c r="AD144" i="22"/>
  <c r="X18" i="22"/>
  <c r="Z126" i="22"/>
  <c r="AF132" i="22"/>
  <c r="Z21" i="22"/>
  <c r="X23" i="22"/>
  <c r="AF14" i="28"/>
  <c r="AA23" i="28"/>
  <c r="AC11" i="28"/>
  <c r="AB24" i="22"/>
  <c r="X60" i="22"/>
  <c r="AD27" i="22"/>
  <c r="AG83" i="28"/>
  <c r="AD59" i="22"/>
  <c r="AF119" i="28"/>
  <c r="X59" i="28"/>
  <c r="AG116" i="28"/>
  <c r="AA77" i="28"/>
  <c r="AG59" i="28"/>
  <c r="X116" i="28"/>
  <c r="AB74" i="28"/>
  <c r="AE134" i="28"/>
  <c r="Y101" i="28"/>
  <c r="AC71" i="28"/>
  <c r="Z143" i="28"/>
  <c r="AD92" i="28"/>
  <c r="X65" i="28"/>
  <c r="AC110" i="28"/>
  <c r="AG86" i="28"/>
  <c r="AG131" i="22"/>
  <c r="X68" i="22"/>
  <c r="X116" i="22"/>
  <c r="AD140" i="22"/>
  <c r="AA74" i="22"/>
  <c r="AE119" i="22"/>
  <c r="AB77" i="22"/>
  <c r="AD107" i="22"/>
  <c r="AC113" i="22"/>
  <c r="AC23" i="22"/>
  <c r="Y14" i="28"/>
  <c r="AD20" i="28"/>
  <c r="AF11" i="28"/>
  <c r="AG26" i="22"/>
  <c r="AC20" i="22"/>
  <c r="AE14" i="28"/>
  <c r="Z23" i="28"/>
  <c r="AB11" i="28"/>
  <c r="AF26" i="22"/>
  <c r="Z63" i="22"/>
  <c r="AF96" i="22"/>
  <c r="U29" i="28"/>
  <c r="T116" i="28"/>
  <c r="P131" i="22"/>
  <c r="R62" i="28"/>
  <c r="T83" i="22"/>
  <c r="R44" i="28"/>
  <c r="M35" i="28"/>
  <c r="V56" i="28"/>
  <c r="O32" i="28"/>
  <c r="O83" i="28"/>
  <c r="R119" i="22"/>
  <c r="P53" i="28"/>
  <c r="P116" i="28"/>
  <c r="V59" i="28"/>
  <c r="M65" i="22"/>
  <c r="M125" i="28"/>
  <c r="M65" i="28"/>
  <c r="R92" i="22"/>
  <c r="N35" i="28"/>
  <c r="P89" i="28"/>
  <c r="M59" i="28"/>
  <c r="O92" i="22"/>
  <c r="Q44" i="28"/>
  <c r="M89" i="28"/>
  <c r="O77" i="22"/>
  <c r="S32" i="28"/>
  <c r="T143" i="22"/>
  <c r="S68" i="22"/>
  <c r="S143" i="28"/>
  <c r="P83" i="22"/>
  <c r="R35" i="28"/>
  <c r="R86" i="28"/>
  <c r="V125" i="28"/>
  <c r="O89" i="22"/>
  <c r="P140" i="22"/>
  <c r="M26" i="22"/>
  <c r="O17" i="22"/>
  <c r="T20" i="22"/>
  <c r="M11" i="28"/>
  <c r="Q26" i="28"/>
  <c r="S20" i="28"/>
  <c r="M17" i="28"/>
  <c r="R134" i="22"/>
  <c r="N74" i="28"/>
  <c r="P95" i="22"/>
  <c r="N56" i="28"/>
  <c r="O56" i="28"/>
  <c r="R65" i="22"/>
  <c r="T65" i="22"/>
  <c r="U74" i="22"/>
  <c r="M29" i="28"/>
  <c r="T92" i="22"/>
  <c r="N50" i="28"/>
  <c r="N101" i="28"/>
  <c r="U113" i="28"/>
  <c r="P89" i="22"/>
  <c r="V29" i="28"/>
  <c r="N86" i="28"/>
  <c r="M89" i="22"/>
  <c r="S29" i="28"/>
  <c r="U83" i="28"/>
  <c r="V143" i="22"/>
  <c r="M74" i="22"/>
  <c r="Q29" i="28"/>
  <c r="M74" i="28"/>
  <c r="R125" i="22"/>
  <c r="Q65" i="22"/>
  <c r="Q125" i="28"/>
  <c r="P32" i="28"/>
  <c r="R140" i="28"/>
  <c r="R23" i="22"/>
  <c r="N17" i="22"/>
  <c r="T17" i="22"/>
  <c r="Q11" i="28"/>
  <c r="P26" i="28"/>
  <c r="R20" i="28"/>
  <c r="V14" i="28"/>
  <c r="P29" i="28"/>
  <c r="N92" i="28"/>
  <c r="Q113" i="22"/>
  <c r="M53" i="28"/>
  <c r="V131" i="28"/>
  <c r="T140" i="22"/>
  <c r="T83" i="28"/>
  <c r="V116" i="22"/>
  <c r="T62" i="22"/>
  <c r="Q74" i="22"/>
  <c r="N77" i="22"/>
  <c r="P77" i="22"/>
  <c r="R143" i="22"/>
  <c r="S71" i="22"/>
  <c r="U134" i="28"/>
  <c r="U74" i="28"/>
  <c r="R89" i="22"/>
  <c r="V44" i="28"/>
  <c r="V95" i="28"/>
  <c r="P143" i="22"/>
  <c r="S107" i="28"/>
  <c r="O59" i="22"/>
  <c r="T140" i="28"/>
  <c r="R59" i="22"/>
  <c r="U83" i="22"/>
  <c r="Q140" i="28"/>
  <c r="T125" i="22"/>
  <c r="U68" i="22"/>
  <c r="O140" i="28"/>
  <c r="U68" i="28"/>
  <c r="P110" i="22"/>
  <c r="O62" i="22"/>
  <c r="S116" i="28"/>
  <c r="S59" i="28"/>
  <c r="V74" i="22"/>
  <c r="N29" i="28"/>
  <c r="T71" i="28"/>
  <c r="N38" i="28"/>
  <c r="M68" i="28"/>
  <c r="O140" i="22"/>
  <c r="Q23" i="22"/>
  <c r="M17" i="22"/>
  <c r="T14" i="22"/>
  <c r="P11" i="28"/>
  <c r="O26" i="28"/>
  <c r="Q20" i="28"/>
  <c r="T14" i="28"/>
  <c r="P23" i="22"/>
  <c r="O14" i="22"/>
  <c r="U11" i="22"/>
  <c r="O11" i="28"/>
  <c r="U23" i="28"/>
  <c r="P20" i="28"/>
  <c r="S14" i="28"/>
  <c r="U56" i="28"/>
  <c r="Q125" i="22"/>
  <c r="R68" i="22"/>
  <c r="N110" i="28"/>
  <c r="P65" i="28"/>
  <c r="M11" i="22"/>
  <c r="O23" i="22"/>
  <c r="N14" i="22"/>
  <c r="U26" i="22"/>
  <c r="N11" i="28"/>
  <c r="T23" i="28"/>
  <c r="O20" i="28"/>
  <c r="O14" i="28"/>
  <c r="M143" i="28"/>
  <c r="R11" i="22"/>
  <c r="N23" i="22"/>
  <c r="M14" i="22"/>
  <c r="U23" i="22"/>
  <c r="R11" i="28"/>
  <c r="S23" i="28"/>
  <c r="N20" i="28"/>
  <c r="N14" i="28"/>
  <c r="M113" i="22"/>
  <c r="R77" i="22"/>
  <c r="S140" i="28"/>
  <c r="Q11" i="22"/>
  <c r="P20" i="22"/>
  <c r="S11" i="22"/>
  <c r="U20" i="22"/>
  <c r="V11" i="28"/>
  <c r="R23" i="28"/>
  <c r="M20" i="28"/>
  <c r="M14" i="28"/>
  <c r="N89" i="22"/>
  <c r="U143" i="22"/>
  <c r="O38" i="28"/>
  <c r="P11" i="22"/>
  <c r="O20" i="22"/>
  <c r="S26" i="22"/>
  <c r="U17" i="22"/>
  <c r="V26" i="28"/>
  <c r="Q23" i="28"/>
  <c r="V17" i="28"/>
  <c r="S141" i="22"/>
  <c r="Q135" i="22"/>
  <c r="O132" i="22"/>
  <c r="M144" i="22"/>
  <c r="U126" i="22"/>
  <c r="S111" i="22"/>
  <c r="Q114" i="22"/>
  <c r="O108" i="22"/>
  <c r="M120" i="22"/>
  <c r="U102" i="22"/>
  <c r="Q96" i="22"/>
  <c r="O93" i="22"/>
  <c r="M90" i="22"/>
  <c r="U84" i="22"/>
  <c r="Q78" i="22"/>
  <c r="O75" i="22"/>
  <c r="M72" i="22"/>
  <c r="U66" i="22"/>
  <c r="S63" i="22"/>
  <c r="Q60" i="22"/>
  <c r="O27" i="22"/>
  <c r="M24" i="22"/>
  <c r="U18" i="22"/>
  <c r="S15" i="22"/>
  <c r="N12" i="22"/>
  <c r="R141" i="22"/>
  <c r="P135" i="22"/>
  <c r="N132" i="22"/>
  <c r="T126" i="22"/>
  <c r="R111" i="22"/>
  <c r="P114" i="22"/>
  <c r="N108" i="22"/>
  <c r="V117" i="22"/>
  <c r="T102" i="22"/>
  <c r="P96" i="22"/>
  <c r="N93" i="22"/>
  <c r="V87" i="22"/>
  <c r="T84" i="22"/>
  <c r="P78" i="22"/>
  <c r="N75" i="22"/>
  <c r="V69" i="22"/>
  <c r="T66" i="22"/>
  <c r="R63" i="22"/>
  <c r="P60" i="22"/>
  <c r="N27" i="22"/>
  <c r="V21" i="22"/>
  <c r="T18" i="22"/>
  <c r="R15" i="22"/>
  <c r="O12" i="22"/>
  <c r="Q141" i="22"/>
  <c r="O135" i="22"/>
  <c r="M132" i="22"/>
  <c r="S126" i="22"/>
  <c r="Q111" i="22"/>
  <c r="O114" i="22"/>
  <c r="M108" i="22"/>
  <c r="U117" i="22"/>
  <c r="S102" i="22"/>
  <c r="O96" i="22"/>
  <c r="M93" i="22"/>
  <c r="U87" i="22"/>
  <c r="S84" i="22"/>
  <c r="O78" i="22"/>
  <c r="M75" i="22"/>
  <c r="U69" i="22"/>
  <c r="S66" i="22"/>
  <c r="Q63" i="22"/>
  <c r="O60" i="22"/>
  <c r="M27" i="22"/>
  <c r="U21" i="22"/>
  <c r="S18" i="22"/>
  <c r="Q15" i="22"/>
  <c r="P12" i="22"/>
  <c r="P141" i="22"/>
  <c r="N135" i="22"/>
  <c r="V144" i="22"/>
  <c r="R126" i="22"/>
  <c r="P111" i="22"/>
  <c r="N114" i="22"/>
  <c r="V120" i="22"/>
  <c r="T117" i="22"/>
  <c r="R102" i="22"/>
  <c r="N96" i="22"/>
  <c r="V90" i="22"/>
  <c r="T87" i="22"/>
  <c r="R84" i="22"/>
  <c r="N78" i="22"/>
  <c r="V72" i="22"/>
  <c r="T69" i="22"/>
  <c r="R66" i="22"/>
  <c r="P63" i="22"/>
  <c r="N60" i="22"/>
  <c r="V24" i="22"/>
  <c r="T21" i="22"/>
  <c r="R18" i="22"/>
  <c r="P15" i="22"/>
  <c r="Q12" i="22"/>
  <c r="O141" i="22"/>
  <c r="M135" i="22"/>
  <c r="U144" i="22"/>
  <c r="Q126" i="22"/>
  <c r="O111" i="22"/>
  <c r="M114" i="22"/>
  <c r="U120" i="22"/>
  <c r="S117" i="22"/>
  <c r="Q102" i="22"/>
  <c r="M96" i="22"/>
  <c r="U90" i="22"/>
  <c r="S87" i="22"/>
  <c r="Q84" i="22"/>
  <c r="M78" i="22"/>
  <c r="U72" i="22"/>
  <c r="S69" i="22"/>
  <c r="Q66" i="22"/>
  <c r="O63" i="22"/>
  <c r="M60" i="22"/>
  <c r="U24" i="22"/>
  <c r="S21" i="22"/>
  <c r="Q18" i="22"/>
  <c r="O15" i="22"/>
  <c r="M12" i="22"/>
  <c r="N141" i="22"/>
  <c r="V132" i="22"/>
  <c r="T144" i="22"/>
  <c r="P126" i="22"/>
  <c r="N111" i="22"/>
  <c r="V108" i="22"/>
  <c r="T120" i="22"/>
  <c r="R117" i="22"/>
  <c r="P102" i="22"/>
  <c r="V93" i="22"/>
  <c r="T90" i="22"/>
  <c r="R87" i="22"/>
  <c r="P84" i="22"/>
  <c r="V75" i="22"/>
  <c r="T72" i="22"/>
  <c r="R69" i="22"/>
  <c r="P66" i="22"/>
  <c r="N63" i="22"/>
  <c r="V27" i="22"/>
  <c r="T24" i="22"/>
  <c r="R21" i="22"/>
  <c r="P18" i="22"/>
  <c r="N15" i="22"/>
  <c r="M141" i="22"/>
  <c r="U132" i="22"/>
  <c r="S144" i="22"/>
  <c r="O126" i="22"/>
  <c r="M111" i="22"/>
  <c r="U108" i="22"/>
  <c r="S120" i="22"/>
  <c r="Q117" i="22"/>
  <c r="O102" i="22"/>
  <c r="U93" i="22"/>
  <c r="S90" i="22"/>
  <c r="Q87" i="22"/>
  <c r="O84" i="22"/>
  <c r="U75" i="22"/>
  <c r="S72" i="22"/>
  <c r="Q69" i="22"/>
  <c r="O66" i="22"/>
  <c r="M63" i="22"/>
  <c r="U27" i="22"/>
  <c r="S24" i="22"/>
  <c r="Q21" i="22"/>
  <c r="O18" i="22"/>
  <c r="M15" i="22"/>
  <c r="V135" i="22"/>
  <c r="T132" i="22"/>
  <c r="R144" i="22"/>
  <c r="N126" i="22"/>
  <c r="V114" i="22"/>
  <c r="T108" i="22"/>
  <c r="R120" i="22"/>
  <c r="P117" i="22"/>
  <c r="N102" i="22"/>
  <c r="V96" i="22"/>
  <c r="T93" i="22"/>
  <c r="R90" i="22"/>
  <c r="P87" i="22"/>
  <c r="N84" i="22"/>
  <c r="V78" i="22"/>
  <c r="T75" i="22"/>
  <c r="R72" i="22"/>
  <c r="P69" i="22"/>
  <c r="N66" i="22"/>
  <c r="V60" i="22"/>
  <c r="T27" i="22"/>
  <c r="R24" i="22"/>
  <c r="P21" i="22"/>
  <c r="N18" i="22"/>
  <c r="V12" i="22"/>
  <c r="U135" i="22"/>
  <c r="S132" i="22"/>
  <c r="Q144" i="22"/>
  <c r="M126" i="22"/>
  <c r="U114" i="22"/>
  <c r="S108" i="22"/>
  <c r="Q120" i="22"/>
  <c r="O117" i="22"/>
  <c r="M102" i="22"/>
  <c r="U96" i="22"/>
  <c r="S93" i="22"/>
  <c r="Q90" i="22"/>
  <c r="O87" i="22"/>
  <c r="M84" i="22"/>
  <c r="U78" i="22"/>
  <c r="S75" i="22"/>
  <c r="Q72" i="22"/>
  <c r="O69" i="22"/>
  <c r="M66" i="22"/>
  <c r="U60" i="22"/>
  <c r="S27" i="22"/>
  <c r="Q24" i="22"/>
  <c r="O21" i="22"/>
  <c r="M18" i="22"/>
  <c r="U12" i="22"/>
  <c r="V141" i="22"/>
  <c r="T135" i="22"/>
  <c r="R132" i="22"/>
  <c r="P144" i="22"/>
  <c r="V111" i="22"/>
  <c r="T114" i="22"/>
  <c r="R108" i="22"/>
  <c r="P120" i="22"/>
  <c r="N117" i="22"/>
  <c r="T96" i="22"/>
  <c r="R93" i="22"/>
  <c r="P90" i="22"/>
  <c r="N87" i="22"/>
  <c r="T78" i="22"/>
  <c r="R75" i="22"/>
  <c r="P72" i="22"/>
  <c r="N69" i="22"/>
  <c r="V63" i="22"/>
  <c r="T60" i="22"/>
  <c r="R27" i="22"/>
  <c r="P24" i="22"/>
  <c r="N21" i="22"/>
  <c r="V15" i="22"/>
  <c r="T12" i="22"/>
  <c r="U141" i="22"/>
  <c r="S135" i="22"/>
  <c r="Q132" i="22"/>
  <c r="O144" i="22"/>
  <c r="U111" i="22"/>
  <c r="S114" i="22"/>
  <c r="Q108" i="22"/>
  <c r="O120" i="22"/>
  <c r="M117" i="22"/>
  <c r="S96" i="22"/>
  <c r="Q93" i="22"/>
  <c r="O90" i="22"/>
  <c r="M87" i="22"/>
  <c r="S78" i="22"/>
  <c r="Q75" i="22"/>
  <c r="O72" i="22"/>
  <c r="M69" i="22"/>
  <c r="U63" i="22"/>
  <c r="S60" i="22"/>
  <c r="Q27" i="22"/>
  <c r="O24" i="22"/>
  <c r="M21" i="22"/>
  <c r="U15" i="22"/>
  <c r="S12" i="22"/>
  <c r="T141" i="22"/>
  <c r="R135" i="22"/>
  <c r="P132" i="22"/>
  <c r="N144" i="22"/>
  <c r="V126" i="22"/>
  <c r="T111" i="22"/>
  <c r="R114" i="22"/>
  <c r="P108" i="22"/>
  <c r="N120"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4" i="22"/>
  <c r="Q107" i="28"/>
  <c r="V89" i="22"/>
  <c r="V131" i="22"/>
  <c r="P107" i="28"/>
  <c r="V74" i="28"/>
  <c r="P125" i="28"/>
  <c r="T56" i="28"/>
  <c r="Q65" i="28"/>
  <c r="U119" i="28"/>
  <c r="O47" i="28"/>
  <c r="S86" i="22"/>
  <c r="R59" i="28"/>
  <c r="O77" i="28"/>
  <c r="S125" i="28"/>
  <c r="O59" i="28"/>
  <c r="Q95" i="28"/>
  <c r="U32" i="28"/>
  <c r="O74" i="22"/>
  <c r="T110" i="22"/>
  <c r="P59" i="22"/>
  <c r="P38" i="28"/>
  <c r="T77" i="22"/>
  <c r="O143" i="22"/>
  <c r="Q89" i="28"/>
  <c r="U140" i="28"/>
  <c r="O68" i="22"/>
  <c r="S107" i="22"/>
  <c r="T74" i="28"/>
  <c r="N125" i="28"/>
  <c r="R56" i="28"/>
  <c r="V95" i="22"/>
  <c r="M62" i="28"/>
  <c r="Q116" i="28"/>
  <c r="U41" i="28"/>
  <c r="O83" i="22"/>
  <c r="N107" i="22"/>
  <c r="V86" i="28"/>
  <c r="N140" i="28"/>
  <c r="U62" i="22"/>
  <c r="N119" i="22"/>
  <c r="Q14" i="28"/>
  <c r="S17" i="28"/>
  <c r="U20" i="28"/>
  <c r="M26" i="28"/>
  <c r="T11" i="28"/>
  <c r="V26" i="22"/>
  <c r="T26" i="22"/>
  <c r="Q14" i="22"/>
  <c r="R20" i="22"/>
  <c r="R26" i="22"/>
  <c r="V38" i="28"/>
  <c r="N143" i="22"/>
  <c r="M143" i="22"/>
  <c r="R143" i="28"/>
  <c r="P101" i="22"/>
  <c r="S68" i="28"/>
  <c r="M113" i="28"/>
  <c r="Q50" i="28"/>
  <c r="U89" i="22"/>
  <c r="U143" i="28"/>
  <c r="S101" i="22"/>
  <c r="S59" i="22"/>
  <c r="M38" i="28"/>
  <c r="Q77" i="22"/>
  <c r="V125" i="22"/>
  <c r="N116" i="28"/>
  <c r="R41" i="28"/>
  <c r="S92" i="28"/>
  <c r="M32" i="28"/>
  <c r="Q71" i="22"/>
  <c r="V113" i="22"/>
  <c r="V77" i="28"/>
  <c r="P143" i="28"/>
  <c r="N101" i="22"/>
  <c r="O65" i="28"/>
  <c r="S119" i="28"/>
  <c r="R14" i="28"/>
  <c r="T17" i="28"/>
  <c r="V20" i="28"/>
  <c r="N26" i="28"/>
  <c r="S11" i="28"/>
  <c r="V11" i="22"/>
  <c r="T11" i="22"/>
  <c r="R14" i="22"/>
  <c r="M23" i="22"/>
  <c r="N11" i="22"/>
  <c r="Q107" i="22"/>
  <c r="O89" i="28"/>
  <c r="P107" i="22"/>
  <c r="N89" i="28"/>
  <c r="P83" i="28"/>
  <c r="T131" i="28"/>
  <c r="N62" i="22"/>
  <c r="R116" i="22"/>
  <c r="U71" i="28"/>
  <c r="O110" i="28"/>
  <c r="S53" i="28"/>
  <c r="M95" i="22"/>
  <c r="V59" i="22"/>
  <c r="S83" i="28"/>
  <c r="M134" i="28"/>
  <c r="Q62" i="22"/>
  <c r="U116" i="22"/>
  <c r="U101" i="28"/>
  <c r="O41" i="28"/>
  <c r="V62" i="28"/>
  <c r="P119" i="28"/>
  <c r="T44" i="28"/>
  <c r="N86" i="22"/>
  <c r="U95" i="28"/>
  <c r="O35" i="28"/>
  <c r="S74" i="22"/>
  <c r="N125" i="22"/>
  <c r="N83" i="28"/>
  <c r="R131" i="28"/>
  <c r="P116" i="22"/>
  <c r="Q68" i="28"/>
  <c r="U107" i="28"/>
  <c r="O50" i="28"/>
  <c r="S89" i="22"/>
  <c r="V86" i="22"/>
  <c r="T65" i="28"/>
  <c r="T131" i="22"/>
  <c r="V119" i="28"/>
  <c r="S44" i="28"/>
  <c r="O11" i="22"/>
  <c r="N20" i="22"/>
  <c r="S23" i="22"/>
  <c r="U14" i="22"/>
  <c r="U26" i="28"/>
  <c r="P23" i="28"/>
  <c r="U17" i="28"/>
  <c r="U86" i="22"/>
  <c r="O44" i="28"/>
  <c r="O95" i="28"/>
  <c r="O29" i="28"/>
  <c r="V92" i="22"/>
  <c r="N47" i="28"/>
  <c r="V65" i="28"/>
  <c r="N140" i="22"/>
  <c r="P26" i="22"/>
  <c r="M20" i="22"/>
  <c r="S20" i="22"/>
  <c r="V20" i="22"/>
  <c r="T26" i="28"/>
  <c r="O23" i="28"/>
  <c r="Q17" i="28"/>
  <c r="N53" i="28"/>
  <c r="T95" i="28"/>
  <c r="Q59" i="22"/>
  <c r="U50" i="28"/>
  <c r="T59" i="22"/>
  <c r="S83" i="22"/>
  <c r="M41" i="28"/>
  <c r="M92" i="28"/>
  <c r="M77" i="22"/>
  <c r="M140" i="28"/>
  <c r="M77" i="28"/>
  <c r="T89" i="22"/>
  <c r="V41" i="28"/>
  <c r="V92" i="28"/>
  <c r="R77" i="28"/>
  <c r="M68" i="22"/>
  <c r="O26" i="22"/>
  <c r="R17" i="22"/>
  <c r="S17" i="22"/>
  <c r="V17" i="22"/>
  <c r="S26" i="28"/>
  <c r="N23" i="28"/>
  <c r="P17"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tc={258133A0-6D55-47E8-9A7B-56428911FBC7}</author>
  </authors>
  <commentList>
    <comment ref="A52" authorId="0" shapeId="0" xr:uid="{258133A0-6D55-47E8-9A7B-56428911FBC7}">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tc={41AA1F1D-94EB-4EAD-B2C3-C8F84E02122D}</author>
  </authors>
  <commentList>
    <comment ref="A50" authorId="0" shapeId="0" xr:uid="{41AA1F1D-94EB-4EAD-B2C3-C8F84E02122D}">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tc={67D1A9DD-7A61-43CA-9B14-D430984C3971}</author>
  </authors>
  <commentList>
    <comment ref="A50" authorId="0" shapeId="0" xr:uid="{67D1A9DD-7A61-43CA-9B14-D430984C3971}">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sharedStrings.xml><?xml version="1.0" encoding="utf-8"?>
<sst xmlns="http://schemas.openxmlformats.org/spreadsheetml/2006/main" count="927" uniqueCount="142">
  <si>
    <t>Occupancy</t>
  </si>
  <si>
    <t>ADR</t>
  </si>
  <si>
    <t>RevPAR</t>
  </si>
  <si>
    <t>WD Total</t>
  </si>
  <si>
    <t>WE Total</t>
  </si>
  <si>
    <t>Total Week</t>
  </si>
  <si>
    <t>SUN</t>
  </si>
  <si>
    <t>MON</t>
  </si>
  <si>
    <t>TUE</t>
  </si>
  <si>
    <t>WED</t>
  </si>
  <si>
    <t>THU</t>
  </si>
  <si>
    <t>FRI</t>
  </si>
  <si>
    <t>SAT</t>
  </si>
  <si>
    <t>United States</t>
  </si>
  <si>
    <t>% Change Vs. 2024</t>
  </si>
  <si>
    <t>Virginia</t>
  </si>
  <si>
    <t>Virginia Class Scales</t>
  </si>
  <si>
    <t>Luxury</t>
  </si>
  <si>
    <t>Upper Upscale</t>
  </si>
  <si>
    <t>Upscale</t>
  </si>
  <si>
    <t>Upper Midscale</t>
  </si>
  <si>
    <t>Midscale</t>
  </si>
  <si>
    <t>Economy</t>
  </si>
  <si>
    <t>VTC Defined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</si>
  <si>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</si>
  <si>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</si>
  <si>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</si>
  <si>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</si>
  <si>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</si>
  <si>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</si>
  <si>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</si>
  <si>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</si>
  <si>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</si>
  <si>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</si>
  <si>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</si>
  <si>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</si>
  <si>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</si>
  <si>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</si>
  <si>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</si>
  <si>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</si>
  <si>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</si>
  <si>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</si>
  <si>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</si>
  <si>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</si>
  <si>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</si>
  <si>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</si>
  <si>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</si>
  <si>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</si>
  <si>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South Central</t>
  </si>
  <si>
    <t>Virginia Area (non-MSA)</t>
  </si>
  <si>
    <t>Lynchburg, VA</t>
  </si>
  <si>
    <t>Blacksburg &amp; Wytheville, VA</t>
  </si>
  <si>
    <t>Staunton &amp; Harrisonburg, VA</t>
  </si>
  <si>
    <t>Virginia Shenandoah Valley Regional</t>
  </si>
  <si>
    <t>Roanoke, VA</t>
  </si>
  <si>
    <t>Charlottesville, VA</t>
  </si>
  <si>
    <t>Bristol-Kingsport MSA</t>
  </si>
  <si>
    <t>Richmond - Petersburg, VA</t>
  </si>
  <si>
    <t>Petersburg/Chester, VA</t>
  </si>
  <si>
    <t>Richmond CBD, VA</t>
  </si>
  <si>
    <t>Richmond East-Airport</t>
  </si>
  <si>
    <t>Richmond North/Glen Allen, VA</t>
  </si>
  <si>
    <t>Richmond West/Midlothian, VA</t>
  </si>
  <si>
    <t>SOURCE: COSTAR REALTY INFORMATION, INC. 
REPUBLICATION OR OTHER RE-USE OF THIS DATA WITHOUT THE EXPRESS WRITTEN PERMISSION OF COSTAR IS STRICTLY PROHIBITED</t>
  </si>
  <si>
    <t>Tab 2 - Weekly Year Over Year Translation Table</t>
  </si>
  <si>
    <t>Sun</t>
  </si>
  <si>
    <t>Mon</t>
  </si>
  <si>
    <t>Tue</t>
  </si>
  <si>
    <t>Wed</t>
  </si>
  <si>
    <t>Thu</t>
  </si>
  <si>
    <t>Fri</t>
  </si>
  <si>
    <t>Sat</t>
  </si>
  <si>
    <t>→</t>
  </si>
  <si>
    <t>May</t>
  </si>
  <si>
    <t>May / Jun</t>
  </si>
  <si>
    <t>Jun</t>
  </si>
  <si>
    <t>This Year</t>
  </si>
  <si>
    <t>Last Year</t>
  </si>
  <si>
    <t>Monday, May 26th</t>
  </si>
  <si>
    <t xml:space="preserve"> - Memorial Day</t>
  </si>
  <si>
    <t>Monday, May 27th</t>
  </si>
  <si>
    <t>Number of Weekdays:</t>
  </si>
  <si>
    <t>Number of Weekend Days: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</si>
  <si>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</si>
  <si>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Update Current Week Date Here</t>
  </si>
  <si>
    <t>Update Rolling 28 day period date here.</t>
  </si>
  <si>
    <t>Currency</t>
  </si>
  <si>
    <t>Current Week Occupancy (%)</t>
  </si>
  <si>
    <t>Current Week Occupancy Percent Change (%)</t>
  </si>
  <si>
    <t>Running 28 Day Occupancy (%)</t>
  </si>
  <si>
    <t>Running 28 Day Occupancy Percent Change (%)</t>
  </si>
  <si>
    <t>ISO Code</t>
  </si>
  <si>
    <t>Rate</t>
  </si>
  <si>
    <t>Tues</t>
  </si>
  <si>
    <t>Thur</t>
  </si>
  <si>
    <t>WD</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</si>
  <si>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</si>
  <si>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</si>
  <si>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</si>
  <si>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</si>
  <si>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</si>
  <si>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</si>
  <si>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</si>
  <si>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</si>
  <si>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</si>
  <si>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</si>
  <si>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</si>
  <si>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</si>
  <si>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</si>
  <si>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</si>
  <si>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North/Glen Allen, VA </t>
  </si>
  <si>
    <t>Virginia Regional</t>
  </si>
  <si>
    <t>Bristol/Kingsport, TN</t>
  </si>
  <si>
    <t>Virginia Luxury</t>
  </si>
  <si>
    <t>Virginia Upper Upscale</t>
  </si>
  <si>
    <t>Virginia Upscale</t>
  </si>
  <si>
    <t>Virginia Upper Midscale</t>
  </si>
  <si>
    <t>Virginia Midscale</t>
  </si>
  <si>
    <t>Virginia Economy</t>
  </si>
  <si>
    <t>Current Week ADR</t>
  </si>
  <si>
    <t>Current Week ADR Percent Change (%)</t>
  </si>
  <si>
    <t>Running 28 Day ADR</t>
  </si>
  <si>
    <t>Running 28 Day ADR Percent Change (%)</t>
  </si>
  <si>
    <t>Current Week RevPAR</t>
  </si>
  <si>
    <t>Current Week RevPAR Percent Change (%)</t>
  </si>
  <si>
    <t>Running 28 Day RevPAR</t>
  </si>
  <si>
    <t>Running 28 Day RevPAR Percent Change (%)</t>
  </si>
  <si>
    <t>Tab 21 - Help</t>
  </si>
  <si>
    <t>Glossary:</t>
  </si>
  <si>
    <t>Frequently Asked Questions (FAQ):</t>
  </si>
  <si>
    <t xml:space="preserve">Virginia Tourism Regions. </t>
  </si>
  <si>
    <t>Refer to tabs to the right for STR Submarket Maps</t>
  </si>
  <si>
    <t>Sunday, Jun 15th</t>
  </si>
  <si>
    <t xml:space="preserve"> - Father's Day</t>
  </si>
  <si>
    <t>Sunday, June 16th</t>
  </si>
  <si>
    <t>Thursday, Jun 19th</t>
  </si>
  <si>
    <t xml:space="preserve"> - Juneteenth</t>
  </si>
  <si>
    <t>Wednesday, June 19th</t>
  </si>
  <si>
    <t>Week of June 8 to June 14, 2025</t>
  </si>
  <si>
    <t>May 18 - June 14, 2025
Rolling-28 Day Period</t>
  </si>
  <si>
    <t>For the Week of June 08, 2025 to June 14, 2025</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</si>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</sst>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2">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b/>
      <sz val="14"/>
      <name val="Arial"/>
      <family val="2"/>
    </font>
    <font>
      <sz val="10"/>
      <name val="Arial"/>
      <family val="2"/>
    </font>
    <font>
      <sz val="10"/>
      <name val="Arial"/>
      <family val="2"/>
    </font>
    <font>
      <sz val="11"/>
      <name val="Asap"/>
      <family val="2"/>
    </font>
    <font>
      <b/>
      <sz val="11"/>
      <name val="Asap"/>
      <family val="2"/>
    </font>
    <font>
      <b/>
      <sz val="11"/>
      <color theme="0"/>
      <name val="Asap"/>
      <family val="2"/>
    </font>
    <font>
      <sz val="8"/>
      <name val="Arial"/>
      <family val="2"/>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4" fillId="0" borderId="0" applyFont="0" applyFill="0" applyBorder="0" applyAlignment="0" applyProtection="0"/>
  </cellStyleXfs>
  <cellXfs count="243">
    <xf numFmtId="0" fontId="0" fillId="0" borderId="0" xfId="0"/>
    <xf numFmtId="0" fontId="4" fillId="0" borderId="0" xfId="0" applyFont="1"/>
    <xf numFmtId="0" fontId="1" fillId="0" borderId="0" xfId="0" applyFont="1"/>
    <xf numFmtId="0" fontId="8" fillId="2" borderId="9" xfId="0" applyFont="1" applyFill="1" applyBorder="1" applyAlignment="1">
      <alignment horizontal="center"/>
    </xf>
    <xf numFmtId="0" fontId="6"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5"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6" fillId="0" borderId="0" xfId="0" applyFont="1" applyAlignment="1">
      <alignment vertical="top" wrapText="1"/>
    </xf>
    <xf numFmtId="0" fontId="11"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5" fillId="0" borderId="0" xfId="0" applyFont="1" applyAlignment="1">
      <alignment horizontal="center" vertical="center" wrapText="1"/>
    </xf>
    <xf numFmtId="0" fontId="9"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3" fillId="0" borderId="1" xfId="0" applyFont="1" applyBorder="1" applyAlignment="1">
      <alignment horizontal="center" wrapText="1"/>
    </xf>
    <xf numFmtId="0" fontId="3"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23" fillId="6" borderId="29" xfId="0" applyFont="1" applyFill="1" applyBorder="1"/>
    <xf numFmtId="0" fontId="23" fillId="6" borderId="29" xfId="0" applyFont="1" applyFill="1" applyBorder="1" applyAlignment="1">
      <alignment wrapText="1"/>
    </xf>
    <xf numFmtId="0" fontId="17" fillId="0" borderId="0" xfId="0" applyFont="1" applyAlignment="1">
      <alignment horizontal="left"/>
    </xf>
    <xf numFmtId="0" fontId="1" fillId="0" borderId="0" xfId="0" applyFont="1" applyAlignment="1">
      <alignment horizontal="left"/>
    </xf>
    <xf numFmtId="0" fontId="18" fillId="3" borderId="0" xfId="0" applyFont="1" applyFill="1"/>
    <xf numFmtId="0" fontId="18" fillId="3" borderId="0" xfId="0" applyFont="1" applyFill="1" applyAlignment="1">
      <alignment vertical="center"/>
    </xf>
    <xf numFmtId="0" fontId="19"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1" fillId="3" borderId="0" xfId="0" applyFont="1" applyFill="1" applyAlignment="1">
      <alignment horizontal="center"/>
    </xf>
    <xf numFmtId="0" fontId="4" fillId="5"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4" fillId="3" borderId="0" xfId="0" applyFont="1" applyFill="1"/>
    <xf numFmtId="0" fontId="4" fillId="5" borderId="0" xfId="0" applyFont="1" applyFill="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2" fillId="3" borderId="0" xfId="0" applyFont="1" applyFill="1" applyAlignment="1">
      <alignment horizontal="left" indent="2"/>
    </xf>
    <xf numFmtId="0" fontId="22" fillId="3" borderId="0" xfId="0" applyFont="1" applyFill="1"/>
    <xf numFmtId="0" fontId="5" fillId="3" borderId="0" xfId="0" applyFont="1" applyFill="1" applyAlignment="1">
      <alignment horizontal="left" indent="2"/>
    </xf>
    <xf numFmtId="0" fontId="21" fillId="4" borderId="4" xfId="0" applyFont="1" applyFill="1" applyBorder="1" applyAlignment="1">
      <alignment horizontal="center" vertical="center"/>
    </xf>
    <xf numFmtId="0" fontId="21" fillId="4" borderId="0" xfId="0" applyFont="1" applyFill="1" applyAlignment="1">
      <alignment horizontal="center" vertical="center"/>
    </xf>
    <xf numFmtId="0" fontId="21" fillId="4" borderId="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5" fillId="5" borderId="0" xfId="0" applyFont="1" applyFill="1"/>
    <xf numFmtId="0" fontId="23" fillId="6" borderId="29" xfId="0" applyFont="1" applyFill="1" applyBorder="1" applyAlignment="1">
      <alignment vertical="center" wrapText="1"/>
    </xf>
    <xf numFmtId="168" fontId="26" fillId="7" borderId="18" xfId="1" applyNumberFormat="1" applyFont="1" applyFill="1" applyBorder="1" applyAlignment="1">
      <alignment horizontal="center" vertical="center"/>
    </xf>
    <xf numFmtId="168" fontId="26" fillId="7" borderId="0" xfId="1" applyNumberFormat="1" applyFont="1" applyFill="1" applyBorder="1" applyAlignment="1">
      <alignment horizontal="center" vertical="center"/>
    </xf>
    <xf numFmtId="168" fontId="26" fillId="7" borderId="0" xfId="0" applyNumberFormat="1" applyFont="1" applyFill="1" applyAlignment="1">
      <alignment horizontal="center" vertical="center"/>
    </xf>
    <xf numFmtId="168" fontId="26" fillId="7" borderId="19" xfId="1" applyNumberFormat="1" applyFont="1" applyFill="1" applyBorder="1" applyAlignment="1">
      <alignment horizontal="center" vertical="center"/>
    </xf>
    <xf numFmtId="168" fontId="26" fillId="0" borderId="18" xfId="0" applyNumberFormat="1" applyFont="1" applyBorder="1" applyAlignment="1">
      <alignment horizontal="center" vertical="center"/>
    </xf>
    <xf numFmtId="168" fontId="27" fillId="0" borderId="19" xfId="0" applyNumberFormat="1" applyFont="1" applyBorder="1" applyAlignment="1">
      <alignment horizontal="center" vertical="center"/>
    </xf>
    <xf numFmtId="168" fontId="26" fillId="7" borderId="20" xfId="1" applyNumberFormat="1" applyFont="1" applyFill="1" applyBorder="1" applyAlignment="1">
      <alignment horizontal="center" vertical="center"/>
    </xf>
    <xf numFmtId="168" fontId="26" fillId="7" borderId="21" xfId="1" applyNumberFormat="1" applyFont="1" applyFill="1" applyBorder="1" applyAlignment="1">
      <alignment horizontal="center" vertical="center"/>
    </xf>
    <xf numFmtId="168" fontId="26" fillId="7" borderId="21" xfId="0" applyNumberFormat="1" applyFont="1" applyFill="1" applyBorder="1" applyAlignment="1">
      <alignment horizontal="center" vertical="center"/>
    </xf>
    <xf numFmtId="168" fontId="26" fillId="7" borderId="22" xfId="1" applyNumberFormat="1" applyFont="1" applyFill="1" applyBorder="1" applyAlignment="1">
      <alignment horizontal="center" vertical="center"/>
    </xf>
    <xf numFmtId="168" fontId="26" fillId="0" borderId="0" xfId="0" applyNumberFormat="1" applyFont="1" applyAlignment="1">
      <alignment horizontal="center" vertical="center"/>
    </xf>
    <xf numFmtId="168" fontId="27" fillId="0" borderId="0" xfId="0" applyNumberFormat="1" applyFont="1" applyAlignment="1">
      <alignment horizontal="center" vertical="center"/>
    </xf>
    <xf numFmtId="0" fontId="26" fillId="7" borderId="38" xfId="0" applyFont="1" applyFill="1" applyBorder="1" applyAlignment="1">
      <alignment horizontal="right" vertical="center"/>
    </xf>
    <xf numFmtId="0" fontId="26" fillId="0" borderId="0" xfId="0" applyFont="1" applyAlignment="1">
      <alignment vertical="center"/>
    </xf>
    <xf numFmtId="0" fontId="27" fillId="0" borderId="0" xfId="0" applyFont="1" applyAlignment="1">
      <alignment horizontal="center" vertical="center"/>
    </xf>
    <xf numFmtId="166" fontId="26" fillId="0" borderId="0" xfId="0" applyNumberFormat="1" applyFont="1" applyAlignment="1">
      <alignment vertical="center"/>
    </xf>
    <xf numFmtId="0" fontId="26" fillId="7" borderId="30" xfId="0" applyFont="1" applyFill="1" applyBorder="1" applyAlignment="1">
      <alignment horizontal="right" vertical="center"/>
    </xf>
    <xf numFmtId="0" fontId="27" fillId="0" borderId="40" xfId="0" applyFont="1" applyBorder="1" applyAlignment="1">
      <alignment horizontal="center" vertical="center"/>
    </xf>
    <xf numFmtId="0" fontId="27" fillId="0" borderId="18" xfId="0" applyFont="1" applyBorder="1" applyAlignment="1">
      <alignment vertical="center"/>
    </xf>
    <xf numFmtId="0" fontId="27" fillId="0" borderId="0" xfId="0" applyFont="1" applyAlignment="1">
      <alignment vertical="center"/>
    </xf>
    <xf numFmtId="0" fontId="27" fillId="0" borderId="0" xfId="0" applyFont="1" applyAlignment="1">
      <alignment vertical="center" wrapText="1"/>
    </xf>
    <xf numFmtId="0" fontId="27" fillId="0" borderId="36" xfId="0" applyFont="1" applyBorder="1" applyAlignment="1">
      <alignment vertical="center"/>
    </xf>
    <xf numFmtId="0" fontId="27" fillId="0" borderId="32" xfId="0" applyFont="1" applyBorder="1" applyAlignment="1">
      <alignment vertical="center"/>
    </xf>
    <xf numFmtId="0" fontId="27" fillId="0" borderId="32" xfId="0" applyFont="1" applyBorder="1" applyAlignment="1">
      <alignment vertical="center" wrapText="1"/>
    </xf>
    <xf numFmtId="0" fontId="27" fillId="0" borderId="33" xfId="0" applyFont="1" applyBorder="1" applyAlignment="1">
      <alignment horizontal="center" vertical="center"/>
    </xf>
    <xf numFmtId="0" fontId="27" fillId="0" borderId="34" xfId="0" applyFont="1" applyBorder="1" applyAlignment="1">
      <alignment horizontal="center" vertical="center"/>
    </xf>
    <xf numFmtId="0" fontId="27" fillId="0" borderId="34" xfId="0" applyFont="1" applyBorder="1" applyAlignment="1">
      <alignment horizontal="center" vertical="center" wrapText="1"/>
    </xf>
    <xf numFmtId="0" fontId="27" fillId="0" borderId="38" xfId="0" applyFont="1" applyBorder="1" applyAlignment="1">
      <alignment horizontal="right" vertical="center"/>
    </xf>
    <xf numFmtId="168" fontId="26" fillId="0" borderId="18" xfId="1" applyNumberFormat="1" applyFont="1" applyBorder="1" applyAlignment="1">
      <alignment horizontal="center" vertical="center"/>
    </xf>
    <xf numFmtId="168" fontId="26" fillId="0" borderId="0" xfId="1" applyNumberFormat="1" applyFont="1" applyBorder="1" applyAlignment="1">
      <alignment horizontal="center" vertical="center"/>
    </xf>
    <xf numFmtId="168" fontId="27" fillId="0" borderId="0" xfId="1" applyNumberFormat="1" applyFont="1" applyBorder="1" applyAlignment="1">
      <alignment horizontal="center" vertical="center"/>
    </xf>
    <xf numFmtId="168" fontId="27" fillId="0" borderId="19" xfId="1" applyNumberFormat="1" applyFont="1" applyBorder="1" applyAlignment="1">
      <alignment horizontal="center" vertical="center"/>
    </xf>
    <xf numFmtId="166" fontId="26" fillId="0" borderId="18" xfId="0" applyNumberFormat="1" applyFont="1" applyBorder="1" applyAlignment="1">
      <alignment horizontal="center" vertical="center"/>
    </xf>
    <xf numFmtId="166" fontId="26" fillId="0" borderId="0" xfId="0" applyNumberFormat="1" applyFont="1" applyAlignment="1">
      <alignment horizontal="center" vertical="center"/>
    </xf>
    <xf numFmtId="166" fontId="27" fillId="0" borderId="0" xfId="0" applyNumberFormat="1" applyFont="1" applyAlignment="1">
      <alignment horizontal="center" vertical="center"/>
    </xf>
    <xf numFmtId="166" fontId="27" fillId="0" borderId="19" xfId="0" applyNumberFormat="1" applyFont="1" applyBorder="1" applyAlignment="1">
      <alignment horizontal="center" vertical="center"/>
    </xf>
    <xf numFmtId="168" fontId="26" fillId="0" borderId="18" xfId="1" applyNumberFormat="1" applyFont="1" applyFill="1" applyBorder="1" applyAlignment="1">
      <alignment horizontal="center" vertical="center"/>
    </xf>
    <xf numFmtId="168" fontId="26" fillId="0" borderId="0" xfId="1" applyNumberFormat="1" applyFont="1" applyFill="1" applyBorder="1" applyAlignment="1">
      <alignment horizontal="center" vertical="center"/>
    </xf>
    <xf numFmtId="168" fontId="27" fillId="0" borderId="0" xfId="1" applyNumberFormat="1" applyFont="1" applyFill="1" applyBorder="1" applyAlignment="1">
      <alignment horizontal="center" vertical="center"/>
    </xf>
    <xf numFmtId="168" fontId="27" fillId="0" borderId="19" xfId="1" applyNumberFormat="1" applyFont="1" applyFill="1" applyBorder="1" applyAlignment="1">
      <alignment horizontal="center" vertical="center"/>
    </xf>
    <xf numFmtId="0" fontId="27" fillId="9" borderId="38" xfId="0" applyFont="1" applyFill="1" applyBorder="1" applyAlignment="1">
      <alignment horizontal="right" vertical="center"/>
    </xf>
    <xf numFmtId="167" fontId="26" fillId="9" borderId="18" xfId="0" applyNumberFormat="1" applyFont="1" applyFill="1" applyBorder="1" applyAlignment="1">
      <alignment horizontal="center" vertical="center"/>
    </xf>
    <xf numFmtId="167" fontId="26" fillId="9" borderId="0" xfId="0" applyNumberFormat="1" applyFont="1" applyFill="1" applyAlignment="1">
      <alignment horizontal="center" vertical="center"/>
    </xf>
    <xf numFmtId="167" fontId="27" fillId="9" borderId="0" xfId="0" applyNumberFormat="1" applyFont="1" applyFill="1" applyAlignment="1">
      <alignment horizontal="center" vertical="center"/>
    </xf>
    <xf numFmtId="167" fontId="27" fillId="9" borderId="19" xfId="0" applyNumberFormat="1" applyFont="1" applyFill="1" applyBorder="1" applyAlignment="1">
      <alignment horizontal="center" vertical="center"/>
    </xf>
    <xf numFmtId="0" fontId="27" fillId="0" borderId="38" xfId="0" applyFont="1" applyBorder="1" applyAlignment="1">
      <alignment horizontal="left" vertical="center"/>
    </xf>
    <xf numFmtId="167" fontId="26" fillId="0" borderId="18" xfId="0" applyNumberFormat="1" applyFont="1" applyBorder="1" applyAlignment="1">
      <alignment horizontal="center" vertical="center"/>
    </xf>
    <xf numFmtId="167" fontId="26" fillId="0" borderId="0" xfId="0" applyNumberFormat="1" applyFont="1" applyAlignment="1">
      <alignment horizontal="center" vertical="center"/>
    </xf>
    <xf numFmtId="167" fontId="27" fillId="0" borderId="0" xfId="0" applyNumberFormat="1" applyFont="1" applyAlignment="1">
      <alignment horizontal="center" vertical="center"/>
    </xf>
    <xf numFmtId="167" fontId="27" fillId="0" borderId="19" xfId="0" applyNumberFormat="1" applyFont="1" applyBorder="1" applyAlignment="1">
      <alignment horizontal="center" vertical="center"/>
    </xf>
    <xf numFmtId="0" fontId="26" fillId="0" borderId="38" xfId="0" applyFont="1" applyBorder="1" applyAlignment="1">
      <alignment horizontal="right" vertical="center"/>
    </xf>
    <xf numFmtId="1" fontId="26" fillId="0" borderId="38" xfId="0" applyNumberFormat="1" applyFont="1" applyBorder="1" applyAlignment="1">
      <alignment horizontal="right" vertical="center"/>
    </xf>
    <xf numFmtId="168" fontId="26" fillId="0" borderId="19" xfId="1" applyNumberFormat="1" applyFont="1" applyBorder="1" applyAlignment="1">
      <alignment horizontal="center" vertical="center"/>
    </xf>
    <xf numFmtId="0" fontId="26" fillId="0" borderId="38" xfId="0" applyFont="1" applyBorder="1" applyAlignment="1">
      <alignment vertical="center"/>
    </xf>
    <xf numFmtId="0" fontId="27" fillId="0" borderId="38" xfId="0" applyFont="1" applyBorder="1" applyAlignment="1">
      <alignment vertical="center"/>
    </xf>
    <xf numFmtId="0" fontId="26" fillId="0" borderId="19" xfId="0" applyFont="1" applyBorder="1" applyAlignment="1">
      <alignment vertical="center"/>
    </xf>
    <xf numFmtId="0" fontId="26" fillId="0" borderId="21" xfId="0" applyFont="1" applyBorder="1" applyAlignment="1">
      <alignment vertical="center"/>
    </xf>
    <xf numFmtId="0" fontId="27" fillId="0" borderId="21" xfId="0" applyFont="1" applyBorder="1" applyAlignment="1">
      <alignment vertical="center"/>
    </xf>
    <xf numFmtId="0" fontId="26" fillId="0" borderId="22" xfId="0" applyFont="1" applyBorder="1" applyAlignment="1">
      <alignment vertical="center"/>
    </xf>
    <xf numFmtId="10" fontId="27" fillId="0" borderId="0" xfId="0" applyNumberFormat="1" applyFont="1" applyAlignment="1">
      <alignment vertical="center"/>
    </xf>
    <xf numFmtId="10" fontId="26" fillId="0" borderId="0" xfId="0" applyNumberFormat="1" applyFont="1" applyAlignment="1">
      <alignment vertical="center"/>
    </xf>
    <xf numFmtId="10" fontId="26" fillId="0" borderId="21" xfId="0" applyNumberFormat="1" applyFont="1" applyBorder="1" applyAlignment="1">
      <alignment vertical="center"/>
    </xf>
    <xf numFmtId="10" fontId="27" fillId="0" borderId="21" xfId="0" applyNumberFormat="1" applyFont="1" applyBorder="1" applyAlignment="1">
      <alignment vertical="center"/>
    </xf>
    <xf numFmtId="10" fontId="26" fillId="0" borderId="19" xfId="0" applyNumberFormat="1" applyFont="1" applyBorder="1" applyAlignment="1">
      <alignment vertical="center"/>
    </xf>
    <xf numFmtId="10" fontId="26" fillId="0" borderId="22" xfId="0" applyNumberFormat="1" applyFont="1" applyBorder="1" applyAlignment="1">
      <alignment vertical="center"/>
    </xf>
    <xf numFmtId="0" fontId="28" fillId="9" borderId="38" xfId="0" applyFont="1" applyFill="1" applyBorder="1" applyAlignment="1">
      <alignment horizontal="center" vertical="center"/>
    </xf>
    <xf numFmtId="0" fontId="25" fillId="0" borderId="14" xfId="0" applyFont="1" applyBorder="1"/>
    <xf numFmtId="0" fontId="25" fillId="0" borderId="11" xfId="0" applyFont="1" applyBorder="1"/>
    <xf numFmtId="0" fontId="30" fillId="3" borderId="0" xfId="0" applyFont="1" applyFill="1"/>
    <xf numFmtId="0" fontId="30" fillId="3" borderId="0" xfId="0" applyFont="1" applyFill="1" applyAlignment="1">
      <alignment horizontal="center"/>
    </xf>
    <xf numFmtId="0" fontId="30" fillId="3" borderId="0" xfId="0" applyFont="1" applyFill="1" applyAlignment="1">
      <alignment horizontal="left"/>
    </xf>
    <xf numFmtId="165" fontId="30" fillId="0" borderId="1" xfId="0" applyNumberFormat="1" applyFont="1" applyBorder="1" applyAlignment="1">
      <alignment horizontal="center"/>
    </xf>
    <xf numFmtId="165" fontId="30" fillId="0" borderId="2" xfId="0" applyNumberFormat="1" applyFont="1" applyBorder="1" applyAlignment="1">
      <alignment horizontal="center"/>
    </xf>
    <xf numFmtId="165" fontId="30" fillId="0" borderId="3" xfId="0" applyNumberFormat="1" applyFont="1" applyBorder="1" applyAlignment="1">
      <alignment horizontal="center"/>
    </xf>
    <xf numFmtId="165" fontId="30" fillId="0" borderId="0" xfId="0" applyNumberFormat="1" applyFont="1" applyAlignment="1">
      <alignment horizontal="center"/>
    </xf>
    <xf numFmtId="165" fontId="30" fillId="4" borderId="1" xfId="0" applyNumberFormat="1" applyFont="1" applyFill="1" applyBorder="1" applyAlignment="1">
      <alignment horizontal="center"/>
    </xf>
    <xf numFmtId="165" fontId="30" fillId="4" borderId="2" xfId="0" applyNumberFormat="1" applyFont="1" applyFill="1" applyBorder="1" applyAlignment="1">
      <alignment horizontal="center"/>
    </xf>
    <xf numFmtId="165" fontId="30" fillId="4" borderId="3" xfId="0" applyNumberFormat="1" applyFont="1" applyFill="1" applyBorder="1" applyAlignment="1">
      <alignment horizontal="center"/>
    </xf>
    <xf numFmtId="165" fontId="30" fillId="0" borderId="10" xfId="0" applyNumberFormat="1" applyFont="1" applyBorder="1" applyAlignment="1">
      <alignment horizontal="center"/>
    </xf>
    <xf numFmtId="0" fontId="30" fillId="0" borderId="0" xfId="0" applyFont="1" applyAlignment="1">
      <alignment horizontal="center"/>
    </xf>
    <xf numFmtId="165" fontId="30" fillId="0" borderId="4" xfId="0" applyNumberFormat="1" applyFont="1" applyBorder="1" applyAlignment="1">
      <alignment horizontal="center"/>
    </xf>
    <xf numFmtId="165" fontId="30" fillId="0" borderId="5" xfId="0" applyNumberFormat="1" applyFont="1" applyBorder="1" applyAlignment="1">
      <alignment horizontal="center"/>
    </xf>
    <xf numFmtId="165" fontId="30" fillId="4" borderId="4" xfId="0" applyNumberFormat="1" applyFont="1" applyFill="1" applyBorder="1" applyAlignment="1">
      <alignment horizontal="center"/>
    </xf>
    <xf numFmtId="165" fontId="30" fillId="4" borderId="0" xfId="0" applyNumberFormat="1" applyFont="1" applyFill="1" applyAlignment="1">
      <alignment horizontal="center"/>
    </xf>
    <xf numFmtId="165" fontId="30" fillId="4" borderId="5" xfId="0" applyNumberFormat="1" applyFont="1" applyFill="1" applyBorder="1" applyAlignment="1">
      <alignment horizontal="center"/>
    </xf>
    <xf numFmtId="165" fontId="30" fillId="0" borderId="14" xfId="0" applyNumberFormat="1" applyFont="1" applyBorder="1" applyAlignment="1">
      <alignment horizontal="center"/>
    </xf>
    <xf numFmtId="165" fontId="30" fillId="0" borderId="15" xfId="0" applyNumberFormat="1" applyFont="1" applyBorder="1" applyAlignment="1">
      <alignment horizontal="center"/>
    </xf>
    <xf numFmtId="165" fontId="30" fillId="0" borderId="16" xfId="0" applyNumberFormat="1" applyFont="1" applyBorder="1" applyAlignment="1">
      <alignment horizontal="center"/>
    </xf>
    <xf numFmtId="165" fontId="30" fillId="0" borderId="17" xfId="0" applyNumberFormat="1" applyFont="1" applyBorder="1" applyAlignment="1">
      <alignment horizontal="center"/>
    </xf>
    <xf numFmtId="165" fontId="30" fillId="4" borderId="15" xfId="0" applyNumberFormat="1" applyFont="1" applyFill="1" applyBorder="1" applyAlignment="1">
      <alignment horizontal="center"/>
    </xf>
    <xf numFmtId="165" fontId="30" fillId="4" borderId="16" xfId="0" applyNumberFormat="1" applyFont="1" applyFill="1" applyBorder="1" applyAlignment="1">
      <alignment horizontal="center"/>
    </xf>
    <xf numFmtId="165" fontId="30" fillId="4" borderId="17" xfId="0" applyNumberFormat="1" applyFont="1" applyFill="1" applyBorder="1" applyAlignment="1">
      <alignment horizontal="center"/>
    </xf>
    <xf numFmtId="165" fontId="30" fillId="0" borderId="11" xfId="0" applyNumberFormat="1" applyFont="1" applyBorder="1" applyAlignment="1">
      <alignment horizontal="center"/>
    </xf>
    <xf numFmtId="2" fontId="30" fillId="0" borderId="1" xfId="0" applyNumberFormat="1" applyFont="1" applyBorder="1" applyAlignment="1">
      <alignment horizontal="center"/>
    </xf>
    <xf numFmtId="2" fontId="30" fillId="0" borderId="2" xfId="0" applyNumberFormat="1" applyFont="1" applyBorder="1" applyAlignment="1">
      <alignment horizontal="center"/>
    </xf>
    <xf numFmtId="2" fontId="30" fillId="0" borderId="3" xfId="0" applyNumberFormat="1" applyFont="1" applyBorder="1" applyAlignment="1">
      <alignment horizontal="center"/>
    </xf>
    <xf numFmtId="2" fontId="30" fillId="0" borderId="0" xfId="0" applyNumberFormat="1" applyFont="1" applyAlignment="1">
      <alignment horizontal="center"/>
    </xf>
    <xf numFmtId="2" fontId="30" fillId="4" borderId="1" xfId="0" applyNumberFormat="1" applyFont="1" applyFill="1" applyBorder="1" applyAlignment="1">
      <alignment horizontal="center"/>
    </xf>
    <xf numFmtId="2" fontId="30" fillId="4" borderId="2" xfId="0" applyNumberFormat="1" applyFont="1" applyFill="1" applyBorder="1" applyAlignment="1">
      <alignment horizontal="center"/>
    </xf>
    <xf numFmtId="2" fontId="30" fillId="4" borderId="3" xfId="0" applyNumberFormat="1" applyFont="1" applyFill="1" applyBorder="1" applyAlignment="1">
      <alignment horizontal="center"/>
    </xf>
    <xf numFmtId="2" fontId="30" fillId="0" borderId="10" xfId="0" applyNumberFormat="1" applyFont="1" applyBorder="1" applyAlignment="1">
      <alignment horizontal="center"/>
    </xf>
    <xf numFmtId="2" fontId="30" fillId="0" borderId="4" xfId="0" applyNumberFormat="1" applyFont="1" applyBorder="1" applyAlignment="1">
      <alignment horizontal="center"/>
    </xf>
    <xf numFmtId="2" fontId="30" fillId="0" borderId="5" xfId="0" applyNumberFormat="1" applyFont="1" applyBorder="1" applyAlignment="1">
      <alignment horizontal="center"/>
    </xf>
    <xf numFmtId="2" fontId="30" fillId="4" borderId="4" xfId="0" applyNumberFormat="1" applyFont="1" applyFill="1" applyBorder="1" applyAlignment="1">
      <alignment horizontal="center"/>
    </xf>
    <xf numFmtId="2" fontId="30" fillId="4" borderId="0" xfId="0" applyNumberFormat="1" applyFont="1" applyFill="1" applyAlignment="1">
      <alignment horizontal="center"/>
    </xf>
    <xf numFmtId="2" fontId="30" fillId="4" borderId="5" xfId="0" applyNumberFormat="1" applyFont="1" applyFill="1" applyBorder="1" applyAlignment="1">
      <alignment horizontal="center"/>
    </xf>
    <xf numFmtId="2" fontId="30" fillId="0" borderId="14" xfId="0" applyNumberFormat="1" applyFont="1" applyBorder="1" applyAlignment="1">
      <alignment horizontal="center"/>
    </xf>
    <xf numFmtId="2" fontId="30" fillId="0" borderId="15" xfId="0" applyNumberFormat="1" applyFont="1" applyBorder="1" applyAlignment="1">
      <alignment horizontal="center"/>
    </xf>
    <xf numFmtId="2" fontId="30" fillId="0" borderId="16" xfId="0" applyNumberFormat="1" applyFont="1" applyBorder="1" applyAlignment="1">
      <alignment horizontal="center"/>
    </xf>
    <xf numFmtId="2" fontId="30" fillId="0" borderId="17" xfId="0" applyNumberFormat="1" applyFont="1" applyBorder="1" applyAlignment="1">
      <alignment horizontal="center"/>
    </xf>
    <xf numFmtId="2" fontId="30" fillId="4" borderId="15" xfId="0" applyNumberFormat="1" applyFont="1" applyFill="1" applyBorder="1" applyAlignment="1">
      <alignment horizontal="center"/>
    </xf>
    <xf numFmtId="2" fontId="30" fillId="4" borderId="16" xfId="0" applyNumberFormat="1" applyFont="1" applyFill="1" applyBorder="1" applyAlignment="1">
      <alignment horizontal="center"/>
    </xf>
    <xf numFmtId="2" fontId="30" fillId="4" borderId="17" xfId="0" applyNumberFormat="1" applyFont="1" applyFill="1" applyBorder="1" applyAlignment="1">
      <alignment horizontal="center"/>
    </xf>
    <xf numFmtId="2" fontId="30" fillId="0" borderId="11" xfId="0" applyNumberFormat="1" applyFont="1" applyBorder="1" applyAlignment="1">
      <alignment horizontal="center"/>
    </xf>
    <xf numFmtId="0" fontId="28" fillId="8" borderId="23" xfId="0" applyFont="1" applyFill="1" applyBorder="1" applyAlignment="1">
      <alignment horizontal="center" vertical="center"/>
    </xf>
    <xf numFmtId="0" fontId="28" fillId="8" borderId="24" xfId="0" applyFont="1" applyFill="1" applyBorder="1" applyAlignment="1">
      <alignment horizontal="center" vertical="center"/>
    </xf>
    <xf numFmtId="0" fontId="28" fillId="8" borderId="25" xfId="0" applyFont="1" applyFill="1" applyBorder="1" applyAlignment="1">
      <alignment horizontal="center" vertical="center"/>
    </xf>
    <xf numFmtId="0" fontId="27" fillId="0" borderId="0" xfId="0" applyFont="1" applyAlignment="1">
      <alignment horizontal="center" vertical="center" wrapText="1"/>
    </xf>
    <xf numFmtId="0" fontId="27" fillId="0" borderId="34"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35" xfId="0" applyFont="1" applyBorder="1" applyAlignment="1">
      <alignment horizontal="center" vertical="center" wrapText="1"/>
    </xf>
    <xf numFmtId="0" fontId="27" fillId="0" borderId="32" xfId="0" applyFont="1" applyBorder="1" applyAlignment="1">
      <alignment horizontal="center" vertical="center" wrapText="1"/>
    </xf>
    <xf numFmtId="0" fontId="27" fillId="0" borderId="31" xfId="0" applyFont="1" applyBorder="1" applyAlignment="1">
      <alignment horizontal="center" vertical="center" wrapText="1"/>
    </xf>
    <xf numFmtId="0" fontId="27" fillId="0" borderId="18" xfId="0" applyFont="1" applyBorder="1" applyAlignment="1">
      <alignment horizontal="left" vertical="center" wrapText="1"/>
    </xf>
    <xf numFmtId="0" fontId="27" fillId="0" borderId="0" xfId="0" applyFont="1" applyAlignment="1">
      <alignment horizontal="left" vertical="center" wrapText="1"/>
    </xf>
    <xf numFmtId="0" fontId="27" fillId="0" borderId="20" xfId="0" applyFont="1" applyBorder="1" applyAlignment="1">
      <alignment horizontal="left" vertical="center" wrapText="1"/>
    </xf>
    <xf numFmtId="0" fontId="27" fillId="0" borderId="21" xfId="0" applyFont="1" applyBorder="1" applyAlignment="1">
      <alignment horizontal="left" vertical="center" wrapText="1"/>
    </xf>
    <xf numFmtId="0" fontId="27" fillId="0" borderId="37" xfId="0" applyFont="1" applyBorder="1" applyAlignment="1">
      <alignment horizontal="left" vertical="center" wrapText="1"/>
    </xf>
    <xf numFmtId="0" fontId="27" fillId="0" borderId="38" xfId="0" applyFont="1" applyBorder="1" applyAlignment="1">
      <alignment horizontal="left" vertical="center" wrapText="1"/>
    </xf>
    <xf numFmtId="0" fontId="27" fillId="0" borderId="39" xfId="0" applyFont="1" applyBorder="1" applyAlignment="1">
      <alignment horizontal="left" vertical="center" wrapText="1"/>
    </xf>
    <xf numFmtId="0" fontId="31" fillId="3" borderId="0" xfId="0" applyFont="1" applyFill="1" applyAlignment="1">
      <alignment horizontal="center" vertical="center"/>
    </xf>
    <xf numFmtId="0" fontId="30" fillId="3" borderId="0" xfId="0" applyFont="1" applyFill="1" applyAlignment="1">
      <alignment horizontal="center" vertical="center"/>
    </xf>
    <xf numFmtId="0" fontId="1" fillId="3" borderId="0" xfId="0" applyFont="1" applyFill="1" applyAlignment="1">
      <alignment horizontal="right"/>
    </xf>
    <xf numFmtId="0" fontId="30" fillId="0" borderId="0" xfId="0" applyFont="1" applyAlignment="1">
      <alignment horizontal="right"/>
    </xf>
    <xf numFmtId="0" fontId="6" fillId="3" borderId="0" xfId="0" applyFont="1" applyFill="1" applyAlignment="1">
      <alignment horizontal="left" vertical="center" wrapText="1"/>
    </xf>
    <xf numFmtId="49" fontId="20" fillId="2" borderId="0" xfId="0" applyNumberFormat="1" applyFont="1" applyFill="1" applyAlignment="1">
      <alignment horizontal="center"/>
    </xf>
    <xf numFmtId="0" fontId="5" fillId="3" borderId="0" xfId="0" applyFont="1" applyFill="1" applyAlignment="1">
      <alignment horizont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4" fontId="5" fillId="0" borderId="10"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10" xfId="0" applyFont="1" applyBorder="1" applyAlignment="1">
      <alignment horizontal="center" wrapText="1"/>
    </xf>
    <xf numFmtId="0" fontId="5" fillId="0" borderId="13"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wrapText="1"/>
    </xf>
    <xf numFmtId="0" fontId="5" fillId="0" borderId="11" xfId="0" applyFont="1" applyBorder="1" applyAlignment="1">
      <alignment horizontal="center" wrapText="1"/>
    </xf>
    <xf numFmtId="0" fontId="3" fillId="0" borderId="11" xfId="0" applyFont="1" applyBorder="1" applyAlignment="1">
      <alignment horizontal="center" wrapText="1"/>
    </xf>
    <xf numFmtId="0" fontId="9" fillId="0" borderId="0" xfId="0" applyFont="1" applyAlignment="1">
      <alignment horizontal="left" vertical="top" wrapText="1"/>
    </xf>
    <xf numFmtId="0" fontId="9"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144</xdr:row>
      <xdr:rowOff>85726</xdr:rowOff>
    </xdr:from>
    <xdr:to>
      <xdr:col>32</xdr:col>
      <xdr:colOff>447674</xdr:colOff>
      <xdr:row>146</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279611</xdr:colOff>
      <xdr:row>35</xdr:row>
      <xdr:rowOff>133350</xdr:rowOff>
    </xdr:to>
    <xdr:pic>
      <xdr:nvPicPr>
        <xdr:cNvPr id="2" name="Picture 1">
          <a:extLst>
            <a:ext uri="{FF2B5EF4-FFF2-40B4-BE49-F238E27FC236}">
              <a16:creationId xmlns:a16="http://schemas.microsoft.com/office/drawing/2014/main" id="{F1C6A269-9BA4-9C45-2A81-A4489AE4DD7A}"/>
            </a:ext>
          </a:extLst>
        </xdr:cNvPr>
        <xdr:cNvPicPr>
          <a:picLocks noChangeAspect="1"/>
        </xdr:cNvPicPr>
      </xdr:nvPicPr>
      <xdr:blipFill>
        <a:blip xmlns:r="http://schemas.openxmlformats.org/officeDocument/2006/relationships" r:embed="rId1"/>
        <a:stretch>
          <a:fillRect/>
        </a:stretch>
      </xdr:blipFill>
      <xdr:spPr>
        <a:xfrm>
          <a:off x="0" y="161925"/>
          <a:ext cx="11862011" cy="5638800"/>
        </a:xfrm>
        <a:prstGeom prst="rect">
          <a:avLst/>
        </a:prstGeom>
      </xdr:spPr>
    </xdr:pic>
    <xdr:clientData/>
  </xdr:twoCellAnchor>
  <xdr:twoCellAnchor>
    <xdr:from>
      <xdr:col>7</xdr:col>
      <xdr:colOff>428625</xdr:colOff>
      <xdr:row>25</xdr:row>
      <xdr:rowOff>104775</xdr:rowOff>
    </xdr:from>
    <xdr:to>
      <xdr:col>12</xdr:col>
      <xdr:colOff>447675</xdr:colOff>
      <xdr:row>29</xdr:row>
      <xdr:rowOff>152400</xdr:rowOff>
    </xdr:to>
    <xdr:sp macro="" textlink="">
      <xdr:nvSpPr>
        <xdr:cNvPr id="3" name="TextBox 2">
          <a:extLst>
            <a:ext uri="{FF2B5EF4-FFF2-40B4-BE49-F238E27FC236}">
              <a16:creationId xmlns:a16="http://schemas.microsoft.com/office/drawing/2014/main" id="{B2811038-62EB-4DB7-A958-1D5DF3983E1F}"/>
            </a:ext>
          </a:extLst>
        </xdr:cNvPr>
        <xdr:cNvSpPr txBox="1"/>
      </xdr:nvSpPr>
      <xdr:spPr>
        <a:xfrm>
          <a:off x="4695825" y="4152900"/>
          <a:ext cx="306705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Virginia South Central</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419100</xdr:colOff>
      <xdr:row>9</xdr:row>
      <xdr:rowOff>47624</xdr:rowOff>
    </xdr:from>
    <xdr:to>
      <xdr:col>24</xdr:col>
      <xdr:colOff>242410</xdr:colOff>
      <xdr:row>38</xdr:row>
      <xdr:rowOff>161924</xdr:rowOff>
    </xdr:to>
    <xdr:pic>
      <xdr:nvPicPr>
        <xdr:cNvPr id="3" name="Picture 2">
          <a:extLst>
            <a:ext uri="{FF2B5EF4-FFF2-40B4-BE49-F238E27FC236}">
              <a16:creationId xmlns:a16="http://schemas.microsoft.com/office/drawing/2014/main" id="{E01F1D5B-63C2-7A53-E4CC-22AE54EBC7C9}"/>
            </a:ext>
          </a:extLst>
        </xdr:cNvPr>
        <xdr:cNvPicPr>
          <a:picLocks noChangeAspect="1"/>
        </xdr:cNvPicPr>
      </xdr:nvPicPr>
      <xdr:blipFill>
        <a:blip xmlns:r="http://schemas.openxmlformats.org/officeDocument/2006/relationships" r:embed="rId2"/>
        <a:stretch>
          <a:fillRect/>
        </a:stretch>
      </xdr:blipFill>
      <xdr:spPr>
        <a:xfrm>
          <a:off x="8343900" y="1504949"/>
          <a:ext cx="6528910" cy="4810125"/>
        </a:xfrm>
        <a:prstGeom prst="rect">
          <a:avLst/>
        </a:prstGeom>
      </xdr:spPr>
    </xdr:pic>
    <xdr:clientData/>
  </xdr:twoCellAnchor>
  <xdr:twoCellAnchor>
    <xdr:from>
      <xdr:col>18</xdr:col>
      <xdr:colOff>600074</xdr:colOff>
      <xdr:row>20</xdr:row>
      <xdr:rowOff>133350</xdr:rowOff>
    </xdr:from>
    <xdr:to>
      <xdr:col>21</xdr:col>
      <xdr:colOff>47625</xdr:colOff>
      <xdr:row>25</xdr:row>
      <xdr:rowOff>19050</xdr:rowOff>
    </xdr:to>
    <xdr:sp macro="" textlink="">
      <xdr:nvSpPr>
        <xdr:cNvPr id="4" name="TextBox 3">
          <a:extLst>
            <a:ext uri="{FF2B5EF4-FFF2-40B4-BE49-F238E27FC236}">
              <a16:creationId xmlns:a16="http://schemas.microsoft.com/office/drawing/2014/main" id="{31C0E293-2EC2-0D75-04C7-428384AD2B72}"/>
            </a:ext>
          </a:extLst>
        </xdr:cNvPr>
        <xdr:cNvSpPr txBox="1"/>
      </xdr:nvSpPr>
      <xdr:spPr>
        <a:xfrm>
          <a:off x="11572874" y="3371850"/>
          <a:ext cx="1276351"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Richmond</a:t>
          </a:r>
          <a:r>
            <a:rPr lang="en-US" sz="1600" b="1" baseline="0">
              <a:solidFill>
                <a:schemeClr val="bg1"/>
              </a:solidFill>
            </a:rPr>
            <a:t> East-Airport</a:t>
          </a:r>
          <a:endParaRPr lang="en-US" sz="1600" b="1">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144</xdr:row>
      <xdr:rowOff>138906</xdr:rowOff>
    </xdr:from>
    <xdr:to>
      <xdr:col>32</xdr:col>
      <xdr:colOff>463946</xdr:colOff>
      <xdr:row>146</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twoCellAnchor>
    <xdr:from>
      <xdr:col>0</xdr:col>
      <xdr:colOff>3092824</xdr:colOff>
      <xdr:row>0</xdr:row>
      <xdr:rowOff>22411</xdr:rowOff>
    </xdr:from>
    <xdr:to>
      <xdr:col>0</xdr:col>
      <xdr:colOff>3395383</xdr:colOff>
      <xdr:row>0</xdr:row>
      <xdr:rowOff>190500</xdr:rowOff>
    </xdr:to>
    <xdr:sp macro="" textlink="">
      <xdr:nvSpPr>
        <xdr:cNvPr id="4" name="Arrow: Right 3">
          <a:extLst>
            <a:ext uri="{FF2B5EF4-FFF2-40B4-BE49-F238E27FC236}">
              <a16:creationId xmlns:a16="http://schemas.microsoft.com/office/drawing/2014/main" id="{A7FE7878-2691-47ED-9133-7B85DAD4055C}"/>
            </a:ext>
          </a:extLst>
        </xdr:cNvPr>
        <xdr:cNvSpPr/>
      </xdr:nvSpPr>
      <xdr:spPr bwMode="auto">
        <a:xfrm>
          <a:off x="1864099" y="22411"/>
          <a:ext cx="7284"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5" name="Arrow: Right 4">
          <a:extLst>
            <a:ext uri="{FF2B5EF4-FFF2-40B4-BE49-F238E27FC236}">
              <a16:creationId xmlns:a16="http://schemas.microsoft.com/office/drawing/2014/main" id="{5FBA6FA8-F8BB-49E6-B424-E00F6FB655B5}"/>
            </a:ext>
          </a:extLst>
        </xdr:cNvPr>
        <xdr:cNvSpPr/>
      </xdr:nvSpPr>
      <xdr:spPr bwMode="auto">
        <a:xfrm>
          <a:off x="1864323" y="288665"/>
          <a:ext cx="7284"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381001</xdr:colOff>
      <xdr:row>0</xdr:row>
      <xdr:rowOff>1</xdr:rowOff>
    </xdr:from>
    <xdr:to>
      <xdr:col>9</xdr:col>
      <xdr:colOff>357435</xdr:colOff>
      <xdr:row>36</xdr:row>
      <xdr:rowOff>19051</xdr:rowOff>
    </xdr:to>
    <xdr:pic>
      <xdr:nvPicPr>
        <xdr:cNvPr id="2" name="Picture 1">
          <a:extLst>
            <a:ext uri="{FF2B5EF4-FFF2-40B4-BE49-F238E27FC236}">
              <a16:creationId xmlns:a16="http://schemas.microsoft.com/office/drawing/2014/main" id="{CDDB9736-8EFA-9D20-8510-418A11DF7942}"/>
            </a:ext>
          </a:extLst>
        </xdr:cNvPr>
        <xdr:cNvPicPr>
          <a:picLocks noChangeAspect="1"/>
        </xdr:cNvPicPr>
      </xdr:nvPicPr>
      <xdr:blipFill>
        <a:blip xmlns:r="http://schemas.openxmlformats.org/officeDocument/2006/relationships" r:embed="rId1"/>
        <a:stretch>
          <a:fillRect/>
        </a:stretch>
      </xdr:blipFill>
      <xdr:spPr>
        <a:xfrm>
          <a:off x="381001" y="1"/>
          <a:ext cx="5462834" cy="5848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2" dT="2025-05-29T15:27:27.11" personId="{00000000-0000-0000-0000-000000000000}" id="{258133A0-6D55-47E8-9A7B-56428911FBC7}">
    <text>These are new for this week. I added them at the bottom for copy-paste</text>
  </threadedComment>
</ThreadedComments>
</file>

<file path=xl/threadedComments/threadedComment2.xml><?xml version="1.0" encoding="utf-8"?>
<ThreadedComments xmlns="http://schemas.microsoft.com/office/spreadsheetml/2018/threadedcomments" xmlns:x="http://schemas.openxmlformats.org/spreadsheetml/2006/main">
  <threadedComment ref="A50" dT="2025-05-29T15:27:27.11" personId="{00000000-0000-0000-0000-000000000000}" id="{41AA1F1D-94EB-4EAD-B2C3-C8F84E02122D}">
    <text>These are new for this week. I added them at the bottom for copy-paste</text>
  </threadedComment>
</ThreadedComments>
</file>

<file path=xl/threadedComments/threadedComment3.xml><?xml version="1.0" encoding="utf-8"?>
<ThreadedComments xmlns="http://schemas.microsoft.com/office/spreadsheetml/2018/threadedcomments" xmlns:x="http://schemas.openxmlformats.org/spreadsheetml/2006/main">
  <threadedComment ref="A50" dT="2025-05-29T15:27:27.11" personId="{00000000-0000-0000-0000-000000000000}" id="{67D1A9DD-7A61-43CA-9B14-D430984C3971}">
    <text>These are new for this week. I added them at the bottom for copy-paste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47"/>
  <sheetViews>
    <sheetView showGridLines="0" tabSelected="1" zoomScaleNormal="100" zoomScaleSheetLayoutView="100" workbookViewId="0">
      <pane xSplit="1" ySplit="3" topLeftCell="B4" activePane="bottomRight" state="frozen"/>
      <selection pane="topRight" activeCell="B1" sqref="B1"/>
      <selection pane="bottomLeft" activeCell="A4" sqref="A4"/>
      <selection pane="bottomRight" sqref="A1:A3"/>
    </sheetView>
  </sheetViews>
  <sheetFormatPr defaultColWidth="9.140625" defaultRowHeight="15"/>
  <cols>
    <col min="1" max="1" width="44.7109375" style="94" customWidth="1"/>
    <col min="2" max="6" width="9" style="94" customWidth="1"/>
    <col min="7" max="7" width="9" style="100" customWidth="1"/>
    <col min="8" max="9" width="9" style="94" customWidth="1"/>
    <col min="10" max="11" width="9" style="100" customWidth="1"/>
    <col min="12" max="12" width="2.7109375" style="94" customWidth="1"/>
    <col min="13" max="17" width="9" style="94" customWidth="1"/>
    <col min="18" max="18" width="9" style="100" customWidth="1"/>
    <col min="19" max="22" width="9" style="94" customWidth="1"/>
    <col min="23" max="23" width="2.7109375" style="94" customWidth="1"/>
    <col min="24" max="33" width="9" style="94" customWidth="1"/>
    <col min="34" max="16384" width="9.140625" style="94"/>
  </cols>
  <sheetData>
    <row r="1" spans="1:34">
      <c r="A1" s="208" t="str">
        <f>'Occupancy Raw Data'!B1</f>
        <v>Week of June 8 to June 14, 2025</v>
      </c>
      <c r="B1" s="195" t="s">
        <v>0</v>
      </c>
      <c r="C1" s="196"/>
      <c r="D1" s="196"/>
      <c r="E1" s="196"/>
      <c r="F1" s="196"/>
      <c r="G1" s="196"/>
      <c r="H1" s="196"/>
      <c r="I1" s="196"/>
      <c r="J1" s="196"/>
      <c r="K1" s="197"/>
      <c r="L1" s="98"/>
      <c r="M1" s="195" t="s">
        <v>1</v>
      </c>
      <c r="N1" s="196"/>
      <c r="O1" s="196"/>
      <c r="P1" s="196"/>
      <c r="Q1" s="196"/>
      <c r="R1" s="196"/>
      <c r="S1" s="196"/>
      <c r="T1" s="196"/>
      <c r="U1" s="196"/>
      <c r="V1" s="197"/>
      <c r="W1" s="98"/>
      <c r="X1" s="195" t="s">
        <v>2</v>
      </c>
      <c r="Y1" s="196"/>
      <c r="Z1" s="196"/>
      <c r="AA1" s="196"/>
      <c r="AB1" s="196"/>
      <c r="AC1" s="196"/>
      <c r="AD1" s="196"/>
      <c r="AE1" s="196"/>
      <c r="AF1" s="196"/>
      <c r="AG1" s="197"/>
      <c r="AH1" s="95"/>
    </row>
    <row r="2" spans="1:34">
      <c r="A2" s="209"/>
      <c r="B2" s="99"/>
      <c r="C2" s="100"/>
      <c r="D2" s="100"/>
      <c r="E2" s="100"/>
      <c r="F2" s="101"/>
      <c r="G2" s="198" t="s">
        <v>3</v>
      </c>
      <c r="H2" s="100"/>
      <c r="I2" s="100"/>
      <c r="J2" s="198" t="s">
        <v>4</v>
      </c>
      <c r="K2" s="200" t="s">
        <v>5</v>
      </c>
      <c r="L2" s="95"/>
      <c r="M2" s="99"/>
      <c r="N2" s="100"/>
      <c r="O2" s="100"/>
      <c r="P2" s="100"/>
      <c r="Q2" s="100"/>
      <c r="R2" s="198" t="s">
        <v>3</v>
      </c>
      <c r="S2" s="100"/>
      <c r="T2" s="100"/>
      <c r="U2" s="198" t="s">
        <v>4</v>
      </c>
      <c r="V2" s="200" t="s">
        <v>5</v>
      </c>
      <c r="W2" s="95"/>
      <c r="X2" s="102"/>
      <c r="Y2" s="103"/>
      <c r="Z2" s="103"/>
      <c r="AA2" s="103"/>
      <c r="AB2" s="103"/>
      <c r="AC2" s="202" t="s">
        <v>3</v>
      </c>
      <c r="AD2" s="104"/>
      <c r="AE2" s="104"/>
      <c r="AF2" s="202" t="s">
        <v>4</v>
      </c>
      <c r="AG2" s="203" t="s">
        <v>5</v>
      </c>
      <c r="AH2" s="95"/>
    </row>
    <row r="3" spans="1:34">
      <c r="A3" s="210"/>
      <c r="B3" s="105" t="s">
        <v>6</v>
      </c>
      <c r="C3" s="106" t="s">
        <v>7</v>
      </c>
      <c r="D3" s="106" t="s">
        <v>8</v>
      </c>
      <c r="E3" s="106" t="s">
        <v>9</v>
      </c>
      <c r="F3" s="107" t="s">
        <v>10</v>
      </c>
      <c r="G3" s="199"/>
      <c r="H3" s="106" t="s">
        <v>11</v>
      </c>
      <c r="I3" s="106" t="s">
        <v>12</v>
      </c>
      <c r="J3" s="199"/>
      <c r="K3" s="201"/>
      <c r="L3" s="95"/>
      <c r="M3" s="105" t="s">
        <v>6</v>
      </c>
      <c r="N3" s="106" t="s">
        <v>7</v>
      </c>
      <c r="O3" s="106" t="s">
        <v>8</v>
      </c>
      <c r="P3" s="106" t="s">
        <v>9</v>
      </c>
      <c r="Q3" s="106" t="s">
        <v>10</v>
      </c>
      <c r="R3" s="199"/>
      <c r="S3" s="106" t="s">
        <v>11</v>
      </c>
      <c r="T3" s="106" t="s">
        <v>12</v>
      </c>
      <c r="U3" s="199"/>
      <c r="V3" s="201"/>
      <c r="W3" s="95"/>
      <c r="X3" s="105" t="s">
        <v>6</v>
      </c>
      <c r="Y3" s="106" t="s">
        <v>7</v>
      </c>
      <c r="Z3" s="106" t="s">
        <v>8</v>
      </c>
      <c r="AA3" s="106" t="s">
        <v>9</v>
      </c>
      <c r="AB3" s="106" t="s">
        <v>10</v>
      </c>
      <c r="AC3" s="199"/>
      <c r="AD3" s="107" t="s">
        <v>11</v>
      </c>
      <c r="AE3" s="107" t="s">
        <v>12</v>
      </c>
      <c r="AF3" s="199"/>
      <c r="AG3" s="201"/>
      <c r="AH3" s="95"/>
    </row>
    <row r="4" spans="1:34">
      <c r="A4" s="126" t="s">
        <v>13</v>
      </c>
      <c r="B4" s="109">
        <f>(VLOOKUP($A4,'Occupancy Raw Data'!$B$8:$BE$45,'Occupancy Raw Data'!G$3,FALSE))/100</f>
        <v>0.56247918505685102</v>
      </c>
      <c r="C4" s="110">
        <f>(VLOOKUP($A4,'Occupancy Raw Data'!$B$8:$BE$45,'Occupancy Raw Data'!H$3,FALSE))/100</f>
        <v>0.66940078840309791</v>
      </c>
      <c r="D4" s="110">
        <f>(VLOOKUP($A4,'Occupancy Raw Data'!$B$8:$BE$45,'Occupancy Raw Data'!I$3,FALSE))/100</f>
        <v>0.72041134661521</v>
      </c>
      <c r="E4" s="110">
        <f>(VLOOKUP($A4,'Occupancy Raw Data'!$B$8:$BE$45,'Occupancy Raw Data'!J$3,FALSE))/100</f>
        <v>0.71967725097533108</v>
      </c>
      <c r="F4" s="110">
        <f>(VLOOKUP($A4,'Occupancy Raw Data'!$B$8:$BE$45,'Occupancy Raw Data'!K$3,FALSE))/100</f>
        <v>0.68739110284378802</v>
      </c>
      <c r="G4" s="111">
        <f>(VLOOKUP($A4,'Occupancy Raw Data'!$B$8:$BE$45,'Occupancy Raw Data'!L$3,FALSE))/100</f>
        <v>0.67187189014781401</v>
      </c>
      <c r="H4" s="91">
        <f>(VLOOKUP($A4,'Occupancy Raw Data'!$B$8:$BE$45,'Occupancy Raw Data'!N$3,FALSE))/100</f>
        <v>0.71893876237439702</v>
      </c>
      <c r="I4" s="91">
        <f>(VLOOKUP($A4,'Occupancy Raw Data'!$B$8:$BE$45,'Occupancy Raw Data'!O$3,FALSE))/100</f>
        <v>0.72343431783273004</v>
      </c>
      <c r="J4" s="111">
        <f>(VLOOKUP($A4,'Occupancy Raw Data'!$B$8:$BE$45,'Occupancy Raw Data'!P$3,FALSE))/100</f>
        <v>0.72118658128316193</v>
      </c>
      <c r="K4" s="112">
        <f>(VLOOKUP($A4,'Occupancy Raw Data'!$B$8:$BE$45,'Occupancy Raw Data'!R$3,FALSE))/100</f>
        <v>0.68596212214343399</v>
      </c>
      <c r="M4" s="113">
        <f>VLOOKUP($A4,'ADR Raw Data'!$B$6:$BE$43,'ADR Raw Data'!G$1,FALSE)</f>
        <v>149.825079167133</v>
      </c>
      <c r="N4" s="114">
        <f>VLOOKUP($A4,'ADR Raw Data'!$B$6:$BE$43,'ADR Raw Data'!H$1,FALSE)</f>
        <v>160.91126407701</v>
      </c>
      <c r="O4" s="114">
        <f>VLOOKUP($A4,'ADR Raw Data'!$B$6:$BE$43,'ADR Raw Data'!I$1,FALSE)</f>
        <v>169.03370858636299</v>
      </c>
      <c r="P4" s="114">
        <f>VLOOKUP($A4,'ADR Raw Data'!$B$6:$BE$43,'ADR Raw Data'!J$1,FALSE)</f>
        <v>165.93334900123099</v>
      </c>
      <c r="Q4" s="114">
        <f>VLOOKUP($A4,'ADR Raw Data'!$B$6:$BE$43,'ADR Raw Data'!K$1,FALSE)</f>
        <v>156.922325147858</v>
      </c>
      <c r="R4" s="115">
        <f>VLOOKUP($A4,'ADR Raw Data'!$B$6:$BE$43,'ADR Raw Data'!L$1,FALSE)</f>
        <v>161.05651470076899</v>
      </c>
      <c r="S4" s="114">
        <f>VLOOKUP($A4,'ADR Raw Data'!$B$6:$BE$43,'ADR Raw Data'!N$1,FALSE)</f>
        <v>168.009807284332</v>
      </c>
      <c r="T4" s="114">
        <f>VLOOKUP($A4,'ADR Raw Data'!$B$6:$BE$43,'ADR Raw Data'!O$1,FALSE)</f>
        <v>169.912881819554</v>
      </c>
      <c r="U4" s="115">
        <f>VLOOKUP($A4,'ADR Raw Data'!$B$6:$BE$43,'ADR Raw Data'!P$1,FALSE)</f>
        <v>168.96432771368001</v>
      </c>
      <c r="V4" s="116">
        <f>VLOOKUP($A4,'ADR Raw Data'!$B$6:$BE$43,'ADR Raw Data'!R$1,FALSE)</f>
        <v>163.43196375212099</v>
      </c>
      <c r="X4" s="113">
        <f>VLOOKUP($A4,'RevPAR Raw Data'!$B$6:$BE$43,'RevPAR Raw Data'!G$1,FALSE)</f>
        <v>84.273488431007394</v>
      </c>
      <c r="Y4" s="114">
        <f>VLOOKUP($A4,'RevPAR Raw Data'!$B$6:$BE$43,'RevPAR Raw Data'!H$1,FALSE)</f>
        <v>107.714127036089</v>
      </c>
      <c r="Z4" s="114">
        <f>VLOOKUP($A4,'RevPAR Raw Data'!$B$6:$BE$43,'RevPAR Raw Data'!I$1,FALSE)</f>
        <v>121.77380162606499</v>
      </c>
      <c r="AA4" s="114">
        <f>VLOOKUP($A4,'RevPAR Raw Data'!$B$6:$BE$43,'RevPAR Raw Data'!J$1,FALSE)</f>
        <v>119.418456454336</v>
      </c>
      <c r="AB4" s="114">
        <f>VLOOKUP($A4,'RevPAR Raw Data'!$B$6:$BE$43,'RevPAR Raw Data'!K$1,FALSE)</f>
        <v>107.86701014419801</v>
      </c>
      <c r="AC4" s="115">
        <f>VLOOKUP($A4,'RevPAR Raw Data'!$B$6:$BE$43,'RevPAR Raw Data'!L$1,FALSE)</f>
        <v>108.209344952625</v>
      </c>
      <c r="AD4" s="114">
        <f>VLOOKUP($A4,'RevPAR Raw Data'!$B$6:$BE$43,'RevPAR Raw Data'!N$1,FALSE)</f>
        <v>120.788762915758</v>
      </c>
      <c r="AE4" s="114">
        <f>VLOOKUP($A4,'RevPAR Raw Data'!$B$6:$BE$43,'RevPAR Raw Data'!O$1,FALSE)</f>
        <v>122.920809750122</v>
      </c>
      <c r="AF4" s="115">
        <f>VLOOKUP($A4,'RevPAR Raw Data'!$B$6:$BE$43,'RevPAR Raw Data'!P$1,FALSE)</f>
        <v>121.85480586263699</v>
      </c>
      <c r="AG4" s="116">
        <f>VLOOKUP($A4,'RevPAR Raw Data'!$B$6:$BE$43,'RevPAR Raw Data'!R$1,FALSE)</f>
        <v>112.108136681473</v>
      </c>
    </row>
    <row r="5" spans="1:34" ht="14.25">
      <c r="A5" s="93" t="s">
        <v>14</v>
      </c>
      <c r="B5" s="81">
        <f>(VLOOKUP($A4,'Occupancy Raw Data'!$B$8:$BE$51,'Occupancy Raw Data'!T$3,FALSE))/100</f>
        <v>-1.5050208909210201E-2</v>
      </c>
      <c r="C5" s="82">
        <f>(VLOOKUP($A4,'Occupancy Raw Data'!$B$8:$BE$51,'Occupancy Raw Data'!U$3,FALSE))/100</f>
        <v>-2.50302187010348E-2</v>
      </c>
      <c r="D5" s="82">
        <f>(VLOOKUP($A4,'Occupancy Raw Data'!$B$8:$BE$51,'Occupancy Raw Data'!V$3,FALSE))/100</f>
        <v>-2.20811695478575E-2</v>
      </c>
      <c r="E5" s="82">
        <f>(VLOOKUP($A4,'Occupancy Raw Data'!$B$8:$BE$51,'Occupancy Raw Data'!W$3,FALSE))/100</f>
        <v>-2.3983260265299702E-2</v>
      </c>
      <c r="F5" s="82">
        <f>(VLOOKUP($A4,'Occupancy Raw Data'!$B$8:$BE$51,'Occupancy Raw Data'!X$3,FALSE))/100</f>
        <v>-2.4753067260146099E-2</v>
      </c>
      <c r="G5" s="82">
        <f>(VLOOKUP($A4,'Occupancy Raw Data'!$B$8:$BE$51,'Occupancy Raw Data'!Y$3,FALSE))/100</f>
        <v>-2.2458424692690802E-2</v>
      </c>
      <c r="H5" s="83">
        <f>(VLOOKUP($A4,'Occupancy Raw Data'!$B$8:$BE$51,'Occupancy Raw Data'!AA$3,FALSE))/100</f>
        <v>-2.44444907088733E-2</v>
      </c>
      <c r="I5" s="83">
        <f>(VLOOKUP($A4,'Occupancy Raw Data'!$B$8:$BE$51,'Occupancy Raw Data'!AB$3,FALSE))/100</f>
        <v>-2.95804480393137E-2</v>
      </c>
      <c r="J5" s="82">
        <f>(VLOOKUP($A4,'Occupancy Raw Data'!$B$8:$BE$51,'Occupancy Raw Data'!AC$3,FALSE))/100</f>
        <v>-2.7027195107165398E-2</v>
      </c>
      <c r="K5" s="84">
        <f>(VLOOKUP($A4,'Occupancy Raw Data'!$B$8:$BE$51,'Occupancy Raw Data'!AE$3,FALSE))/100</f>
        <v>-2.3834966256007003E-2</v>
      </c>
      <c r="M5" s="81">
        <f>(VLOOKUP($A4,'ADR Raw Data'!$B$6:$BE$43,'ADR Raw Data'!T$1,FALSE))/100</f>
        <v>2.8172151355361301E-3</v>
      </c>
      <c r="N5" s="82">
        <f>(VLOOKUP($A4,'ADR Raw Data'!$B$6:$BE$43,'ADR Raw Data'!U$1,FALSE))/100</f>
        <v>1.22551387512893E-2</v>
      </c>
      <c r="O5" s="82">
        <f>(VLOOKUP($A4,'ADR Raw Data'!$B$6:$BE$43,'ADR Raw Data'!V$1,FALSE))/100</f>
        <v>1.9549073411959099E-2</v>
      </c>
      <c r="P5" s="82">
        <f>(VLOOKUP($A4,'ADR Raw Data'!$B$6:$BE$43,'ADR Raw Data'!W$1,FALSE))/100</f>
        <v>1.7737746147739798E-2</v>
      </c>
      <c r="Q5" s="82">
        <f>(VLOOKUP($A4,'ADR Raw Data'!$B$6:$BE$43,'ADR Raw Data'!X$1,FALSE))/100</f>
        <v>5.1322426152953507E-3</v>
      </c>
      <c r="R5" s="82">
        <f>(VLOOKUP($A4,'ADR Raw Data'!$B$6:$BE$43,'ADR Raw Data'!Y$1,FALSE))/100</f>
        <v>1.21013727300025E-2</v>
      </c>
      <c r="S5" s="83">
        <f>(VLOOKUP($A4,'ADR Raw Data'!$B$6:$BE$43,'ADR Raw Data'!AA$1,FALSE))/100</f>
        <v>-3.8409402414682197E-3</v>
      </c>
      <c r="T5" s="83">
        <f>(VLOOKUP($A4,'ADR Raw Data'!$B$6:$BE$43,'ADR Raw Data'!AB$1,FALSE))/100</f>
        <v>-8.2829459841604301E-3</v>
      </c>
      <c r="U5" s="82">
        <f>(VLOOKUP($A4,'ADR Raw Data'!$B$6:$BE$43,'ADR Raw Data'!AC$1,FALSE))/100</f>
        <v>-6.1068662646713099E-3</v>
      </c>
      <c r="V5" s="84">
        <f>(VLOOKUP($A4,'ADR Raw Data'!$B$6:$BE$43,'ADR Raw Data'!AE$1,FALSE))/100</f>
        <v>6.3095501908498695E-3</v>
      </c>
      <c r="X5" s="81">
        <f>(VLOOKUP($A4,'RevPAR Raw Data'!$B$6:$BE$43,'RevPAR Raw Data'!T$1,FALSE))/100</f>
        <v>-1.2275393450006101E-2</v>
      </c>
      <c r="Y5" s="82">
        <f>(VLOOKUP($A4,'RevPAR Raw Data'!$B$6:$BE$43,'RevPAR Raw Data'!U$1,FALSE))/100</f>
        <v>-1.30818287529018E-2</v>
      </c>
      <c r="Z5" s="82">
        <f>(VLOOKUP($A4,'RevPAR Raw Data'!$B$6:$BE$43,'RevPAR Raw Data'!V$1,FALSE))/100</f>
        <v>-2.9637625404114101E-3</v>
      </c>
      <c r="AA5" s="82">
        <f>(VLOOKUP($A4,'RevPAR Raw Data'!$B$6:$BE$43,'RevPAR Raw Data'!W$1,FALSE))/100</f>
        <v>-6.6709230999409293E-3</v>
      </c>
      <c r="AB5" s="82">
        <f>(VLOOKUP($A4,'RevPAR Raw Data'!$B$6:$BE$43,'RevPAR Raw Data'!X$1,FALSE))/100</f>
        <v>-1.9747863391502599E-2</v>
      </c>
      <c r="AC5" s="82">
        <f>(VLOOKUP($A4,'RevPAR Raw Data'!$B$6:$BE$43,'RevPAR Raw Data'!Y$1,FALSE))/100</f>
        <v>-1.06288297308232E-2</v>
      </c>
      <c r="AD5" s="83">
        <f>(VLOOKUP($A4,'RevPAR Raw Data'!$B$6:$BE$43,'RevPAR Raw Data'!AA$1,FALSE))/100</f>
        <v>-2.8191541122295601E-2</v>
      </c>
      <c r="AE5" s="83">
        <f>(VLOOKUP($A4,'RevPAR Raw Data'!$B$6:$BE$43,'RevPAR Raw Data'!AB$1,FALSE))/100</f>
        <v>-3.76183807701772E-2</v>
      </c>
      <c r="AF5" s="82">
        <f>(VLOOKUP($A4,'RevPAR Raw Data'!$B$6:$BE$43,'RevPAR Raw Data'!AC$1,FALSE))/100</f>
        <v>-3.2969009905808103E-2</v>
      </c>
      <c r="AG5" s="84">
        <f>(VLOOKUP($A4,'RevPAR Raw Data'!$B$6:$BE$43,'RevPAR Raw Data'!AE$1,FALSE))/100</f>
        <v>-1.7675803981046602E-2</v>
      </c>
    </row>
    <row r="6" spans="1:34">
      <c r="A6" s="108"/>
      <c r="B6" s="109"/>
      <c r="C6" s="110"/>
      <c r="D6" s="110"/>
      <c r="E6" s="110"/>
      <c r="F6" s="110"/>
      <c r="G6" s="111"/>
      <c r="H6" s="91"/>
      <c r="I6" s="91"/>
      <c r="J6" s="111"/>
      <c r="K6" s="112"/>
      <c r="M6" s="113"/>
      <c r="N6" s="114"/>
      <c r="O6" s="114"/>
      <c r="P6" s="114"/>
      <c r="Q6" s="114"/>
      <c r="R6" s="115"/>
      <c r="S6" s="114"/>
      <c r="T6" s="114"/>
      <c r="U6" s="115"/>
      <c r="V6" s="116"/>
      <c r="X6" s="113"/>
      <c r="Y6" s="114"/>
      <c r="Z6" s="114"/>
      <c r="AA6" s="114"/>
      <c r="AB6" s="114"/>
      <c r="AC6" s="115"/>
      <c r="AD6" s="114"/>
      <c r="AE6" s="114"/>
      <c r="AF6" s="115"/>
      <c r="AG6" s="116"/>
    </row>
    <row r="7" spans="1:34">
      <c r="A7" s="126" t="s">
        <v>15</v>
      </c>
      <c r="B7" s="117">
        <f>(VLOOKUP($A7,'Occupancy Raw Data'!$B$8:$BE$45,'Occupancy Raw Data'!G$3,FALSE))/100</f>
        <v>0.58282487821679796</v>
      </c>
      <c r="C7" s="118">
        <f>(VLOOKUP($A7,'Occupancy Raw Data'!$B$8:$BE$45,'Occupancy Raw Data'!H$3,FALSE))/100</f>
        <v>0.6982913447817739</v>
      </c>
      <c r="D7" s="118">
        <f>(VLOOKUP($A7,'Occupancy Raw Data'!$B$8:$BE$45,'Occupancy Raw Data'!I$3,FALSE))/100</f>
        <v>0.74766274664173493</v>
      </c>
      <c r="E7" s="118">
        <f>(VLOOKUP($A7,'Occupancy Raw Data'!$B$8:$BE$45,'Occupancy Raw Data'!J$3,FALSE))/100</f>
        <v>0.75775599074939703</v>
      </c>
      <c r="F7" s="118">
        <f>(VLOOKUP($A7,'Occupancy Raw Data'!$B$8:$BE$45,'Occupancy Raw Data'!K$3,FALSE))/100</f>
        <v>0.71487354229198408</v>
      </c>
      <c r="G7" s="119">
        <f>(VLOOKUP($A7,'Occupancy Raw Data'!$B$8:$BE$45,'Occupancy Raw Data'!L$3,FALSE))/100</f>
        <v>0.70028170053633798</v>
      </c>
      <c r="H7" s="91">
        <f>(VLOOKUP($A7,'Occupancy Raw Data'!$B$8:$BE$45,'Occupancy Raw Data'!N$3,FALSE))/100</f>
        <v>0.76080057078187191</v>
      </c>
      <c r="I7" s="91">
        <f>(VLOOKUP($A7,'Occupancy Raw Data'!$B$8:$BE$45,'Occupancy Raw Data'!O$3,FALSE))/100</f>
        <v>0.72853417310436397</v>
      </c>
      <c r="J7" s="119">
        <f>(VLOOKUP($A7,'Occupancy Raw Data'!$B$8:$BE$45,'Occupancy Raw Data'!P$3,FALSE))/100</f>
        <v>0.74466737194311805</v>
      </c>
      <c r="K7" s="120">
        <f>(VLOOKUP($A7,'Occupancy Raw Data'!$B$8:$BE$45,'Occupancy Raw Data'!R$3,FALSE))/100</f>
        <v>0.71296332093827497</v>
      </c>
      <c r="M7" s="113">
        <f>VLOOKUP($A7,'ADR Raw Data'!$B$6:$BE$43,'ADR Raw Data'!G$1,FALSE)</f>
        <v>131.54194526689</v>
      </c>
      <c r="N7" s="114">
        <f>VLOOKUP($A7,'ADR Raw Data'!$B$6:$BE$43,'ADR Raw Data'!H$1,FALSE)</f>
        <v>145.20601476512999</v>
      </c>
      <c r="O7" s="114">
        <f>VLOOKUP($A7,'ADR Raw Data'!$B$6:$BE$43,'ADR Raw Data'!I$1,FALSE)</f>
        <v>152.19046054887301</v>
      </c>
      <c r="P7" s="114">
        <f>VLOOKUP($A7,'ADR Raw Data'!$B$6:$BE$43,'ADR Raw Data'!J$1,FALSE)</f>
        <v>147.16285856135099</v>
      </c>
      <c r="Q7" s="114">
        <f>VLOOKUP($A7,'ADR Raw Data'!$B$6:$BE$43,'ADR Raw Data'!K$1,FALSE)</f>
        <v>135.72984587316199</v>
      </c>
      <c r="R7" s="115">
        <f>VLOOKUP($A7,'ADR Raw Data'!$B$6:$BE$43,'ADR Raw Data'!L$1,FALSE)</f>
        <v>142.91173746778699</v>
      </c>
      <c r="S7" s="114">
        <f>VLOOKUP($A7,'ADR Raw Data'!$B$6:$BE$43,'ADR Raw Data'!N$1,FALSE)</f>
        <v>146.726078058757</v>
      </c>
      <c r="T7" s="114">
        <f>VLOOKUP($A7,'ADR Raw Data'!$B$6:$BE$43,'ADR Raw Data'!O$1,FALSE)</f>
        <v>144.73900415456501</v>
      </c>
      <c r="U7" s="115">
        <f>VLOOKUP($A7,'ADR Raw Data'!$B$6:$BE$43,'ADR Raw Data'!P$1,FALSE)</f>
        <v>145.75406605834499</v>
      </c>
      <c r="V7" s="116">
        <f>VLOOKUP($A7,'ADR Raw Data'!$B$6:$BE$43,'ADR Raw Data'!R$1,FALSE)</f>
        <v>143.75994353937199</v>
      </c>
      <c r="X7" s="113">
        <f>VLOOKUP($A7,'RevPAR Raw Data'!$B$6:$BE$43,'RevPAR Raw Data'!G$1,FALSE)</f>
        <v>76.665918230576096</v>
      </c>
      <c r="Y7" s="114">
        <f>VLOOKUP($A7,'RevPAR Raw Data'!$B$6:$BE$43,'RevPAR Raw Data'!H$1,FALSE)</f>
        <v>101.396103320744</v>
      </c>
      <c r="Z7" s="114">
        <f>VLOOKUP($A7,'RevPAR Raw Data'!$B$6:$BE$43,'RevPAR Raw Data'!I$1,FALSE)</f>
        <v>113.78713774664099</v>
      </c>
      <c r="AA7" s="114">
        <f>VLOOKUP($A7,'RevPAR Raw Data'!$B$6:$BE$43,'RevPAR Raw Data'!J$1,FALSE)</f>
        <v>111.51353769067001</v>
      </c>
      <c r="AB7" s="114">
        <f>VLOOKUP($A7,'RevPAR Raw Data'!$B$6:$BE$43,'RevPAR Raw Data'!K$1,FALSE)</f>
        <v>97.029675714092406</v>
      </c>
      <c r="AC7" s="115">
        <f>VLOOKUP($A7,'RevPAR Raw Data'!$B$6:$BE$43,'RevPAR Raw Data'!L$1,FALSE)</f>
        <v>100.078474540545</v>
      </c>
      <c r="AD7" s="114">
        <f>VLOOKUP($A7,'RevPAR Raw Data'!$B$6:$BE$43,'RevPAR Raw Data'!N$1,FALSE)</f>
        <v>111.62928393568799</v>
      </c>
      <c r="AE7" s="114">
        <f>VLOOKUP($A7,'RevPAR Raw Data'!$B$6:$BE$43,'RevPAR Raw Data'!O$1,FALSE)</f>
        <v>105.447310707695</v>
      </c>
      <c r="AF7" s="115">
        <f>VLOOKUP($A7,'RevPAR Raw Data'!$B$6:$BE$43,'RevPAR Raw Data'!P$1,FALSE)</f>
        <v>108.538297321692</v>
      </c>
      <c r="AG7" s="116">
        <f>VLOOKUP($A7,'RevPAR Raw Data'!$B$6:$BE$43,'RevPAR Raw Data'!R$1,FALSE)</f>
        <v>102.49556676373</v>
      </c>
    </row>
    <row r="8" spans="1:34" ht="14.25">
      <c r="A8" s="93" t="s">
        <v>14</v>
      </c>
      <c r="B8" s="81">
        <f>(VLOOKUP($A7,'Occupancy Raw Data'!$B$8:$BE$51,'Occupancy Raw Data'!T$3,FALSE))/100</f>
        <v>1.91448240639157E-2</v>
      </c>
      <c r="C8" s="82">
        <f>(VLOOKUP($A7,'Occupancy Raw Data'!$B$8:$BE$51,'Occupancy Raw Data'!U$3,FALSE))/100</f>
        <v>-1.21855567709276E-2</v>
      </c>
      <c r="D8" s="82">
        <f>(VLOOKUP($A7,'Occupancy Raw Data'!$B$8:$BE$51,'Occupancy Raw Data'!V$3,FALSE))/100</f>
        <v>-1.81826102241089E-2</v>
      </c>
      <c r="E8" s="82">
        <f>(VLOOKUP($A7,'Occupancy Raw Data'!$B$8:$BE$51,'Occupancy Raw Data'!W$3,FALSE))/100</f>
        <v>4.3707558388895703E-4</v>
      </c>
      <c r="F8" s="82">
        <f>(VLOOKUP($A7,'Occupancy Raw Data'!$B$8:$BE$51,'Occupancy Raw Data'!X$3,FALSE))/100</f>
        <v>1.9517003209447499E-3</v>
      </c>
      <c r="G8" s="82">
        <f>(VLOOKUP($A7,'Occupancy Raw Data'!$B$8:$BE$51,'Occupancy Raw Data'!Y$3,FALSE))/100</f>
        <v>-2.7877190714138199E-3</v>
      </c>
      <c r="H8" s="83">
        <f>(VLOOKUP($A7,'Occupancy Raw Data'!$B$8:$BE$51,'Occupancy Raw Data'!AA$3,FALSE))/100</f>
        <v>4.5845260172253398E-2</v>
      </c>
      <c r="I8" s="83">
        <f>(VLOOKUP($A7,'Occupancy Raw Data'!$B$8:$BE$51,'Occupancy Raw Data'!AB$3,FALSE))/100</f>
        <v>1.89310492348316E-2</v>
      </c>
      <c r="J8" s="82">
        <f>(VLOOKUP($A7,'Occupancy Raw Data'!$B$8:$BE$51,'Occupancy Raw Data'!AC$3,FALSE))/100</f>
        <v>3.25043229387088E-2</v>
      </c>
      <c r="K8" s="84">
        <f>(VLOOKUP($A7,'Occupancy Raw Data'!$B$8:$BE$51,'Occupancy Raw Data'!AE$3,FALSE))/100</f>
        <v>7.4889481371128294E-3</v>
      </c>
      <c r="M8" s="81">
        <f>(VLOOKUP($A7,'ADR Raw Data'!$B$6:$BE$43,'ADR Raw Data'!T$1,FALSE))/100</f>
        <v>1.3260433863804799E-2</v>
      </c>
      <c r="N8" s="82">
        <f>(VLOOKUP($A7,'ADR Raw Data'!$B$6:$BE$43,'ADR Raw Data'!U$1,FALSE))/100</f>
        <v>1.8857153162643501E-2</v>
      </c>
      <c r="O8" s="82">
        <f>(VLOOKUP($A7,'ADR Raw Data'!$B$6:$BE$43,'ADR Raw Data'!V$1,FALSE))/100</f>
        <v>2.0246267687988699E-3</v>
      </c>
      <c r="P8" s="82">
        <f>(VLOOKUP($A7,'ADR Raw Data'!$B$6:$BE$43,'ADR Raw Data'!W$1,FALSE))/100</f>
        <v>-1.61690758554397E-2</v>
      </c>
      <c r="Q8" s="82">
        <f>(VLOOKUP($A7,'ADR Raw Data'!$B$6:$BE$43,'ADR Raw Data'!X$1,FALSE))/100</f>
        <v>-2.0726643931912498E-2</v>
      </c>
      <c r="R8" s="82">
        <f>(VLOOKUP($A7,'ADR Raw Data'!$B$6:$BE$43,'ADR Raw Data'!Y$1,FALSE))/100</f>
        <v>-2.0770957208376601E-3</v>
      </c>
      <c r="S8" s="83">
        <f>(VLOOKUP($A7,'ADR Raw Data'!$B$6:$BE$43,'ADR Raw Data'!AA$1,FALSE))/100</f>
        <v>-1.6385987201343398E-2</v>
      </c>
      <c r="T8" s="83">
        <f>(VLOOKUP($A7,'ADR Raw Data'!$B$6:$BE$43,'ADR Raw Data'!AB$1,FALSE))/100</f>
        <v>-3.9398441627842201E-2</v>
      </c>
      <c r="U8" s="82">
        <f>(VLOOKUP($A7,'ADR Raw Data'!$B$6:$BE$43,'ADR Raw Data'!AC$1,FALSE))/100</f>
        <v>-2.77642679111498E-2</v>
      </c>
      <c r="V8" s="84">
        <f>(VLOOKUP($A7,'ADR Raw Data'!$B$6:$BE$43,'ADR Raw Data'!AE$1,FALSE))/100</f>
        <v>-9.6603274447046288E-3</v>
      </c>
      <c r="X8" s="81">
        <f>(VLOOKUP($A7,'RevPAR Raw Data'!$B$6:$BE$43,'RevPAR Raw Data'!T$1,FALSE))/100</f>
        <v>3.26591266010543E-2</v>
      </c>
      <c r="Y8" s="82">
        <f>(VLOOKUP($A7,'RevPAR Raw Data'!$B$6:$BE$43,'RevPAR Raw Data'!U$1,FALSE))/100</f>
        <v>6.4418114813144097E-3</v>
      </c>
      <c r="Z8" s="82">
        <f>(VLOOKUP($A7,'RevPAR Raw Data'!$B$6:$BE$43,'RevPAR Raw Data'!V$1,FALSE))/100</f>
        <v>-1.6194796454696399E-2</v>
      </c>
      <c r="AA8" s="82">
        <f>(VLOOKUP($A7,'RevPAR Raw Data'!$B$6:$BE$43,'RevPAR Raw Data'!W$1,FALSE))/100</f>
        <v>-1.5739067379821201E-2</v>
      </c>
      <c r="AB8" s="82">
        <f>(VLOOKUP($A7,'RevPAR Raw Data'!$B$6:$BE$43,'RevPAR Raw Data'!X$1,FALSE))/100</f>
        <v>-1.8815395808581801E-2</v>
      </c>
      <c r="AC8" s="82">
        <f>(VLOOKUP($A7,'RevPAR Raw Data'!$B$6:$BE$43,'RevPAR Raw Data'!Y$1,FALSE))/100</f>
        <v>-4.8590244328973499E-3</v>
      </c>
      <c r="AD8" s="83">
        <f>(VLOOKUP($A7,'RevPAR Raw Data'!$B$6:$BE$43,'RevPAR Raw Data'!AA$1,FALSE))/100</f>
        <v>2.8708053124485201E-2</v>
      </c>
      <c r="AE8" s="83">
        <f>(VLOOKUP($A7,'RevPAR Raw Data'!$B$6:$BE$43,'RevPAR Raw Data'!AB$1,FALSE))/100</f>
        <v>-2.1213246231242898E-2</v>
      </c>
      <c r="AF8" s="82">
        <f>(VLOOKUP($A7,'RevPAR Raw Data'!$B$6:$BE$43,'RevPAR Raw Data'!AC$1,FALSE))/100</f>
        <v>3.8375962972182196E-3</v>
      </c>
      <c r="AG8" s="84">
        <f>(VLOOKUP($A7,'RevPAR Raw Data'!$B$6:$BE$43,'RevPAR Raw Data'!AE$1,FALSE))/100</f>
        <v>-2.2437249988127199E-3</v>
      </c>
    </row>
    <row r="9" spans="1:34">
      <c r="A9" s="121"/>
      <c r="B9" s="122"/>
      <c r="C9" s="123"/>
      <c r="D9" s="123"/>
      <c r="E9" s="123"/>
      <c r="F9" s="123"/>
      <c r="G9" s="124"/>
      <c r="H9" s="123"/>
      <c r="I9" s="123"/>
      <c r="J9" s="124"/>
      <c r="K9" s="125"/>
      <c r="M9" s="122"/>
      <c r="N9" s="123"/>
      <c r="O9" s="123"/>
      <c r="P9" s="123"/>
      <c r="Q9" s="123"/>
      <c r="R9" s="124"/>
      <c r="S9" s="123"/>
      <c r="T9" s="123"/>
      <c r="U9" s="124"/>
      <c r="V9" s="125"/>
      <c r="X9" s="122"/>
      <c r="Y9" s="123"/>
      <c r="Z9" s="123"/>
      <c r="AA9" s="123"/>
      <c r="AB9" s="123"/>
      <c r="AC9" s="124"/>
      <c r="AD9" s="123"/>
      <c r="AE9" s="123"/>
      <c r="AF9" s="124"/>
      <c r="AG9" s="125"/>
    </row>
    <row r="10" spans="1:34">
      <c r="A10" s="126" t="s">
        <v>16</v>
      </c>
      <c r="B10" s="127"/>
      <c r="C10" s="128"/>
      <c r="D10" s="128"/>
      <c r="E10" s="128"/>
      <c r="F10" s="128"/>
      <c r="G10" s="129"/>
      <c r="H10" s="128"/>
      <c r="I10" s="128"/>
      <c r="J10" s="129"/>
      <c r="K10" s="130"/>
      <c r="M10" s="113"/>
      <c r="N10" s="114"/>
      <c r="O10" s="114"/>
      <c r="P10" s="114"/>
      <c r="Q10" s="114"/>
      <c r="R10" s="115"/>
      <c r="S10" s="114"/>
      <c r="T10" s="114"/>
      <c r="U10" s="115"/>
      <c r="V10" s="116"/>
      <c r="X10" s="113"/>
      <c r="Y10" s="114"/>
      <c r="Z10" s="114"/>
      <c r="AA10" s="114"/>
      <c r="AB10" s="114"/>
      <c r="AC10" s="115"/>
      <c r="AD10" s="114"/>
      <c r="AE10" s="114"/>
      <c r="AF10" s="115"/>
      <c r="AG10" s="116"/>
    </row>
    <row r="11" spans="1:34">
      <c r="A11" s="108" t="s">
        <v>17</v>
      </c>
      <c r="B11" s="85">
        <f>(VLOOKUP($A11,'Occupancy Raw Data'!$B$8:$BE$51,'Occupancy Raw Data'!G$3,FALSE))/100</f>
        <v>0.66655100624566199</v>
      </c>
      <c r="C11" s="91">
        <f>(VLOOKUP($A11,'Occupancy Raw Data'!$B$8:$BE$51,'Occupancy Raw Data'!H$3,FALSE))/100</f>
        <v>0.82061068702289997</v>
      </c>
      <c r="D11" s="91">
        <f>(VLOOKUP($A11,'Occupancy Raw Data'!$B$8:$BE$51,'Occupancy Raw Data'!I$3,FALSE))/100</f>
        <v>0.83414295628036006</v>
      </c>
      <c r="E11" s="91">
        <f>(VLOOKUP($A11,'Occupancy Raw Data'!$B$8:$BE$51,'Occupancy Raw Data'!J$3,FALSE))/100</f>
        <v>0.79875086745315693</v>
      </c>
      <c r="F11" s="91">
        <f>(VLOOKUP($A11,'Occupancy Raw Data'!$B$8:$BE$51,'Occupancy Raw Data'!K$3,FALSE))/100</f>
        <v>0.76578764746703598</v>
      </c>
      <c r="G11" s="92">
        <f>(VLOOKUP($A11,'Occupancy Raw Data'!$B$8:$BE$51,'Occupancy Raw Data'!L$3,FALSE))/100</f>
        <v>0.77716863289382299</v>
      </c>
      <c r="H11" s="91">
        <f>(VLOOKUP($A11,'Occupancy Raw Data'!$B$8:$BE$51,'Occupancy Raw Data'!N$3,FALSE))/100</f>
        <v>0.84385843164469099</v>
      </c>
      <c r="I11" s="91">
        <f>(VLOOKUP($A11,'Occupancy Raw Data'!$B$8:$BE$51,'Occupancy Raw Data'!O$3,FALSE))/100</f>
        <v>0.7873004857737681</v>
      </c>
      <c r="J11" s="92">
        <f>(VLOOKUP($A11,'Occupancy Raw Data'!$B$8:$BE$51,'Occupancy Raw Data'!P$3,FALSE))/100</f>
        <v>0.81557945870922888</v>
      </c>
      <c r="K11" s="86">
        <f>(VLOOKUP($A11,'Occupancy Raw Data'!$B$8:$BE$51,'Occupancy Raw Data'!R$3,FALSE))/100</f>
        <v>0.78814315455536799</v>
      </c>
      <c r="M11" s="113">
        <f>VLOOKUP($A11,'ADR Raw Data'!$B$6:$BE$49,'ADR Raw Data'!G$1,FALSE)</f>
        <v>343.69061426340397</v>
      </c>
      <c r="N11" s="114">
        <f>VLOOKUP($A11,'ADR Raw Data'!$B$6:$BE$49,'ADR Raw Data'!H$1,FALSE)</f>
        <v>328.08664270613099</v>
      </c>
      <c r="O11" s="114">
        <f>VLOOKUP($A11,'ADR Raw Data'!$B$6:$BE$49,'ADR Raw Data'!I$1,FALSE)</f>
        <v>324.42760399334401</v>
      </c>
      <c r="P11" s="114">
        <f>VLOOKUP($A11,'ADR Raw Data'!$B$6:$BE$49,'ADR Raw Data'!J$1,FALSE)</f>
        <v>319.03225890529899</v>
      </c>
      <c r="Q11" s="114">
        <f>VLOOKUP($A11,'ADR Raw Data'!$B$6:$BE$49,'ADR Raw Data'!K$1,FALSE)</f>
        <v>313.38422292705002</v>
      </c>
      <c r="R11" s="115">
        <f>VLOOKUP($A11,'ADR Raw Data'!$B$6:$BE$49,'ADR Raw Data'!L$1,FALSE)</f>
        <v>325.21919635681701</v>
      </c>
      <c r="S11" s="114">
        <f>VLOOKUP($A11,'ADR Raw Data'!$B$6:$BE$49,'ADR Raw Data'!N$1,FALSE)</f>
        <v>372.346147203947</v>
      </c>
      <c r="T11" s="114">
        <f>VLOOKUP($A11,'ADR Raw Data'!$B$6:$BE$49,'ADR Raw Data'!O$1,FALSE)</f>
        <v>382.547796386073</v>
      </c>
      <c r="U11" s="115">
        <f>VLOOKUP($A11,'ADR Raw Data'!$B$6:$BE$49,'ADR Raw Data'!P$1,FALSE)</f>
        <v>377.27010848755498</v>
      </c>
      <c r="V11" s="116">
        <f>VLOOKUP($A11,'ADR Raw Data'!$B$6:$BE$49,'ADR Raw Data'!R$1,FALSE)</f>
        <v>340.60858867924497</v>
      </c>
      <c r="X11" s="113">
        <f>VLOOKUP($A11,'RevPAR Raw Data'!$B$6:$BE$49,'RevPAR Raw Data'!G$1,FALSE)</f>
        <v>229.08732477446199</v>
      </c>
      <c r="Y11" s="114">
        <f>VLOOKUP($A11,'RevPAR Raw Data'!$B$6:$BE$49,'RevPAR Raw Data'!H$1,FALSE)</f>
        <v>269.23140527411499</v>
      </c>
      <c r="Z11" s="114">
        <f>VLOOKUP($A11,'RevPAR Raw Data'!$B$6:$BE$49,'RevPAR Raw Data'!I$1,FALSE)</f>
        <v>270.61900069396199</v>
      </c>
      <c r="AA11" s="114">
        <f>VLOOKUP($A11,'RevPAR Raw Data'!$B$6:$BE$49,'RevPAR Raw Data'!J$1,FALSE)</f>
        <v>254.82729354614801</v>
      </c>
      <c r="AB11" s="114">
        <f>VLOOKUP($A11,'RevPAR Raw Data'!$B$6:$BE$49,'RevPAR Raw Data'!K$1,FALSE)</f>
        <v>239.98576682859101</v>
      </c>
      <c r="AC11" s="115">
        <f>VLOOKUP($A11,'RevPAR Raw Data'!$B$6:$BE$49,'RevPAR Raw Data'!L$1,FALSE)</f>
        <v>252.750158223455</v>
      </c>
      <c r="AD11" s="114">
        <f>VLOOKUP($A11,'RevPAR Raw Data'!$B$6:$BE$49,'RevPAR Raw Data'!N$1,FALSE)</f>
        <v>314.20743580846602</v>
      </c>
      <c r="AE11" s="114">
        <f>VLOOKUP($A11,'RevPAR Raw Data'!$B$6:$BE$49,'RevPAR Raw Data'!O$1,FALSE)</f>
        <v>301.180065926439</v>
      </c>
      <c r="AF11" s="115">
        <f>VLOOKUP($A11,'RevPAR Raw Data'!$B$6:$BE$49,'RevPAR Raw Data'!P$1,FALSE)</f>
        <v>307.69375086745299</v>
      </c>
      <c r="AG11" s="116">
        <f>VLOOKUP($A11,'RevPAR Raw Data'!$B$6:$BE$49,'RevPAR Raw Data'!R$1,FALSE)</f>
        <v>268.448327550312</v>
      </c>
    </row>
    <row r="12" spans="1:34" ht="14.25">
      <c r="A12" s="93" t="s">
        <v>14</v>
      </c>
      <c r="B12" s="81">
        <f>(VLOOKUP($A11,'Occupancy Raw Data'!$B$8:$BE$51,'Occupancy Raw Data'!T$3,FALSE))/100</f>
        <v>0.15626194960982301</v>
      </c>
      <c r="C12" s="82">
        <f>(VLOOKUP($A11,'Occupancy Raw Data'!$B$8:$BE$51,'Occupancy Raw Data'!U$3,FALSE))/100</f>
        <v>8.3401044082312997E-2</v>
      </c>
      <c r="D12" s="82">
        <f>(VLOOKUP($A11,'Occupancy Raw Data'!$B$8:$BE$51,'Occupancy Raw Data'!V$3,FALSE))/100</f>
        <v>2.0606750063608299E-2</v>
      </c>
      <c r="E12" s="82">
        <f>(VLOOKUP($A11,'Occupancy Raw Data'!$B$8:$BE$51,'Occupancy Raw Data'!W$3,FALSE))/100</f>
        <v>1.1564420218941799E-2</v>
      </c>
      <c r="F12" s="82">
        <f>(VLOOKUP($A11,'Occupancy Raw Data'!$B$8:$BE$51,'Occupancy Raw Data'!X$3,FALSE))/100</f>
        <v>2.2229238420201497E-2</v>
      </c>
      <c r="G12" s="82">
        <f>(VLOOKUP($A11,'Occupancy Raw Data'!$B$8:$BE$51,'Occupancy Raw Data'!Y$3,FALSE))/100</f>
        <v>5.3083903349189096E-2</v>
      </c>
      <c r="H12" s="83">
        <f>(VLOOKUP($A11,'Occupancy Raw Data'!$B$8:$BE$51,'Occupancy Raw Data'!AA$3,FALSE))/100</f>
        <v>0.16742502032223899</v>
      </c>
      <c r="I12" s="83">
        <f>(VLOOKUP($A11,'Occupancy Raw Data'!$B$8:$BE$51,'Occupancy Raw Data'!AB$3,FALSE))/100</f>
        <v>0.13311673500308199</v>
      </c>
      <c r="J12" s="82">
        <f>(VLOOKUP($A11,'Occupancy Raw Data'!$B$8:$BE$51,'Occupancy Raw Data'!AC$3,FALSE))/100</f>
        <v>0.150610024735012</v>
      </c>
      <c r="K12" s="84">
        <f>(VLOOKUP($A11,'Occupancy Raw Data'!$B$8:$BE$51,'Occupancy Raw Data'!AE$3,FALSE))/100</f>
        <v>8.0152836302086611E-2</v>
      </c>
      <c r="M12" s="81">
        <f>(VLOOKUP($A11,'ADR Raw Data'!$B$6:$BE$49,'ADR Raw Data'!T$1,FALSE))/100</f>
        <v>9.6096679577802199E-2</v>
      </c>
      <c r="N12" s="82">
        <f>(VLOOKUP($A11,'ADR Raw Data'!$B$6:$BE$49,'ADR Raw Data'!U$1,FALSE))/100</f>
        <v>4.6102928762024903E-2</v>
      </c>
      <c r="O12" s="82">
        <f>(VLOOKUP($A11,'ADR Raw Data'!$B$6:$BE$49,'ADR Raw Data'!V$1,FALSE))/100</f>
        <v>-5.0963134557477797E-3</v>
      </c>
      <c r="P12" s="82">
        <f>(VLOOKUP($A11,'ADR Raw Data'!$B$6:$BE$49,'ADR Raw Data'!W$1,FALSE))/100</f>
        <v>3.05974333903427E-3</v>
      </c>
      <c r="Q12" s="82">
        <f>(VLOOKUP($A11,'ADR Raw Data'!$B$6:$BE$49,'ADR Raw Data'!X$1,FALSE))/100</f>
        <v>-1.33073495346129E-2</v>
      </c>
      <c r="R12" s="82">
        <f>(VLOOKUP($A11,'ADR Raw Data'!$B$6:$BE$49,'ADR Raw Data'!Y$1,FALSE))/100</f>
        <v>2.2271163054337299E-2</v>
      </c>
      <c r="S12" s="83">
        <f>(VLOOKUP($A11,'ADR Raw Data'!$B$6:$BE$49,'ADR Raw Data'!AA$1,FALSE))/100</f>
        <v>-5.2271703314558604E-2</v>
      </c>
      <c r="T12" s="83">
        <f>(VLOOKUP($A11,'ADR Raw Data'!$B$6:$BE$49,'ADR Raw Data'!AB$1,FALSE))/100</f>
        <v>-3.44754562801909E-2</v>
      </c>
      <c r="U12" s="82">
        <f>(VLOOKUP($A11,'ADR Raw Data'!$B$6:$BE$49,'ADR Raw Data'!AC$1,FALSE))/100</f>
        <v>-4.3704711038071602E-2</v>
      </c>
      <c r="V12" s="84">
        <f>(VLOOKUP($A11,'ADR Raw Data'!$B$6:$BE$49,'ADR Raw Data'!AE$1,FALSE))/100</f>
        <v>3.7585754446188601E-3</v>
      </c>
      <c r="X12" s="81">
        <f>(VLOOKUP($A11,'RevPAR Raw Data'!$B$6:$BE$49,'RevPAR Raw Data'!T$1,FALSE))/100</f>
        <v>0.26737488368948298</v>
      </c>
      <c r="Y12" s="82">
        <f>(VLOOKUP($A11,'RevPAR Raw Data'!$B$6:$BE$49,'RevPAR Raw Data'!U$1,FALSE))/100</f>
        <v>0.133349005238343</v>
      </c>
      <c r="Z12" s="82">
        <f>(VLOOKUP($A11,'RevPAR Raw Data'!$B$6:$BE$49,'RevPAR Raw Data'!V$1,FALSE))/100</f>
        <v>1.54054181502321E-2</v>
      </c>
      <c r="AA12" s="82">
        <f>(VLOOKUP($A11,'RevPAR Raw Data'!$B$6:$BE$49,'RevPAR Raw Data'!W$1,FALSE))/100</f>
        <v>1.4659547715710798E-2</v>
      </c>
      <c r="AB12" s="82">
        <f>(VLOOKUP($A11,'RevPAR Raw Data'!$B$6:$BE$49,'RevPAR Raw Data'!X$1,FALSE))/100</f>
        <v>8.6260766400427409E-3</v>
      </c>
      <c r="AC12" s="82">
        <f>(VLOOKUP($A11,'RevPAR Raw Data'!$B$6:$BE$49,'RevPAR Raw Data'!Y$1,FALSE))/100</f>
        <v>7.6537306670576899E-2</v>
      </c>
      <c r="AD12" s="83">
        <f>(VLOOKUP($A11,'RevPAR Raw Data'!$B$6:$BE$49,'RevPAR Raw Data'!AA$1,FALSE))/100</f>
        <v>0.106401726017962</v>
      </c>
      <c r="AE12" s="83">
        <f>(VLOOKUP($A11,'RevPAR Raw Data'!$B$6:$BE$49,'RevPAR Raw Data'!AB$1,FALSE))/100</f>
        <v>9.4052018545131191E-2</v>
      </c>
      <c r="AF12" s="82">
        <f>(VLOOKUP($A11,'RevPAR Raw Data'!$B$6:$BE$49,'RevPAR Raw Data'!AC$1,FALSE))/100</f>
        <v>0.10032294608646</v>
      </c>
      <c r="AG12" s="84">
        <f>(VLOOKUP($A11,'RevPAR Raw Data'!$B$6:$BE$49,'RevPAR Raw Data'!AE$1,FALSE))/100</f>
        <v>8.4212672229046992E-2</v>
      </c>
    </row>
    <row r="13" spans="1:34">
      <c r="A13" s="131"/>
      <c r="B13" s="109"/>
      <c r="C13" s="110"/>
      <c r="D13" s="110"/>
      <c r="E13" s="110"/>
      <c r="F13" s="110"/>
      <c r="G13" s="111"/>
      <c r="H13" s="91"/>
      <c r="I13" s="91"/>
      <c r="J13" s="111"/>
      <c r="K13" s="112"/>
      <c r="M13" s="113"/>
      <c r="N13" s="114"/>
      <c r="O13" s="114"/>
      <c r="P13" s="114"/>
      <c r="Q13" s="114"/>
      <c r="R13" s="115"/>
      <c r="S13" s="114"/>
      <c r="T13" s="114"/>
      <c r="U13" s="115"/>
      <c r="V13" s="116"/>
      <c r="X13" s="113"/>
      <c r="Y13" s="114"/>
      <c r="Z13" s="114"/>
      <c r="AA13" s="114"/>
      <c r="AB13" s="114"/>
      <c r="AC13" s="115"/>
      <c r="AD13" s="114"/>
      <c r="AE13" s="114"/>
      <c r="AF13" s="115"/>
      <c r="AG13" s="116"/>
    </row>
    <row r="14" spans="1:34">
      <c r="A14" s="108" t="s">
        <v>18</v>
      </c>
      <c r="B14" s="85">
        <f>(VLOOKUP($A14,'Occupancy Raw Data'!$B$8:$BE$51,'Occupancy Raw Data'!G$3,FALSE))/100</f>
        <v>0.63753204086790094</v>
      </c>
      <c r="C14" s="91">
        <f>(VLOOKUP($A14,'Occupancy Raw Data'!$B$8:$BE$51,'Occupancy Raw Data'!H$3,FALSE))/100</f>
        <v>0.80342250622766098</v>
      </c>
      <c r="D14" s="91">
        <f>(VLOOKUP($A14,'Occupancy Raw Data'!$B$8:$BE$51,'Occupancy Raw Data'!I$3,FALSE))/100</f>
        <v>0.86891223509873994</v>
      </c>
      <c r="E14" s="91">
        <f>(VLOOKUP($A14,'Occupancy Raw Data'!$B$8:$BE$51,'Occupancy Raw Data'!J$3,FALSE))/100</f>
        <v>0.83919997111808997</v>
      </c>
      <c r="F14" s="91">
        <f>(VLOOKUP($A14,'Occupancy Raw Data'!$B$8:$BE$51,'Occupancy Raw Data'!K$3,FALSE))/100</f>
        <v>0.74399797826636305</v>
      </c>
      <c r="G14" s="92">
        <f>(VLOOKUP($A14,'Occupancy Raw Data'!$B$8:$BE$51,'Occupancy Raw Data'!L$3,FALSE))/100</f>
        <v>0.77861294631575106</v>
      </c>
      <c r="H14" s="91">
        <f>(VLOOKUP($A14,'Occupancy Raw Data'!$B$8:$BE$51,'Occupancy Raw Data'!N$3,FALSE))/100</f>
        <v>0.79811545543160411</v>
      </c>
      <c r="I14" s="91">
        <f>(VLOOKUP($A14,'Occupancy Raw Data'!$B$8:$BE$51,'Occupancy Raw Data'!O$3,FALSE))/100</f>
        <v>0.77085815372396094</v>
      </c>
      <c r="J14" s="92">
        <f>(VLOOKUP($A14,'Occupancy Raw Data'!$B$8:$BE$51,'Occupancy Raw Data'!P$3,FALSE))/100</f>
        <v>0.78448680457778197</v>
      </c>
      <c r="K14" s="86">
        <f>(VLOOKUP($A14,'Occupancy Raw Data'!$B$8:$BE$51,'Occupancy Raw Data'!R$3,FALSE))/100</f>
        <v>0.78029119153347393</v>
      </c>
      <c r="M14" s="113">
        <f>VLOOKUP($A14,'ADR Raw Data'!$B$6:$BE$49,'ADR Raw Data'!G$1,FALSE)</f>
        <v>198.49215640749699</v>
      </c>
      <c r="N14" s="114">
        <f>VLOOKUP($A14,'ADR Raw Data'!$B$6:$BE$49,'ADR Raw Data'!H$1,FALSE)</f>
        <v>226.993900422395</v>
      </c>
      <c r="O14" s="114">
        <f>VLOOKUP($A14,'ADR Raw Data'!$B$6:$BE$49,'ADR Raw Data'!I$1,FALSE)</f>
        <v>240.581377347515</v>
      </c>
      <c r="P14" s="114">
        <f>VLOOKUP($A14,'ADR Raw Data'!$B$6:$BE$49,'ADR Raw Data'!J$1,FALSE)</f>
        <v>229.23653215745301</v>
      </c>
      <c r="Q14" s="114">
        <f>VLOOKUP($A14,'ADR Raw Data'!$B$6:$BE$49,'ADR Raw Data'!K$1,FALSE)</f>
        <v>204.037091906055</v>
      </c>
      <c r="R14" s="115">
        <f>VLOOKUP($A14,'ADR Raw Data'!$B$6:$BE$49,'ADR Raw Data'!L$1,FALSE)</f>
        <v>221.45526846820101</v>
      </c>
      <c r="S14" s="114">
        <f>VLOOKUP($A14,'ADR Raw Data'!$B$6:$BE$49,'ADR Raw Data'!N$1,FALSE)</f>
        <v>205.822448998054</v>
      </c>
      <c r="T14" s="114">
        <f>VLOOKUP($A14,'ADR Raw Data'!$B$6:$BE$49,'ADR Raw Data'!O$1,FALSE)</f>
        <v>199.47108935931001</v>
      </c>
      <c r="U14" s="115">
        <f>VLOOKUP($A14,'ADR Raw Data'!$B$6:$BE$49,'ADR Raw Data'!P$1,FALSE)</f>
        <v>202.701939299109</v>
      </c>
      <c r="V14" s="116">
        <f>VLOOKUP($A14,'ADR Raw Data'!$B$6:$BE$49,'ADR Raw Data'!R$1,FALSE)</f>
        <v>216.068364035348</v>
      </c>
      <c r="X14" s="113">
        <f>VLOOKUP($A14,'RevPAR Raw Data'!$B$6:$BE$49,'RevPAR Raw Data'!G$1,FALSE)</f>
        <v>126.545109570742</v>
      </c>
      <c r="Y14" s="114">
        <f>VLOOKUP($A14,'RevPAR Raw Data'!$B$6:$BE$49,'RevPAR Raw Data'!H$1,FALSE)</f>
        <v>182.37200837575301</v>
      </c>
      <c r="Z14" s="114">
        <f>VLOOKUP($A14,'RevPAR Raw Data'!$B$6:$BE$49,'RevPAR Raw Data'!I$1,FALSE)</f>
        <v>209.04410231416199</v>
      </c>
      <c r="AA14" s="114">
        <f>VLOOKUP($A14,'RevPAR Raw Data'!$B$6:$BE$49,'RevPAR Raw Data'!J$1,FALSE)</f>
        <v>192.37529116574601</v>
      </c>
      <c r="AB14" s="114">
        <f>VLOOKUP($A14,'RevPAR Raw Data'!$B$6:$BE$49,'RevPAR Raw Data'!K$1,FALSE)</f>
        <v>151.80318386945299</v>
      </c>
      <c r="AC14" s="115">
        <f>VLOOKUP($A14,'RevPAR Raw Data'!$B$6:$BE$49,'RevPAR Raw Data'!L$1,FALSE)</f>
        <v>172.427939059171</v>
      </c>
      <c r="AD14" s="114">
        <f>VLOOKUP($A14,'RevPAR Raw Data'!$B$6:$BE$49,'RevPAR Raw Data'!N$1,FALSE)</f>
        <v>164.27007762013</v>
      </c>
      <c r="AE14" s="114">
        <f>VLOOKUP($A14,'RevPAR Raw Data'!$B$6:$BE$49,'RevPAR Raw Data'!O$1,FALSE)</f>
        <v>153.76391566482499</v>
      </c>
      <c r="AF14" s="115">
        <f>VLOOKUP($A14,'RevPAR Raw Data'!$B$6:$BE$49,'RevPAR Raw Data'!P$1,FALSE)</f>
        <v>159.01699664247801</v>
      </c>
      <c r="AG14" s="116">
        <f>VLOOKUP($A14,'RevPAR Raw Data'!$B$6:$BE$49,'RevPAR Raw Data'!R$1,FALSE)</f>
        <v>168.59624122583</v>
      </c>
    </row>
    <row r="15" spans="1:34" ht="14.25">
      <c r="A15" s="93" t="s">
        <v>14</v>
      </c>
      <c r="B15" s="81">
        <f>(VLOOKUP($A14,'Occupancy Raw Data'!$B$8:$BE$51,'Occupancy Raw Data'!T$3,FALSE))/100</f>
        <v>7.10790120000169E-2</v>
      </c>
      <c r="C15" s="82">
        <f>(VLOOKUP($A14,'Occupancy Raw Data'!$B$8:$BE$51,'Occupancy Raw Data'!U$3,FALSE))/100</f>
        <v>3.2185246808087496E-3</v>
      </c>
      <c r="D15" s="82">
        <f>(VLOOKUP($A14,'Occupancy Raw Data'!$B$8:$BE$51,'Occupancy Raw Data'!V$3,FALSE))/100</f>
        <v>-3.07834676315328E-2</v>
      </c>
      <c r="E15" s="82">
        <f>(VLOOKUP($A14,'Occupancy Raw Data'!$B$8:$BE$51,'Occupancy Raw Data'!W$3,FALSE))/100</f>
        <v>-5.2628433401027096E-2</v>
      </c>
      <c r="F15" s="82">
        <f>(VLOOKUP($A14,'Occupancy Raw Data'!$B$8:$BE$51,'Occupancy Raw Data'!X$3,FALSE))/100</f>
        <v>-2.4723093262200201E-2</v>
      </c>
      <c r="G15" s="82">
        <f>(VLOOKUP($A14,'Occupancy Raw Data'!$B$8:$BE$51,'Occupancy Raw Data'!Y$3,FALSE))/100</f>
        <v>-1.2227496075038599E-2</v>
      </c>
      <c r="H15" s="83">
        <f>(VLOOKUP($A14,'Occupancy Raw Data'!$B$8:$BE$51,'Occupancy Raw Data'!AA$3,FALSE))/100</f>
        <v>0.10524535494751</v>
      </c>
      <c r="I15" s="83">
        <f>(VLOOKUP($A14,'Occupancy Raw Data'!$B$8:$BE$51,'Occupancy Raw Data'!AB$3,FALSE))/100</f>
        <v>8.1251105037937796E-2</v>
      </c>
      <c r="J15" s="82">
        <f>(VLOOKUP($A14,'Occupancy Raw Data'!$B$8:$BE$51,'Occupancy Raw Data'!AC$3,FALSE))/100</f>
        <v>9.3325012575251692E-2</v>
      </c>
      <c r="K15" s="84">
        <f>(VLOOKUP($A14,'Occupancy Raw Data'!$B$8:$BE$51,'Occupancy Raw Data'!AE$3,FALSE))/100</f>
        <v>1.5946670731010401E-2</v>
      </c>
      <c r="M15" s="81">
        <f>(VLOOKUP($A14,'ADR Raw Data'!$B$6:$BE$49,'ADR Raw Data'!T$1,FALSE))/100</f>
        <v>3.12436621858109E-2</v>
      </c>
      <c r="N15" s="82">
        <f>(VLOOKUP($A14,'ADR Raw Data'!$B$6:$BE$49,'ADR Raw Data'!U$1,FALSE))/100</f>
        <v>5.8020979261975095E-2</v>
      </c>
      <c r="O15" s="82">
        <f>(VLOOKUP($A14,'ADR Raw Data'!$B$6:$BE$49,'ADR Raw Data'!V$1,FALSE))/100</f>
        <v>3.6686767896760099E-2</v>
      </c>
      <c r="P15" s="82">
        <f>(VLOOKUP($A14,'ADR Raw Data'!$B$6:$BE$49,'ADR Raw Data'!W$1,FALSE))/100</f>
        <v>7.0586211580851597E-3</v>
      </c>
      <c r="Q15" s="82">
        <f>(VLOOKUP($A14,'ADR Raw Data'!$B$6:$BE$49,'ADR Raw Data'!X$1,FALSE))/100</f>
        <v>-1.3348528989076E-2</v>
      </c>
      <c r="R15" s="82">
        <f>(VLOOKUP($A14,'ADR Raw Data'!$B$6:$BE$49,'ADR Raw Data'!Y$1,FALSE))/100</f>
        <v>2.2228491653174597E-2</v>
      </c>
      <c r="S15" s="83">
        <f>(VLOOKUP($A14,'ADR Raw Data'!$B$6:$BE$49,'ADR Raw Data'!AA$1,FALSE))/100</f>
        <v>1.24858838902468E-3</v>
      </c>
      <c r="T15" s="83">
        <f>(VLOOKUP($A14,'ADR Raw Data'!$B$6:$BE$49,'ADR Raw Data'!AB$1,FALSE))/100</f>
        <v>-3.90887322137944E-2</v>
      </c>
      <c r="U15" s="82">
        <f>(VLOOKUP($A14,'ADR Raw Data'!$B$6:$BE$49,'ADR Raw Data'!AC$1,FALSE))/100</f>
        <v>-1.87208908827796E-2</v>
      </c>
      <c r="V15" s="84">
        <f>(VLOOKUP($A14,'ADR Raw Data'!$B$6:$BE$49,'ADR Raw Data'!AE$1,FALSE))/100</f>
        <v>9.8934596316732799E-3</v>
      </c>
      <c r="X15" s="81">
        <f>(VLOOKUP($A14,'RevPAR Raw Data'!$B$6:$BE$49,'RevPAR Raw Data'!T$1,FALSE))/100</f>
        <v>0.104543442825257</v>
      </c>
      <c r="Y15" s="82">
        <f>(VLOOKUP($A14,'RevPAR Raw Data'!$B$6:$BE$49,'RevPAR Raw Data'!U$1,FALSE))/100</f>
        <v>6.1426245896543198E-2</v>
      </c>
      <c r="Z15" s="82">
        <f>(VLOOKUP($A14,'RevPAR Raw Data'!$B$6:$BE$49,'RevPAR Raw Data'!V$1,FALSE))/100</f>
        <v>4.7739543331717597E-3</v>
      </c>
      <c r="AA15" s="82">
        <f>(VLOOKUP($A14,'RevPAR Raw Data'!$B$6:$BE$49,'RevPAR Raw Data'!W$1,FALSE))/100</f>
        <v>-4.5941296416463301E-2</v>
      </c>
      <c r="AB15" s="82">
        <f>(VLOOKUP($A14,'RevPAR Raw Data'!$B$6:$BE$49,'RevPAR Raw Data'!X$1,FALSE))/100</f>
        <v>-3.7741605324166101E-2</v>
      </c>
      <c r="AC15" s="82">
        <f>(VLOOKUP($A14,'RevPAR Raw Data'!$B$6:$BE$49,'RevPAR Raw Data'!Y$1,FALSE))/100</f>
        <v>9.7291967836927191E-3</v>
      </c>
      <c r="AD15" s="83">
        <f>(VLOOKUP($A14,'RevPAR Raw Data'!$B$6:$BE$49,'RevPAR Raw Data'!AA$1,FALSE))/100</f>
        <v>0.106625351464721</v>
      </c>
      <c r="AE15" s="83">
        <f>(VLOOKUP($A14,'RevPAR Raw Data'!$B$6:$BE$49,'RevPAR Raw Data'!AB$1,FALSE))/100</f>
        <v>3.8986370137240496E-2</v>
      </c>
      <c r="AF15" s="82">
        <f>(VLOOKUP($A14,'RevPAR Raw Data'!$B$6:$BE$49,'RevPAR Raw Data'!AC$1,FALSE))/100</f>
        <v>7.2856994315416701E-2</v>
      </c>
      <c r="AG15" s="84">
        <f>(VLOOKUP($A14,'RevPAR Raw Data'!$B$6:$BE$49,'RevPAR Raw Data'!AE$1,FALSE))/100</f>
        <v>2.5997898105820497E-2</v>
      </c>
    </row>
    <row r="16" spans="1:34">
      <c r="A16" s="131"/>
      <c r="B16" s="85"/>
      <c r="C16" s="91"/>
      <c r="D16" s="91"/>
      <c r="E16" s="91"/>
      <c r="F16" s="91"/>
      <c r="G16" s="92"/>
      <c r="H16" s="91"/>
      <c r="I16" s="91"/>
      <c r="J16" s="92"/>
      <c r="K16" s="86"/>
      <c r="M16" s="113"/>
      <c r="N16" s="114"/>
      <c r="O16" s="114"/>
      <c r="P16" s="114"/>
      <c r="Q16" s="114"/>
      <c r="R16" s="115"/>
      <c r="S16" s="114"/>
      <c r="T16" s="114"/>
      <c r="U16" s="115"/>
      <c r="V16" s="116"/>
      <c r="X16" s="113"/>
      <c r="Y16" s="114"/>
      <c r="Z16" s="114"/>
      <c r="AA16" s="114"/>
      <c r="AB16" s="114"/>
      <c r="AC16" s="115"/>
      <c r="AD16" s="114"/>
      <c r="AE16" s="114"/>
      <c r="AF16" s="115"/>
      <c r="AG16" s="116"/>
    </row>
    <row r="17" spans="1:33">
      <c r="A17" s="108" t="s">
        <v>19</v>
      </c>
      <c r="B17" s="85">
        <f>(VLOOKUP($A17,'Occupancy Raw Data'!$B$8:$BE$51,'Occupancy Raw Data'!G$3,FALSE))/100</f>
        <v>0.62333580429948099</v>
      </c>
      <c r="C17" s="91">
        <f>(VLOOKUP($A17,'Occupancy Raw Data'!$B$8:$BE$51,'Occupancy Raw Data'!H$3,FALSE))/100</f>
        <v>0.78128984432913196</v>
      </c>
      <c r="D17" s="91">
        <f>(VLOOKUP($A17,'Occupancy Raw Data'!$B$8:$BE$51,'Occupancy Raw Data'!I$3,FALSE))/100</f>
        <v>0.84978502594514393</v>
      </c>
      <c r="E17" s="91">
        <f>(VLOOKUP($A17,'Occupancy Raw Data'!$B$8:$BE$51,'Occupancy Raw Data'!J$3,FALSE))/100</f>
        <v>0.86013343217197902</v>
      </c>
      <c r="F17" s="91">
        <f>(VLOOKUP($A17,'Occupancy Raw Data'!$B$8:$BE$51,'Occupancy Raw Data'!K$3,FALSE))/100</f>
        <v>0.789444032616753</v>
      </c>
      <c r="G17" s="92">
        <f>(VLOOKUP($A17,'Occupancy Raw Data'!$B$8:$BE$51,'Occupancy Raw Data'!L$3,FALSE))/100</f>
        <v>0.78079762787249807</v>
      </c>
      <c r="H17" s="91">
        <f>(VLOOKUP($A17,'Occupancy Raw Data'!$B$8:$BE$51,'Occupancy Raw Data'!N$3,FALSE))/100</f>
        <v>0.82455151964417994</v>
      </c>
      <c r="I17" s="91">
        <f>(VLOOKUP($A17,'Occupancy Raw Data'!$B$8:$BE$51,'Occupancy Raw Data'!O$3,FALSE))/100</f>
        <v>0.78920681986656704</v>
      </c>
      <c r="J17" s="92">
        <f>(VLOOKUP($A17,'Occupancy Raw Data'!$B$8:$BE$51,'Occupancy Raw Data'!P$3,FALSE))/100</f>
        <v>0.8068791697553741</v>
      </c>
      <c r="K17" s="86">
        <f>(VLOOKUP($A17,'Occupancy Raw Data'!$B$8:$BE$51,'Occupancy Raw Data'!R$3,FALSE))/100</f>
        <v>0.78824949698189106</v>
      </c>
      <c r="M17" s="113">
        <f>VLOOKUP($A17,'ADR Raw Data'!$B$6:$BE$49,'ADR Raw Data'!G$1,FALSE)</f>
        <v>152.221686328608</v>
      </c>
      <c r="N17" s="114">
        <f>VLOOKUP($A17,'ADR Raw Data'!$B$6:$BE$49,'ADR Raw Data'!H$1,FALSE)</f>
        <v>167.50899844396301</v>
      </c>
      <c r="O17" s="114">
        <f>VLOOKUP($A17,'ADR Raw Data'!$B$6:$BE$49,'ADR Raw Data'!I$1,FALSE)</f>
        <v>176.00827593426101</v>
      </c>
      <c r="P17" s="114">
        <f>VLOOKUP($A17,'ADR Raw Data'!$B$6:$BE$49,'ADR Raw Data'!J$1,FALSE)</f>
        <v>171.38952737175899</v>
      </c>
      <c r="Q17" s="114">
        <f>VLOOKUP($A17,'ADR Raw Data'!$B$6:$BE$49,'ADR Raw Data'!K$1,FALSE)</f>
        <v>156.41737868088899</v>
      </c>
      <c r="R17" s="115">
        <f>VLOOKUP($A17,'ADR Raw Data'!$B$6:$BE$49,'ADR Raw Data'!L$1,FALSE)</f>
        <v>165.53024995822599</v>
      </c>
      <c r="S17" s="114">
        <f>VLOOKUP($A17,'ADR Raw Data'!$B$6:$BE$49,'ADR Raw Data'!N$1,FALSE)</f>
        <v>162.595294519562</v>
      </c>
      <c r="T17" s="114">
        <f>VLOOKUP($A17,'ADR Raw Data'!$B$6:$BE$49,'ADR Raw Data'!O$1,FALSE)</f>
        <v>161.941330402765</v>
      </c>
      <c r="U17" s="115">
        <f>VLOOKUP($A17,'ADR Raw Data'!$B$6:$BE$49,'ADR Raw Data'!P$1,FALSE)</f>
        <v>162.275474055563</v>
      </c>
      <c r="V17" s="116">
        <f>VLOOKUP($A17,'ADR Raw Data'!$B$6:$BE$49,'ADR Raw Data'!R$1,FALSE)</f>
        <v>164.578335662005</v>
      </c>
      <c r="X17" s="113">
        <f>VLOOKUP($A17,'RevPAR Raw Data'!$B$6:$BE$49,'RevPAR Raw Data'!G$1,FALSE)</f>
        <v>94.885227279466207</v>
      </c>
      <c r="Y17" s="114">
        <f>VLOOKUP($A17,'RevPAR Raw Data'!$B$6:$BE$49,'RevPAR Raw Data'!H$1,FALSE)</f>
        <v>130.873079318013</v>
      </c>
      <c r="Z17" s="114">
        <f>VLOOKUP($A17,'RevPAR Raw Data'!$B$6:$BE$49,'RevPAR Raw Data'!I$1,FALSE)</f>
        <v>149.56919733135601</v>
      </c>
      <c r="AA17" s="114">
        <f>VLOOKUP($A17,'RevPAR Raw Data'!$B$6:$BE$49,'RevPAR Raw Data'!J$1,FALSE)</f>
        <v>147.41786241660401</v>
      </c>
      <c r="AB17" s="114">
        <f>VLOOKUP($A17,'RevPAR Raw Data'!$B$6:$BE$49,'RevPAR Raw Data'!K$1,FALSE)</f>
        <v>123.482766197183</v>
      </c>
      <c r="AC17" s="115">
        <f>VLOOKUP($A17,'RevPAR Raw Data'!$B$6:$BE$49,'RevPAR Raw Data'!L$1,FALSE)</f>
        <v>129.245626508524</v>
      </c>
      <c r="AD17" s="114">
        <f>VLOOKUP($A17,'RevPAR Raw Data'!$B$6:$BE$49,'RevPAR Raw Data'!N$1,FALSE)</f>
        <v>134.06819718309799</v>
      </c>
      <c r="AE17" s="114">
        <f>VLOOKUP($A17,'RevPAR Raw Data'!$B$6:$BE$49,'RevPAR Raw Data'!O$1,FALSE)</f>
        <v>127.805202372127</v>
      </c>
      <c r="AF17" s="115">
        <f>VLOOKUP($A17,'RevPAR Raw Data'!$B$6:$BE$49,'RevPAR Raw Data'!P$1,FALSE)</f>
        <v>130.936699777613</v>
      </c>
      <c r="AG17" s="116">
        <f>VLOOKUP($A17,'RevPAR Raw Data'!$B$6:$BE$49,'RevPAR Raw Data'!R$1,FALSE)</f>
        <v>129.72879029969201</v>
      </c>
    </row>
    <row r="18" spans="1:33" ht="14.25">
      <c r="A18" s="93" t="s">
        <v>14</v>
      </c>
      <c r="B18" s="81">
        <f>(VLOOKUP($A17,'Occupancy Raw Data'!$B$8:$BE$51,'Occupancy Raw Data'!T$3,FALSE))/100</f>
        <v>1.2920681986656699E-2</v>
      </c>
      <c r="C18" s="82">
        <f>(VLOOKUP($A17,'Occupancy Raw Data'!$B$8:$BE$51,'Occupancy Raw Data'!U$3,FALSE))/100</f>
        <v>-2.3991496209964901E-2</v>
      </c>
      <c r="D18" s="82">
        <f>(VLOOKUP($A17,'Occupancy Raw Data'!$B$8:$BE$51,'Occupancy Raw Data'!V$3,FALSE))/100</f>
        <v>-2.5797391290632899E-2</v>
      </c>
      <c r="E18" s="82">
        <f>(VLOOKUP($A17,'Occupancy Raw Data'!$B$8:$BE$51,'Occupancy Raw Data'!W$3,FALSE))/100</f>
        <v>-6.1691626337489295E-5</v>
      </c>
      <c r="F18" s="82">
        <f>(VLOOKUP($A17,'Occupancy Raw Data'!$B$8:$BE$51,'Occupancy Raw Data'!X$3,FALSE))/100</f>
        <v>-1.35075454852798E-2</v>
      </c>
      <c r="G18" s="82">
        <f>(VLOOKUP($A17,'Occupancy Raw Data'!$B$8:$BE$51,'Occupancy Raw Data'!Y$3,FALSE))/100</f>
        <v>-1.1299973449081999E-2</v>
      </c>
      <c r="H18" s="83">
        <f>(VLOOKUP($A17,'Occupancy Raw Data'!$B$8:$BE$51,'Occupancy Raw Data'!AA$3,FALSE))/100</f>
        <v>2.9159806638638801E-2</v>
      </c>
      <c r="I18" s="83">
        <f>(VLOOKUP($A17,'Occupancy Raw Data'!$B$8:$BE$51,'Occupancy Raw Data'!AB$3,FALSE))/100</f>
        <v>6.9672476962172403E-3</v>
      </c>
      <c r="J18" s="82">
        <f>(VLOOKUP($A17,'Occupancy Raw Data'!$B$8:$BE$51,'Occupancy Raw Data'!AC$3,FALSE))/100</f>
        <v>1.81856453992322E-2</v>
      </c>
      <c r="K18" s="84">
        <f>(VLOOKUP($A17,'Occupancy Raw Data'!$B$8:$BE$51,'Occupancy Raw Data'!AE$3,FALSE))/100</f>
        <v>-2.8546065474734199E-3</v>
      </c>
      <c r="M18" s="81">
        <f>(VLOOKUP($A17,'ADR Raw Data'!$B$6:$BE$49,'ADR Raw Data'!T$1,FALSE))/100</f>
        <v>-7.4178012657094702E-4</v>
      </c>
      <c r="N18" s="82">
        <f>(VLOOKUP($A17,'ADR Raw Data'!$B$6:$BE$49,'ADR Raw Data'!U$1,FALSE))/100</f>
        <v>1.2815001184359701E-2</v>
      </c>
      <c r="O18" s="82">
        <f>(VLOOKUP($A17,'ADR Raw Data'!$B$6:$BE$49,'ADR Raw Data'!V$1,FALSE))/100</f>
        <v>4.2033882153914301E-3</v>
      </c>
      <c r="P18" s="82">
        <f>(VLOOKUP($A17,'ADR Raw Data'!$B$6:$BE$49,'ADR Raw Data'!W$1,FALSE))/100</f>
        <v>-1.20947684394848E-2</v>
      </c>
      <c r="Q18" s="82">
        <f>(VLOOKUP($A17,'ADR Raw Data'!$B$6:$BE$49,'ADR Raw Data'!X$1,FALSE))/100</f>
        <v>-2.0801082762950198E-2</v>
      </c>
      <c r="R18" s="82">
        <f>(VLOOKUP($A17,'ADR Raw Data'!$B$6:$BE$49,'ADR Raw Data'!Y$1,FALSE))/100</f>
        <v>-3.7733619355565101E-3</v>
      </c>
      <c r="S18" s="83">
        <f>(VLOOKUP($A17,'ADR Raw Data'!$B$6:$BE$49,'ADR Raw Data'!AA$1,FALSE))/100</f>
        <v>-2.1598307054241799E-2</v>
      </c>
      <c r="T18" s="83">
        <f>(VLOOKUP($A17,'ADR Raw Data'!$B$6:$BE$49,'ADR Raw Data'!AB$1,FALSE))/100</f>
        <v>-4.0519183072075603E-2</v>
      </c>
      <c r="U18" s="82">
        <f>(VLOOKUP($A17,'ADR Raw Data'!$B$6:$BE$49,'ADR Raw Data'!AC$1,FALSE))/100</f>
        <v>-3.10066579368618E-2</v>
      </c>
      <c r="V18" s="84">
        <f>(VLOOKUP($A17,'ADR Raw Data'!$B$6:$BE$49,'ADR Raw Data'!AE$1,FALSE))/100</f>
        <v>-1.17355448279035E-2</v>
      </c>
      <c r="X18" s="81">
        <f>(VLOOKUP($A17,'RevPAR Raw Data'!$B$6:$BE$49,'RevPAR Raw Data'!T$1,FALSE))/100</f>
        <v>1.2169317554966299E-2</v>
      </c>
      <c r="Y18" s="82">
        <f>(VLOOKUP($A17,'RevPAR Raw Data'!$B$6:$BE$49,'RevPAR Raw Data'!U$1,FALSE))/100</f>
        <v>-1.14839460779504E-2</v>
      </c>
      <c r="Z18" s="82">
        <f>(VLOOKUP($A17,'RevPAR Raw Data'!$B$6:$BE$49,'RevPAR Raw Data'!V$1,FALSE))/100</f>
        <v>-2.1702439525780298E-2</v>
      </c>
      <c r="AA18" s="82">
        <f>(VLOOKUP($A17,'RevPAR Raw Data'!$B$6:$BE$49,'RevPAR Raw Data'!W$1,FALSE))/100</f>
        <v>-1.2155713919887099E-2</v>
      </c>
      <c r="AB18" s="82">
        <f>(VLOOKUP($A17,'RevPAR Raw Data'!$B$6:$BE$49,'RevPAR Raw Data'!X$1,FALSE))/100</f>
        <v>-3.40276566766664E-2</v>
      </c>
      <c r="AC18" s="82">
        <f>(VLOOKUP($A17,'RevPAR Raw Data'!$B$6:$BE$49,'RevPAR Raw Data'!Y$1,FALSE))/100</f>
        <v>-1.5030696494953E-2</v>
      </c>
      <c r="AD18" s="83">
        <f>(VLOOKUP($A17,'RevPAR Raw Data'!$B$6:$BE$49,'RevPAR Raw Data'!AA$1,FALSE))/100</f>
        <v>6.9316971269733595E-3</v>
      </c>
      <c r="AE18" s="83">
        <f>(VLOOKUP($A17,'RevPAR Raw Data'!$B$6:$BE$49,'RevPAR Raw Data'!AB$1,FALSE))/100</f>
        <v>-3.3834242560769903E-2</v>
      </c>
      <c r="AF18" s="82">
        <f>(VLOOKUP($A17,'RevPAR Raw Data'!$B$6:$BE$49,'RevPAR Raw Data'!AC$1,FALSE))/100</f>
        <v>-1.3384888623884601E-2</v>
      </c>
      <c r="AG18" s="84">
        <f>(VLOOKUP($A17,'RevPAR Raw Data'!$B$6:$BE$49,'RevPAR Raw Data'!AE$1,FALSE))/100</f>
        <v>-1.4556651012273001E-2</v>
      </c>
    </row>
    <row r="19" spans="1:33">
      <c r="A19" s="131"/>
      <c r="B19" s="109"/>
      <c r="C19" s="110"/>
      <c r="D19" s="110"/>
      <c r="E19" s="110"/>
      <c r="F19" s="110"/>
      <c r="G19" s="111"/>
      <c r="H19" s="91"/>
      <c r="I19" s="91"/>
      <c r="J19" s="111"/>
      <c r="K19" s="112"/>
      <c r="M19" s="113"/>
      <c r="N19" s="114"/>
      <c r="O19" s="114"/>
      <c r="P19" s="114"/>
      <c r="Q19" s="114"/>
      <c r="R19" s="115"/>
      <c r="S19" s="114"/>
      <c r="T19" s="114"/>
      <c r="U19" s="115"/>
      <c r="V19" s="116"/>
      <c r="X19" s="113"/>
      <c r="Y19" s="114"/>
      <c r="Z19" s="114"/>
      <c r="AA19" s="114"/>
      <c r="AB19" s="114"/>
      <c r="AC19" s="115"/>
      <c r="AD19" s="114"/>
      <c r="AE19" s="114"/>
      <c r="AF19" s="115"/>
      <c r="AG19" s="116"/>
    </row>
    <row r="20" spans="1:33">
      <c r="A20" s="108" t="s">
        <v>20</v>
      </c>
      <c r="B20" s="85">
        <f>(VLOOKUP($A20,'Occupancy Raw Data'!$B$8:$BE$51,'Occupancy Raw Data'!G$3,FALSE))/100</f>
        <v>0.56403538291428201</v>
      </c>
      <c r="C20" s="91">
        <f>(VLOOKUP($A20,'Occupancy Raw Data'!$B$8:$BE$51,'Occupancy Raw Data'!H$3,FALSE))/100</f>
        <v>0.69737031873467603</v>
      </c>
      <c r="D20" s="91">
        <f>(VLOOKUP($A20,'Occupancy Raw Data'!$B$8:$BE$51,'Occupancy Raw Data'!I$3,FALSE))/100</f>
        <v>0.762222970049516</v>
      </c>
      <c r="E20" s="91">
        <f>(VLOOKUP($A20,'Occupancy Raw Data'!$B$8:$BE$51,'Occupancy Raw Data'!J$3,FALSE))/100</f>
        <v>0.78806307389067798</v>
      </c>
      <c r="F20" s="91">
        <f>(VLOOKUP($A20,'Occupancy Raw Data'!$B$8:$BE$51,'Occupancy Raw Data'!K$3,FALSE))/100</f>
        <v>0.74996394404115096</v>
      </c>
      <c r="G20" s="92">
        <f>(VLOOKUP($A20,'Occupancy Raw Data'!$B$8:$BE$51,'Occupancy Raw Data'!L$3,FALSE))/100</f>
        <v>0.71233113792606106</v>
      </c>
      <c r="H20" s="91">
        <f>(VLOOKUP($A20,'Occupancy Raw Data'!$B$8:$BE$51,'Occupancy Raw Data'!N$3,FALSE))/100</f>
        <v>0.78993798375078095</v>
      </c>
      <c r="I20" s="91">
        <f>(VLOOKUP($A20,'Occupancy Raw Data'!$B$8:$BE$51,'Occupancy Raw Data'!O$3,FALSE))/100</f>
        <v>0.74121436469400503</v>
      </c>
      <c r="J20" s="92">
        <f>(VLOOKUP($A20,'Occupancy Raw Data'!$B$8:$BE$51,'Occupancy Raw Data'!P$3,FALSE))/100</f>
        <v>0.76557617422239299</v>
      </c>
      <c r="K20" s="86">
        <f>(VLOOKUP($A20,'Occupancy Raw Data'!$B$8:$BE$51,'Occupancy Raw Data'!R$3,FALSE))/100</f>
        <v>0.72754400543929809</v>
      </c>
      <c r="M20" s="113">
        <f>VLOOKUP($A20,'ADR Raw Data'!$B$6:$BE$49,'ADR Raw Data'!G$1,FALSE)</f>
        <v>119.786167483486</v>
      </c>
      <c r="N20" s="114">
        <f>VLOOKUP($A20,'ADR Raw Data'!$B$6:$BE$49,'ADR Raw Data'!H$1,FALSE)</f>
        <v>127.477219081759</v>
      </c>
      <c r="O20" s="114">
        <f>VLOOKUP($A20,'ADR Raw Data'!$B$6:$BE$49,'ADR Raw Data'!I$1,FALSE)</f>
        <v>132.09613055818301</v>
      </c>
      <c r="P20" s="114">
        <f>VLOOKUP($A20,'ADR Raw Data'!$B$6:$BE$49,'ADR Raw Data'!J$1,FALSE)</f>
        <v>131.682757358548</v>
      </c>
      <c r="Q20" s="114">
        <f>VLOOKUP($A20,'ADR Raw Data'!$B$6:$BE$49,'ADR Raw Data'!K$1,FALSE)</f>
        <v>127.026689743589</v>
      </c>
      <c r="R20" s="115">
        <f>VLOOKUP($A20,'ADR Raw Data'!$B$6:$BE$49,'ADR Raw Data'!L$1,FALSE)</f>
        <v>128.08338768458199</v>
      </c>
      <c r="S20" s="114">
        <f>VLOOKUP($A20,'ADR Raw Data'!$B$6:$BE$49,'ADR Raw Data'!N$1,FALSE)</f>
        <v>145.08438973922</v>
      </c>
      <c r="T20" s="114">
        <f>VLOOKUP($A20,'ADR Raw Data'!$B$6:$BE$49,'ADR Raw Data'!O$1,FALSE)</f>
        <v>143.000422558049</v>
      </c>
      <c r="U20" s="115">
        <f>VLOOKUP($A20,'ADR Raw Data'!$B$6:$BE$49,'ADR Raw Data'!P$1,FALSE)</f>
        <v>144.07556366661899</v>
      </c>
      <c r="V20" s="116">
        <f>VLOOKUP($A20,'ADR Raw Data'!$B$6:$BE$49,'ADR Raw Data'!R$1,FALSE)</f>
        <v>132.89143417456799</v>
      </c>
      <c r="X20" s="113">
        <f>VLOOKUP($A20,'RevPAR Raw Data'!$B$6:$BE$49,'RevPAR Raw Data'!G$1,FALSE)</f>
        <v>67.563636844382401</v>
      </c>
      <c r="Y20" s="114">
        <f>VLOOKUP($A20,'RevPAR Raw Data'!$B$6:$BE$49,'RevPAR Raw Data'!H$1,FALSE)</f>
        <v>88.8988289024566</v>
      </c>
      <c r="Z20" s="114">
        <f>VLOOKUP($A20,'RevPAR Raw Data'!$B$6:$BE$49,'RevPAR Raw Data'!I$1,FALSE)</f>
        <v>100.686704966107</v>
      </c>
      <c r="AA20" s="114">
        <f>VLOOKUP($A20,'RevPAR Raw Data'!$B$6:$BE$49,'RevPAR Raw Data'!J$1,FALSE)</f>
        <v>103.774318542377</v>
      </c>
      <c r="AB20" s="114">
        <f>VLOOKUP($A20,'RevPAR Raw Data'!$B$6:$BE$49,'RevPAR Raw Data'!K$1,FALSE)</f>
        <v>95.265437238594203</v>
      </c>
      <c r="AC20" s="115">
        <f>VLOOKUP($A20,'RevPAR Raw Data'!$B$6:$BE$49,'RevPAR Raw Data'!L$1,FALSE)</f>
        <v>91.237785298783706</v>
      </c>
      <c r="AD20" s="114">
        <f>VLOOKUP($A20,'RevPAR Raw Data'!$B$6:$BE$49,'RevPAR Raw Data'!N$1,FALSE)</f>
        <v>114.60767030431199</v>
      </c>
      <c r="AE20" s="114">
        <f>VLOOKUP($A20,'RevPAR Raw Data'!$B$6:$BE$49,'RevPAR Raw Data'!O$1,FALSE)</f>
        <v>105.99396735733799</v>
      </c>
      <c r="AF20" s="115">
        <f>VLOOKUP($A20,'RevPAR Raw Data'!$B$6:$BE$49,'RevPAR Raw Data'!P$1,FALSE)</f>
        <v>110.30081883082499</v>
      </c>
      <c r="AG20" s="116">
        <f>VLOOKUP($A20,'RevPAR Raw Data'!$B$6:$BE$49,'RevPAR Raw Data'!R$1,FALSE)</f>
        <v>96.684366307938404</v>
      </c>
    </row>
    <row r="21" spans="1:33" ht="14.25">
      <c r="A21" s="93" t="s">
        <v>14</v>
      </c>
      <c r="B21" s="81">
        <f>(VLOOKUP($A20,'Occupancy Raw Data'!$B$8:$BE$51,'Occupancy Raw Data'!T$3,FALSE))/100</f>
        <v>-1.8962860619120801E-2</v>
      </c>
      <c r="C21" s="82">
        <f>(VLOOKUP($A20,'Occupancy Raw Data'!$B$8:$BE$51,'Occupancy Raw Data'!U$3,FALSE))/100</f>
        <v>-5.14241348857074E-2</v>
      </c>
      <c r="D21" s="82">
        <f>(VLOOKUP($A20,'Occupancy Raw Data'!$B$8:$BE$51,'Occupancy Raw Data'!V$3,FALSE))/100</f>
        <v>-3.7789124562603804E-2</v>
      </c>
      <c r="E21" s="82">
        <f>(VLOOKUP($A20,'Occupancy Raw Data'!$B$8:$BE$51,'Occupancy Raw Data'!W$3,FALSE))/100</f>
        <v>1.96027110710986E-3</v>
      </c>
      <c r="F21" s="82">
        <f>(VLOOKUP($A20,'Occupancy Raw Data'!$B$8:$BE$51,'Occupancy Raw Data'!X$3,FALSE))/100</f>
        <v>6.5005666807570299E-3</v>
      </c>
      <c r="G21" s="82">
        <f>(VLOOKUP($A20,'Occupancy Raw Data'!$B$8:$BE$51,'Occupancy Raw Data'!Y$3,FALSE))/100</f>
        <v>-1.98842706498428E-2</v>
      </c>
      <c r="H21" s="83">
        <f>(VLOOKUP($A20,'Occupancy Raw Data'!$B$8:$BE$51,'Occupancy Raw Data'!AA$3,FALSE))/100</f>
        <v>3.7863348614028396E-2</v>
      </c>
      <c r="I21" s="83">
        <f>(VLOOKUP($A20,'Occupancy Raw Data'!$B$8:$BE$51,'Occupancy Raw Data'!AB$3,FALSE))/100</f>
        <v>5.2851275053695497E-3</v>
      </c>
      <c r="J21" s="82">
        <f>(VLOOKUP($A20,'Occupancy Raw Data'!$B$8:$BE$51,'Occupancy Raw Data'!AC$3,FALSE))/100</f>
        <v>2.18329822472581E-2</v>
      </c>
      <c r="K21" s="84">
        <f>(VLOOKUP($A20,'Occupancy Raw Data'!$B$8:$BE$51,'Occupancy Raw Data'!AE$3,FALSE))/100</f>
        <v>-7.7045342096532295E-3</v>
      </c>
      <c r="M21" s="81">
        <f>(VLOOKUP($A20,'ADR Raw Data'!$B$6:$BE$49,'ADR Raw Data'!T$1,FALSE))/100</f>
        <v>-2.48423685610735E-2</v>
      </c>
      <c r="N21" s="82">
        <f>(VLOOKUP($A20,'ADR Raw Data'!$B$6:$BE$49,'ADR Raw Data'!U$1,FALSE))/100</f>
        <v>-5.40353278393251E-3</v>
      </c>
      <c r="O21" s="82">
        <f>(VLOOKUP($A20,'ADR Raw Data'!$B$6:$BE$49,'ADR Raw Data'!V$1,FALSE))/100</f>
        <v>-1.43501606016322E-2</v>
      </c>
      <c r="P21" s="82">
        <f>(VLOOKUP($A20,'ADR Raw Data'!$B$6:$BE$49,'ADR Raw Data'!W$1,FALSE))/100</f>
        <v>-1.16490214145888E-2</v>
      </c>
      <c r="Q21" s="82">
        <f>(VLOOKUP($A20,'ADR Raw Data'!$B$6:$BE$49,'ADR Raw Data'!X$1,FALSE))/100</f>
        <v>-1.7322278429975999E-2</v>
      </c>
      <c r="R21" s="82">
        <f>(VLOOKUP($A20,'ADR Raw Data'!$B$6:$BE$49,'ADR Raw Data'!Y$1,FALSE))/100</f>
        <v>-1.41542617959542E-2</v>
      </c>
      <c r="S21" s="83">
        <f>(VLOOKUP($A20,'ADR Raw Data'!$B$6:$BE$49,'ADR Raw Data'!AA$1,FALSE))/100</f>
        <v>-3.5916661037239901E-2</v>
      </c>
      <c r="T21" s="83">
        <f>(VLOOKUP($A20,'ADR Raw Data'!$B$6:$BE$49,'ADR Raw Data'!AB$1,FALSE))/100</f>
        <v>-5.2728784534351598E-2</v>
      </c>
      <c r="U21" s="82">
        <f>(VLOOKUP($A20,'ADR Raw Data'!$B$6:$BE$49,'ADR Raw Data'!AC$1,FALSE))/100</f>
        <v>-4.4092147478434096E-2</v>
      </c>
      <c r="V21" s="84">
        <f>(VLOOKUP($A20,'ADR Raw Data'!$B$6:$BE$49,'ADR Raw Data'!AE$1,FALSE))/100</f>
        <v>-2.2819423307496402E-2</v>
      </c>
      <c r="X21" s="81">
        <f>(VLOOKUP($A20,'RevPAR Raw Data'!$B$6:$BE$49,'RevPAR Raw Data'!T$1,FALSE))/100</f>
        <v>-4.33341468077219E-2</v>
      </c>
      <c r="Y21" s="82">
        <f>(VLOOKUP($A20,'RevPAR Raw Data'!$B$6:$BE$49,'RevPAR Raw Data'!U$1,FALSE))/100</f>
        <v>-5.65497956708996E-2</v>
      </c>
      <c r="Z21" s="82">
        <f>(VLOOKUP($A20,'RevPAR Raw Data'!$B$6:$BE$49,'RevPAR Raw Data'!V$1,FALSE))/100</f>
        <v>-5.1597005157767502E-2</v>
      </c>
      <c r="AA21" s="82">
        <f>(VLOOKUP($A20,'RevPAR Raw Data'!$B$6:$BE$49,'RevPAR Raw Data'!W$1,FALSE))/100</f>
        <v>-9.7115855475840701E-3</v>
      </c>
      <c r="AB21" s="82">
        <f>(VLOOKUP($A20,'RevPAR Raw Data'!$B$6:$BE$49,'RevPAR Raw Data'!X$1,FALSE))/100</f>
        <v>-1.0934316375215601E-2</v>
      </c>
      <c r="AC21" s="82">
        <f>(VLOOKUP($A20,'RevPAR Raw Data'!$B$6:$BE$49,'RevPAR Raw Data'!Y$1,FALSE))/100</f>
        <v>-3.3757085273397498E-2</v>
      </c>
      <c r="AD21" s="83">
        <f>(VLOOKUP($A20,'RevPAR Raw Data'!$B$6:$BE$49,'RevPAR Raw Data'!AA$1,FALSE))/100</f>
        <v>5.8676251888357901E-4</v>
      </c>
      <c r="AE21" s="83">
        <f>(VLOOKUP($A20,'RevPAR Raw Data'!$B$6:$BE$49,'RevPAR Raw Data'!AB$1,FALSE))/100</f>
        <v>-4.7722335378449304E-2</v>
      </c>
      <c r="AF21" s="82">
        <f>(VLOOKUP($A20,'RevPAR Raw Data'!$B$6:$BE$49,'RevPAR Raw Data'!AC$1,FALSE))/100</f>
        <v>-2.32218283043161E-2</v>
      </c>
      <c r="AG21" s="84">
        <f>(VLOOKUP($A20,'RevPAR Raw Data'!$B$6:$BE$49,'RevPAR Raw Data'!AE$1,FALSE))/100</f>
        <v>-3.0348144489632502E-2</v>
      </c>
    </row>
    <row r="22" spans="1:33">
      <c r="A22" s="131"/>
      <c r="B22" s="109"/>
      <c r="C22" s="110"/>
      <c r="D22" s="110"/>
      <c r="E22" s="110"/>
      <c r="F22" s="110"/>
      <c r="G22" s="111"/>
      <c r="H22" s="91"/>
      <c r="I22" s="91"/>
      <c r="J22" s="111"/>
      <c r="K22" s="112"/>
      <c r="M22" s="113"/>
      <c r="N22" s="114"/>
      <c r="O22" s="114"/>
      <c r="P22" s="114"/>
      <c r="Q22" s="114"/>
      <c r="R22" s="115"/>
      <c r="S22" s="114"/>
      <c r="T22" s="114"/>
      <c r="U22" s="115"/>
      <c r="V22" s="116"/>
      <c r="X22" s="113"/>
      <c r="Y22" s="114"/>
      <c r="Z22" s="114"/>
      <c r="AA22" s="114"/>
      <c r="AB22" s="114"/>
      <c r="AC22" s="115"/>
      <c r="AD22" s="114"/>
      <c r="AE22" s="114"/>
      <c r="AF22" s="115"/>
      <c r="AG22" s="116"/>
    </row>
    <row r="23" spans="1:33">
      <c r="A23" s="108" t="s">
        <v>21</v>
      </c>
      <c r="B23" s="85">
        <f>(VLOOKUP($A23,'Occupancy Raw Data'!$B$8:$BE$51,'Occupancy Raw Data'!G$3,FALSE))/100</f>
        <v>0.56425899536872104</v>
      </c>
      <c r="C23" s="91">
        <f>(VLOOKUP($A23,'Occupancy Raw Data'!$B$8:$BE$51,'Occupancy Raw Data'!H$3,FALSE))/100</f>
        <v>0.641298539365871</v>
      </c>
      <c r="D23" s="91">
        <f>(VLOOKUP($A23,'Occupancy Raw Data'!$B$8:$BE$51,'Occupancy Raw Data'!I$3,FALSE))/100</f>
        <v>0.68284645529034504</v>
      </c>
      <c r="E23" s="91">
        <f>(VLOOKUP($A23,'Occupancy Raw Data'!$B$8:$BE$51,'Occupancy Raw Data'!J$3,FALSE))/100</f>
        <v>0.70524581403633702</v>
      </c>
      <c r="F23" s="91">
        <f>(VLOOKUP($A23,'Occupancy Raw Data'!$B$8:$BE$51,'Occupancy Raw Data'!K$3,FALSE))/100</f>
        <v>0.68939258995368702</v>
      </c>
      <c r="G23" s="92">
        <f>(VLOOKUP($A23,'Occupancy Raw Data'!$B$8:$BE$51,'Occupancy Raw Data'!L$3,FALSE))/100</f>
        <v>0.656608478802992</v>
      </c>
      <c r="H23" s="91">
        <f>(VLOOKUP($A23,'Occupancy Raw Data'!$B$8:$BE$51,'Occupancy Raw Data'!N$3,FALSE))/100</f>
        <v>0.73085144282151704</v>
      </c>
      <c r="I23" s="91">
        <f>(VLOOKUP($A23,'Occupancy Raw Data'!$B$8:$BE$51,'Occupancy Raw Data'!O$3,FALSE))/100</f>
        <v>0.6976309226932661</v>
      </c>
      <c r="J23" s="92">
        <f>(VLOOKUP($A23,'Occupancy Raw Data'!$B$8:$BE$51,'Occupancy Raw Data'!P$3,FALSE))/100</f>
        <v>0.71424118275739201</v>
      </c>
      <c r="K23" s="86">
        <f>(VLOOKUP($A23,'Occupancy Raw Data'!$B$8:$BE$51,'Occupancy Raw Data'!R$3,FALSE))/100</f>
        <v>0.673074965647106</v>
      </c>
      <c r="M23" s="113">
        <f>VLOOKUP($A23,'ADR Raw Data'!$B$6:$BE$49,'ADR Raw Data'!G$1,FALSE)</f>
        <v>87.348443690316401</v>
      </c>
      <c r="N23" s="114">
        <f>VLOOKUP($A23,'ADR Raw Data'!$B$6:$BE$49,'ADR Raw Data'!H$1,FALSE)</f>
        <v>89.421988056384905</v>
      </c>
      <c r="O23" s="114">
        <f>VLOOKUP($A23,'ADR Raw Data'!$B$6:$BE$49,'ADR Raw Data'!I$1,FALSE)</f>
        <v>92.513031172557703</v>
      </c>
      <c r="P23" s="114">
        <f>VLOOKUP($A23,'ADR Raw Data'!$B$6:$BE$49,'ADR Raw Data'!J$1,FALSE)</f>
        <v>91.692453116120404</v>
      </c>
      <c r="Q23" s="114">
        <f>VLOOKUP($A23,'ADR Raw Data'!$B$6:$BE$49,'ADR Raw Data'!K$1,FALSE)</f>
        <v>91.312722046379406</v>
      </c>
      <c r="R23" s="115">
        <f>VLOOKUP($A23,'ADR Raw Data'!$B$6:$BE$49,'ADR Raw Data'!L$1,FALSE)</f>
        <v>90.593275324182002</v>
      </c>
      <c r="S23" s="114">
        <f>VLOOKUP($A23,'ADR Raw Data'!$B$6:$BE$49,'ADR Raw Data'!N$1,FALSE)</f>
        <v>104.706317328783</v>
      </c>
      <c r="T23" s="114">
        <f>VLOOKUP($A23,'ADR Raw Data'!$B$6:$BE$49,'ADR Raw Data'!O$1,FALSE)</f>
        <v>103.404278054385</v>
      </c>
      <c r="U23" s="115">
        <f>VLOOKUP($A23,'ADR Raw Data'!$B$6:$BE$49,'ADR Raw Data'!P$1,FALSE)</f>
        <v>104.07043768314701</v>
      </c>
      <c r="V23" s="116">
        <f>VLOOKUP($A23,'ADR Raw Data'!$B$6:$BE$49,'ADR Raw Data'!R$1,FALSE)</f>
        <v>94.679402374246195</v>
      </c>
      <c r="X23" s="113">
        <f>VLOOKUP($A23,'RevPAR Raw Data'!$B$6:$BE$49,'RevPAR Raw Data'!G$1,FALSE)</f>
        <v>49.287145083719203</v>
      </c>
      <c r="Y23" s="114">
        <f>VLOOKUP($A23,'RevPAR Raw Data'!$B$6:$BE$49,'RevPAR Raw Data'!H$1,FALSE)</f>
        <v>57.346190327751998</v>
      </c>
      <c r="Z23" s="114">
        <f>VLOOKUP($A23,'RevPAR Raw Data'!$B$6:$BE$49,'RevPAR Raw Data'!I$1,FALSE)</f>
        <v>63.172195404346198</v>
      </c>
      <c r="AA23" s="114">
        <f>VLOOKUP($A23,'RevPAR Raw Data'!$B$6:$BE$49,'RevPAR Raw Data'!J$1,FALSE)</f>
        <v>64.665718738867099</v>
      </c>
      <c r="AB23" s="114">
        <f>VLOOKUP($A23,'RevPAR Raw Data'!$B$6:$BE$49,'RevPAR Raw Data'!K$1,FALSE)</f>
        <v>62.950313947274601</v>
      </c>
      <c r="AC23" s="115">
        <f>VLOOKUP($A23,'RevPAR Raw Data'!$B$6:$BE$49,'RevPAR Raw Data'!L$1,FALSE)</f>
        <v>59.484312700391797</v>
      </c>
      <c r="AD23" s="114">
        <f>VLOOKUP($A23,'RevPAR Raw Data'!$B$6:$BE$49,'RevPAR Raw Data'!N$1,FALSE)</f>
        <v>76.524763092269296</v>
      </c>
      <c r="AE23" s="114">
        <f>VLOOKUP($A23,'RevPAR Raw Data'!$B$6:$BE$49,'RevPAR Raw Data'!O$1,FALSE)</f>
        <v>72.138021909511906</v>
      </c>
      <c r="AF23" s="115">
        <f>VLOOKUP($A23,'RevPAR Raw Data'!$B$6:$BE$49,'RevPAR Raw Data'!P$1,FALSE)</f>
        <v>74.331392500890601</v>
      </c>
      <c r="AG23" s="116">
        <f>VLOOKUP($A23,'RevPAR Raw Data'!$B$6:$BE$49,'RevPAR Raw Data'!R$1,FALSE)</f>
        <v>63.726335500534297</v>
      </c>
    </row>
    <row r="24" spans="1:33" ht="14.25">
      <c r="A24" s="93" t="s">
        <v>14</v>
      </c>
      <c r="B24" s="81">
        <f>(VLOOKUP($A23,'Occupancy Raw Data'!$B$8:$BE$51,'Occupancy Raw Data'!T$3,FALSE))/100</f>
        <v>6.8078630009595596E-3</v>
      </c>
      <c r="C24" s="82">
        <f>(VLOOKUP($A23,'Occupancy Raw Data'!$B$8:$BE$51,'Occupancy Raw Data'!U$3,FALSE))/100</f>
        <v>-2.3706065504770502E-2</v>
      </c>
      <c r="D24" s="82">
        <f>(VLOOKUP($A23,'Occupancy Raw Data'!$B$8:$BE$51,'Occupancy Raw Data'!V$3,FALSE))/100</f>
        <v>-1.02384988240943E-2</v>
      </c>
      <c r="E24" s="82">
        <f>(VLOOKUP($A23,'Occupancy Raw Data'!$B$8:$BE$51,'Occupancy Raw Data'!W$3,FALSE))/100</f>
        <v>2.4532718309352202E-2</v>
      </c>
      <c r="F24" s="82">
        <f>(VLOOKUP($A23,'Occupancy Raw Data'!$B$8:$BE$51,'Occupancy Raw Data'!X$3,FALSE))/100</f>
        <v>3.15233747801398E-2</v>
      </c>
      <c r="G24" s="82">
        <f>(VLOOKUP($A23,'Occupancy Raw Data'!$B$8:$BE$51,'Occupancy Raw Data'!Y$3,FALSE))/100</f>
        <v>5.8626433831530898E-3</v>
      </c>
      <c r="H24" s="83">
        <f>(VLOOKUP($A23,'Occupancy Raw Data'!$B$8:$BE$51,'Occupancy Raw Data'!AA$3,FALSE))/100</f>
        <v>4.6126309135013102E-2</v>
      </c>
      <c r="I24" s="83">
        <f>(VLOOKUP($A23,'Occupancy Raw Data'!$B$8:$BE$51,'Occupancy Raw Data'!AB$3,FALSE))/100</f>
        <v>3.0962210615194203E-3</v>
      </c>
      <c r="J24" s="82">
        <f>(VLOOKUP($A23,'Occupancy Raw Data'!$B$8:$BE$51,'Occupancy Raw Data'!AC$3,FALSE))/100</f>
        <v>2.4659860405429699E-2</v>
      </c>
      <c r="K24" s="84">
        <f>(VLOOKUP($A23,'Occupancy Raw Data'!$B$8:$BE$51,'Occupancy Raw Data'!AE$3,FALSE))/100</f>
        <v>1.1488493848158098E-2</v>
      </c>
      <c r="M24" s="81">
        <f>(VLOOKUP($A23,'ADR Raw Data'!$B$6:$BE$49,'ADR Raw Data'!T$1,FALSE))/100</f>
        <v>-4.91777056534846E-3</v>
      </c>
      <c r="N24" s="82">
        <f>(VLOOKUP($A23,'ADR Raw Data'!$B$6:$BE$49,'ADR Raw Data'!U$1,FALSE))/100</f>
        <v>-2.2556183834052699E-2</v>
      </c>
      <c r="O24" s="82">
        <f>(VLOOKUP($A23,'ADR Raw Data'!$B$6:$BE$49,'ADR Raw Data'!V$1,FALSE))/100</f>
        <v>-1.39446006973623E-2</v>
      </c>
      <c r="P24" s="82">
        <f>(VLOOKUP($A23,'ADR Raw Data'!$B$6:$BE$49,'ADR Raw Data'!W$1,FALSE))/100</f>
        <v>-1.3959079564440501E-2</v>
      </c>
      <c r="Q24" s="82">
        <f>(VLOOKUP($A23,'ADR Raw Data'!$B$6:$BE$49,'ADR Raw Data'!X$1,FALSE))/100</f>
        <v>-6.14749862745233E-3</v>
      </c>
      <c r="R24" s="82">
        <f>(VLOOKUP($A23,'ADR Raw Data'!$B$6:$BE$49,'ADR Raw Data'!Y$1,FALSE))/100</f>
        <v>-1.25070818868442E-2</v>
      </c>
      <c r="S24" s="83">
        <f>(VLOOKUP($A23,'ADR Raw Data'!$B$6:$BE$49,'ADR Raw Data'!AA$1,FALSE))/100</f>
        <v>-2.5946314756743801E-2</v>
      </c>
      <c r="T24" s="83">
        <f>(VLOOKUP($A23,'ADR Raw Data'!$B$6:$BE$49,'ADR Raw Data'!AB$1,FALSE))/100</f>
        <v>-4.7740870111143696E-2</v>
      </c>
      <c r="U24" s="82">
        <f>(VLOOKUP($A23,'ADR Raw Data'!$B$6:$BE$49,'ADR Raw Data'!AC$1,FALSE))/100</f>
        <v>-3.6747575710051404E-2</v>
      </c>
      <c r="V24" s="84">
        <f>(VLOOKUP($A23,'ADR Raw Data'!$B$6:$BE$49,'ADR Raw Data'!AE$1,FALSE))/100</f>
        <v>-2.0076059336368201E-2</v>
      </c>
      <c r="X24" s="81">
        <f>(VLOOKUP($A23,'RevPAR Raw Data'!$B$6:$BE$49,'RevPAR Raw Data'!T$1,FALSE))/100</f>
        <v>1.85661292733205E-3</v>
      </c>
      <c r="Y24" s="82">
        <f>(VLOOKUP($A23,'RevPAR Raw Data'!$B$6:$BE$49,'RevPAR Raw Data'!U$1,FALSE))/100</f>
        <v>-4.5727530967315605E-2</v>
      </c>
      <c r="Z24" s="82">
        <f>(VLOOKUP($A23,'RevPAR Raw Data'!$B$6:$BE$49,'RevPAR Raw Data'!V$1,FALSE))/100</f>
        <v>-2.4040327743614198E-2</v>
      </c>
      <c r="AA24" s="82">
        <f>(VLOOKUP($A23,'RevPAR Raw Data'!$B$6:$BE$49,'RevPAR Raw Data'!W$1,FALSE))/100</f>
        <v>1.02311845780993E-2</v>
      </c>
      <c r="AB24" s="82">
        <f>(VLOOKUP($A23,'RevPAR Raw Data'!$B$6:$BE$49,'RevPAR Raw Data'!X$1,FALSE))/100</f>
        <v>2.5182086249493901E-2</v>
      </c>
      <c r="AC24" s="82">
        <f>(VLOOKUP($A23,'RevPAR Raw Data'!$B$6:$BE$49,'RevPAR Raw Data'!Y$1,FALSE))/100</f>
        <v>-6.7177630645576004E-3</v>
      </c>
      <c r="AD24" s="83">
        <f>(VLOOKUP($A23,'RevPAR Raw Data'!$B$6:$BE$49,'RevPAR Raw Data'!AA$1,FALSE))/100</f>
        <v>1.89831866428854E-2</v>
      </c>
      <c r="AE24" s="83">
        <f>(VLOOKUP($A23,'RevPAR Raw Data'!$B$6:$BE$49,'RevPAR Raw Data'!AB$1,FALSE))/100</f>
        <v>-4.4792465337157701E-2</v>
      </c>
      <c r="AF24" s="82">
        <f>(VLOOKUP($A23,'RevPAR Raw Data'!$B$6:$BE$49,'RevPAR Raw Data'!AC$1,FALSE))/100</f>
        <v>-1.29939053918695E-2</v>
      </c>
      <c r="AG24" s="84">
        <f>(VLOOKUP($A23,'RevPAR Raw Data'!$B$6:$BE$49,'RevPAR Raw Data'!AE$1,FALSE))/100</f>
        <v>-8.8182091723912597E-3</v>
      </c>
    </row>
    <row r="25" spans="1:33">
      <c r="A25" s="131"/>
      <c r="B25" s="109"/>
      <c r="C25" s="110"/>
      <c r="D25" s="110"/>
      <c r="E25" s="110"/>
      <c r="F25" s="110"/>
      <c r="G25" s="111"/>
      <c r="H25" s="91"/>
      <c r="I25" s="91"/>
      <c r="J25" s="111"/>
      <c r="K25" s="112"/>
      <c r="M25" s="113"/>
      <c r="N25" s="114"/>
      <c r="O25" s="114"/>
      <c r="P25" s="114"/>
      <c r="Q25" s="114"/>
      <c r="R25" s="115"/>
      <c r="S25" s="114"/>
      <c r="T25" s="114"/>
      <c r="U25" s="115"/>
      <c r="V25" s="116"/>
      <c r="X25" s="113"/>
      <c r="Y25" s="114"/>
      <c r="Z25" s="114"/>
      <c r="AA25" s="114"/>
      <c r="AB25" s="114"/>
      <c r="AC25" s="115"/>
      <c r="AD25" s="114"/>
      <c r="AE25" s="114"/>
      <c r="AF25" s="115"/>
      <c r="AG25" s="116"/>
    </row>
    <row r="26" spans="1:33">
      <c r="A26" s="108" t="s">
        <v>22</v>
      </c>
      <c r="B26" s="85">
        <f>(VLOOKUP($A26,'Occupancy Raw Data'!$B$8:$BE$51,'Occupancy Raw Data'!G$3,FALSE))/100</f>
        <v>0.52659263588544691</v>
      </c>
      <c r="C26" s="91">
        <f>(VLOOKUP($A26,'Occupancy Raw Data'!$B$8:$BE$51,'Occupancy Raw Data'!H$3,FALSE))/100</f>
        <v>0.55961426066627706</v>
      </c>
      <c r="D26" s="91">
        <f>(VLOOKUP($A26,'Occupancy Raw Data'!$B$8:$BE$51,'Occupancy Raw Data'!I$3,FALSE))/100</f>
        <v>0.56642314436002306</v>
      </c>
      <c r="E26" s="91">
        <f>(VLOOKUP($A26,'Occupancy Raw Data'!$B$8:$BE$51,'Occupancy Raw Data'!J$3,FALSE))/100</f>
        <v>0.58509643483342999</v>
      </c>
      <c r="F26" s="91">
        <f>(VLOOKUP($A26,'Occupancy Raw Data'!$B$8:$BE$51,'Occupancy Raw Data'!K$3,FALSE))/100</f>
        <v>0.58758036236119204</v>
      </c>
      <c r="G26" s="92">
        <f>(VLOOKUP($A26,'Occupancy Raw Data'!$B$8:$BE$51,'Occupancy Raw Data'!L$3,FALSE))/100</f>
        <v>0.56506136762127401</v>
      </c>
      <c r="H26" s="91">
        <f>(VLOOKUP($A26,'Occupancy Raw Data'!$B$8:$BE$51,'Occupancy Raw Data'!N$3,FALSE))/100</f>
        <v>0.64500292226767897</v>
      </c>
      <c r="I26" s="91">
        <f>(VLOOKUP($A26,'Occupancy Raw Data'!$B$8:$BE$51,'Occupancy Raw Data'!O$3,FALSE))/100</f>
        <v>0.63439509059029797</v>
      </c>
      <c r="J26" s="92">
        <f>(VLOOKUP($A26,'Occupancy Raw Data'!$B$8:$BE$51,'Occupancy Raw Data'!P$3,FALSE))/100</f>
        <v>0.63969900642898803</v>
      </c>
      <c r="K26" s="86">
        <f>(VLOOKUP($A26,'Occupancy Raw Data'!$B$8:$BE$51,'Occupancy Raw Data'!R$3,FALSE))/100</f>
        <v>0.58638640728062097</v>
      </c>
      <c r="M26" s="113">
        <f>VLOOKUP($A26,'ADR Raw Data'!$B$6:$BE$49,'ADR Raw Data'!G$1,FALSE)</f>
        <v>65.575479999999999</v>
      </c>
      <c r="N26" s="114">
        <f>VLOOKUP($A26,'ADR Raw Data'!$B$6:$BE$49,'ADR Raw Data'!H$1,FALSE)</f>
        <v>65.697501947780594</v>
      </c>
      <c r="O26" s="114">
        <f>VLOOKUP($A26,'ADR Raw Data'!$B$6:$BE$49,'ADR Raw Data'!I$1,FALSE)</f>
        <v>65.941657813547906</v>
      </c>
      <c r="P26" s="114">
        <f>VLOOKUP($A26,'ADR Raw Data'!$B$6:$BE$49,'ADR Raw Data'!J$1,FALSE)</f>
        <v>66.241213260413502</v>
      </c>
      <c r="Q26" s="114">
        <f>VLOOKUP($A26,'ADR Raw Data'!$B$6:$BE$49,'ADR Raw Data'!K$1,FALSE)</f>
        <v>66.530868170288898</v>
      </c>
      <c r="R26" s="115">
        <f>VLOOKUP($A26,'ADR Raw Data'!$B$6:$BE$49,'ADR Raw Data'!L$1,FALSE)</f>
        <v>66.009621268695298</v>
      </c>
      <c r="S26" s="114">
        <f>VLOOKUP($A26,'ADR Raw Data'!$B$6:$BE$49,'ADR Raw Data'!N$1,FALSE)</f>
        <v>76.371622843421505</v>
      </c>
      <c r="T26" s="114">
        <f>VLOOKUP($A26,'ADR Raw Data'!$B$6:$BE$49,'ADR Raw Data'!O$1,FALSE)</f>
        <v>77.258971583214304</v>
      </c>
      <c r="U26" s="115">
        <f>VLOOKUP($A26,'ADR Raw Data'!$B$6:$BE$49,'ADR Raw Data'!P$1,FALSE)</f>
        <v>76.811618590256003</v>
      </c>
      <c r="V26" s="116">
        <f>VLOOKUP($A26,'ADR Raw Data'!$B$6:$BE$49,'ADR Raw Data'!R$1,FALSE)</f>
        <v>69.376502545154196</v>
      </c>
      <c r="X26" s="113">
        <f>VLOOKUP($A26,'RevPAR Raw Data'!$B$6:$BE$49,'RevPAR Raw Data'!G$1,FALSE)</f>
        <v>34.531564862653397</v>
      </c>
      <c r="Y26" s="114">
        <f>VLOOKUP($A26,'RevPAR Raw Data'!$B$6:$BE$49,'RevPAR Raw Data'!H$1,FALSE)</f>
        <v>36.7652589801285</v>
      </c>
      <c r="Z26" s="114">
        <f>VLOOKUP($A26,'RevPAR Raw Data'!$B$6:$BE$49,'RevPAR Raw Data'!I$1,FALSE)</f>
        <v>37.350881163062503</v>
      </c>
      <c r="AA26" s="114">
        <f>VLOOKUP($A26,'RevPAR Raw Data'!$B$6:$BE$49,'RevPAR Raw Data'!J$1,FALSE)</f>
        <v>38.757497717708901</v>
      </c>
      <c r="AB26" s="114">
        <f>VLOOKUP($A26,'RevPAR Raw Data'!$B$6:$BE$49,'RevPAR Raw Data'!K$1,FALSE)</f>
        <v>39.092231627703001</v>
      </c>
      <c r="AC26" s="115">
        <f>VLOOKUP($A26,'RevPAR Raw Data'!$B$6:$BE$49,'RevPAR Raw Data'!L$1,FALSE)</f>
        <v>37.2994868702513</v>
      </c>
      <c r="AD26" s="114">
        <f>VLOOKUP($A26,'RevPAR Raw Data'!$B$6:$BE$49,'RevPAR Raw Data'!N$1,FALSE)</f>
        <v>49.259919912331902</v>
      </c>
      <c r="AE26" s="114">
        <f>VLOOKUP($A26,'RevPAR Raw Data'!$B$6:$BE$49,'RevPAR Raw Data'!O$1,FALSE)</f>
        <v>49.0127122764465</v>
      </c>
      <c r="AF26" s="115">
        <f>VLOOKUP($A26,'RevPAR Raw Data'!$B$6:$BE$49,'RevPAR Raw Data'!P$1,FALSE)</f>
        <v>49.136316094389201</v>
      </c>
      <c r="AG26" s="116">
        <f>VLOOKUP($A26,'RevPAR Raw Data'!$B$6:$BE$49,'RevPAR Raw Data'!R$1,FALSE)</f>
        <v>40.681438077147803</v>
      </c>
    </row>
    <row r="27" spans="1:33" ht="14.25">
      <c r="A27" s="93" t="s">
        <v>14</v>
      </c>
      <c r="B27" s="81">
        <f>(VLOOKUP($A26,'Occupancy Raw Data'!$B$8:$BE$51,'Occupancy Raw Data'!T$3,FALSE))/100</f>
        <v>2.3130858647503902E-2</v>
      </c>
      <c r="C27" s="82">
        <f>(VLOOKUP($A26,'Occupancy Raw Data'!$B$8:$BE$51,'Occupancy Raw Data'!U$3,FALSE))/100</f>
        <v>4.3266770128952393E-2</v>
      </c>
      <c r="D27" s="82">
        <f>(VLOOKUP($A26,'Occupancy Raw Data'!$B$8:$BE$51,'Occupancy Raw Data'!V$3,FALSE))/100</f>
        <v>2.5406798019523703E-2</v>
      </c>
      <c r="E27" s="82">
        <f>(VLOOKUP($A26,'Occupancy Raw Data'!$B$8:$BE$51,'Occupancy Raw Data'!W$3,FALSE))/100</f>
        <v>3.8361014729708695E-2</v>
      </c>
      <c r="F27" s="82">
        <f>(VLOOKUP($A26,'Occupancy Raw Data'!$B$8:$BE$51,'Occupancy Raw Data'!X$3,FALSE))/100</f>
        <v>1.4771877256000401E-2</v>
      </c>
      <c r="G27" s="82">
        <f>(VLOOKUP($A26,'Occupancy Raw Data'!$B$8:$BE$51,'Occupancy Raw Data'!Y$3,FALSE))/100</f>
        <v>2.88847202361667E-2</v>
      </c>
      <c r="H27" s="83">
        <f>(VLOOKUP($A26,'Occupancy Raw Data'!$B$8:$BE$51,'Occupancy Raw Data'!AA$3,FALSE))/100</f>
        <v>8.6135562675284799E-3</v>
      </c>
      <c r="I27" s="83">
        <f>(VLOOKUP($A26,'Occupancy Raw Data'!$B$8:$BE$51,'Occupancy Raw Data'!AB$3,FALSE))/100</f>
        <v>-5.75640066221889E-3</v>
      </c>
      <c r="J27" s="82">
        <f>(VLOOKUP($A26,'Occupancy Raw Data'!$B$8:$BE$51,'Occupancy Raw Data'!AC$3,FALSE))/100</f>
        <v>1.4366005892641602E-3</v>
      </c>
      <c r="K27" s="84">
        <f>(VLOOKUP($A26,'Occupancy Raw Data'!$B$8:$BE$51,'Occupancy Raw Data'!AE$3,FALSE))/100</f>
        <v>2.0169363812990802E-2</v>
      </c>
      <c r="M27" s="81">
        <f>(VLOOKUP($A26,'ADR Raw Data'!$B$6:$BE$49,'ADR Raw Data'!T$1,FALSE))/100</f>
        <v>-2.9130961191599001E-2</v>
      </c>
      <c r="N27" s="82">
        <f>(VLOOKUP($A26,'ADR Raw Data'!$B$6:$BE$49,'ADR Raw Data'!U$1,FALSE))/100</f>
        <v>-2.1983240879487699E-2</v>
      </c>
      <c r="O27" s="82">
        <f>(VLOOKUP($A26,'ADR Raw Data'!$B$6:$BE$49,'ADR Raw Data'!V$1,FALSE))/100</f>
        <v>-3.0275597801048798E-2</v>
      </c>
      <c r="P27" s="82">
        <f>(VLOOKUP($A26,'ADR Raw Data'!$B$6:$BE$49,'ADR Raw Data'!W$1,FALSE))/100</f>
        <v>-3.11446924319859E-2</v>
      </c>
      <c r="Q27" s="82">
        <f>(VLOOKUP($A26,'ADR Raw Data'!$B$6:$BE$49,'ADR Raw Data'!X$1,FALSE))/100</f>
        <v>-2.6643212260803302E-2</v>
      </c>
      <c r="R27" s="82">
        <f>(VLOOKUP($A26,'ADR Raw Data'!$B$6:$BE$49,'ADR Raw Data'!Y$1,FALSE))/100</f>
        <v>-2.7889244489574E-2</v>
      </c>
      <c r="S27" s="83">
        <f>(VLOOKUP($A26,'ADR Raw Data'!$B$6:$BE$49,'ADR Raw Data'!AA$1,FALSE))/100</f>
        <v>-7.036462571471741E-2</v>
      </c>
      <c r="T27" s="83">
        <f>(VLOOKUP($A26,'ADR Raw Data'!$B$6:$BE$49,'ADR Raw Data'!AB$1,FALSE))/100</f>
        <v>-9.3335932910702898E-2</v>
      </c>
      <c r="U27" s="82">
        <f>(VLOOKUP($A26,'ADR Raw Data'!$B$6:$BE$49,'ADR Raw Data'!AC$1,FALSE))/100</f>
        <v>-8.208550332685989E-2</v>
      </c>
      <c r="V27" s="84">
        <f>(VLOOKUP($A26,'ADR Raw Data'!$B$6:$BE$49,'ADR Raw Data'!AE$1,FALSE))/100</f>
        <v>-4.8502774144526299E-2</v>
      </c>
      <c r="X27" s="81">
        <f>(VLOOKUP($A26,'RevPAR Raw Data'!$B$6:$BE$49,'RevPAR Raw Data'!T$1,FALSE))/100</f>
        <v>-6.6739266896838796E-3</v>
      </c>
      <c r="Y27" s="82">
        <f>(VLOOKUP($A26,'RevPAR Raw Data'!$B$6:$BE$49,'RevPAR Raw Data'!U$1,FALSE))/100</f>
        <v>2.0332385419642499E-2</v>
      </c>
      <c r="Z27" s="82">
        <f>(VLOOKUP($A26,'RevPAR Raw Data'!$B$6:$BE$49,'RevPAR Raw Data'!V$1,FALSE))/100</f>
        <v>-5.63800577977671E-3</v>
      </c>
      <c r="AA27" s="82">
        <f>(VLOOKUP($A26,'RevPAR Raw Data'!$B$6:$BE$49,'RevPAR Raw Data'!W$1,FALSE))/100</f>
        <v>6.0215802925871502E-3</v>
      </c>
      <c r="AB27" s="82">
        <f>(VLOOKUP($A26,'RevPAR Raw Data'!$B$6:$BE$49,'RevPAR Raw Data'!X$1,FALSE))/100</f>
        <v>-1.22649052660249E-2</v>
      </c>
      <c r="AC27" s="82">
        <f>(VLOOKUP($A26,'RevPAR Raw Data'!$B$6:$BE$49,'RevPAR Raw Data'!Y$1,FALSE))/100</f>
        <v>1.8990272191326301E-4</v>
      </c>
      <c r="AD27" s="83">
        <f>(VLOOKUP($A26,'RevPAR Raw Data'!$B$6:$BE$49,'RevPAR Raw Data'!AA$1,FALSE))/100</f>
        <v>-6.2357159110026199E-2</v>
      </c>
      <c r="AE27" s="83">
        <f>(VLOOKUP($A26,'RevPAR Raw Data'!$B$6:$BE$49,'RevPAR Raw Data'!AB$1,FALSE))/100</f>
        <v>-9.8555054546905788E-2</v>
      </c>
      <c r="AF27" s="82">
        <f>(VLOOKUP($A26,'RevPAR Raw Data'!$B$6:$BE$49,'RevPAR Raw Data'!AC$1,FALSE))/100</f>
        <v>-8.0766826820045101E-2</v>
      </c>
      <c r="AG27" s="84">
        <f>(VLOOKUP($A26,'RevPAR Raw Data'!$B$6:$BE$49,'RevPAR Raw Data'!AE$1,FALSE))/100</f>
        <v>-2.9311680429195699E-2</v>
      </c>
    </row>
    <row r="28" spans="1:33">
      <c r="A28" s="146" t="s">
        <v>23</v>
      </c>
      <c r="B28" s="122"/>
      <c r="C28" s="123"/>
      <c r="D28" s="123"/>
      <c r="E28" s="123"/>
      <c r="F28" s="123"/>
      <c r="G28" s="124"/>
      <c r="H28" s="123"/>
      <c r="I28" s="123"/>
      <c r="J28" s="124"/>
      <c r="K28" s="125"/>
      <c r="M28" s="122"/>
      <c r="N28" s="123"/>
      <c r="O28" s="123"/>
      <c r="P28" s="123"/>
      <c r="Q28" s="123"/>
      <c r="R28" s="124"/>
      <c r="S28" s="123"/>
      <c r="T28" s="123"/>
      <c r="U28" s="124"/>
      <c r="V28" s="125"/>
      <c r="X28" s="122"/>
      <c r="Y28" s="123"/>
      <c r="Z28" s="123"/>
      <c r="AA28" s="123"/>
      <c r="AB28" s="123"/>
      <c r="AC28" s="124"/>
      <c r="AD28" s="123"/>
      <c r="AE28" s="123"/>
      <c r="AF28" s="124"/>
      <c r="AG28" s="125"/>
    </row>
    <row r="29" spans="1:33">
      <c r="A29" s="108" t="s">
        <v>24</v>
      </c>
      <c r="B29" s="109">
        <f>(VLOOKUP($A29,'Occupancy Raw Data'!$B$8:$BE$45,'Occupancy Raw Data'!G$3,FALSE))/100</f>
        <v>0.47747856175718295</v>
      </c>
      <c r="C29" s="110">
        <f>(VLOOKUP($A29,'Occupancy Raw Data'!$B$8:$BE$45,'Occupancy Raw Data'!H$3,FALSE))/100</f>
        <v>0.62641793290206105</v>
      </c>
      <c r="D29" s="110">
        <f>(VLOOKUP($A29,'Occupancy Raw Data'!$B$8:$BE$45,'Occupancy Raw Data'!I$3,FALSE))/100</f>
        <v>0.70455844741988793</v>
      </c>
      <c r="E29" s="110">
        <f>(VLOOKUP($A29,'Occupancy Raw Data'!$B$8:$BE$45,'Occupancy Raw Data'!J$3,FALSE))/100</f>
        <v>0.72107717767413804</v>
      </c>
      <c r="F29" s="110">
        <f>(VLOOKUP($A29,'Occupancy Raw Data'!$B$8:$BE$45,'Occupancy Raw Data'!K$3,FALSE))/100</f>
        <v>0.69297427410862</v>
      </c>
      <c r="G29" s="111">
        <f>(VLOOKUP($A29,'Occupancy Raw Data'!$B$8:$BE$45,'Occupancy Raw Data'!L$3,FALSE))/100</f>
        <v>0.64450127877237806</v>
      </c>
      <c r="H29" s="91">
        <f>(VLOOKUP($A29,'Occupancy Raw Data'!$B$8:$BE$45,'Occupancy Raw Data'!N$3,FALSE))/100</f>
        <v>0.72044531367534204</v>
      </c>
      <c r="I29" s="91">
        <f>(VLOOKUP($A29,'Occupancy Raw Data'!$B$8:$BE$45,'Occupancy Raw Data'!O$3,FALSE))/100</f>
        <v>0.68051752670377597</v>
      </c>
      <c r="J29" s="111">
        <f>(VLOOKUP($A29,'Occupancy Raw Data'!$B$8:$BE$45,'Occupancy Raw Data'!P$3,FALSE))/100</f>
        <v>0.70048142018955906</v>
      </c>
      <c r="K29" s="112">
        <f>(VLOOKUP($A29,'Occupancy Raw Data'!$B$8:$BE$45,'Occupancy Raw Data'!R$3,FALSE))/100</f>
        <v>0.660495604891572</v>
      </c>
      <c r="M29" s="113">
        <f>VLOOKUP($A29,'ADR Raw Data'!$B$6:$BE$43,'ADR Raw Data'!G$1,FALSE)</f>
        <v>110.31834583149499</v>
      </c>
      <c r="N29" s="114">
        <f>VLOOKUP($A29,'ADR Raw Data'!$B$6:$BE$43,'ADR Raw Data'!H$1,FALSE)</f>
        <v>117.163092367548</v>
      </c>
      <c r="O29" s="114">
        <f>VLOOKUP($A29,'ADR Raw Data'!$B$6:$BE$43,'ADR Raw Data'!I$1,FALSE)</f>
        <v>122.810374103177</v>
      </c>
      <c r="P29" s="114">
        <f>VLOOKUP($A29,'ADR Raw Data'!$B$6:$BE$43,'ADR Raw Data'!J$1,FALSE)</f>
        <v>122.94998998539501</v>
      </c>
      <c r="Q29" s="114">
        <f>VLOOKUP($A29,'ADR Raw Data'!$B$6:$BE$43,'ADR Raw Data'!K$1,FALSE)</f>
        <v>119.160815422691</v>
      </c>
      <c r="R29" s="115">
        <f>VLOOKUP($A29,'ADR Raw Data'!$B$6:$BE$43,'ADR Raw Data'!L$1,FALSE)</f>
        <v>119.10809729224999</v>
      </c>
      <c r="S29" s="114">
        <f>VLOOKUP($A29,'ADR Raw Data'!$B$6:$BE$43,'ADR Raw Data'!N$1,FALSE)</f>
        <v>136.60820915469401</v>
      </c>
      <c r="T29" s="114">
        <f>VLOOKUP($A29,'ADR Raw Data'!$B$6:$BE$43,'ADR Raw Data'!O$1,FALSE)</f>
        <v>133.311996728124</v>
      </c>
      <c r="U29" s="115">
        <f>VLOOKUP($A29,'ADR Raw Data'!$B$6:$BE$43,'ADR Raw Data'!P$1,FALSE)</f>
        <v>135.00707437554999</v>
      </c>
      <c r="V29" s="116">
        <f>VLOOKUP($A29,'ADR Raw Data'!$B$6:$BE$43,'ADR Raw Data'!R$1,FALSE)</f>
        <v>123.92566500283</v>
      </c>
      <c r="X29" s="113">
        <f>VLOOKUP($A29,'RevPAR Raw Data'!$B$6:$BE$43,'RevPAR Raw Data'!G$1,FALSE)</f>
        <v>52.674645103053997</v>
      </c>
      <c r="Y29" s="114">
        <f>VLOOKUP($A29,'RevPAR Raw Data'!$B$6:$BE$43,'RevPAR Raw Data'!H$1,FALSE)</f>
        <v>73.393062133293199</v>
      </c>
      <c r="Z29" s="114">
        <f>VLOOKUP($A29,'RevPAR Raw Data'!$B$6:$BE$43,'RevPAR Raw Data'!I$1,FALSE)</f>
        <v>86.527086505190297</v>
      </c>
      <c r="AA29" s="114">
        <f>VLOOKUP($A29,'RevPAR Raw Data'!$B$6:$BE$43,'RevPAR Raw Data'!J$1,FALSE)</f>
        <v>88.656431773732507</v>
      </c>
      <c r="AB29" s="114">
        <f>VLOOKUP($A29,'RevPAR Raw Data'!$B$6:$BE$43,'RevPAR Raw Data'!K$1,FALSE)</f>
        <v>82.5753795697307</v>
      </c>
      <c r="AC29" s="115">
        <f>VLOOKUP($A29,'RevPAR Raw Data'!$B$6:$BE$43,'RevPAR Raw Data'!L$1,FALSE)</f>
        <v>76.765321017000105</v>
      </c>
      <c r="AD29" s="114">
        <f>VLOOKUP($A29,'RevPAR Raw Data'!$B$6:$BE$43,'RevPAR Raw Data'!N$1,FALSE)</f>
        <v>98.418744095080399</v>
      </c>
      <c r="AE29" s="114">
        <f>VLOOKUP($A29,'RevPAR Raw Data'!$B$6:$BE$43,'RevPAR Raw Data'!O$1,FALSE)</f>
        <v>90.721150293365397</v>
      </c>
      <c r="AF29" s="115">
        <f>VLOOKUP($A29,'RevPAR Raw Data'!$B$6:$BE$43,'RevPAR Raw Data'!P$1,FALSE)</f>
        <v>94.569947194222905</v>
      </c>
      <c r="AG29" s="116">
        <f>VLOOKUP($A29,'RevPAR Raw Data'!$B$6:$BE$43,'RevPAR Raw Data'!R$1,FALSE)</f>
        <v>81.852357067635197</v>
      </c>
    </row>
    <row r="30" spans="1:33" ht="14.25">
      <c r="A30" s="93" t="s">
        <v>14</v>
      </c>
      <c r="B30" s="81">
        <f>(VLOOKUP($A29,'Occupancy Raw Data'!$B$8:$BE$51,'Occupancy Raw Data'!T$3,FALSE))/100</f>
        <v>-4.3793944580930499E-2</v>
      </c>
      <c r="C30" s="82">
        <f>(VLOOKUP($A29,'Occupancy Raw Data'!$B$8:$BE$51,'Occupancy Raw Data'!U$3,FALSE))/100</f>
        <v>-6.4069554390917299E-2</v>
      </c>
      <c r="D30" s="82">
        <f>(VLOOKUP($A29,'Occupancy Raw Data'!$B$8:$BE$51,'Occupancy Raw Data'!V$3,FALSE))/100</f>
        <v>-3.4156906883491399E-2</v>
      </c>
      <c r="E30" s="82">
        <f>(VLOOKUP($A29,'Occupancy Raw Data'!$B$8:$BE$51,'Occupancy Raw Data'!W$3,FALSE))/100</f>
        <v>-1.1048463478222099E-2</v>
      </c>
      <c r="F30" s="82">
        <f>(VLOOKUP($A29,'Occupancy Raw Data'!$B$8:$BE$51,'Occupancy Raw Data'!X$3,FALSE))/100</f>
        <v>-3.4561727904475599E-2</v>
      </c>
      <c r="G30" s="82">
        <f>(VLOOKUP($A29,'Occupancy Raw Data'!$B$8:$BE$51,'Occupancy Raw Data'!Y$3,FALSE))/100</f>
        <v>-3.6630480732008003E-2</v>
      </c>
      <c r="H30" s="83">
        <f>(VLOOKUP($A29,'Occupancy Raw Data'!$B$8:$BE$51,'Occupancy Raw Data'!AA$3,FALSE))/100</f>
        <v>4.9974596924596798E-2</v>
      </c>
      <c r="I30" s="83">
        <f>(VLOOKUP($A29,'Occupancy Raw Data'!$B$8:$BE$51,'Occupancy Raw Data'!AB$3,FALSE))/100</f>
        <v>3.2788445756400997E-2</v>
      </c>
      <c r="J30" s="82">
        <f>(VLOOKUP($A29,'Occupancy Raw Data'!$B$8:$BE$51,'Occupancy Raw Data'!AC$3,FALSE))/100</f>
        <v>4.1555560326249207E-2</v>
      </c>
      <c r="K30" s="84">
        <f>(VLOOKUP($A29,'Occupancy Raw Data'!$B$8:$BE$51,'Occupancy Raw Data'!AE$3,FALSE))/100</f>
        <v>-1.4207627250247301E-2</v>
      </c>
      <c r="M30" s="81">
        <f>(VLOOKUP($A29,'ADR Raw Data'!$B$6:$BE$49,'ADR Raw Data'!T$1,FALSE))/100</f>
        <v>-2.1518237611316197E-3</v>
      </c>
      <c r="N30" s="82">
        <f>(VLOOKUP($A29,'ADR Raw Data'!$B$6:$BE$49,'ADR Raw Data'!U$1,FALSE))/100</f>
        <v>-2.2442228151706697E-2</v>
      </c>
      <c r="O30" s="82">
        <f>(VLOOKUP($A29,'ADR Raw Data'!$B$6:$BE$49,'ADR Raw Data'!V$1,FALSE))/100</f>
        <v>-2.1613412588478698E-2</v>
      </c>
      <c r="P30" s="82">
        <f>(VLOOKUP($A29,'ADR Raw Data'!$B$6:$BE$49,'ADR Raw Data'!W$1,FALSE))/100</f>
        <v>-1.3964354223751E-2</v>
      </c>
      <c r="Q30" s="82">
        <f>(VLOOKUP($A29,'ADR Raw Data'!$B$6:$BE$49,'ADR Raw Data'!X$1,FALSE))/100</f>
        <v>-3.8730363221297401E-2</v>
      </c>
      <c r="R30" s="82">
        <f>(VLOOKUP($A29,'ADR Raw Data'!$B$6:$BE$49,'ADR Raw Data'!Y$1,FALSE))/100</f>
        <v>-2.0798864316677001E-2</v>
      </c>
      <c r="S30" s="83">
        <f>(VLOOKUP($A29,'ADR Raw Data'!$B$6:$BE$49,'ADR Raw Data'!AA$1,FALSE))/100</f>
        <v>-2.1091614538572799E-2</v>
      </c>
      <c r="T30" s="83">
        <f>(VLOOKUP($A29,'ADR Raw Data'!$B$6:$BE$49,'ADR Raw Data'!AB$1,FALSE))/100</f>
        <v>-3.45679336216589E-2</v>
      </c>
      <c r="U30" s="82">
        <f>(VLOOKUP($A29,'ADR Raw Data'!$B$6:$BE$49,'ADR Raw Data'!AC$1,FALSE))/100</f>
        <v>-2.75598369795487E-2</v>
      </c>
      <c r="V30" s="84">
        <f>(VLOOKUP($A29,'ADR Raw Data'!$B$6:$BE$49,'ADR Raw Data'!AE$1,FALSE))/100</f>
        <v>-2.08878962065055E-2</v>
      </c>
      <c r="X30" s="81">
        <f>(VLOOKUP($A29,'RevPAR Raw Data'!$B$6:$BE$43,'RevPAR Raw Data'!T$1,FALSE))/100</f>
        <v>-4.5851531491519201E-2</v>
      </c>
      <c r="Y30" s="82">
        <f>(VLOOKUP($A29,'RevPAR Raw Data'!$B$6:$BE$43,'RevPAR Raw Data'!U$1,FALSE))/100</f>
        <v>-8.5073918985404895E-2</v>
      </c>
      <c r="Z30" s="82">
        <f>(VLOOKUP($A29,'RevPAR Raw Data'!$B$6:$BE$43,'RevPAR Raw Data'!V$1,FALSE))/100</f>
        <v>-5.5032072150750996E-2</v>
      </c>
      <c r="AA30" s="82">
        <f>(VLOOKUP($A29,'RevPAR Raw Data'!$B$6:$BE$43,'RevPAR Raw Data'!W$1,FALSE))/100</f>
        <v>-2.48585330443351E-2</v>
      </c>
      <c r="AB30" s="82">
        <f>(VLOOKUP($A29,'RevPAR Raw Data'!$B$6:$BE$43,'RevPAR Raw Data'!X$1,FALSE))/100</f>
        <v>-7.1953502850476997E-2</v>
      </c>
      <c r="AC30" s="82">
        <f>(VLOOKUP($A29,'RevPAR Raw Data'!$B$6:$BE$43,'RevPAR Raw Data'!Y$1,FALSE))/100</f>
        <v>-5.6667472650085406E-2</v>
      </c>
      <c r="AD30" s="83">
        <f>(VLOOKUP($A29,'RevPAR Raw Data'!$B$6:$BE$43,'RevPAR Raw Data'!AA$1,FALSE))/100</f>
        <v>2.7828937450969898E-2</v>
      </c>
      <c r="AE30" s="83">
        <f>(VLOOKUP($A29,'RevPAR Raw Data'!$B$6:$BE$43,'RevPAR Raw Data'!AB$1,FALSE))/100</f>
        <v>-2.9129166817224899E-3</v>
      </c>
      <c r="AF30" s="82">
        <f>(VLOOKUP($A29,'RevPAR Raw Data'!$B$6:$BE$43,'RevPAR Raw Data'!AC$1,FALSE))/100</f>
        <v>1.2850458878515101E-2</v>
      </c>
      <c r="AG30" s="84">
        <f>(VLOOKUP($A29,'RevPAR Raw Data'!$B$6:$BE$43,'RevPAR Raw Data'!AE$1,FALSE))/100</f>
        <v>-3.4798756013409003E-2</v>
      </c>
    </row>
    <row r="31" spans="1:33">
      <c r="A31" s="131"/>
      <c r="B31" s="109"/>
      <c r="C31" s="110"/>
      <c r="D31" s="110"/>
      <c r="E31" s="110"/>
      <c r="F31" s="110"/>
      <c r="G31" s="111"/>
      <c r="H31" s="91"/>
      <c r="I31" s="91"/>
      <c r="J31" s="111"/>
      <c r="K31" s="112"/>
      <c r="M31" s="113"/>
      <c r="N31" s="114"/>
      <c r="O31" s="114"/>
      <c r="P31" s="114"/>
      <c r="Q31" s="114"/>
      <c r="R31" s="115"/>
      <c r="S31" s="114"/>
      <c r="T31" s="114"/>
      <c r="U31" s="115"/>
      <c r="V31" s="116"/>
      <c r="X31" s="113"/>
      <c r="Y31" s="114"/>
      <c r="Z31" s="114"/>
      <c r="AA31" s="114"/>
      <c r="AB31" s="114"/>
      <c r="AC31" s="115"/>
      <c r="AD31" s="114"/>
      <c r="AE31" s="114"/>
      <c r="AF31" s="115"/>
      <c r="AG31" s="116"/>
    </row>
    <row r="32" spans="1:33">
      <c r="A32" s="108" t="s">
        <v>25</v>
      </c>
      <c r="B32" s="109">
        <f>(VLOOKUP($A32,'Occupancy Raw Data'!$B$8:$BE$45,'Occupancy Raw Data'!G$3,FALSE))/100</f>
        <v>0.50664581704456602</v>
      </c>
      <c r="C32" s="110">
        <f>(VLOOKUP($A32,'Occupancy Raw Data'!$B$8:$BE$45,'Occupancy Raw Data'!H$3,FALSE))/100</f>
        <v>0.646598905394839</v>
      </c>
      <c r="D32" s="110">
        <f>(VLOOKUP($A32,'Occupancy Raw Data'!$B$8:$BE$45,'Occupancy Raw Data'!I$3,FALSE))/100</f>
        <v>0.68803752931978091</v>
      </c>
      <c r="E32" s="110">
        <f>(VLOOKUP($A32,'Occupancy Raw Data'!$B$8:$BE$45,'Occupancy Raw Data'!J$3,FALSE))/100</f>
        <v>0.75449569976544095</v>
      </c>
      <c r="F32" s="110">
        <f>(VLOOKUP($A32,'Occupancy Raw Data'!$B$8:$BE$45,'Occupancy Raw Data'!K$3,FALSE))/100</f>
        <v>0.72947615324472193</v>
      </c>
      <c r="G32" s="111">
        <f>(VLOOKUP($A32,'Occupancy Raw Data'!$B$8:$BE$45,'Occupancy Raw Data'!L$3,FALSE))/100</f>
        <v>0.66505082095386991</v>
      </c>
      <c r="H32" s="91">
        <f>(VLOOKUP($A32,'Occupancy Raw Data'!$B$8:$BE$45,'Occupancy Raw Data'!N$3,FALSE))/100</f>
        <v>0.73807662236121896</v>
      </c>
      <c r="I32" s="91">
        <f>(VLOOKUP($A32,'Occupancy Raw Data'!$B$8:$BE$45,'Occupancy Raw Data'!O$3,FALSE))/100</f>
        <v>0.74276778733385396</v>
      </c>
      <c r="J32" s="111">
        <f>(VLOOKUP($A32,'Occupancy Raw Data'!$B$8:$BE$45,'Occupancy Raw Data'!P$3,FALSE))/100</f>
        <v>0.74042220484753696</v>
      </c>
      <c r="K32" s="112">
        <f>(VLOOKUP($A32,'Occupancy Raw Data'!$B$8:$BE$45,'Occupancy Raw Data'!R$3,FALSE))/100</f>
        <v>0.68658550206634605</v>
      </c>
      <c r="M32" s="113">
        <f>VLOOKUP($A32,'ADR Raw Data'!$B$6:$BE$43,'ADR Raw Data'!G$1,FALSE)</f>
        <v>124.00240740740701</v>
      </c>
      <c r="N32" s="114">
        <f>VLOOKUP($A32,'ADR Raw Data'!$B$6:$BE$43,'ADR Raw Data'!H$1,FALSE)</f>
        <v>115.827896009673</v>
      </c>
      <c r="O32" s="114">
        <f>VLOOKUP($A32,'ADR Raw Data'!$B$6:$BE$43,'ADR Raw Data'!I$1,FALSE)</f>
        <v>112.523636363636</v>
      </c>
      <c r="P32" s="114">
        <f>VLOOKUP($A32,'ADR Raw Data'!$B$6:$BE$43,'ADR Raw Data'!J$1,FALSE)</f>
        <v>117.254683937823</v>
      </c>
      <c r="Q32" s="114">
        <f>VLOOKUP($A32,'ADR Raw Data'!$B$6:$BE$43,'ADR Raw Data'!K$1,FALSE)</f>
        <v>115.58</v>
      </c>
      <c r="R32" s="115">
        <f>VLOOKUP($A32,'ADR Raw Data'!$B$6:$BE$43,'ADR Raw Data'!L$1,FALSE)</f>
        <v>116.659050082294</v>
      </c>
      <c r="S32" s="114">
        <f>VLOOKUP($A32,'ADR Raw Data'!$B$6:$BE$43,'ADR Raw Data'!N$1,FALSE)</f>
        <v>137.126980932203</v>
      </c>
      <c r="T32" s="114">
        <f>VLOOKUP($A32,'ADR Raw Data'!$B$6:$BE$43,'ADR Raw Data'!O$1,FALSE)</f>
        <v>140.21607368420999</v>
      </c>
      <c r="U32" s="115">
        <f>VLOOKUP($A32,'ADR Raw Data'!$B$6:$BE$43,'ADR Raw Data'!P$1,FALSE)</f>
        <v>138.67642027455099</v>
      </c>
      <c r="V32" s="116">
        <f>VLOOKUP($A32,'ADR Raw Data'!$B$6:$BE$43,'ADR Raw Data'!R$1,FALSE)</f>
        <v>123.44299333007901</v>
      </c>
      <c r="X32" s="113">
        <f>VLOOKUP($A32,'RevPAR Raw Data'!$B$6:$BE$43,'RevPAR Raw Data'!G$1,FALSE)</f>
        <v>62.825301016418997</v>
      </c>
      <c r="Y32" s="114">
        <f>VLOOKUP($A32,'RevPAR Raw Data'!$B$6:$BE$43,'RevPAR Raw Data'!H$1,FALSE)</f>
        <v>74.894190774042201</v>
      </c>
      <c r="Z32" s="114">
        <f>VLOOKUP($A32,'RevPAR Raw Data'!$B$6:$BE$43,'RevPAR Raw Data'!I$1,FALSE)</f>
        <v>77.420484753713794</v>
      </c>
      <c r="AA32" s="114">
        <f>VLOOKUP($A32,'RevPAR Raw Data'!$B$6:$BE$43,'RevPAR Raw Data'!J$1,FALSE)</f>
        <v>88.468154808443998</v>
      </c>
      <c r="AB32" s="114">
        <f>VLOOKUP($A32,'RevPAR Raw Data'!$B$6:$BE$43,'RevPAR Raw Data'!K$1,FALSE)</f>
        <v>84.312853792024995</v>
      </c>
      <c r="AC32" s="115">
        <f>VLOOKUP($A32,'RevPAR Raw Data'!$B$6:$BE$43,'RevPAR Raw Data'!L$1,FALSE)</f>
        <v>77.584197028928799</v>
      </c>
      <c r="AD32" s="114">
        <f>VLOOKUP($A32,'RevPAR Raw Data'!$B$6:$BE$43,'RevPAR Raw Data'!N$1,FALSE)</f>
        <v>101.21021892103199</v>
      </c>
      <c r="AE32" s="114">
        <f>VLOOKUP($A32,'RevPAR Raw Data'!$B$6:$BE$43,'RevPAR Raw Data'!O$1,FALSE)</f>
        <v>104.147982799061</v>
      </c>
      <c r="AF32" s="115">
        <f>VLOOKUP($A32,'RevPAR Raw Data'!$B$6:$BE$43,'RevPAR Raw Data'!P$1,FALSE)</f>
        <v>102.67910086004601</v>
      </c>
      <c r="AG32" s="116">
        <f>VLOOKUP($A32,'RevPAR Raw Data'!$B$6:$BE$43,'RevPAR Raw Data'!R$1,FALSE)</f>
        <v>84.754169552105395</v>
      </c>
    </row>
    <row r="33" spans="1:33" ht="14.25">
      <c r="A33" s="93" t="s">
        <v>14</v>
      </c>
      <c r="B33" s="81">
        <f>(VLOOKUP($A32,'Occupancy Raw Data'!$B$8:$BE$51,'Occupancy Raw Data'!T$3,FALSE))/100</f>
        <v>6.9306930693069299E-2</v>
      </c>
      <c r="C33" s="82">
        <f>(VLOOKUP($A32,'Occupancy Raw Data'!$B$8:$BE$51,'Occupancy Raw Data'!U$3,FALSE))/100</f>
        <v>-4.6136101499423203E-2</v>
      </c>
      <c r="D33" s="82">
        <f>(VLOOKUP($A32,'Occupancy Raw Data'!$B$8:$BE$51,'Occupancy Raw Data'!V$3,FALSE))/100</f>
        <v>-1.4557670772676301E-2</v>
      </c>
      <c r="E33" s="82">
        <f>(VLOOKUP($A32,'Occupancy Raw Data'!$B$8:$BE$51,'Occupancy Raw Data'!W$3,FALSE))/100</f>
        <v>6.5121412803531994E-2</v>
      </c>
      <c r="F33" s="82">
        <f>(VLOOKUP($A32,'Occupancy Raw Data'!$B$8:$BE$51,'Occupancy Raw Data'!X$3,FALSE))/100</f>
        <v>7.8612716763005699E-2</v>
      </c>
      <c r="G33" s="82">
        <f>(VLOOKUP($A32,'Occupancy Raw Data'!$B$8:$BE$51,'Occupancy Raw Data'!Y$3,FALSE))/100</f>
        <v>2.80396422528402E-2</v>
      </c>
      <c r="H33" s="83">
        <f>(VLOOKUP($A32,'Occupancy Raw Data'!$B$8:$BE$51,'Occupancy Raw Data'!AA$3,FALSE))/100</f>
        <v>2.1645021645021599E-2</v>
      </c>
      <c r="I33" s="83">
        <f>(VLOOKUP($A32,'Occupancy Raw Data'!$B$8:$BE$51,'Occupancy Raw Data'!AB$3,FALSE))/100</f>
        <v>-3.1479538300104898E-3</v>
      </c>
      <c r="J33" s="82">
        <f>(VLOOKUP($A32,'Occupancy Raw Data'!$B$8:$BE$51,'Occupancy Raw Data'!AC$3,FALSE))/100</f>
        <v>9.0570058604155495E-3</v>
      </c>
      <c r="K33" s="84">
        <f>(VLOOKUP($A32,'Occupancy Raw Data'!$B$8:$BE$51,'Occupancy Raw Data'!AE$3,FALSE))/100</f>
        <v>2.2115064848686302E-2</v>
      </c>
      <c r="M33" s="81">
        <f>(VLOOKUP($A32,'ADR Raw Data'!$B$6:$BE$49,'ADR Raw Data'!T$1,FALSE))/100</f>
        <v>6.0931785783712201E-2</v>
      </c>
      <c r="N33" s="82">
        <f>(VLOOKUP($A32,'ADR Raw Data'!$B$6:$BE$49,'ADR Raw Data'!U$1,FALSE))/100</f>
        <v>-6.271640397363859E-2</v>
      </c>
      <c r="O33" s="82">
        <f>(VLOOKUP($A32,'ADR Raw Data'!$B$6:$BE$49,'ADR Raw Data'!V$1,FALSE))/100</f>
        <v>-6.0038385943969201E-2</v>
      </c>
      <c r="P33" s="82">
        <f>(VLOOKUP($A32,'ADR Raw Data'!$B$6:$BE$49,'ADR Raw Data'!W$1,FALSE))/100</f>
        <v>-9.3882043704511697E-2</v>
      </c>
      <c r="Q33" s="82">
        <f>(VLOOKUP($A32,'ADR Raw Data'!$B$6:$BE$49,'ADR Raw Data'!X$1,FALSE))/100</f>
        <v>-0.126805357633831</v>
      </c>
      <c r="R33" s="82">
        <f>(VLOOKUP($A32,'ADR Raw Data'!$B$6:$BE$49,'ADR Raw Data'!Y$1,FALSE))/100</f>
        <v>-6.5794721867965297E-2</v>
      </c>
      <c r="S33" s="83">
        <f>(VLOOKUP($A32,'ADR Raw Data'!$B$6:$BE$49,'ADR Raw Data'!AA$1,FALSE))/100</f>
        <v>-0.11965081566544301</v>
      </c>
      <c r="T33" s="83">
        <f>(VLOOKUP($A32,'ADR Raw Data'!$B$6:$BE$49,'ADR Raw Data'!AB$1,FALSE))/100</f>
        <v>-0.12916830966651602</v>
      </c>
      <c r="U33" s="82">
        <f>(VLOOKUP($A32,'ADR Raw Data'!$B$6:$BE$49,'ADR Raw Data'!AC$1,FALSE))/100</f>
        <v>-0.124681650648265</v>
      </c>
      <c r="V33" s="84">
        <f>(VLOOKUP($A32,'ADR Raw Data'!$B$6:$BE$49,'ADR Raw Data'!AE$1,FALSE))/100</f>
        <v>-8.7956567683294101E-2</v>
      </c>
      <c r="X33" s="81">
        <f>(VLOOKUP($A32,'RevPAR Raw Data'!$B$6:$BE$43,'RevPAR Raw Data'!T$1,FALSE))/100</f>
        <v>0.13446171153109801</v>
      </c>
      <c r="Y33" s="82">
        <f>(VLOOKUP($A32,'RevPAR Raw Data'!$B$6:$BE$43,'RevPAR Raw Data'!U$1,FALSE))/100</f>
        <v>-0.105959015093655</v>
      </c>
      <c r="Z33" s="82">
        <f>(VLOOKUP($A32,'RevPAR Raw Data'!$B$6:$BE$43,'RevPAR Raw Data'!V$1,FALSE))/100</f>
        <v>-7.3722037660350404E-2</v>
      </c>
      <c r="AA33" s="82">
        <f>(VLOOKUP($A32,'RevPAR Raw Data'!$B$6:$BE$43,'RevPAR Raw Data'!W$1,FALSE))/100</f>
        <v>-3.4874362223900397E-2</v>
      </c>
      <c r="AB33" s="82">
        <f>(VLOOKUP($A32,'RevPAR Raw Data'!$B$6:$BE$43,'RevPAR Raw Data'!X$1,FALSE))/100</f>
        <v>-5.8161154534525902E-2</v>
      </c>
      <c r="AC33" s="82">
        <f>(VLOOKUP($A32,'RevPAR Raw Data'!$B$6:$BE$43,'RevPAR Raw Data'!Y$1,FALSE))/100</f>
        <v>-3.9599940078428E-2</v>
      </c>
      <c r="AD33" s="83">
        <f>(VLOOKUP($A32,'RevPAR Raw Data'!$B$6:$BE$43,'RevPAR Raw Data'!AA$1,FALSE))/100</f>
        <v>-0.10059563851534399</v>
      </c>
      <c r="AE33" s="83">
        <f>(VLOOKUP($A32,'RevPAR Raw Data'!$B$6:$BE$43,'RevPAR Raw Data'!AB$1,FALSE))/100</f>
        <v>-0.13190964762139601</v>
      </c>
      <c r="AF33" s="82">
        <f>(VLOOKUP($A32,'RevPAR Raw Data'!$B$6:$BE$43,'RevPAR Raw Data'!AC$1,FALSE))/100</f>
        <v>-0.11675388722845699</v>
      </c>
      <c r="AG33" s="84">
        <f>(VLOOKUP($A32,'RevPAR Raw Data'!$B$6:$BE$43,'RevPAR Raw Data'!AE$1,FALSE))/100</f>
        <v>-6.7786668032791597E-2</v>
      </c>
    </row>
    <row r="34" spans="1:33">
      <c r="A34" s="131"/>
      <c r="B34" s="109"/>
      <c r="C34" s="110"/>
      <c r="D34" s="110"/>
      <c r="E34" s="110"/>
      <c r="F34" s="110"/>
      <c r="G34" s="111"/>
      <c r="H34" s="91"/>
      <c r="I34" s="91"/>
      <c r="J34" s="111"/>
      <c r="K34" s="112"/>
      <c r="M34" s="113"/>
      <c r="N34" s="114"/>
      <c r="O34" s="114"/>
      <c r="P34" s="114"/>
      <c r="Q34" s="114"/>
      <c r="R34" s="115"/>
      <c r="S34" s="114"/>
      <c r="T34" s="114"/>
      <c r="U34" s="115"/>
      <c r="V34" s="116"/>
      <c r="X34" s="113"/>
      <c r="Y34" s="114"/>
      <c r="Z34" s="114"/>
      <c r="AA34" s="114"/>
      <c r="AB34" s="114"/>
      <c r="AC34" s="115"/>
      <c r="AD34" s="114"/>
      <c r="AE34" s="114"/>
      <c r="AF34" s="115"/>
      <c r="AG34" s="116"/>
    </row>
    <row r="35" spans="1:33">
      <c r="A35" s="108" t="s">
        <v>26</v>
      </c>
      <c r="B35" s="109">
        <f>(VLOOKUP($A35,'Occupancy Raw Data'!$B$8:$BE$45,'Occupancy Raw Data'!G$3,FALSE))/100</f>
        <v>0.52254098360655699</v>
      </c>
      <c r="C35" s="110">
        <f>(VLOOKUP($A35,'Occupancy Raw Data'!$B$8:$BE$45,'Occupancy Raw Data'!H$3,FALSE))/100</f>
        <v>0.65983606557377006</v>
      </c>
      <c r="D35" s="110">
        <f>(VLOOKUP($A35,'Occupancy Raw Data'!$B$8:$BE$45,'Occupancy Raw Data'!I$3,FALSE))/100</f>
        <v>0.67964480874316902</v>
      </c>
      <c r="E35" s="110">
        <f>(VLOOKUP($A35,'Occupancy Raw Data'!$B$8:$BE$45,'Occupancy Raw Data'!J$3,FALSE))/100</f>
        <v>0.70218579234972589</v>
      </c>
      <c r="F35" s="110">
        <f>(VLOOKUP($A35,'Occupancy Raw Data'!$B$8:$BE$45,'Occupancy Raw Data'!K$3,FALSE))/100</f>
        <v>0.68647540983606503</v>
      </c>
      <c r="G35" s="111">
        <f>(VLOOKUP($A35,'Occupancy Raw Data'!$B$8:$BE$45,'Occupancy Raw Data'!L$3,FALSE))/100</f>
        <v>0.65013661202185702</v>
      </c>
      <c r="H35" s="91">
        <f>(VLOOKUP($A35,'Occupancy Raw Data'!$B$8:$BE$45,'Occupancy Raw Data'!N$3,FALSE))/100</f>
        <v>0.73633879781420708</v>
      </c>
      <c r="I35" s="91">
        <f>(VLOOKUP($A35,'Occupancy Raw Data'!$B$8:$BE$45,'Occupancy Raw Data'!O$3,FALSE))/100</f>
        <v>0.69262295081967196</v>
      </c>
      <c r="J35" s="111">
        <f>(VLOOKUP($A35,'Occupancy Raw Data'!$B$8:$BE$45,'Occupancy Raw Data'!P$3,FALSE))/100</f>
        <v>0.71448087431693907</v>
      </c>
      <c r="K35" s="112">
        <f>(VLOOKUP($A35,'Occupancy Raw Data'!$B$8:$BE$45,'Occupancy Raw Data'!R$3,FALSE))/100</f>
        <v>0.66852068696330902</v>
      </c>
      <c r="M35" s="113">
        <f>VLOOKUP($A35,'ADR Raw Data'!$B$6:$BE$43,'ADR Raw Data'!G$1,FALSE)</f>
        <v>123.49852287581599</v>
      </c>
      <c r="N35" s="114">
        <f>VLOOKUP($A35,'ADR Raw Data'!$B$6:$BE$43,'ADR Raw Data'!H$1,FALSE)</f>
        <v>124.82771221532001</v>
      </c>
      <c r="O35" s="114">
        <f>VLOOKUP($A35,'ADR Raw Data'!$B$6:$BE$43,'ADR Raw Data'!I$1,FALSE)</f>
        <v>123.384793969849</v>
      </c>
      <c r="P35" s="114">
        <f>VLOOKUP($A35,'ADR Raw Data'!$B$6:$BE$43,'ADR Raw Data'!J$1,FALSE)</f>
        <v>124.663618677042</v>
      </c>
      <c r="Q35" s="114">
        <f>VLOOKUP($A35,'ADR Raw Data'!$B$6:$BE$43,'ADR Raw Data'!K$1,FALSE)</f>
        <v>124.64023880597</v>
      </c>
      <c r="R35" s="115">
        <f>VLOOKUP($A35,'ADR Raw Data'!$B$6:$BE$43,'ADR Raw Data'!L$1,FALSE)</f>
        <v>124.237329270855</v>
      </c>
      <c r="S35" s="114">
        <f>VLOOKUP($A35,'ADR Raw Data'!$B$6:$BE$43,'ADR Raw Data'!N$1,FALSE)</f>
        <v>157.521883116883</v>
      </c>
      <c r="T35" s="114">
        <f>VLOOKUP($A35,'ADR Raw Data'!$B$6:$BE$43,'ADR Raw Data'!O$1,FALSE)</f>
        <v>159.20476331360899</v>
      </c>
      <c r="U35" s="115">
        <f>VLOOKUP($A35,'ADR Raw Data'!$B$6:$BE$43,'ADR Raw Data'!P$1,FALSE)</f>
        <v>158.33758126194999</v>
      </c>
      <c r="V35" s="116">
        <f>VLOOKUP($A35,'ADR Raw Data'!$B$6:$BE$43,'ADR Raw Data'!R$1,FALSE)</f>
        <v>134.65007590132799</v>
      </c>
      <c r="X35" s="113">
        <f>VLOOKUP($A35,'RevPAR Raw Data'!$B$6:$BE$43,'RevPAR Raw Data'!G$1,FALSE)</f>
        <v>64.533039617486295</v>
      </c>
      <c r="Y35" s="114">
        <f>VLOOKUP($A35,'RevPAR Raw Data'!$B$6:$BE$43,'RevPAR Raw Data'!H$1,FALSE)</f>
        <v>82.365826502732205</v>
      </c>
      <c r="Z35" s="114">
        <f>VLOOKUP($A35,'RevPAR Raw Data'!$B$6:$BE$43,'RevPAR Raw Data'!I$1,FALSE)</f>
        <v>83.857834699453505</v>
      </c>
      <c r="AA35" s="114">
        <f>VLOOKUP($A35,'RevPAR Raw Data'!$B$6:$BE$43,'RevPAR Raw Data'!J$1,FALSE)</f>
        <v>87.537021857923406</v>
      </c>
      <c r="AB35" s="114">
        <f>VLOOKUP($A35,'RevPAR Raw Data'!$B$6:$BE$43,'RevPAR Raw Data'!K$1,FALSE)</f>
        <v>85.562459016393404</v>
      </c>
      <c r="AC35" s="115">
        <f>VLOOKUP($A35,'RevPAR Raw Data'!$B$6:$BE$43,'RevPAR Raw Data'!L$1,FALSE)</f>
        <v>80.771236338797806</v>
      </c>
      <c r="AD35" s="114">
        <f>VLOOKUP($A35,'RevPAR Raw Data'!$B$6:$BE$43,'RevPAR Raw Data'!N$1,FALSE)</f>
        <v>115.98947404371501</v>
      </c>
      <c r="AE35" s="114">
        <f>VLOOKUP($A35,'RevPAR Raw Data'!$B$6:$BE$43,'RevPAR Raw Data'!O$1,FALSE)</f>
        <v>110.268872950819</v>
      </c>
      <c r="AF35" s="115">
        <f>VLOOKUP($A35,'RevPAR Raw Data'!$B$6:$BE$43,'RevPAR Raw Data'!P$1,FALSE)</f>
        <v>113.129173497267</v>
      </c>
      <c r="AG35" s="116">
        <f>VLOOKUP($A35,'RevPAR Raw Data'!$B$6:$BE$43,'RevPAR Raw Data'!R$1,FALSE)</f>
        <v>90.016361241217695</v>
      </c>
    </row>
    <row r="36" spans="1:33" ht="14.25">
      <c r="A36" s="93" t="s">
        <v>14</v>
      </c>
      <c r="B36" s="81">
        <f>(VLOOKUP($A35,'Occupancy Raw Data'!$B$8:$BE$51,'Occupancy Raw Data'!T$3,FALSE))/100</f>
        <v>6.3977746870653607E-2</v>
      </c>
      <c r="C36" s="82">
        <f>(VLOOKUP($A35,'Occupancy Raw Data'!$B$8:$BE$51,'Occupancy Raw Data'!U$3,FALSE))/100</f>
        <v>7.5723830734966496E-2</v>
      </c>
      <c r="D36" s="82">
        <f>(VLOOKUP($A35,'Occupancy Raw Data'!$B$8:$BE$51,'Occupancy Raw Data'!V$3,FALSE))/100</f>
        <v>0.115470852017937</v>
      </c>
      <c r="E36" s="82">
        <f>(VLOOKUP($A35,'Occupancy Raw Data'!$B$8:$BE$51,'Occupancy Raw Data'!W$3,FALSE))/100</f>
        <v>7.7568134171907707E-2</v>
      </c>
      <c r="F36" s="82">
        <f>(VLOOKUP($A35,'Occupancy Raw Data'!$B$8:$BE$51,'Occupancy Raw Data'!X$3,FALSE))/100</f>
        <v>6.4618644067796605E-2</v>
      </c>
      <c r="G36" s="82">
        <f>(VLOOKUP($A35,'Occupancy Raw Data'!$B$8:$BE$51,'Occupancy Raw Data'!Y$3,FALSE))/100</f>
        <v>7.9872929430451489E-2</v>
      </c>
      <c r="H36" s="83">
        <f>(VLOOKUP($A35,'Occupancy Raw Data'!$B$8:$BE$51,'Occupancy Raw Data'!AA$3,FALSE))/100</f>
        <v>3.8535645472061598E-2</v>
      </c>
      <c r="I36" s="83">
        <f>(VLOOKUP($A35,'Occupancy Raw Data'!$B$8:$BE$51,'Occupancy Raw Data'!AB$3,FALSE))/100</f>
        <v>-4.2492917847025399E-2</v>
      </c>
      <c r="J36" s="82">
        <f>(VLOOKUP($A35,'Occupancy Raw Data'!$B$8:$BE$51,'Occupancy Raw Data'!AC$3,FALSE))/100</f>
        <v>-2.38435860753457E-3</v>
      </c>
      <c r="K36" s="84">
        <f>(VLOOKUP($A35,'Occupancy Raw Data'!$B$8:$BE$51,'Occupancy Raw Data'!AE$3,FALSE))/100</f>
        <v>5.3351783517835101E-2</v>
      </c>
      <c r="M36" s="81">
        <f>(VLOOKUP($A35,'ADR Raw Data'!$B$6:$BE$49,'ADR Raw Data'!T$1,FALSE))/100</f>
        <v>3.4690163330026802E-3</v>
      </c>
      <c r="N36" s="82">
        <f>(VLOOKUP($A35,'ADR Raw Data'!$B$6:$BE$49,'ADR Raw Data'!U$1,FALSE))/100</f>
        <v>-1.6106810798965501E-2</v>
      </c>
      <c r="O36" s="82">
        <f>(VLOOKUP($A35,'ADR Raw Data'!$B$6:$BE$49,'ADR Raw Data'!V$1,FALSE))/100</f>
        <v>-1.4721129758121301E-2</v>
      </c>
      <c r="P36" s="82">
        <f>(VLOOKUP($A35,'ADR Raw Data'!$B$6:$BE$49,'ADR Raw Data'!W$1,FALSE))/100</f>
        <v>-2.9687701808436402E-2</v>
      </c>
      <c r="Q36" s="82">
        <f>(VLOOKUP($A35,'ADR Raw Data'!$B$6:$BE$49,'ADR Raw Data'!X$1,FALSE))/100</f>
        <v>-5.6875560381401999E-2</v>
      </c>
      <c r="R36" s="82">
        <f>(VLOOKUP($A35,'ADR Raw Data'!$B$6:$BE$49,'ADR Raw Data'!Y$1,FALSE))/100</f>
        <v>-2.4815091210139899E-2</v>
      </c>
      <c r="S36" s="83">
        <f>(VLOOKUP($A35,'ADR Raw Data'!$B$6:$BE$49,'ADR Raw Data'!AA$1,FALSE))/100</f>
        <v>-3.6268630153651095E-2</v>
      </c>
      <c r="T36" s="83">
        <f>(VLOOKUP($A35,'ADR Raw Data'!$B$6:$BE$49,'ADR Raw Data'!AB$1,FALSE))/100</f>
        <v>-7.0874273027733595E-2</v>
      </c>
      <c r="U36" s="82">
        <f>(VLOOKUP($A35,'ADR Raw Data'!$B$6:$BE$49,'ADR Raw Data'!AC$1,FALSE))/100</f>
        <v>-5.4356885076023695E-2</v>
      </c>
      <c r="V36" s="84">
        <f>(VLOOKUP($A35,'ADR Raw Data'!$B$6:$BE$49,'ADR Raw Data'!AE$1,FALSE))/100</f>
        <v>-4.0327865777063196E-2</v>
      </c>
      <c r="X36" s="81">
        <f>(VLOOKUP($A35,'RevPAR Raw Data'!$B$6:$BE$43,'RevPAR Raw Data'!T$1,FALSE))/100</f>
        <v>6.7668703052499307E-2</v>
      </c>
      <c r="Y36" s="82">
        <f>(VLOOKUP($A35,'RevPAR Raw Data'!$B$6:$BE$43,'RevPAR Raw Data'!U$1,FALSE))/100</f>
        <v>5.8397350521379898E-2</v>
      </c>
      <c r="Z36" s="82">
        <f>(VLOOKUP($A35,'RevPAR Raw Data'!$B$6:$BE$43,'RevPAR Raw Data'!V$1,FALSE))/100</f>
        <v>9.9049860863978989E-2</v>
      </c>
      <c r="AA36" s="82">
        <f>(VLOOKUP($A35,'RevPAR Raw Data'!$B$6:$BE$43,'RevPAR Raw Data'!W$1,FALSE))/100</f>
        <v>4.5577612726338895E-2</v>
      </c>
      <c r="AB36" s="82">
        <f>(VLOOKUP($A35,'RevPAR Raw Data'!$B$6:$BE$43,'RevPAR Raw Data'!X$1,FALSE))/100</f>
        <v>4.0678620939522299E-3</v>
      </c>
      <c r="AC36" s="82">
        <f>(VLOOKUP($A35,'RevPAR Raw Data'!$B$6:$BE$43,'RevPAR Raw Data'!Y$1,FALSE))/100</f>
        <v>5.3075784191273803E-2</v>
      </c>
      <c r="AD36" s="83">
        <f>(VLOOKUP($A35,'RevPAR Raw Data'!$B$6:$BE$43,'RevPAR Raw Data'!AA$1,FALSE))/100</f>
        <v>8.6938024505206198E-4</v>
      </c>
      <c r="AE36" s="83">
        <f>(VLOOKUP($A35,'RevPAR Raw Data'!$B$6:$BE$43,'RevPAR Raw Data'!AB$1,FALSE))/100</f>
        <v>-0.110355536213523</v>
      </c>
      <c r="AF36" s="82">
        <f>(VLOOKUP($A35,'RevPAR Raw Data'!$B$6:$BE$43,'RevPAR Raw Data'!AC$1,FALSE))/100</f>
        <v>-5.66116373767485E-2</v>
      </c>
      <c r="AG36" s="84">
        <f>(VLOOKUP($A35,'RevPAR Raw Data'!$B$6:$BE$43,'RevPAR Raw Data'!AE$1,FALSE))/100</f>
        <v>1.08723541760977E-2</v>
      </c>
    </row>
    <row r="37" spans="1:33">
      <c r="A37" s="131"/>
      <c r="B37" s="109"/>
      <c r="C37" s="110"/>
      <c r="D37" s="110"/>
      <c r="E37" s="110"/>
      <c r="F37" s="110"/>
      <c r="G37" s="111"/>
      <c r="H37" s="91"/>
      <c r="I37" s="91"/>
      <c r="J37" s="111"/>
      <c r="K37" s="112"/>
      <c r="M37" s="113"/>
      <c r="N37" s="114"/>
      <c r="O37" s="114"/>
      <c r="P37" s="114"/>
      <c r="Q37" s="114"/>
      <c r="R37" s="115"/>
      <c r="S37" s="114"/>
      <c r="T37" s="114"/>
      <c r="U37" s="115"/>
      <c r="V37" s="116"/>
      <c r="X37" s="113"/>
      <c r="Y37" s="114"/>
      <c r="Z37" s="114"/>
      <c r="AA37" s="114"/>
      <c r="AB37" s="114"/>
      <c r="AC37" s="115"/>
      <c r="AD37" s="114"/>
      <c r="AE37" s="114"/>
      <c r="AF37" s="115"/>
      <c r="AG37" s="116"/>
    </row>
    <row r="38" spans="1:33">
      <c r="A38" s="108" t="s">
        <v>27</v>
      </c>
      <c r="B38" s="109">
        <f>(VLOOKUP($A38,'Occupancy Raw Data'!$B$8:$BE$45,'Occupancy Raw Data'!G$3,FALSE))/100</f>
        <v>0.61860168410308702</v>
      </c>
      <c r="C38" s="110">
        <f>(VLOOKUP($A38,'Occupancy Raw Data'!$B$8:$BE$45,'Occupancy Raw Data'!H$3,FALSE))/100</f>
        <v>0.67785149272773593</v>
      </c>
      <c r="D38" s="110">
        <f>(VLOOKUP($A38,'Occupancy Raw Data'!$B$8:$BE$45,'Occupancy Raw Data'!I$3,FALSE))/100</f>
        <v>0.70517989282980298</v>
      </c>
      <c r="E38" s="110">
        <f>(VLOOKUP($A38,'Occupancy Raw Data'!$B$8:$BE$45,'Occupancy Raw Data'!J$3,FALSE))/100</f>
        <v>0.74141362592497995</v>
      </c>
      <c r="F38" s="110">
        <f>(VLOOKUP($A38,'Occupancy Raw Data'!$B$8:$BE$45,'Occupancy Raw Data'!K$3,FALSE))/100</f>
        <v>0.73779025261546294</v>
      </c>
      <c r="G38" s="111">
        <f>(VLOOKUP($A38,'Occupancy Raw Data'!$B$8:$BE$45,'Occupancy Raw Data'!L$3,FALSE))/100</f>
        <v>0.69616738964021396</v>
      </c>
      <c r="H38" s="91">
        <f>(VLOOKUP($A38,'Occupancy Raw Data'!$B$8:$BE$45,'Occupancy Raw Data'!N$3,FALSE))/100</f>
        <v>0.80844603215105804</v>
      </c>
      <c r="I38" s="91">
        <f>(VLOOKUP($A38,'Occupancy Raw Data'!$B$8:$BE$45,'Occupancy Raw Data'!O$3,FALSE))/100</f>
        <v>0.792089818831334</v>
      </c>
      <c r="J38" s="111">
        <f>(VLOOKUP($A38,'Occupancy Raw Data'!$B$8:$BE$45,'Occupancy Raw Data'!P$3,FALSE))/100</f>
        <v>0.80026792549119607</v>
      </c>
      <c r="K38" s="112">
        <f>(VLOOKUP($A38,'Occupancy Raw Data'!$B$8:$BE$45,'Occupancy Raw Data'!R$3,FALSE))/100</f>
        <v>0.72591039988335193</v>
      </c>
      <c r="M38" s="113">
        <f>VLOOKUP($A38,'ADR Raw Data'!$B$6:$BE$43,'ADR Raw Data'!G$1,FALSE)</f>
        <v>131.05872788021199</v>
      </c>
      <c r="N38" s="114">
        <f>VLOOKUP($A38,'ADR Raw Data'!$B$6:$BE$43,'ADR Raw Data'!H$1,FALSE)</f>
        <v>129.663902503293</v>
      </c>
      <c r="O38" s="114">
        <f>VLOOKUP($A38,'ADR Raw Data'!$B$6:$BE$43,'ADR Raw Data'!I$1,FALSE)</f>
        <v>133.78850991460399</v>
      </c>
      <c r="P38" s="114">
        <f>VLOOKUP($A38,'ADR Raw Data'!$B$6:$BE$43,'ADR Raw Data'!J$1,FALSE)</f>
        <v>133.36273988160701</v>
      </c>
      <c r="Q38" s="114">
        <f>VLOOKUP($A38,'ADR Raw Data'!$B$6:$BE$43,'ADR Raw Data'!K$1,FALSE)</f>
        <v>136.14848412533701</v>
      </c>
      <c r="R38" s="115">
        <f>VLOOKUP($A38,'ADR Raw Data'!$B$6:$BE$43,'ADR Raw Data'!L$1,FALSE)</f>
        <v>132.909691160731</v>
      </c>
      <c r="S38" s="114">
        <f>VLOOKUP($A38,'ADR Raw Data'!$B$6:$BE$43,'ADR Raw Data'!N$1,FALSE)</f>
        <v>170.773523656219</v>
      </c>
      <c r="T38" s="114">
        <f>VLOOKUP($A38,'ADR Raw Data'!$B$6:$BE$43,'ADR Raw Data'!O$1,FALSE)</f>
        <v>171.81078667611601</v>
      </c>
      <c r="U38" s="115">
        <f>VLOOKUP($A38,'ADR Raw Data'!$B$6:$BE$43,'ADR Raw Data'!P$1,FALSE)</f>
        <v>171.286855161418</v>
      </c>
      <c r="V38" s="116">
        <f>VLOOKUP($A38,'ADR Raw Data'!$B$6:$BE$43,'ADR Raw Data'!R$1,FALSE)</f>
        <v>144.99776839293099</v>
      </c>
      <c r="X38" s="113">
        <f>VLOOKUP($A38,'RevPAR Raw Data'!$B$6:$BE$43,'RevPAR Raw Data'!G$1,FALSE)</f>
        <v>81.073149783107894</v>
      </c>
      <c r="Y38" s="114">
        <f>VLOOKUP($A38,'RevPAR Raw Data'!$B$6:$BE$43,'RevPAR Raw Data'!H$1,FALSE)</f>
        <v>87.892869864761394</v>
      </c>
      <c r="Z38" s="114">
        <f>VLOOKUP($A38,'RevPAR Raw Data'!$B$6:$BE$43,'RevPAR Raw Data'!I$1,FALSE)</f>
        <v>94.344967083439599</v>
      </c>
      <c r="AA38" s="114">
        <f>VLOOKUP($A38,'RevPAR Raw Data'!$B$6:$BE$43,'RevPAR Raw Data'!J$1,FALSE)</f>
        <v>98.876952538912903</v>
      </c>
      <c r="AB38" s="114">
        <f>VLOOKUP($A38,'RevPAR Raw Data'!$B$6:$BE$43,'RevPAR Raw Data'!K$1,FALSE)</f>
        <v>100.449024496044</v>
      </c>
      <c r="AC38" s="115">
        <f>VLOOKUP($A38,'RevPAR Raw Data'!$B$6:$BE$43,'RevPAR Raw Data'!L$1,FALSE)</f>
        <v>92.527392753253295</v>
      </c>
      <c r="AD38" s="114">
        <f>VLOOKUP($A38,'RevPAR Raw Data'!$B$6:$BE$43,'RevPAR Raw Data'!N$1,FALSE)</f>
        <v>138.061177596325</v>
      </c>
      <c r="AE38" s="114">
        <f>VLOOKUP($A38,'RevPAR Raw Data'!$B$6:$BE$43,'RevPAR Raw Data'!O$1,FALSE)</f>
        <v>136.08957489155301</v>
      </c>
      <c r="AF38" s="115">
        <f>VLOOKUP($A38,'RevPAR Raw Data'!$B$6:$BE$43,'RevPAR Raw Data'!P$1,FALSE)</f>
        <v>137.07537624393899</v>
      </c>
      <c r="AG38" s="116">
        <f>VLOOKUP($A38,'RevPAR Raw Data'!$B$6:$BE$43,'RevPAR Raw Data'!R$1,FALSE)</f>
        <v>105.255388036306</v>
      </c>
    </row>
    <row r="39" spans="1:33" ht="14.25">
      <c r="A39" s="93" t="s">
        <v>14</v>
      </c>
      <c r="B39" s="81">
        <f>(VLOOKUP($A38,'Occupancy Raw Data'!$B$8:$BE$51,'Occupancy Raw Data'!T$3,FALSE))/100</f>
        <v>-7.3943873488707401E-3</v>
      </c>
      <c r="C39" s="82">
        <f>(VLOOKUP($A38,'Occupancy Raw Data'!$B$8:$BE$51,'Occupancy Raw Data'!U$3,FALSE))/100</f>
        <v>-2.76730599850365E-2</v>
      </c>
      <c r="D39" s="82">
        <f>(VLOOKUP($A38,'Occupancy Raw Data'!$B$8:$BE$51,'Occupancy Raw Data'!V$3,FALSE))/100</f>
        <v>-5.2600340161370406E-2</v>
      </c>
      <c r="E39" s="82">
        <f>(VLOOKUP($A38,'Occupancy Raw Data'!$B$8:$BE$51,'Occupancy Raw Data'!W$3,FALSE))/100</f>
        <v>4.3755296887602905E-3</v>
      </c>
      <c r="F39" s="82">
        <f>(VLOOKUP($A38,'Occupancy Raw Data'!$B$8:$BE$51,'Occupancy Raw Data'!X$3,FALSE))/100</f>
        <v>-1.02875524641876E-2</v>
      </c>
      <c r="G39" s="82">
        <f>(VLOOKUP($A38,'Occupancy Raw Data'!$B$8:$BE$51,'Occupancy Raw Data'!Y$3,FALSE))/100</f>
        <v>-1.9020639286769499E-2</v>
      </c>
      <c r="H39" s="83">
        <f>(VLOOKUP($A38,'Occupancy Raw Data'!$B$8:$BE$51,'Occupancy Raw Data'!AA$3,FALSE))/100</f>
        <v>-3.2180486858141302E-2</v>
      </c>
      <c r="I39" s="83">
        <f>(VLOOKUP($A38,'Occupancy Raw Data'!$B$8:$BE$51,'Occupancy Raw Data'!AB$3,FALSE))/100</f>
        <v>-7.1466828490911294E-2</v>
      </c>
      <c r="J39" s="82">
        <f>(VLOOKUP($A38,'Occupancy Raw Data'!$B$8:$BE$51,'Occupancy Raw Data'!AC$3,FALSE))/100</f>
        <v>-5.2029907093470502E-2</v>
      </c>
      <c r="K39" s="84">
        <f>(VLOOKUP($A38,'Occupancy Raw Data'!$B$8:$BE$51,'Occupancy Raw Data'!AE$3,FALSE))/100</f>
        <v>-2.96632477258197E-2</v>
      </c>
      <c r="M39" s="81">
        <f>(VLOOKUP($A38,'ADR Raw Data'!$B$6:$BE$49,'ADR Raw Data'!T$1,FALSE))/100</f>
        <v>-2.3554112139394499E-3</v>
      </c>
      <c r="N39" s="82">
        <f>(VLOOKUP($A38,'ADR Raw Data'!$B$6:$BE$49,'ADR Raw Data'!U$1,FALSE))/100</f>
        <v>-3.3341473375950698E-2</v>
      </c>
      <c r="O39" s="82">
        <f>(VLOOKUP($A38,'ADR Raw Data'!$B$6:$BE$49,'ADR Raw Data'!V$1,FALSE))/100</f>
        <v>-3.3346289546964697E-2</v>
      </c>
      <c r="P39" s="82">
        <f>(VLOOKUP($A38,'ADR Raw Data'!$B$6:$BE$49,'ADR Raw Data'!W$1,FALSE))/100</f>
        <v>-3.21494371647255E-2</v>
      </c>
      <c r="Q39" s="82">
        <f>(VLOOKUP($A38,'ADR Raw Data'!$B$6:$BE$49,'ADR Raw Data'!X$1,FALSE))/100</f>
        <v>-1.4346042473483001E-2</v>
      </c>
      <c r="R39" s="82">
        <f>(VLOOKUP($A38,'ADR Raw Data'!$B$6:$BE$49,'ADR Raw Data'!Y$1,FALSE))/100</f>
        <v>-2.3763673659845899E-2</v>
      </c>
      <c r="S39" s="83">
        <f>(VLOOKUP($A38,'ADR Raw Data'!$B$6:$BE$49,'ADR Raw Data'!AA$1,FALSE))/100</f>
        <v>-6.2373167769279904E-2</v>
      </c>
      <c r="T39" s="83">
        <f>(VLOOKUP($A38,'ADR Raw Data'!$B$6:$BE$49,'ADR Raw Data'!AB$1,FALSE))/100</f>
        <v>-9.1805210444026203E-2</v>
      </c>
      <c r="U39" s="82">
        <f>(VLOOKUP($A38,'ADR Raw Data'!$B$6:$BE$49,'ADR Raw Data'!AC$1,FALSE))/100</f>
        <v>-7.7580678614286303E-2</v>
      </c>
      <c r="V39" s="84">
        <f>(VLOOKUP($A38,'ADR Raw Data'!$B$6:$BE$49,'ADR Raw Data'!AE$1,FALSE))/100</f>
        <v>-4.6819318704637999E-2</v>
      </c>
      <c r="X39" s="81">
        <f>(VLOOKUP($A38,'RevPAR Raw Data'!$B$6:$BE$43,'RevPAR Raw Data'!T$1,FALSE))/100</f>
        <v>-9.7323817399284501E-3</v>
      </c>
      <c r="Y39" s="82">
        <f>(VLOOKUP($A38,'RevPAR Raw Data'!$B$6:$BE$43,'RevPAR Raw Data'!U$1,FALSE))/100</f>
        <v>-6.0091872768265005E-2</v>
      </c>
      <c r="Z39" s="82">
        <f>(VLOOKUP($A38,'RevPAR Raw Data'!$B$6:$BE$43,'RevPAR Raw Data'!V$1,FALSE))/100</f>
        <v>-8.4192603535045304E-2</v>
      </c>
      <c r="AA39" s="82">
        <f>(VLOOKUP($A38,'RevPAR Raw Data'!$B$6:$BE$43,'RevPAR Raw Data'!W$1,FALSE))/100</f>
        <v>-2.7914578292756297E-2</v>
      </c>
      <c r="AB39" s="82">
        <f>(VLOOKUP($A38,'RevPAR Raw Data'!$B$6:$BE$43,'RevPAR Raw Data'!X$1,FALSE))/100</f>
        <v>-2.4486009273071197E-2</v>
      </c>
      <c r="AC39" s="82">
        <f>(VLOOKUP($A38,'RevPAR Raw Data'!$B$6:$BE$43,'RevPAR Raw Data'!Y$1,FALSE))/100</f>
        <v>-4.2332312681803097E-2</v>
      </c>
      <c r="AD39" s="83">
        <f>(VLOOKUP($A38,'RevPAR Raw Data'!$B$6:$BE$43,'RevPAR Raw Data'!AA$1,FALSE))/100</f>
        <v>-9.2546455721721307E-2</v>
      </c>
      <c r="AE39" s="83">
        <f>(VLOOKUP($A38,'RevPAR Raw Data'!$B$6:$BE$43,'RevPAR Raw Data'!AB$1,FALSE))/100</f>
        <v>-0.15671101170556201</v>
      </c>
      <c r="AF39" s="82">
        <f>(VLOOKUP($A38,'RevPAR Raw Data'!$B$6:$BE$43,'RevPAR Raw Data'!AC$1,FALSE))/100</f>
        <v>-0.12557407020720698</v>
      </c>
      <c r="AG39" s="84">
        <f>(VLOOKUP($A38,'RevPAR Raw Data'!$B$6:$BE$43,'RevPAR Raw Data'!AE$1,FALSE))/100</f>
        <v>-7.5093753381367895E-2</v>
      </c>
    </row>
    <row r="40" spans="1:33">
      <c r="A40" s="131"/>
      <c r="B40" s="109"/>
      <c r="C40" s="110"/>
      <c r="D40" s="110"/>
      <c r="E40" s="110"/>
      <c r="F40" s="110"/>
      <c r="G40" s="111"/>
      <c r="H40" s="91"/>
      <c r="I40" s="91"/>
      <c r="J40" s="111"/>
      <c r="K40" s="112"/>
      <c r="M40" s="113"/>
      <c r="N40" s="114"/>
      <c r="O40" s="114"/>
      <c r="P40" s="114"/>
      <c r="Q40" s="114"/>
      <c r="R40" s="115"/>
      <c r="S40" s="114"/>
      <c r="T40" s="114"/>
      <c r="U40" s="115"/>
      <c r="V40" s="116"/>
      <c r="X40" s="113"/>
      <c r="Y40" s="114"/>
      <c r="Z40" s="114"/>
      <c r="AA40" s="114"/>
      <c r="AB40" s="114"/>
      <c r="AC40" s="115"/>
      <c r="AD40" s="114"/>
      <c r="AE40" s="114"/>
      <c r="AF40" s="115"/>
      <c r="AG40" s="116"/>
    </row>
    <row r="41" spans="1:33">
      <c r="A41" s="108" t="s">
        <v>28</v>
      </c>
      <c r="B41" s="109">
        <f>(VLOOKUP($A41,'Occupancy Raw Data'!$B$8:$BE$45,'Occupancy Raw Data'!G$3,FALSE))/100</f>
        <v>0.69572578824591702</v>
      </c>
      <c r="C41" s="110">
        <f>(VLOOKUP($A41,'Occupancy Raw Data'!$B$8:$BE$45,'Occupancy Raw Data'!H$3,FALSE))/100</f>
        <v>0.836010986530212</v>
      </c>
      <c r="D41" s="110">
        <f>(VLOOKUP($A41,'Occupancy Raw Data'!$B$8:$BE$45,'Occupancy Raw Data'!I$3,FALSE))/100</f>
        <v>0.892824892768455</v>
      </c>
      <c r="E41" s="110">
        <f>(VLOOKUP($A41,'Occupancy Raw Data'!$B$8:$BE$45,'Occupancy Raw Data'!J$3,FALSE))/100</f>
        <v>0.85743848295582792</v>
      </c>
      <c r="F41" s="110">
        <f>(VLOOKUP($A41,'Occupancy Raw Data'!$B$8:$BE$45,'Occupancy Raw Data'!K$3,FALSE))/100</f>
        <v>0.75829633531492202</v>
      </c>
      <c r="G41" s="111">
        <f>(VLOOKUP($A41,'Occupancy Raw Data'!$B$8:$BE$45,'Occupancy Raw Data'!L$3,FALSE))/100</f>
        <v>0.8080592971630669</v>
      </c>
      <c r="H41" s="91">
        <f>(VLOOKUP($A41,'Occupancy Raw Data'!$B$8:$BE$45,'Occupancy Raw Data'!N$3,FALSE))/100</f>
        <v>0.78440815712243195</v>
      </c>
      <c r="I41" s="91">
        <f>(VLOOKUP($A41,'Occupancy Raw Data'!$B$8:$BE$45,'Occupancy Raw Data'!O$3,FALSE))/100</f>
        <v>0.7707314320114379</v>
      </c>
      <c r="J41" s="111">
        <f>(VLOOKUP($A41,'Occupancy Raw Data'!$B$8:$BE$45,'Occupancy Raw Data'!P$3,FALSE))/100</f>
        <v>0.77756979456693498</v>
      </c>
      <c r="K41" s="112">
        <f>(VLOOKUP($A41,'Occupancy Raw Data'!$B$8:$BE$45,'Occupancy Raw Data'!R$3,FALSE))/100</f>
        <v>0.79934801070702899</v>
      </c>
      <c r="M41" s="113">
        <f>VLOOKUP($A41,'ADR Raw Data'!$B$6:$BE$43,'ADR Raw Data'!G$1,FALSE)</f>
        <v>152.808126385809</v>
      </c>
      <c r="N41" s="114">
        <f>VLOOKUP($A41,'ADR Raw Data'!$B$6:$BE$43,'ADR Raw Data'!H$1,FALSE)</f>
        <v>184.94639055784299</v>
      </c>
      <c r="O41" s="114">
        <f>VLOOKUP($A41,'ADR Raw Data'!$B$6:$BE$43,'ADR Raw Data'!I$1,FALSE)</f>
        <v>197.22271961061099</v>
      </c>
      <c r="P41" s="114">
        <f>VLOOKUP($A41,'ADR Raw Data'!$B$6:$BE$43,'ADR Raw Data'!J$1,FALSE)</f>
        <v>187.11030146123099</v>
      </c>
      <c r="Q41" s="114">
        <f>VLOOKUP($A41,'ADR Raw Data'!$B$6:$BE$43,'ADR Raw Data'!K$1,FALSE)</f>
        <v>158.70859159471999</v>
      </c>
      <c r="R41" s="115">
        <f>VLOOKUP($A41,'ADR Raw Data'!$B$6:$BE$43,'ADR Raw Data'!L$1,FALSE)</f>
        <v>177.65994179711799</v>
      </c>
      <c r="S41" s="114">
        <f>VLOOKUP($A41,'ADR Raw Data'!$B$6:$BE$43,'ADR Raw Data'!N$1,FALSE)</f>
        <v>143.48502398311501</v>
      </c>
      <c r="T41" s="114">
        <f>VLOOKUP($A41,'ADR Raw Data'!$B$6:$BE$43,'ADR Raw Data'!O$1,FALSE)</f>
        <v>139.77816495398901</v>
      </c>
      <c r="U41" s="115">
        <f>VLOOKUP($A41,'ADR Raw Data'!$B$6:$BE$43,'ADR Raw Data'!P$1,FALSE)</f>
        <v>141.64789451400199</v>
      </c>
      <c r="V41" s="116">
        <f>VLOOKUP($A41,'ADR Raw Data'!$B$6:$BE$43,'ADR Raw Data'!R$1,FALSE)</f>
        <v>167.65111323298501</v>
      </c>
      <c r="X41" s="113">
        <f>VLOOKUP($A41,'RevPAR Raw Data'!$B$6:$BE$43,'RevPAR Raw Data'!G$1,FALSE)</f>
        <v>106.312554180148</v>
      </c>
      <c r="Y41" s="114">
        <f>VLOOKUP($A41,'RevPAR Raw Data'!$B$6:$BE$43,'RevPAR Raw Data'!H$1,FALSE)</f>
        <v>154.617214425464</v>
      </c>
      <c r="Z41" s="114">
        <f>VLOOKUP($A41,'RevPAR Raw Data'!$B$6:$BE$43,'RevPAR Raw Data'!I$1,FALSE)</f>
        <v>176.08535348784699</v>
      </c>
      <c r="AA41" s="114">
        <f>VLOOKUP($A41,'RevPAR Raw Data'!$B$6:$BE$43,'RevPAR Raw Data'!J$1,FALSE)</f>
        <v>160.435573030325</v>
      </c>
      <c r="AB41" s="114">
        <f>VLOOKUP($A41,'RevPAR Raw Data'!$B$6:$BE$43,'RevPAR Raw Data'!K$1,FALSE)</f>
        <v>120.348143389269</v>
      </c>
      <c r="AC41" s="115">
        <f>VLOOKUP($A41,'RevPAR Raw Data'!$B$6:$BE$43,'RevPAR Raw Data'!L$1,FALSE)</f>
        <v>143.559767702611</v>
      </c>
      <c r="AD41" s="114">
        <f>VLOOKUP($A41,'RevPAR Raw Data'!$B$6:$BE$43,'RevPAR Raw Data'!N$1,FALSE)</f>
        <v>112.550823237263</v>
      </c>
      <c r="AE41" s="114">
        <f>VLOOKUP($A41,'RevPAR Raw Data'!$B$6:$BE$43,'RevPAR Raw Data'!O$1,FALSE)</f>
        <v>107.731425238919</v>
      </c>
      <c r="AF41" s="115">
        <f>VLOOKUP($A41,'RevPAR Raw Data'!$B$6:$BE$43,'RevPAR Raw Data'!P$1,FALSE)</f>
        <v>110.141124238091</v>
      </c>
      <c r="AG41" s="116">
        <f>VLOOKUP($A41,'RevPAR Raw Data'!$B$6:$BE$43,'RevPAR Raw Data'!R$1,FALSE)</f>
        <v>134.01158385560501</v>
      </c>
    </row>
    <row r="42" spans="1:33" ht="14.25">
      <c r="A42" s="93" t="s">
        <v>14</v>
      </c>
      <c r="B42" s="81">
        <f>(VLOOKUP($A41,'Occupancy Raw Data'!$B$8:$BE$51,'Occupancy Raw Data'!T$3,FALSE))/100</f>
        <v>7.0341116328580797E-2</v>
      </c>
      <c r="C42" s="82">
        <f>(VLOOKUP($A41,'Occupancy Raw Data'!$B$8:$BE$51,'Occupancy Raw Data'!U$3,FALSE))/100</f>
        <v>1.7299221796914198E-2</v>
      </c>
      <c r="D42" s="82">
        <f>(VLOOKUP($A41,'Occupancy Raw Data'!$B$8:$BE$51,'Occupancy Raw Data'!V$3,FALSE))/100</f>
        <v>-5.0813312941643792E-3</v>
      </c>
      <c r="E42" s="82">
        <f>(VLOOKUP($A41,'Occupancy Raw Data'!$B$8:$BE$51,'Occupancy Raw Data'!W$3,FALSE))/100</f>
        <v>-1.92300494093584E-2</v>
      </c>
      <c r="F42" s="82">
        <f>(VLOOKUP($A41,'Occupancy Raw Data'!$B$8:$BE$51,'Occupancy Raw Data'!X$3,FALSE))/100</f>
        <v>8.6371106279061905E-3</v>
      </c>
      <c r="G42" s="82">
        <f>(VLOOKUP($A41,'Occupancy Raw Data'!$B$8:$BE$51,'Occupancy Raw Data'!Y$3,FALSE))/100</f>
        <v>1.1278435616038999E-2</v>
      </c>
      <c r="H42" s="83">
        <f>(VLOOKUP($A41,'Occupancy Raw Data'!$B$8:$BE$51,'Occupancy Raw Data'!AA$3,FALSE))/100</f>
        <v>8.8401174854382897E-2</v>
      </c>
      <c r="I42" s="83">
        <f>(VLOOKUP($A41,'Occupancy Raw Data'!$B$8:$BE$51,'Occupancy Raw Data'!AB$3,FALSE))/100</f>
        <v>9.7901611666577196E-2</v>
      </c>
      <c r="J42" s="82">
        <f>(VLOOKUP($A41,'Occupancy Raw Data'!$B$8:$BE$51,'Occupancy Raw Data'!AC$3,FALSE))/100</f>
        <v>9.3088977931593195E-2</v>
      </c>
      <c r="K42" s="84">
        <f>(VLOOKUP($A41,'Occupancy Raw Data'!$B$8:$BE$51,'Occupancy Raw Data'!AE$3,FALSE))/100</f>
        <v>3.2761146626489795E-2</v>
      </c>
      <c r="M42" s="81">
        <f>(VLOOKUP($A41,'ADR Raw Data'!$B$6:$BE$49,'ADR Raw Data'!T$1,FALSE))/100</f>
        <v>1.67270818294839E-2</v>
      </c>
      <c r="N42" s="82">
        <f>(VLOOKUP($A41,'ADR Raw Data'!$B$6:$BE$49,'ADR Raw Data'!U$1,FALSE))/100</f>
        <v>5.3685045526414801E-2</v>
      </c>
      <c r="O42" s="82">
        <f>(VLOOKUP($A41,'ADR Raw Data'!$B$6:$BE$49,'ADR Raw Data'!V$1,FALSE))/100</f>
        <v>2.3798802722650798E-2</v>
      </c>
      <c r="P42" s="82">
        <f>(VLOOKUP($A41,'ADR Raw Data'!$B$6:$BE$49,'ADR Raw Data'!W$1,FALSE))/100</f>
        <v>-5.7295683770785298E-3</v>
      </c>
      <c r="Q42" s="82">
        <f>(VLOOKUP($A41,'ADR Raw Data'!$B$6:$BE$49,'ADR Raw Data'!X$1,FALSE))/100</f>
        <v>-2.0242028063391801E-2</v>
      </c>
      <c r="R42" s="82">
        <f>(VLOOKUP($A41,'ADR Raw Data'!$B$6:$BE$49,'ADR Raw Data'!Y$1,FALSE))/100</f>
        <v>1.2380822515675101E-2</v>
      </c>
      <c r="S42" s="83">
        <f>(VLOOKUP($A41,'ADR Raw Data'!$B$6:$BE$49,'ADR Raw Data'!AA$1,FALSE))/100</f>
        <v>2.3142647210375601E-2</v>
      </c>
      <c r="T42" s="83">
        <f>(VLOOKUP($A41,'ADR Raw Data'!$B$6:$BE$49,'ADR Raw Data'!AB$1,FALSE))/100</f>
        <v>1.7229979630918199E-2</v>
      </c>
      <c r="U42" s="82">
        <f>(VLOOKUP($A41,'ADR Raw Data'!$B$6:$BE$49,'ADR Raw Data'!AC$1,FALSE))/100</f>
        <v>2.01972696955704E-2</v>
      </c>
      <c r="V42" s="84">
        <f>(VLOOKUP($A41,'ADR Raw Data'!$B$6:$BE$49,'ADR Raw Data'!AE$1,FALSE))/100</f>
        <v>1.0768613448604501E-2</v>
      </c>
      <c r="X42" s="81">
        <f>(VLOOKUP($A41,'RevPAR Raw Data'!$B$6:$BE$43,'RevPAR Raw Data'!T$1,FALSE))/100</f>
        <v>8.8244799766870108E-2</v>
      </c>
      <c r="Y42" s="82">
        <f>(VLOOKUP($A41,'RevPAR Raw Data'!$B$6:$BE$43,'RevPAR Raw Data'!U$1,FALSE))/100</f>
        <v>7.191297683306791E-2</v>
      </c>
      <c r="Z42" s="82">
        <f>(VLOOKUP($A41,'RevPAR Raw Data'!$B$6:$BE$43,'RevPAR Raw Data'!V$1,FALSE))/100</f>
        <v>1.8596541827448101E-2</v>
      </c>
      <c r="AA42" s="82">
        <f>(VLOOKUP($A41,'RevPAR Raw Data'!$B$6:$BE$43,'RevPAR Raw Data'!W$1,FALSE))/100</f>
        <v>-2.4849437903451399E-2</v>
      </c>
      <c r="AB42" s="82">
        <f>(VLOOKUP($A41,'RevPAR Raw Data'!$B$6:$BE$43,'RevPAR Raw Data'!X$1,FALSE))/100</f>
        <v>-1.17797500712023E-2</v>
      </c>
      <c r="AC42" s="82">
        <f>(VLOOKUP($A41,'RevPAR Raw Data'!$B$6:$BE$43,'RevPAR Raw Data'!Y$1,FALSE))/100</f>
        <v>2.3798894441330699E-2</v>
      </c>
      <c r="AD42" s="83">
        <f>(VLOOKUP($A41,'RevPAR Raw Data'!$B$6:$BE$43,'RevPAR Raw Data'!AA$1,FALSE))/100</f>
        <v>0.113589659267396</v>
      </c>
      <c r="AE42" s="83">
        <f>(VLOOKUP($A41,'RevPAR Raw Data'!$B$6:$BE$43,'RevPAR Raw Data'!AB$1,FALSE))/100</f>
        <v>0.11681843407234399</v>
      </c>
      <c r="AF42" s="82">
        <f>(VLOOKUP($A41,'RevPAR Raw Data'!$B$6:$BE$43,'RevPAR Raw Data'!AC$1,FALSE))/100</f>
        <v>0.11516639082013301</v>
      </c>
      <c r="AG42" s="84">
        <f>(VLOOKUP($A41,'RevPAR Raw Data'!$B$6:$BE$43,'RevPAR Raw Data'!AE$1,FALSE))/100</f>
        <v>4.3882552199247998E-2</v>
      </c>
    </row>
    <row r="43" spans="1:33">
      <c r="A43" s="132"/>
      <c r="B43" s="109"/>
      <c r="C43" s="110"/>
      <c r="D43" s="110"/>
      <c r="E43" s="110"/>
      <c r="F43" s="110"/>
      <c r="G43" s="111"/>
      <c r="H43" s="91"/>
      <c r="I43" s="91"/>
      <c r="J43" s="111"/>
      <c r="K43" s="112"/>
      <c r="M43" s="113"/>
      <c r="N43" s="114"/>
      <c r="O43" s="114"/>
      <c r="P43" s="114"/>
      <c r="Q43" s="114"/>
      <c r="R43" s="115"/>
      <c r="S43" s="114"/>
      <c r="T43" s="114"/>
      <c r="U43" s="115"/>
      <c r="V43" s="116"/>
      <c r="X43" s="113"/>
      <c r="Y43" s="114"/>
      <c r="Z43" s="114"/>
      <c r="AA43" s="114"/>
      <c r="AB43" s="114"/>
      <c r="AC43" s="115"/>
      <c r="AD43" s="114"/>
      <c r="AE43" s="114"/>
      <c r="AF43" s="115"/>
      <c r="AG43" s="116"/>
    </row>
    <row r="44" spans="1:33">
      <c r="A44" s="108" t="s">
        <v>29</v>
      </c>
      <c r="B44" s="109">
        <f>(VLOOKUP($A44,'Occupancy Raw Data'!$B$8:$BE$45,'Occupancy Raw Data'!G$3,FALSE))/100</f>
        <v>0.46885165907612197</v>
      </c>
      <c r="C44" s="110">
        <f>(VLOOKUP($A44,'Occupancy Raw Data'!$B$8:$BE$45,'Occupancy Raw Data'!H$3,FALSE))/100</f>
        <v>0.56611906310995397</v>
      </c>
      <c r="D44" s="110">
        <f>(VLOOKUP($A44,'Occupancy Raw Data'!$B$8:$BE$45,'Occupancy Raw Data'!I$3,FALSE))/100</f>
        <v>0.58254716981132004</v>
      </c>
      <c r="E44" s="110">
        <f>(VLOOKUP($A44,'Occupancy Raw Data'!$B$8:$BE$45,'Occupancy Raw Data'!J$3,FALSE))/100</f>
        <v>0.60540013012361693</v>
      </c>
      <c r="F44" s="110">
        <f>(VLOOKUP($A44,'Occupancy Raw Data'!$B$8:$BE$45,'Occupancy Raw Data'!K$3,FALSE))/100</f>
        <v>0.60857189329863304</v>
      </c>
      <c r="G44" s="111">
        <f>(VLOOKUP($A44,'Occupancy Raw Data'!$B$8:$BE$45,'Occupancy Raw Data'!L$3,FALSE))/100</f>
        <v>0.56629798308392898</v>
      </c>
      <c r="H44" s="91">
        <f>(VLOOKUP($A44,'Occupancy Raw Data'!$B$8:$BE$45,'Occupancy Raw Data'!N$3,FALSE))/100</f>
        <v>0.69282693558880892</v>
      </c>
      <c r="I44" s="91">
        <f>(VLOOKUP($A44,'Occupancy Raw Data'!$B$8:$BE$45,'Occupancy Raw Data'!O$3,FALSE))/100</f>
        <v>0.67444697462589398</v>
      </c>
      <c r="J44" s="111">
        <f>(VLOOKUP($A44,'Occupancy Raw Data'!$B$8:$BE$45,'Occupancy Raw Data'!P$3,FALSE))/100</f>
        <v>0.68363695510735101</v>
      </c>
      <c r="K44" s="112">
        <f>(VLOOKUP($A44,'Occupancy Raw Data'!$B$8:$BE$45,'Occupancy Raw Data'!R$3,FALSE))/100</f>
        <v>0.59982340366205</v>
      </c>
      <c r="M44" s="113">
        <f>VLOOKUP($A44,'ADR Raw Data'!$B$6:$BE$43,'ADR Raw Data'!G$1,FALSE)</f>
        <v>93.081566348655599</v>
      </c>
      <c r="N44" s="114">
        <f>VLOOKUP($A44,'ADR Raw Data'!$B$6:$BE$43,'ADR Raw Data'!H$1,FALSE)</f>
        <v>97.674077000430898</v>
      </c>
      <c r="O44" s="114">
        <f>VLOOKUP($A44,'ADR Raw Data'!$B$6:$BE$43,'ADR Raw Data'!I$1,FALSE)</f>
        <v>97.873022476615901</v>
      </c>
      <c r="P44" s="114">
        <f>VLOOKUP($A44,'ADR Raw Data'!$B$6:$BE$43,'ADR Raw Data'!J$1,FALSE)</f>
        <v>98.305566899516293</v>
      </c>
      <c r="Q44" s="114">
        <f>VLOOKUP($A44,'ADR Raw Data'!$B$6:$BE$43,'ADR Raw Data'!K$1,FALSE)</f>
        <v>98.342115461713206</v>
      </c>
      <c r="R44" s="115">
        <f>VLOOKUP($A44,'ADR Raw Data'!$B$6:$BE$43,'ADR Raw Data'!L$1,FALSE)</f>
        <v>97.233158030790406</v>
      </c>
      <c r="S44" s="114">
        <f>VLOOKUP($A44,'ADR Raw Data'!$B$6:$BE$43,'ADR Raw Data'!N$1,FALSE)</f>
        <v>117.993304378448</v>
      </c>
      <c r="T44" s="114">
        <f>VLOOKUP($A44,'ADR Raw Data'!$B$6:$BE$43,'ADR Raw Data'!O$1,FALSE)</f>
        <v>118.446604365127</v>
      </c>
      <c r="U44" s="115">
        <f>VLOOKUP($A44,'ADR Raw Data'!$B$6:$BE$43,'ADR Raw Data'!P$1,FALSE)</f>
        <v>118.21690756602401</v>
      </c>
      <c r="V44" s="116">
        <f>VLOOKUP($A44,'ADR Raw Data'!$B$6:$BE$43,'ADR Raw Data'!R$1,FALSE)</f>
        <v>104.066248547299</v>
      </c>
      <c r="X44" s="113">
        <f>VLOOKUP($A44,'RevPAR Raw Data'!$B$6:$BE$43,'RevPAR Raw Data'!G$1,FALSE)</f>
        <v>43.641446811971299</v>
      </c>
      <c r="Y44" s="114">
        <f>VLOOKUP($A44,'RevPAR Raw Data'!$B$6:$BE$43,'RevPAR Raw Data'!H$1,FALSE)</f>
        <v>55.2951569616135</v>
      </c>
      <c r="Z44" s="114">
        <f>VLOOKUP($A44,'RevPAR Raw Data'!$B$6:$BE$43,'RevPAR Raw Data'!I$1,FALSE)</f>
        <v>57.015652244632399</v>
      </c>
      <c r="AA44" s="114">
        <f>VLOOKUP($A44,'RevPAR Raw Data'!$B$6:$BE$43,'RevPAR Raw Data'!J$1,FALSE)</f>
        <v>59.514202992843202</v>
      </c>
      <c r="AB44" s="114">
        <f>VLOOKUP($A44,'RevPAR Raw Data'!$B$6:$BE$43,'RevPAR Raw Data'!K$1,FALSE)</f>
        <v>59.848247397527601</v>
      </c>
      <c r="AC44" s="115">
        <f>VLOOKUP($A44,'RevPAR Raw Data'!$B$6:$BE$43,'RevPAR Raw Data'!L$1,FALSE)</f>
        <v>55.062941281717599</v>
      </c>
      <c r="AD44" s="114">
        <f>VLOOKUP($A44,'RevPAR Raw Data'!$B$6:$BE$43,'RevPAR Raw Data'!N$1,FALSE)</f>
        <v>81.748939492517806</v>
      </c>
      <c r="AE44" s="114">
        <f>VLOOKUP($A44,'RevPAR Raw Data'!$B$6:$BE$43,'RevPAR Raw Data'!O$1,FALSE)</f>
        <v>79.885953968770295</v>
      </c>
      <c r="AF44" s="115">
        <f>VLOOKUP($A44,'RevPAR Raw Data'!$B$6:$BE$43,'RevPAR Raw Data'!P$1,FALSE)</f>
        <v>80.817446730644093</v>
      </c>
      <c r="AG44" s="116">
        <f>VLOOKUP($A44,'RevPAR Raw Data'!$B$6:$BE$43,'RevPAR Raw Data'!R$1,FALSE)</f>
        <v>62.421371409982299</v>
      </c>
    </row>
    <row r="45" spans="1:33" ht="14.25">
      <c r="A45" s="93" t="s">
        <v>14</v>
      </c>
      <c r="B45" s="81">
        <f>(VLOOKUP($A44,'Occupancy Raw Data'!$B$8:$BE$51,'Occupancy Raw Data'!T$3,FALSE))/100</f>
        <v>1.06789682048062E-2</v>
      </c>
      <c r="C45" s="82">
        <f>(VLOOKUP($A44,'Occupancy Raw Data'!$B$8:$BE$51,'Occupancy Raw Data'!U$3,FALSE))/100</f>
        <v>3.4336704449289004E-3</v>
      </c>
      <c r="D45" s="82">
        <f>(VLOOKUP($A44,'Occupancy Raw Data'!$B$8:$BE$51,'Occupancy Raw Data'!V$3,FALSE))/100</f>
        <v>-5.3140077108641305E-3</v>
      </c>
      <c r="E45" s="82">
        <f>(VLOOKUP($A44,'Occupancy Raw Data'!$B$8:$BE$51,'Occupancy Raw Data'!W$3,FALSE))/100</f>
        <v>-6.9612121920210705E-3</v>
      </c>
      <c r="F45" s="82">
        <f>(VLOOKUP($A44,'Occupancy Raw Data'!$B$8:$BE$51,'Occupancy Raw Data'!X$3,FALSE))/100</f>
        <v>-4.45852433467002E-2</v>
      </c>
      <c r="G45" s="82">
        <f>(VLOOKUP($A44,'Occupancy Raw Data'!$B$8:$BE$51,'Occupancy Raw Data'!Y$3,FALSE))/100</f>
        <v>-1.00912049577375E-2</v>
      </c>
      <c r="H45" s="83">
        <f>(VLOOKUP($A44,'Occupancy Raw Data'!$B$8:$BE$51,'Occupancy Raw Data'!AA$3,FALSE))/100</f>
        <v>2.45139781581429E-2</v>
      </c>
      <c r="I45" s="83">
        <f>(VLOOKUP($A44,'Occupancy Raw Data'!$B$8:$BE$51,'Occupancy Raw Data'!AB$3,FALSE))/100</f>
        <v>2.6772582490261397E-2</v>
      </c>
      <c r="J45" s="82">
        <f>(VLOOKUP($A44,'Occupancy Raw Data'!$B$8:$BE$51,'Occupancy Raw Data'!AC$3,FALSE))/100</f>
        <v>2.5626856170332699E-2</v>
      </c>
      <c r="K45" s="84">
        <f>(VLOOKUP($A44,'Occupancy Raw Data'!$B$8:$BE$51,'Occupancy Raw Data'!AE$3,FALSE))/100</f>
        <v>1.26363493773617E-3</v>
      </c>
      <c r="M45" s="81">
        <f>(VLOOKUP($A44,'ADR Raw Data'!$B$6:$BE$49,'ADR Raw Data'!T$1,FALSE))/100</f>
        <v>-5.0402404595972901E-2</v>
      </c>
      <c r="N45" s="82">
        <f>(VLOOKUP($A44,'ADR Raw Data'!$B$6:$BE$49,'ADR Raw Data'!U$1,FALSE))/100</f>
        <v>-3.3759916736732502E-2</v>
      </c>
      <c r="O45" s="82">
        <f>(VLOOKUP($A44,'ADR Raw Data'!$B$6:$BE$49,'ADR Raw Data'!V$1,FALSE))/100</f>
        <v>-4.1295696346576399E-2</v>
      </c>
      <c r="P45" s="82">
        <f>(VLOOKUP($A44,'ADR Raw Data'!$B$6:$BE$49,'ADR Raw Data'!W$1,FALSE))/100</f>
        <v>-4.6988365703456096E-2</v>
      </c>
      <c r="Q45" s="82">
        <f>(VLOOKUP($A44,'ADR Raw Data'!$B$6:$BE$49,'ADR Raw Data'!X$1,FALSE))/100</f>
        <v>-5.2491649488647797E-2</v>
      </c>
      <c r="R45" s="82">
        <f>(VLOOKUP($A44,'ADR Raw Data'!$B$6:$BE$49,'ADR Raw Data'!Y$1,FALSE))/100</f>
        <v>-4.5210163253413399E-2</v>
      </c>
      <c r="S45" s="83">
        <f>(VLOOKUP($A44,'ADR Raw Data'!$B$6:$BE$49,'ADR Raw Data'!AA$1,FALSE))/100</f>
        <v>-2.0186412796050902E-3</v>
      </c>
      <c r="T45" s="83">
        <f>(VLOOKUP($A44,'ADR Raw Data'!$B$6:$BE$49,'ADR Raw Data'!AB$1,FALSE))/100</f>
        <v>-2.6532909083767497E-3</v>
      </c>
      <c r="U45" s="82">
        <f>(VLOOKUP($A44,'ADR Raw Data'!$B$6:$BE$49,'ADR Raw Data'!AC$1,FALSE))/100</f>
        <v>-2.3299545360752801E-3</v>
      </c>
      <c r="V45" s="84">
        <f>(VLOOKUP($A44,'ADR Raw Data'!$B$6:$BE$49,'ADR Raw Data'!AE$1,FALSE))/100</f>
        <v>-2.8617780222571599E-2</v>
      </c>
      <c r="X45" s="81">
        <f>(VLOOKUP($A44,'RevPAR Raw Data'!$B$6:$BE$43,'RevPAR Raw Data'!T$1,FALSE))/100</f>
        <v>-4.0261682067292803E-2</v>
      </c>
      <c r="Y45" s="82">
        <f>(VLOOKUP($A44,'RevPAR Raw Data'!$B$6:$BE$43,'RevPAR Raw Data'!U$1,FALSE))/100</f>
        <v>-3.0442166720125702E-2</v>
      </c>
      <c r="Z45" s="82">
        <f>(VLOOKUP($A44,'RevPAR Raw Data'!$B$6:$BE$43,'RevPAR Raw Data'!V$1,FALSE))/100</f>
        <v>-4.6390258408629294E-2</v>
      </c>
      <c r="AA45" s="82">
        <f>(VLOOKUP($A44,'RevPAR Raw Data'!$B$6:$BE$43,'RevPAR Raw Data'!W$1,FALSE))/100</f>
        <v>-5.36224819112592E-2</v>
      </c>
      <c r="AB45" s="82">
        <f>(VLOOKUP($A44,'RevPAR Raw Data'!$B$6:$BE$43,'RevPAR Raw Data'!X$1,FALSE))/100</f>
        <v>-9.4736539869227004E-2</v>
      </c>
      <c r="AC45" s="82">
        <f>(VLOOKUP($A44,'RevPAR Raw Data'!$B$6:$BE$43,'RevPAR Raw Data'!Y$1,FALSE))/100</f>
        <v>-5.4845143187588E-2</v>
      </c>
      <c r="AD45" s="83">
        <f>(VLOOKUP($A44,'RevPAR Raw Data'!$B$6:$BE$43,'RevPAR Raw Data'!AA$1,FALSE))/100</f>
        <v>2.2445851950300501E-2</v>
      </c>
      <c r="AE45" s="83">
        <f>(VLOOKUP($A44,'RevPAR Raw Data'!$B$6:$BE$43,'RevPAR Raw Data'!AB$1,FALSE))/100</f>
        <v>2.4048256132169401E-2</v>
      </c>
      <c r="AF45" s="82">
        <f>(VLOOKUP($A44,'RevPAR Raw Data'!$B$6:$BE$43,'RevPAR Raw Data'!AC$1,FALSE))/100</f>
        <v>2.3237192224477999E-2</v>
      </c>
      <c r="AG45" s="84">
        <f>(VLOOKUP($A44,'RevPAR Raw Data'!$B$6:$BE$43,'RevPAR Raw Data'!AE$1,FALSE))/100</f>
        <v>-2.7390307711765097E-2</v>
      </c>
    </row>
    <row r="46" spans="1:33">
      <c r="A46" s="131"/>
      <c r="B46" s="109"/>
      <c r="C46" s="110"/>
      <c r="D46" s="110"/>
      <c r="E46" s="110"/>
      <c r="F46" s="110"/>
      <c r="G46" s="111"/>
      <c r="H46" s="91"/>
      <c r="I46" s="91"/>
      <c r="J46" s="111"/>
      <c r="K46" s="112"/>
      <c r="M46" s="113"/>
      <c r="N46" s="114"/>
      <c r="O46" s="114"/>
      <c r="P46" s="114"/>
      <c r="Q46" s="114"/>
      <c r="R46" s="115"/>
      <c r="S46" s="114"/>
      <c r="T46" s="114"/>
      <c r="U46" s="115"/>
      <c r="V46" s="116"/>
      <c r="X46" s="113"/>
      <c r="Y46" s="114"/>
      <c r="Z46" s="114"/>
      <c r="AA46" s="114"/>
      <c r="AB46" s="114"/>
      <c r="AC46" s="115"/>
      <c r="AD46" s="114"/>
      <c r="AE46" s="114"/>
      <c r="AF46" s="115"/>
      <c r="AG46" s="116"/>
    </row>
    <row r="47" spans="1:33">
      <c r="A47" s="108" t="s">
        <v>30</v>
      </c>
      <c r="B47" s="109">
        <f>(VLOOKUP($A47,'Occupancy Raw Data'!$B$8:$BE$45,'Occupancy Raw Data'!G$3,FALSE))/100</f>
        <v>0.45258716411281297</v>
      </c>
      <c r="C47" s="110">
        <f>(VLOOKUP($A47,'Occupancy Raw Data'!$B$8:$BE$45,'Occupancy Raw Data'!H$3,FALSE))/100</f>
        <v>0.62469464801243602</v>
      </c>
      <c r="D47" s="110">
        <f>(VLOOKUP($A47,'Occupancy Raw Data'!$B$8:$BE$45,'Occupancy Raw Data'!I$3,FALSE))/100</f>
        <v>0.66866533422162999</v>
      </c>
      <c r="E47" s="110">
        <f>(VLOOKUP($A47,'Occupancy Raw Data'!$B$8:$BE$45,'Occupancy Raw Data'!J$3,FALSE))/100</f>
        <v>0.66533422163002398</v>
      </c>
      <c r="F47" s="110">
        <f>(VLOOKUP($A47,'Occupancy Raw Data'!$B$8:$BE$45,'Occupancy Raw Data'!K$3,FALSE))/100</f>
        <v>0.62047523872973498</v>
      </c>
      <c r="G47" s="111">
        <f>(VLOOKUP($A47,'Occupancy Raw Data'!$B$8:$BE$45,'Occupancy Raw Data'!L$3,FALSE))/100</f>
        <v>0.60635132134132808</v>
      </c>
      <c r="H47" s="91">
        <f>(VLOOKUP($A47,'Occupancy Raw Data'!$B$8:$BE$45,'Occupancy Raw Data'!N$3,FALSE))/100</f>
        <v>0.63801909837885806</v>
      </c>
      <c r="I47" s="91">
        <f>(VLOOKUP($A47,'Occupancy Raw Data'!$B$8:$BE$45,'Occupancy Raw Data'!O$3,FALSE))/100</f>
        <v>0.62380635132134099</v>
      </c>
      <c r="J47" s="111">
        <f>(VLOOKUP($A47,'Occupancy Raw Data'!$B$8:$BE$45,'Occupancy Raw Data'!P$3,FALSE))/100</f>
        <v>0.63091272485009897</v>
      </c>
      <c r="K47" s="112">
        <f>(VLOOKUP($A47,'Occupancy Raw Data'!$B$8:$BE$45,'Occupancy Raw Data'!R$3,FALSE))/100</f>
        <v>0.613368865200977</v>
      </c>
      <c r="M47" s="113">
        <f>VLOOKUP($A47,'ADR Raw Data'!$B$6:$BE$43,'ADR Raw Data'!G$1,FALSE)</f>
        <v>99.080318940137303</v>
      </c>
      <c r="N47" s="114">
        <f>VLOOKUP($A47,'ADR Raw Data'!$B$6:$BE$43,'ADR Raw Data'!H$1,FALSE)</f>
        <v>110.48991468183399</v>
      </c>
      <c r="O47" s="114">
        <f>VLOOKUP($A47,'ADR Raw Data'!$B$6:$BE$43,'ADR Raw Data'!I$1,FALSE)</f>
        <v>112.305778811026</v>
      </c>
      <c r="P47" s="114">
        <f>VLOOKUP($A47,'ADR Raw Data'!$B$6:$BE$43,'ADR Raw Data'!J$1,FALSE)</f>
        <v>111.097746995994</v>
      </c>
      <c r="Q47" s="114">
        <f>VLOOKUP($A47,'ADR Raw Data'!$B$6:$BE$43,'ADR Raw Data'!K$1,FALSE)</f>
        <v>108.193453829634</v>
      </c>
      <c r="R47" s="115">
        <f>VLOOKUP($A47,'ADR Raw Data'!$B$6:$BE$43,'ADR Raw Data'!L$1,FALSE)</f>
        <v>108.850562554937</v>
      </c>
      <c r="S47" s="114">
        <f>VLOOKUP($A47,'ADR Raw Data'!$B$6:$BE$43,'ADR Raw Data'!N$1,FALSE)</f>
        <v>115.279951270449</v>
      </c>
      <c r="T47" s="114">
        <f>VLOOKUP($A47,'ADR Raw Data'!$B$6:$BE$43,'ADR Raw Data'!O$1,FALSE)</f>
        <v>115.743353506585</v>
      </c>
      <c r="U47" s="115">
        <f>VLOOKUP($A47,'ADR Raw Data'!$B$6:$BE$43,'ADR Raw Data'!P$1,FALSE)</f>
        <v>115.50904259063699</v>
      </c>
      <c r="V47" s="116">
        <f>VLOOKUP($A47,'ADR Raw Data'!$B$6:$BE$43,'ADR Raw Data'!R$1,FALSE)</f>
        <v>110.80739940002</v>
      </c>
      <c r="X47" s="113">
        <f>VLOOKUP($A47,'RevPAR Raw Data'!$B$6:$BE$43,'RevPAR Raw Data'!G$1,FALSE)</f>
        <v>44.842480568509799</v>
      </c>
      <c r="Y47" s="114">
        <f>VLOOKUP($A47,'RevPAR Raw Data'!$B$6:$BE$43,'RevPAR Raw Data'!H$1,FALSE)</f>
        <v>69.022458361092603</v>
      </c>
      <c r="Z47" s="114">
        <f>VLOOKUP($A47,'RevPAR Raw Data'!$B$6:$BE$43,'RevPAR Raw Data'!I$1,FALSE)</f>
        <v>75.094981123695305</v>
      </c>
      <c r="AA47" s="114">
        <f>VLOOKUP($A47,'RevPAR Raw Data'!$B$6:$BE$43,'RevPAR Raw Data'!J$1,FALSE)</f>
        <v>73.917133022429397</v>
      </c>
      <c r="AB47" s="114">
        <f>VLOOKUP($A47,'RevPAR Raw Data'!$B$6:$BE$43,'RevPAR Raw Data'!K$1,FALSE)</f>
        <v>67.131359093937306</v>
      </c>
      <c r="AC47" s="115">
        <f>VLOOKUP($A47,'RevPAR Raw Data'!$B$6:$BE$43,'RevPAR Raw Data'!L$1,FALSE)</f>
        <v>66.001682433932899</v>
      </c>
      <c r="AD47" s="114">
        <f>VLOOKUP($A47,'RevPAR Raw Data'!$B$6:$BE$43,'RevPAR Raw Data'!N$1,FALSE)</f>
        <v>73.550810570730604</v>
      </c>
      <c r="AE47" s="114">
        <f>VLOOKUP($A47,'RevPAR Raw Data'!$B$6:$BE$43,'RevPAR Raw Data'!O$1,FALSE)</f>
        <v>72.201439040639499</v>
      </c>
      <c r="AF47" s="115">
        <f>VLOOKUP($A47,'RevPAR Raw Data'!$B$6:$BE$43,'RevPAR Raw Data'!P$1,FALSE)</f>
        <v>72.876124805684995</v>
      </c>
      <c r="AG47" s="116">
        <f>VLOOKUP($A47,'RevPAR Raw Data'!$B$6:$BE$43,'RevPAR Raw Data'!R$1,FALSE)</f>
        <v>67.965808825862098</v>
      </c>
    </row>
    <row r="48" spans="1:33" ht="14.25">
      <c r="A48" s="93" t="s">
        <v>14</v>
      </c>
      <c r="B48" s="81">
        <f>(VLOOKUP($A47,'Occupancy Raw Data'!$B$8:$BE$51,'Occupancy Raw Data'!T$3,FALSE))/100</f>
        <v>-7.4628643817322801E-2</v>
      </c>
      <c r="C48" s="82">
        <f>(VLOOKUP($A47,'Occupancy Raw Data'!$B$8:$BE$51,'Occupancy Raw Data'!U$3,FALSE))/100</f>
        <v>-6.7335705963212797E-2</v>
      </c>
      <c r="D48" s="82">
        <f>(VLOOKUP($A47,'Occupancy Raw Data'!$B$8:$BE$51,'Occupancy Raw Data'!V$3,FALSE))/100</f>
        <v>-3.9385371167105297E-2</v>
      </c>
      <c r="E48" s="82">
        <f>(VLOOKUP($A47,'Occupancy Raw Data'!$B$8:$BE$51,'Occupancy Raw Data'!W$3,FALSE))/100</f>
        <v>-4.8342021361015702E-2</v>
      </c>
      <c r="F48" s="82">
        <f>(VLOOKUP($A47,'Occupancy Raw Data'!$B$8:$BE$51,'Occupancy Raw Data'!X$3,FALSE))/100</f>
        <v>-7.71919747897368E-2</v>
      </c>
      <c r="G48" s="82">
        <f>(VLOOKUP($A47,'Occupancy Raw Data'!$B$8:$BE$51,'Occupancy Raw Data'!Y$3,FALSE))/100</f>
        <v>-6.0349512570774394E-2</v>
      </c>
      <c r="H48" s="83">
        <f>(VLOOKUP($A47,'Occupancy Raw Data'!$B$8:$BE$51,'Occupancy Raw Data'!AA$3,FALSE))/100</f>
        <v>-6.5773409555904994E-2</v>
      </c>
      <c r="I48" s="83">
        <f>(VLOOKUP($A47,'Occupancy Raw Data'!$B$8:$BE$51,'Occupancy Raw Data'!AB$3,FALSE))/100</f>
        <v>-5.6094153771223204E-2</v>
      </c>
      <c r="J48" s="82">
        <f>(VLOOKUP($A47,'Occupancy Raw Data'!$B$8:$BE$51,'Occupancy Raw Data'!AC$3,FALSE))/100</f>
        <v>-6.1013230671925996E-2</v>
      </c>
      <c r="K48" s="84">
        <f>(VLOOKUP($A47,'Occupancy Raw Data'!$B$8:$BE$51,'Occupancy Raw Data'!AE$3,FALSE))/100</f>
        <v>-6.0544667641494E-2</v>
      </c>
      <c r="M48" s="81">
        <f>(VLOOKUP($A47,'ADR Raw Data'!$B$6:$BE$49,'ADR Raw Data'!T$1,FALSE))/100</f>
        <v>2.0348193901356601E-2</v>
      </c>
      <c r="N48" s="82">
        <f>(VLOOKUP($A47,'ADR Raw Data'!$B$6:$BE$49,'ADR Raw Data'!U$1,FALSE))/100</f>
        <v>-1.17275003156566E-2</v>
      </c>
      <c r="O48" s="82">
        <f>(VLOOKUP($A47,'ADR Raw Data'!$B$6:$BE$49,'ADR Raw Data'!V$1,FALSE))/100</f>
        <v>-2.8572596906669499E-2</v>
      </c>
      <c r="P48" s="82">
        <f>(VLOOKUP($A47,'ADR Raw Data'!$B$6:$BE$49,'ADR Raw Data'!W$1,FALSE))/100</f>
        <v>-6.2882809079475396E-2</v>
      </c>
      <c r="Q48" s="82">
        <f>(VLOOKUP($A47,'ADR Raw Data'!$B$6:$BE$49,'ADR Raw Data'!X$1,FALSE))/100</f>
        <v>-8.7582854075144698E-2</v>
      </c>
      <c r="R48" s="82">
        <f>(VLOOKUP($A47,'ADR Raw Data'!$B$6:$BE$49,'ADR Raw Data'!Y$1,FALSE))/100</f>
        <v>-3.9018888603121998E-2</v>
      </c>
      <c r="S48" s="83">
        <f>(VLOOKUP($A47,'ADR Raw Data'!$B$6:$BE$49,'ADR Raw Data'!AA$1,FALSE))/100</f>
        <v>-4.9591617922984998E-2</v>
      </c>
      <c r="T48" s="83">
        <f>(VLOOKUP($A47,'ADR Raw Data'!$B$6:$BE$49,'ADR Raw Data'!AB$1,FALSE))/100</f>
        <v>-6.4731467391368508E-2</v>
      </c>
      <c r="U48" s="82">
        <f>(VLOOKUP($A47,'ADR Raw Data'!$B$6:$BE$49,'ADR Raw Data'!AC$1,FALSE))/100</f>
        <v>-5.7103479488288193E-2</v>
      </c>
      <c r="V48" s="84">
        <f>(VLOOKUP($A47,'ADR Raw Data'!$B$6:$BE$49,'ADR Raw Data'!AE$1,FALSE))/100</f>
        <v>-4.4643648358950599E-2</v>
      </c>
      <c r="X48" s="81">
        <f>(VLOOKUP($A47,'RevPAR Raw Data'!$B$6:$BE$43,'RevPAR Raw Data'!T$1,FALSE))/100</f>
        <v>-5.5799008030956401E-2</v>
      </c>
      <c r="Y48" s="82">
        <f>(VLOOKUP($A47,'RevPAR Raw Data'!$B$6:$BE$43,'RevPAR Raw Data'!U$1,FALSE))/100</f>
        <v>-7.8273526765930898E-2</v>
      </c>
      <c r="Z48" s="82">
        <f>(VLOOKUP($A47,'RevPAR Raw Data'!$B$6:$BE$43,'RevPAR Raw Data'!V$1,FALSE))/100</f>
        <v>-6.6832625739397591E-2</v>
      </c>
      <c r="AA48" s="82">
        <f>(VLOOKUP($A47,'RevPAR Raw Data'!$B$6:$BE$43,'RevPAR Raw Data'!W$1,FALSE))/100</f>
        <v>-0.10818494834073</v>
      </c>
      <c r="AB48" s="82">
        <f>(VLOOKUP($A47,'RevPAR Raw Data'!$B$6:$BE$43,'RevPAR Raw Data'!X$1,FALSE))/100</f>
        <v>-0.15801413540109899</v>
      </c>
      <c r="AC48" s="82">
        <f>(VLOOKUP($A47,'RevPAR Raw Data'!$B$6:$BE$43,'RevPAR Raw Data'!Y$1,FALSE))/100</f>
        <v>-9.7013630265644704E-2</v>
      </c>
      <c r="AD48" s="83">
        <f>(VLOOKUP($A47,'RevPAR Raw Data'!$B$6:$BE$43,'RevPAR Raw Data'!AA$1,FALSE))/100</f>
        <v>-0.112103217682701</v>
      </c>
      <c r="AE48" s="83">
        <f>(VLOOKUP($A47,'RevPAR Raw Data'!$B$6:$BE$43,'RevPAR Raw Data'!AB$1,FALSE))/100</f>
        <v>-0.117194564276903</v>
      </c>
      <c r="AF48" s="82">
        <f>(VLOOKUP($A47,'RevPAR Raw Data'!$B$6:$BE$43,'RevPAR Raw Data'!AC$1,FALSE))/100</f>
        <v>-0.114632642394025</v>
      </c>
      <c r="AG48" s="84">
        <f>(VLOOKUP($A47,'RevPAR Raw Data'!$B$6:$BE$43,'RevPAR Raw Data'!AE$1,FALSE))/100</f>
        <v>-0.102485381148248</v>
      </c>
    </row>
    <row r="49" spans="1:33">
      <c r="A49" s="131"/>
      <c r="B49" s="109"/>
      <c r="C49" s="110"/>
      <c r="D49" s="110"/>
      <c r="E49" s="110"/>
      <c r="F49" s="110"/>
      <c r="G49" s="111"/>
      <c r="H49" s="91"/>
      <c r="I49" s="91"/>
      <c r="J49" s="111"/>
      <c r="K49" s="112"/>
      <c r="M49" s="113"/>
      <c r="N49" s="114"/>
      <c r="O49" s="114"/>
      <c r="P49" s="114"/>
      <c r="Q49" s="114"/>
      <c r="R49" s="115"/>
      <c r="S49" s="114"/>
      <c r="T49" s="114"/>
      <c r="U49" s="115"/>
      <c r="V49" s="116"/>
      <c r="X49" s="113"/>
      <c r="Y49" s="114"/>
      <c r="Z49" s="114"/>
      <c r="AA49" s="114"/>
      <c r="AB49" s="114"/>
      <c r="AC49" s="115"/>
      <c r="AD49" s="114"/>
      <c r="AE49" s="114"/>
      <c r="AF49" s="115"/>
      <c r="AG49" s="116"/>
    </row>
    <row r="50" spans="1:33">
      <c r="A50" s="108" t="s">
        <v>31</v>
      </c>
      <c r="B50" s="109">
        <f>(VLOOKUP($A50,'Occupancy Raw Data'!$B$8:$BE$45,'Occupancy Raw Data'!G$3,FALSE))/100</f>
        <v>0.492788188529244</v>
      </c>
      <c r="C50" s="110">
        <f>(VLOOKUP($A50,'Occupancy Raw Data'!$B$8:$BE$45,'Occupancy Raw Data'!H$3,FALSE))/100</f>
        <v>0.56320272572401997</v>
      </c>
      <c r="D50" s="110">
        <f>(VLOOKUP($A50,'Occupancy Raw Data'!$B$8:$BE$45,'Occupancy Raw Data'!I$3,FALSE))/100</f>
        <v>0.61544576944917606</v>
      </c>
      <c r="E50" s="110">
        <f>(VLOOKUP($A50,'Occupancy Raw Data'!$B$8:$BE$45,'Occupancy Raw Data'!J$3,FALSE))/100</f>
        <v>0.653151618398637</v>
      </c>
      <c r="F50" s="110">
        <f>(VLOOKUP($A50,'Occupancy Raw Data'!$B$8:$BE$45,'Occupancy Raw Data'!K$3,FALSE))/100</f>
        <v>0.59738784781374199</v>
      </c>
      <c r="G50" s="111">
        <f>(VLOOKUP($A50,'Occupancy Raw Data'!$B$8:$BE$45,'Occupancy Raw Data'!L$3,FALSE))/100</f>
        <v>0.584395229982964</v>
      </c>
      <c r="H50" s="91">
        <f>(VLOOKUP($A50,'Occupancy Raw Data'!$B$8:$BE$45,'Occupancy Raw Data'!N$3,FALSE))/100</f>
        <v>0.70528109028960795</v>
      </c>
      <c r="I50" s="91">
        <f>(VLOOKUP($A50,'Occupancy Raw Data'!$B$8:$BE$45,'Occupancy Raw Data'!O$3,FALSE))/100</f>
        <v>0.620556501987507</v>
      </c>
      <c r="J50" s="111">
        <f>(VLOOKUP($A50,'Occupancy Raw Data'!$B$8:$BE$45,'Occupancy Raw Data'!P$3,FALSE))/100</f>
        <v>0.66291879613855698</v>
      </c>
      <c r="K50" s="112">
        <f>(VLOOKUP($A50,'Occupancy Raw Data'!$B$8:$BE$45,'Occupancy Raw Data'!R$3,FALSE))/100</f>
        <v>0.60683053459884806</v>
      </c>
      <c r="M50" s="113">
        <f>VLOOKUP($A50,'ADR Raw Data'!$B$6:$BE$43,'ADR Raw Data'!G$1,FALSE)</f>
        <v>112.554955058769</v>
      </c>
      <c r="N50" s="114">
        <f>VLOOKUP($A50,'ADR Raw Data'!$B$6:$BE$43,'ADR Raw Data'!H$1,FALSE)</f>
        <v>107.825388183101</v>
      </c>
      <c r="O50" s="114">
        <f>VLOOKUP($A50,'ADR Raw Data'!$B$6:$BE$43,'ADR Raw Data'!I$1,FALSE)</f>
        <v>107.93167743126</v>
      </c>
      <c r="P50" s="114">
        <f>VLOOKUP($A50,'ADR Raw Data'!$B$6:$BE$43,'ADR Raw Data'!J$1,FALSE)</f>
        <v>107.129386193705</v>
      </c>
      <c r="Q50" s="114">
        <f>VLOOKUP($A50,'ADR Raw Data'!$B$6:$BE$43,'ADR Raw Data'!K$1,FALSE)</f>
        <v>107.364304182509</v>
      </c>
      <c r="R50" s="115">
        <f>VLOOKUP($A50,'ADR Raw Data'!$B$6:$BE$43,'ADR Raw Data'!L$1,FALSE)</f>
        <v>108.395567086442</v>
      </c>
      <c r="S50" s="114">
        <f>VLOOKUP($A50,'ADR Raw Data'!$B$6:$BE$43,'ADR Raw Data'!N$1,FALSE)</f>
        <v>130.55013365539401</v>
      </c>
      <c r="T50" s="114">
        <f>VLOOKUP($A50,'ADR Raw Data'!$B$6:$BE$43,'ADR Raw Data'!O$1,FALSE)</f>
        <v>129.61871339677799</v>
      </c>
      <c r="U50" s="115">
        <f>VLOOKUP($A50,'ADR Raw Data'!$B$6:$BE$43,'ADR Raw Data'!P$1,FALSE)</f>
        <v>130.11418365598701</v>
      </c>
      <c r="V50" s="116">
        <f>VLOOKUP($A50,'ADR Raw Data'!$B$6:$BE$43,'ADR Raw Data'!R$1,FALSE)</f>
        <v>115.17443265065999</v>
      </c>
      <c r="X50" s="113">
        <f>VLOOKUP($A50,'RevPAR Raw Data'!$B$6:$BE$43,'RevPAR Raw Data'!G$1,FALSE)</f>
        <v>55.465752413401397</v>
      </c>
      <c r="Y50" s="114">
        <f>VLOOKUP($A50,'RevPAR Raw Data'!$B$6:$BE$43,'RevPAR Raw Data'!H$1,FALSE)</f>
        <v>60.727552526973298</v>
      </c>
      <c r="Z50" s="114">
        <f>VLOOKUP($A50,'RevPAR Raw Data'!$B$6:$BE$43,'RevPAR Raw Data'!I$1,FALSE)</f>
        <v>66.426094264622293</v>
      </c>
      <c r="AA50" s="114">
        <f>VLOOKUP($A50,'RevPAR Raw Data'!$B$6:$BE$43,'RevPAR Raw Data'!J$1,FALSE)</f>
        <v>69.971731970471296</v>
      </c>
      <c r="AB50" s="114">
        <f>VLOOKUP($A50,'RevPAR Raw Data'!$B$6:$BE$43,'RevPAR Raw Data'!K$1,FALSE)</f>
        <v>64.138130607609298</v>
      </c>
      <c r="AC50" s="115">
        <f>VLOOKUP($A50,'RevPAR Raw Data'!$B$6:$BE$43,'RevPAR Raw Data'!L$1,FALSE)</f>
        <v>63.345852356615502</v>
      </c>
      <c r="AD50" s="114">
        <f>VLOOKUP($A50,'RevPAR Raw Data'!$B$6:$BE$43,'RevPAR Raw Data'!N$1,FALSE)</f>
        <v>92.074540601930707</v>
      </c>
      <c r="AE50" s="114">
        <f>VLOOKUP($A50,'RevPAR Raw Data'!$B$6:$BE$43,'RevPAR Raw Data'!O$1,FALSE)</f>
        <v>80.435735377626301</v>
      </c>
      <c r="AF50" s="115">
        <f>VLOOKUP($A50,'RevPAR Raw Data'!$B$6:$BE$43,'RevPAR Raw Data'!P$1,FALSE)</f>
        <v>86.255137989778504</v>
      </c>
      <c r="AG50" s="116">
        <f>VLOOKUP($A50,'RevPAR Raw Data'!$B$6:$BE$43,'RevPAR Raw Data'!R$1,FALSE)</f>
        <v>69.8913625375192</v>
      </c>
    </row>
    <row r="51" spans="1:33" ht="14.25">
      <c r="A51" s="93" t="s">
        <v>14</v>
      </c>
      <c r="B51" s="81">
        <f>(VLOOKUP($A50,'Occupancy Raw Data'!$B$8:$BE$51,'Occupancy Raw Data'!T$3,FALSE))/100</f>
        <v>2.6856450753511601E-2</v>
      </c>
      <c r="C51" s="82">
        <f>(VLOOKUP($A50,'Occupancy Raw Data'!$B$8:$BE$51,'Occupancy Raw Data'!U$3,FALSE))/100</f>
        <v>5.26784024228657E-2</v>
      </c>
      <c r="D51" s="82">
        <f>(VLOOKUP($A50,'Occupancy Raw Data'!$B$8:$BE$51,'Occupancy Raw Data'!V$3,FALSE))/100</f>
        <v>8.0845860306643896E-2</v>
      </c>
      <c r="E51" s="82">
        <f>(VLOOKUP($A50,'Occupancy Raw Data'!$B$8:$BE$51,'Occupancy Raw Data'!W$3,FALSE))/100</f>
        <v>9.9352954026918197E-2</v>
      </c>
      <c r="F51" s="82">
        <f>(VLOOKUP($A50,'Occupancy Raw Data'!$B$8:$BE$51,'Occupancy Raw Data'!X$3,FALSE))/100</f>
        <v>3.9362530543386204E-2</v>
      </c>
      <c r="G51" s="82">
        <f>(VLOOKUP($A50,'Occupancy Raw Data'!$B$8:$BE$51,'Occupancy Raw Data'!Y$3,FALSE))/100</f>
        <v>6.1295192438866802E-2</v>
      </c>
      <c r="H51" s="83">
        <f>(VLOOKUP($A50,'Occupancy Raw Data'!$B$8:$BE$51,'Occupancy Raw Data'!AA$3,FALSE))/100</f>
        <v>5.7921635434412207E-2</v>
      </c>
      <c r="I51" s="83">
        <f>(VLOOKUP($A50,'Occupancy Raw Data'!$B$8:$BE$51,'Occupancy Raw Data'!AB$3,FALSE))/100</f>
        <v>-8.892934894088789E-3</v>
      </c>
      <c r="J51" s="82">
        <f>(VLOOKUP($A50,'Occupancy Raw Data'!$B$8:$BE$51,'Occupancy Raw Data'!AC$3,FALSE))/100</f>
        <v>2.55620064997664E-2</v>
      </c>
      <c r="K51" s="84">
        <f>(VLOOKUP($A50,'Occupancy Raw Data'!$B$8:$BE$51,'Occupancy Raw Data'!AE$3,FALSE))/100</f>
        <v>4.9877630887958595E-2</v>
      </c>
      <c r="M51" s="81">
        <f>(VLOOKUP($A50,'ADR Raw Data'!$B$6:$BE$49,'ADR Raw Data'!T$1,FALSE))/100</f>
        <v>4.7972248492699203E-2</v>
      </c>
      <c r="N51" s="82">
        <f>(VLOOKUP($A50,'ADR Raw Data'!$B$6:$BE$49,'ADR Raw Data'!U$1,FALSE))/100</f>
        <v>2.7307311278287699E-2</v>
      </c>
      <c r="O51" s="82">
        <f>(VLOOKUP($A50,'ADR Raw Data'!$B$6:$BE$49,'ADR Raw Data'!V$1,FALSE))/100</f>
        <v>1.89862466209407E-2</v>
      </c>
      <c r="P51" s="82">
        <f>(VLOOKUP($A50,'ADR Raw Data'!$B$6:$BE$49,'ADR Raw Data'!W$1,FALSE))/100</f>
        <v>1.83538109053238E-2</v>
      </c>
      <c r="Q51" s="82">
        <f>(VLOOKUP($A50,'ADR Raw Data'!$B$6:$BE$49,'ADR Raw Data'!X$1,FALSE))/100</f>
        <v>-1.0297785719789001E-2</v>
      </c>
      <c r="R51" s="82">
        <f>(VLOOKUP($A50,'ADR Raw Data'!$B$6:$BE$49,'ADR Raw Data'!Y$1,FALSE))/100</f>
        <v>1.9033951850300199E-2</v>
      </c>
      <c r="S51" s="83">
        <f>(VLOOKUP($A50,'ADR Raw Data'!$B$6:$BE$49,'ADR Raw Data'!AA$1,FALSE))/100</f>
        <v>1.3162935570210498E-3</v>
      </c>
      <c r="T51" s="83">
        <f>(VLOOKUP($A50,'ADR Raw Data'!$B$6:$BE$49,'ADR Raw Data'!AB$1,FALSE))/100</f>
        <v>1.5690481464913898E-2</v>
      </c>
      <c r="U51" s="82">
        <f>(VLOOKUP($A50,'ADR Raw Data'!$B$6:$BE$49,'ADR Raw Data'!AC$1,FALSE))/100</f>
        <v>8.3186005384284396E-3</v>
      </c>
      <c r="V51" s="84">
        <f>(VLOOKUP($A50,'ADR Raw Data'!$B$6:$BE$49,'ADR Raw Data'!AE$1,FALSE))/100</f>
        <v>1.3730635653194E-2</v>
      </c>
      <c r="X51" s="81">
        <f>(VLOOKUP($A50,'RevPAR Raw Data'!$B$6:$BE$43,'RevPAR Raw Data'!T$1,FALSE))/100</f>
        <v>7.6117063575390304E-2</v>
      </c>
      <c r="Y51" s="82">
        <f>(VLOOKUP($A50,'RevPAR Raw Data'!$B$6:$BE$43,'RevPAR Raw Data'!U$1,FALSE))/100</f>
        <v>8.1424219233757603E-2</v>
      </c>
      <c r="Z51" s="82">
        <f>(VLOOKUP($A50,'RevPAR Raw Data'!$B$6:$BE$43,'RevPAR Raw Data'!V$1,FALSE))/100</f>
        <v>0.101367066369648</v>
      </c>
      <c r="AA51" s="82">
        <f>(VLOOKUP($A50,'RevPAR Raw Data'!$B$6:$BE$43,'RevPAR Raw Data'!W$1,FALSE))/100</f>
        <v>0.119530270263337</v>
      </c>
      <c r="AB51" s="82">
        <f>(VLOOKUP($A50,'RevPAR Raw Data'!$B$6:$BE$43,'RevPAR Raw Data'!X$1,FALSE))/100</f>
        <v>2.86593979186727E-2</v>
      </c>
      <c r="AC51" s="82">
        <f>(VLOOKUP($A50,'RevPAR Raw Data'!$B$6:$BE$43,'RevPAR Raw Data'!Y$1,FALSE))/100</f>
        <v>8.1495834030703304E-2</v>
      </c>
      <c r="AD51" s="83">
        <f>(VLOOKUP($A50,'RevPAR Raw Data'!$B$6:$BE$43,'RevPAR Raw Data'!AA$1,FALSE))/100</f>
        <v>5.9314170866967705E-2</v>
      </c>
      <c r="AE51" s="83">
        <f>(VLOOKUP($A50,'RevPAR Raw Data'!$B$6:$BE$43,'RevPAR Raw Data'!AB$1,FALSE))/100</f>
        <v>6.6580121407007996E-3</v>
      </c>
      <c r="AF51" s="82">
        <f>(VLOOKUP($A50,'RevPAR Raw Data'!$B$6:$BE$43,'RevPAR Raw Data'!AC$1,FALSE))/100</f>
        <v>3.4093247159227201E-2</v>
      </c>
      <c r="AG51" s="84">
        <f>(VLOOKUP($A50,'RevPAR Raw Data'!$B$6:$BE$43,'RevPAR Raw Data'!AE$1,FALSE))/100</f>
        <v>6.4293118118119705E-2</v>
      </c>
    </row>
    <row r="52" spans="1:33">
      <c r="A52" s="132"/>
      <c r="B52" s="109"/>
      <c r="C52" s="110"/>
      <c r="D52" s="110"/>
      <c r="E52" s="110"/>
      <c r="F52" s="110"/>
      <c r="G52" s="111"/>
      <c r="H52" s="91"/>
      <c r="I52" s="91"/>
      <c r="J52" s="111"/>
      <c r="K52" s="112"/>
      <c r="M52" s="113"/>
      <c r="N52" s="114"/>
      <c r="O52" s="114"/>
      <c r="P52" s="114"/>
      <c r="Q52" s="114"/>
      <c r="R52" s="115"/>
      <c r="S52" s="114"/>
      <c r="T52" s="114"/>
      <c r="U52" s="115"/>
      <c r="V52" s="116"/>
      <c r="X52" s="113"/>
      <c r="Y52" s="114"/>
      <c r="Z52" s="114"/>
      <c r="AA52" s="114"/>
      <c r="AB52" s="114"/>
      <c r="AC52" s="115"/>
      <c r="AD52" s="114"/>
      <c r="AE52" s="114"/>
      <c r="AF52" s="115"/>
      <c r="AG52" s="116"/>
    </row>
    <row r="53" spans="1:33">
      <c r="A53" s="108" t="s">
        <v>32</v>
      </c>
      <c r="B53" s="109">
        <f>(VLOOKUP($A53,'Occupancy Raw Data'!$B$8:$BE$45,'Occupancy Raw Data'!G$3,FALSE))/100</f>
        <v>0.41472868217054198</v>
      </c>
      <c r="C53" s="110">
        <f>(VLOOKUP($A53,'Occupancy Raw Data'!$B$8:$BE$45,'Occupancy Raw Data'!H$3,FALSE))/100</f>
        <v>0.56330749354005105</v>
      </c>
      <c r="D53" s="110">
        <f>(VLOOKUP($A53,'Occupancy Raw Data'!$B$8:$BE$45,'Occupancy Raw Data'!I$3,FALSE))/100</f>
        <v>0.61369509043927595</v>
      </c>
      <c r="E53" s="110">
        <f>(VLOOKUP($A53,'Occupancy Raw Data'!$B$8:$BE$45,'Occupancy Raw Data'!J$3,FALSE))/100</f>
        <v>0.60658914728682101</v>
      </c>
      <c r="F53" s="110">
        <f>(VLOOKUP($A53,'Occupancy Raw Data'!$B$8:$BE$45,'Occupancy Raw Data'!K$3,FALSE))/100</f>
        <v>0.54134366925064503</v>
      </c>
      <c r="G53" s="111">
        <f>(VLOOKUP($A53,'Occupancy Raw Data'!$B$8:$BE$45,'Occupancy Raw Data'!L$3,FALSE))/100</f>
        <v>0.54793281653746706</v>
      </c>
      <c r="H53" s="91">
        <f>(VLOOKUP($A53,'Occupancy Raw Data'!$B$8:$BE$45,'Occupancy Raw Data'!N$3,FALSE))/100</f>
        <v>0.57622739018087799</v>
      </c>
      <c r="I53" s="91">
        <f>(VLOOKUP($A53,'Occupancy Raw Data'!$B$8:$BE$45,'Occupancy Raw Data'!O$3,FALSE))/100</f>
        <v>0.54263565891472798</v>
      </c>
      <c r="J53" s="111">
        <f>(VLOOKUP($A53,'Occupancy Raw Data'!$B$8:$BE$45,'Occupancy Raw Data'!P$3,FALSE))/100</f>
        <v>0.55943152454780298</v>
      </c>
      <c r="K53" s="112">
        <f>(VLOOKUP($A53,'Occupancy Raw Data'!$B$8:$BE$45,'Occupancy Raw Data'!R$3,FALSE))/100</f>
        <v>0.55121816168327697</v>
      </c>
      <c r="M53" s="113">
        <f>VLOOKUP($A53,'ADR Raw Data'!$B$6:$BE$43,'ADR Raw Data'!G$1,FALSE)</f>
        <v>87.881308411214903</v>
      </c>
      <c r="N53" s="114">
        <f>VLOOKUP($A53,'ADR Raw Data'!$B$6:$BE$43,'ADR Raw Data'!H$1,FALSE)</f>
        <v>93.123096330275203</v>
      </c>
      <c r="O53" s="114">
        <f>VLOOKUP($A53,'ADR Raw Data'!$B$6:$BE$43,'ADR Raw Data'!I$1,FALSE)</f>
        <v>93.248063157894705</v>
      </c>
      <c r="P53" s="114">
        <f>VLOOKUP($A53,'ADR Raw Data'!$B$6:$BE$43,'ADR Raw Data'!J$1,FALSE)</f>
        <v>92.627710330138399</v>
      </c>
      <c r="Q53" s="114">
        <f>VLOOKUP($A53,'ADR Raw Data'!$B$6:$BE$43,'ADR Raw Data'!K$1,FALSE)</f>
        <v>89.155739856801901</v>
      </c>
      <c r="R53" s="115">
        <f>VLOOKUP($A53,'ADR Raw Data'!$B$6:$BE$43,'ADR Raw Data'!L$1,FALSE)</f>
        <v>91.463977835416102</v>
      </c>
      <c r="S53" s="114">
        <f>VLOOKUP($A53,'ADR Raw Data'!$B$6:$BE$43,'ADR Raw Data'!N$1,FALSE)</f>
        <v>96.221221973094103</v>
      </c>
      <c r="T53" s="114">
        <f>VLOOKUP($A53,'ADR Raw Data'!$B$6:$BE$43,'ADR Raw Data'!O$1,FALSE)</f>
        <v>94.753047619047607</v>
      </c>
      <c r="U53" s="115">
        <f>VLOOKUP($A53,'ADR Raw Data'!$B$6:$BE$43,'ADR Raw Data'!P$1,FALSE)</f>
        <v>95.509174364895998</v>
      </c>
      <c r="V53" s="116">
        <f>VLOOKUP($A53,'ADR Raw Data'!$B$6:$BE$43,'ADR Raw Data'!R$1,FALSE)</f>
        <v>92.636969696969601</v>
      </c>
      <c r="X53" s="113">
        <f>VLOOKUP($A53,'RevPAR Raw Data'!$B$6:$BE$43,'RevPAR Raw Data'!G$1,FALSE)</f>
        <v>36.446899224806202</v>
      </c>
      <c r="Y53" s="114">
        <f>VLOOKUP($A53,'RevPAR Raw Data'!$B$6:$BE$43,'RevPAR Raw Data'!H$1,FALSE)</f>
        <v>52.456937984496101</v>
      </c>
      <c r="Z53" s="114">
        <f>VLOOKUP($A53,'RevPAR Raw Data'!$B$6:$BE$43,'RevPAR Raw Data'!I$1,FALSE)</f>
        <v>57.225878552971501</v>
      </c>
      <c r="AA53" s="114">
        <f>VLOOKUP($A53,'RevPAR Raw Data'!$B$6:$BE$43,'RevPAR Raw Data'!J$1,FALSE)</f>
        <v>56.1869638242894</v>
      </c>
      <c r="AB53" s="114">
        <f>VLOOKUP($A53,'RevPAR Raw Data'!$B$6:$BE$43,'RevPAR Raw Data'!K$1,FALSE)</f>
        <v>48.263895348837202</v>
      </c>
      <c r="AC53" s="115">
        <f>VLOOKUP($A53,'RevPAR Raw Data'!$B$6:$BE$43,'RevPAR Raw Data'!L$1,FALSE)</f>
        <v>50.116114987080103</v>
      </c>
      <c r="AD53" s="114">
        <f>VLOOKUP($A53,'RevPAR Raw Data'!$B$6:$BE$43,'RevPAR Raw Data'!N$1,FALSE)</f>
        <v>55.445303617571</v>
      </c>
      <c r="AE53" s="114">
        <f>VLOOKUP($A53,'RevPAR Raw Data'!$B$6:$BE$43,'RevPAR Raw Data'!O$1,FALSE)</f>
        <v>51.416382428940501</v>
      </c>
      <c r="AF53" s="115">
        <f>VLOOKUP($A53,'RevPAR Raw Data'!$B$6:$BE$43,'RevPAR Raw Data'!P$1,FALSE)</f>
        <v>53.430843023255797</v>
      </c>
      <c r="AG53" s="116">
        <f>VLOOKUP($A53,'RevPAR Raw Data'!$B$6:$BE$43,'RevPAR Raw Data'!R$1,FALSE)</f>
        <v>51.063180140273097</v>
      </c>
    </row>
    <row r="54" spans="1:33" ht="14.25">
      <c r="A54" s="93" t="s">
        <v>14</v>
      </c>
      <c r="B54" s="81">
        <f>(VLOOKUP($A53,'Occupancy Raw Data'!$B$8:$BE$51,'Occupancy Raw Data'!T$3,FALSE))/100</f>
        <v>3.7156704361873898E-2</v>
      </c>
      <c r="C54" s="82">
        <f>(VLOOKUP($A53,'Occupancy Raw Data'!$B$8:$BE$51,'Occupancy Raw Data'!U$3,FALSE))/100</f>
        <v>4.1816009557944997E-2</v>
      </c>
      <c r="D54" s="82">
        <f>(VLOOKUP($A53,'Occupancy Raw Data'!$B$8:$BE$51,'Occupancy Raw Data'!V$3,FALSE))/100</f>
        <v>9.5732410611303304E-2</v>
      </c>
      <c r="E54" s="82">
        <f>(VLOOKUP($A53,'Occupancy Raw Data'!$B$8:$BE$51,'Occupancy Raw Data'!W$3,FALSE))/100</f>
        <v>8.5929108485499391E-3</v>
      </c>
      <c r="F54" s="82">
        <f>(VLOOKUP($A53,'Occupancy Raw Data'!$B$8:$BE$51,'Occupancy Raw Data'!X$3,FALSE))/100</f>
        <v>-4.8808172531214507E-2</v>
      </c>
      <c r="G54" s="82">
        <f>(VLOOKUP($A53,'Occupancy Raw Data'!$B$8:$BE$51,'Occupancy Raw Data'!Y$3,FALSE))/100</f>
        <v>2.5634824667472703E-2</v>
      </c>
      <c r="H54" s="83">
        <f>(VLOOKUP($A53,'Occupancy Raw Data'!$B$8:$BE$51,'Occupancy Raw Data'!AA$3,FALSE))/100</f>
        <v>0</v>
      </c>
      <c r="I54" s="83">
        <f>(VLOOKUP($A53,'Occupancy Raw Data'!$B$8:$BE$51,'Occupancy Raw Data'!AB$3,FALSE))/100</f>
        <v>4.0892193308550102E-2</v>
      </c>
      <c r="J54" s="82">
        <f>(VLOOKUP($A53,'Occupancy Raw Data'!$B$8:$BE$51,'Occupancy Raw Data'!AC$3,FALSE))/100</f>
        <v>1.9423190111830399E-2</v>
      </c>
      <c r="K54" s="84">
        <f>(VLOOKUP($A53,'Occupancy Raw Data'!$B$8:$BE$51,'Occupancy Raw Data'!AE$3,FALSE))/100</f>
        <v>2.3825848474459999E-2</v>
      </c>
      <c r="M54" s="81">
        <f>(VLOOKUP($A53,'ADR Raw Data'!$B$6:$BE$49,'ADR Raw Data'!T$1,FALSE))/100</f>
        <v>5.2192272958083603E-2</v>
      </c>
      <c r="N54" s="82">
        <f>(VLOOKUP($A53,'ADR Raw Data'!$B$6:$BE$49,'ADR Raw Data'!U$1,FALSE))/100</f>
        <v>5.6396964993790703E-2</v>
      </c>
      <c r="O54" s="82">
        <f>(VLOOKUP($A53,'ADR Raw Data'!$B$6:$BE$49,'ADR Raw Data'!V$1,FALSE))/100</f>
        <v>3.1356821999760101E-2</v>
      </c>
      <c r="P54" s="82">
        <f>(VLOOKUP($A53,'ADR Raw Data'!$B$6:$BE$49,'ADR Raw Data'!W$1,FALSE))/100</f>
        <v>1.6442065125008998E-2</v>
      </c>
      <c r="Q54" s="82">
        <f>(VLOOKUP($A53,'ADR Raw Data'!$B$6:$BE$49,'ADR Raw Data'!X$1,FALSE))/100</f>
        <v>-9.9670215011706705E-3</v>
      </c>
      <c r="R54" s="82">
        <f>(VLOOKUP($A53,'ADR Raw Data'!$B$6:$BE$49,'ADR Raw Data'!Y$1,FALSE))/100</f>
        <v>2.7588700014258598E-2</v>
      </c>
      <c r="S54" s="83">
        <f>(VLOOKUP($A53,'ADR Raw Data'!$B$6:$BE$49,'ADR Raw Data'!AA$1,FALSE))/100</f>
        <v>2.14260756891793E-2</v>
      </c>
      <c r="T54" s="83">
        <f>(VLOOKUP($A53,'ADR Raw Data'!$B$6:$BE$49,'ADR Raw Data'!AB$1,FALSE))/100</f>
        <v>2.1054770284790001E-2</v>
      </c>
      <c r="U54" s="82">
        <f>(VLOOKUP($A53,'ADR Raw Data'!$B$6:$BE$49,'ADR Raw Data'!AC$1,FALSE))/100</f>
        <v>2.1094087511362297E-2</v>
      </c>
      <c r="V54" s="84">
        <f>(VLOOKUP($A53,'ADR Raw Data'!$B$6:$BE$49,'ADR Raw Data'!AE$1,FALSE))/100</f>
        <v>2.5574032116827697E-2</v>
      </c>
      <c r="X54" s="81">
        <f>(VLOOKUP($A53,'RevPAR Raw Data'!$B$6:$BE$43,'RevPAR Raw Data'!T$1,FALSE))/100</f>
        <v>9.1288270176235309E-2</v>
      </c>
      <c r="Y54" s="82">
        <f>(VLOOKUP($A53,'RevPAR Raw Data'!$B$6:$BE$43,'RevPAR Raw Data'!U$1,FALSE))/100</f>
        <v>0.100571270578955</v>
      </c>
      <c r="Z54" s="82">
        <f>(VLOOKUP($A53,'RevPAR Raw Data'!$B$6:$BE$43,'RevPAR Raw Data'!V$1,FALSE))/100</f>
        <v>0.13009109677021</v>
      </c>
      <c r="AA54" s="82">
        <f>(VLOOKUP($A53,'RevPAR Raw Data'!$B$6:$BE$43,'RevPAR Raw Data'!W$1,FALSE))/100</f>
        <v>2.5176261173344198E-2</v>
      </c>
      <c r="AB54" s="82">
        <f>(VLOOKUP($A53,'RevPAR Raw Data'!$B$6:$BE$43,'RevPAR Raw Data'!X$1,FALSE))/100</f>
        <v>-5.8288721927333705E-2</v>
      </c>
      <c r="AC54" s="82">
        <f>(VLOOKUP($A53,'RevPAR Raw Data'!$B$6:$BE$43,'RevPAR Raw Data'!Y$1,FALSE))/100</f>
        <v>5.39307561694004E-2</v>
      </c>
      <c r="AD54" s="83">
        <f>(VLOOKUP($A53,'RevPAR Raw Data'!$B$6:$BE$43,'RevPAR Raw Data'!AA$1,FALSE))/100</f>
        <v>2.14260756891793E-2</v>
      </c>
      <c r="AE54" s="83">
        <f>(VLOOKUP($A53,'RevPAR Raw Data'!$B$6:$BE$43,'RevPAR Raw Data'!AB$1,FALSE))/100</f>
        <v>6.2807939329892995E-2</v>
      </c>
      <c r="AF54" s="82">
        <f>(VLOOKUP($A53,'RevPAR Raw Data'!$B$6:$BE$43,'RevPAR Raw Data'!AC$1,FALSE))/100</f>
        <v>4.0926992095161596E-2</v>
      </c>
      <c r="AG54" s="84">
        <f>(VLOOKUP($A53,'RevPAR Raw Data'!$B$6:$BE$43,'RevPAR Raw Data'!AE$1,FALSE))/100</f>
        <v>5.00092036053843E-2</v>
      </c>
    </row>
    <row r="55" spans="1:33">
      <c r="A55" s="131"/>
      <c r="B55" s="109"/>
      <c r="C55" s="110"/>
      <c r="D55" s="110"/>
      <c r="E55" s="110"/>
      <c r="F55" s="110"/>
      <c r="G55" s="111"/>
      <c r="H55" s="91"/>
      <c r="I55" s="91"/>
      <c r="J55" s="111"/>
      <c r="K55" s="112"/>
      <c r="M55" s="113"/>
      <c r="N55" s="114"/>
      <c r="O55" s="114"/>
      <c r="P55" s="114"/>
      <c r="Q55" s="114"/>
      <c r="R55" s="115"/>
      <c r="S55" s="114"/>
      <c r="T55" s="114"/>
      <c r="U55" s="115"/>
      <c r="V55" s="116"/>
      <c r="X55" s="113"/>
      <c r="Y55" s="114"/>
      <c r="Z55" s="114"/>
      <c r="AA55" s="114"/>
      <c r="AB55" s="114"/>
      <c r="AC55" s="115"/>
      <c r="AD55" s="114"/>
      <c r="AE55" s="114"/>
      <c r="AF55" s="115"/>
      <c r="AG55" s="116"/>
    </row>
    <row r="56" spans="1:33">
      <c r="A56" s="108" t="s">
        <v>33</v>
      </c>
      <c r="B56" s="109">
        <f>(VLOOKUP($A56,'Occupancy Raw Data'!$B$8:$BE$45,'Occupancy Raw Data'!G$3,FALSE))/100</f>
        <v>0.48366370471633602</v>
      </c>
      <c r="C56" s="110">
        <f>(VLOOKUP($A56,'Occupancy Raw Data'!$B$8:$BE$45,'Occupancy Raw Data'!H$3,FALSE))/100</f>
        <v>0.60314422419685498</v>
      </c>
      <c r="D56" s="110">
        <f>(VLOOKUP($A56,'Occupancy Raw Data'!$B$8:$BE$45,'Occupancy Raw Data'!I$3,FALSE))/100</f>
        <v>0.64675324675324608</v>
      </c>
      <c r="E56" s="110">
        <f>(VLOOKUP($A56,'Occupancy Raw Data'!$B$8:$BE$45,'Occupancy Raw Data'!J$3,FALSE))/100</f>
        <v>0.7634996582364999</v>
      </c>
      <c r="F56" s="110">
        <f>(VLOOKUP($A56,'Occupancy Raw Data'!$B$8:$BE$45,'Occupancy Raw Data'!K$3,FALSE))/100</f>
        <v>0.78728639781271292</v>
      </c>
      <c r="G56" s="110">
        <f>(VLOOKUP($A56,'Occupancy Raw Data'!$B$8:$BE$45,'Occupancy Raw Data'!L$3,FALSE))/100</f>
        <v>0.65686944634312994</v>
      </c>
      <c r="H56" s="91">
        <f>(VLOOKUP($A56,'Occupancy Raw Data'!$B$8:$BE$45,'Occupancy Raw Data'!N$3,FALSE))/100</f>
        <v>0.81763499658236494</v>
      </c>
      <c r="I56" s="91">
        <f>(VLOOKUP($A56,'Occupancy Raw Data'!$B$8:$BE$45,'Occupancy Raw Data'!O$3,FALSE))/100</f>
        <v>0.62392344497607599</v>
      </c>
      <c r="J56" s="110">
        <f>(VLOOKUP($A56,'Occupancy Raw Data'!$B$8:$BE$45,'Occupancy Raw Data'!P$3,FALSE))/100</f>
        <v>0.72077922077921996</v>
      </c>
      <c r="K56" s="133">
        <f>(VLOOKUP($A56,'Occupancy Raw Data'!$B$8:$BE$45,'Occupancy Raw Data'!R$3,FALSE))/100</f>
        <v>0.67512938189629912</v>
      </c>
      <c r="M56" s="113">
        <f>VLOOKUP($A56,'ADR Raw Data'!$B$6:$BE$43,'ADR Raw Data'!G$1,FALSE)</f>
        <v>122.014861503674</v>
      </c>
      <c r="N56" s="114">
        <f>VLOOKUP($A56,'ADR Raw Data'!$B$6:$BE$43,'ADR Raw Data'!H$1,FALSE)</f>
        <v>128.414197642792</v>
      </c>
      <c r="O56" s="114">
        <f>VLOOKUP($A56,'ADR Raw Data'!$B$6:$BE$43,'ADR Raw Data'!I$1,FALSE)</f>
        <v>135.02130839146</v>
      </c>
      <c r="P56" s="114">
        <f>VLOOKUP($A56,'ADR Raw Data'!$B$6:$BE$43,'ADR Raw Data'!J$1,FALSE)</f>
        <v>139.38129811996399</v>
      </c>
      <c r="Q56" s="114">
        <f>VLOOKUP($A56,'ADR Raw Data'!$B$6:$BE$43,'ADR Raw Data'!K$1,FALSE)</f>
        <v>137.68696822364899</v>
      </c>
      <c r="R56" s="115">
        <f>VLOOKUP($A56,'ADR Raw Data'!$B$6:$BE$43,'ADR Raw Data'!L$1,FALSE)</f>
        <v>133.54512507804299</v>
      </c>
      <c r="S56" s="114">
        <f>VLOOKUP($A56,'ADR Raw Data'!$B$6:$BE$43,'ADR Raw Data'!N$1,FALSE)</f>
        <v>160.80495067714401</v>
      </c>
      <c r="T56" s="114">
        <f>VLOOKUP($A56,'ADR Raw Data'!$B$6:$BE$43,'ADR Raw Data'!O$1,FALSE)</f>
        <v>150.61906441717699</v>
      </c>
      <c r="U56" s="115">
        <f>VLOOKUP($A56,'ADR Raw Data'!$B$6:$BE$43,'ADR Raw Data'!P$1,FALSE)</f>
        <v>156.39637932669501</v>
      </c>
      <c r="V56" s="116">
        <f>VLOOKUP($A56,'ADR Raw Data'!$B$6:$BE$43,'ADR Raw Data'!R$1,FALSE)</f>
        <v>140.51551778999101</v>
      </c>
      <c r="X56" s="113">
        <f>VLOOKUP($A56,'RevPAR Raw Data'!$B$6:$BE$43,'RevPAR Raw Data'!G$1,FALSE)</f>
        <v>59.0141599453178</v>
      </c>
      <c r="Y56" s="114">
        <f>VLOOKUP($A56,'RevPAR Raw Data'!$B$6:$BE$43,'RevPAR Raw Data'!H$1,FALSE)</f>
        <v>77.452281613123702</v>
      </c>
      <c r="Z56" s="114">
        <f>VLOOKUP($A56,'RevPAR Raw Data'!$B$6:$BE$43,'RevPAR Raw Data'!I$1,FALSE)</f>
        <v>87.325469583048502</v>
      </c>
      <c r="AA56" s="114">
        <f>VLOOKUP($A56,'RevPAR Raw Data'!$B$6:$BE$43,'RevPAR Raw Data'!J$1,FALSE)</f>
        <v>106.417573479152</v>
      </c>
      <c r="AB56" s="114">
        <f>VLOOKUP($A56,'RevPAR Raw Data'!$B$6:$BE$43,'RevPAR Raw Data'!K$1,FALSE)</f>
        <v>108.39907723855001</v>
      </c>
      <c r="AC56" s="115">
        <f>VLOOKUP($A56,'RevPAR Raw Data'!$B$6:$BE$43,'RevPAR Raw Data'!L$1,FALSE)</f>
        <v>87.721712371838606</v>
      </c>
      <c r="AD56" s="114">
        <f>VLOOKUP($A56,'RevPAR Raw Data'!$B$6:$BE$43,'RevPAR Raw Data'!N$1,FALSE)</f>
        <v>131.47975529733401</v>
      </c>
      <c r="AE56" s="114">
        <f>VLOOKUP($A56,'RevPAR Raw Data'!$B$6:$BE$43,'RevPAR Raw Data'!O$1,FALSE)</f>
        <v>93.974765550239198</v>
      </c>
      <c r="AF56" s="115">
        <f>VLOOKUP($A56,'RevPAR Raw Data'!$B$6:$BE$43,'RevPAR Raw Data'!P$1,FALSE)</f>
        <v>112.72726042378601</v>
      </c>
      <c r="AG56" s="116">
        <f>VLOOKUP($A56,'RevPAR Raw Data'!$B$6:$BE$43,'RevPAR Raw Data'!R$1,FALSE)</f>
        <v>94.866154672395197</v>
      </c>
    </row>
    <row r="57" spans="1:33" thickBot="1">
      <c r="A57" s="97" t="s">
        <v>14</v>
      </c>
      <c r="B57" s="87">
        <f>(VLOOKUP($A56,'Occupancy Raw Data'!$B$8:$BE$51,'Occupancy Raw Data'!T$3,FALSE))/100</f>
        <v>6.8326893730315905E-2</v>
      </c>
      <c r="C57" s="88">
        <f>(VLOOKUP($A56,'Occupancy Raw Data'!$B$8:$BE$51,'Occupancy Raw Data'!U$3,FALSE))/100</f>
        <v>-1.5024905479205399E-2</v>
      </c>
      <c r="D57" s="88">
        <f>(VLOOKUP($A56,'Occupancy Raw Data'!$B$8:$BE$51,'Occupancy Raw Data'!V$3,FALSE))/100</f>
        <v>-6.5637065637065596E-3</v>
      </c>
      <c r="E57" s="88">
        <f>(VLOOKUP($A56,'Occupancy Raw Data'!$B$8:$BE$51,'Occupancy Raw Data'!W$3,FALSE))/100</f>
        <v>0.13384924359841899</v>
      </c>
      <c r="F57" s="88">
        <f>(VLOOKUP($A56,'Occupancy Raw Data'!$B$8:$BE$51,'Occupancy Raw Data'!X$3,FALSE))/100</f>
        <v>0.294548311076197</v>
      </c>
      <c r="G57" s="88">
        <f>(VLOOKUP($A56,'Occupancy Raw Data'!$B$8:$BE$51,'Occupancy Raw Data'!Y$3,FALSE))/100</f>
        <v>9.5649423568237607E-2</v>
      </c>
      <c r="H57" s="89">
        <f>(VLOOKUP($A56,'Occupancy Raw Data'!$B$8:$BE$51,'Occupancy Raw Data'!AA$3,FALSE))/100</f>
        <v>0.37025139492775899</v>
      </c>
      <c r="I57" s="89">
        <f>(VLOOKUP($A56,'Occupancy Raw Data'!$B$8:$BE$51,'Occupancy Raw Data'!AB$3,FALSE))/100</f>
        <v>6.8623723863593403E-2</v>
      </c>
      <c r="J57" s="88">
        <f>(VLOOKUP($A56,'Occupancy Raw Data'!$B$8:$BE$51,'Occupancy Raw Data'!AC$3,FALSE))/100</f>
        <v>0.22107877927608199</v>
      </c>
      <c r="K57" s="90">
        <f>(VLOOKUP($A56,'Occupancy Raw Data'!$B$8:$BE$51,'Occupancy Raw Data'!AE$3,FALSE))/100</f>
        <v>0.13108992400788</v>
      </c>
      <c r="M57" s="87">
        <f>(VLOOKUP($A56,'ADR Raw Data'!$B$6:$BE$49,'ADR Raw Data'!T$1,FALSE))/100</f>
        <v>8.3239949333097502E-2</v>
      </c>
      <c r="N57" s="88">
        <f>(VLOOKUP($A56,'ADR Raw Data'!$B$6:$BE$49,'ADR Raw Data'!U$1,FALSE))/100</f>
        <v>8.5585158318628896E-2</v>
      </c>
      <c r="O57" s="88">
        <f>(VLOOKUP($A56,'ADR Raw Data'!$B$6:$BE$49,'ADR Raw Data'!V$1,FALSE))/100</f>
        <v>0.102870465261934</v>
      </c>
      <c r="P57" s="88">
        <f>(VLOOKUP($A56,'ADR Raw Data'!$B$6:$BE$49,'ADR Raw Data'!W$1,FALSE))/100</f>
        <v>0.105608224750715</v>
      </c>
      <c r="Q57" s="88">
        <f>(VLOOKUP($A56,'ADR Raw Data'!$B$6:$BE$49,'ADR Raw Data'!X$1,FALSE))/100</f>
        <v>9.2328075783775901E-2</v>
      </c>
      <c r="R57" s="88">
        <f>(VLOOKUP($A56,'ADR Raw Data'!$B$6:$BE$49,'ADR Raw Data'!Y$1,FALSE))/100</f>
        <v>9.7724367548314803E-2</v>
      </c>
      <c r="S57" s="89">
        <f>(VLOOKUP($A56,'ADR Raw Data'!$B$6:$BE$49,'ADR Raw Data'!AA$1,FALSE))/100</f>
        <v>0.20115143327137702</v>
      </c>
      <c r="T57" s="89">
        <f>(VLOOKUP($A56,'ADR Raw Data'!$B$6:$BE$49,'ADR Raw Data'!AB$1,FALSE))/100</f>
        <v>0.125123523933757</v>
      </c>
      <c r="U57" s="88">
        <f>(VLOOKUP($A56,'ADR Raw Data'!$B$6:$BE$49,'ADR Raw Data'!AC$1,FALSE))/100</f>
        <v>0.16825024102608802</v>
      </c>
      <c r="V57" s="90">
        <f>(VLOOKUP($A56,'ADR Raw Data'!$B$6:$BE$49,'ADR Raw Data'!AE$1,FALSE))/100</f>
        <v>0.12315367147990801</v>
      </c>
      <c r="X57" s="87">
        <f>(VLOOKUP($A56,'RevPAR Raw Data'!$B$6:$BE$43,'RevPAR Raw Data'!T$1,FALSE))/100</f>
        <v>0.15725437023561201</v>
      </c>
      <c r="Y57" s="88">
        <f>(VLOOKUP($A56,'RevPAR Raw Data'!$B$6:$BE$43,'RevPAR Raw Data'!U$1,FALSE))/100</f>
        <v>6.9274343925263202E-2</v>
      </c>
      <c r="Z57" s="88">
        <f>(VLOOKUP($A56,'RevPAR Raw Data'!$B$6:$BE$43,'RevPAR Raw Data'!V$1,FALSE))/100</f>
        <v>9.5631547150176188E-2</v>
      </c>
      <c r="AA57" s="88">
        <f>(VLOOKUP($A56,'RevPAR Raw Data'!$B$6:$BE$43,'RevPAR Raw Data'!W$1,FALSE))/100</f>
        <v>0.25359304934978999</v>
      </c>
      <c r="AB57" s="88">
        <f>(VLOOKUP($A56,'RevPAR Raw Data'!$B$6:$BE$43,'RevPAR Raw Data'!X$1,FALSE))/100</f>
        <v>0.41407146564699998</v>
      </c>
      <c r="AC57" s="88">
        <f>(VLOOKUP($A56,'RevPAR Raw Data'!$B$6:$BE$43,'RevPAR Raw Data'!Y$1,FALSE))/100</f>
        <v>0.20272107054111899</v>
      </c>
      <c r="AD57" s="89">
        <f>(VLOOKUP($A56,'RevPAR Raw Data'!$B$6:$BE$43,'RevPAR Raw Data'!AA$1,FALSE))/100</f>
        <v>0.645879426959581</v>
      </c>
      <c r="AE57" s="89">
        <f>(VLOOKUP($A56,'RevPAR Raw Data'!$B$6:$BE$43,'RevPAR Raw Data'!AB$1,FALSE))/100</f>
        <v>0.20233368995262002</v>
      </c>
      <c r="AF57" s="88">
        <f>(VLOOKUP($A56,'RevPAR Raw Data'!$B$6:$BE$43,'RevPAR Raw Data'!AC$1,FALSE))/100</f>
        <v>0.42652557820112397</v>
      </c>
      <c r="AG57" s="90">
        <f>(VLOOKUP($A56,'RevPAR Raw Data'!$B$6:$BE$43,'RevPAR Raw Data'!AE$1,FALSE))/100</f>
        <v>0.27038780092338199</v>
      </c>
    </row>
    <row r="58" spans="1:33">
      <c r="A58" s="146"/>
      <c r="B58" s="122"/>
      <c r="C58" s="123"/>
      <c r="D58" s="123"/>
      <c r="E58" s="123"/>
      <c r="F58" s="123"/>
      <c r="G58" s="124"/>
      <c r="H58" s="123"/>
      <c r="I58" s="123"/>
      <c r="J58" s="124"/>
      <c r="K58" s="125"/>
      <c r="M58" s="122"/>
      <c r="N58" s="123"/>
      <c r="O58" s="123"/>
      <c r="P58" s="123"/>
      <c r="Q58" s="123"/>
      <c r="R58" s="124"/>
      <c r="S58" s="123"/>
      <c r="T58" s="123"/>
      <c r="U58" s="124"/>
      <c r="V58" s="125"/>
      <c r="X58" s="122"/>
      <c r="Y58" s="123"/>
      <c r="Z58" s="123"/>
      <c r="AA58" s="123"/>
      <c r="AB58" s="123"/>
      <c r="AC58" s="124"/>
      <c r="AD58" s="123"/>
      <c r="AE58" s="123"/>
      <c r="AF58" s="124"/>
      <c r="AG58" s="125"/>
    </row>
    <row r="59" spans="1:33">
      <c r="A59" s="126" t="s">
        <v>34</v>
      </c>
      <c r="B59" s="109">
        <f>(VLOOKUP($A59,'Occupancy Raw Data'!$B$8:$BE$45,'Occupancy Raw Data'!G$3,FALSE))/100</f>
        <v>0.69294536796309403</v>
      </c>
      <c r="C59" s="110">
        <f>(VLOOKUP($A59,'Occupancy Raw Data'!$B$8:$BE$45,'Occupancy Raw Data'!H$3,FALSE))/100</f>
        <v>0.82977494156884302</v>
      </c>
      <c r="D59" s="110">
        <f>(VLOOKUP($A59,'Occupancy Raw Data'!$B$8:$BE$45,'Occupancy Raw Data'!I$3,FALSE))/100</f>
        <v>0.9002074634312871</v>
      </c>
      <c r="E59" s="110">
        <f>(VLOOKUP($A59,'Occupancy Raw Data'!$B$8:$BE$45,'Occupancy Raw Data'!J$3,FALSE))/100</f>
        <v>0.84455123996603509</v>
      </c>
      <c r="F59" s="110">
        <f>(VLOOKUP($A59,'Occupancy Raw Data'!$B$8:$BE$45,'Occupancy Raw Data'!K$3,FALSE))/100</f>
        <v>0.73231965125134491</v>
      </c>
      <c r="G59" s="111">
        <f>(VLOOKUP($A59,'Occupancy Raw Data'!$B$8:$BE$45,'Occupancy Raw Data'!L$3,FALSE))/100</f>
        <v>0.79995973283612098</v>
      </c>
      <c r="H59" s="91">
        <f>(VLOOKUP($A59,'Occupancy Raw Data'!$B$8:$BE$45,'Occupancy Raw Data'!N$3,FALSE))/100</f>
        <v>0.77452138974237694</v>
      </c>
      <c r="I59" s="91">
        <f>(VLOOKUP($A59,'Occupancy Raw Data'!$B$8:$BE$45,'Occupancy Raw Data'!O$3,FALSE))/100</f>
        <v>0.768813956949149</v>
      </c>
      <c r="J59" s="111">
        <f>(VLOOKUP($A59,'Occupancy Raw Data'!$B$8:$BE$45,'Occupancy Raw Data'!P$3,FALSE))/100</f>
        <v>0.77166767334576303</v>
      </c>
      <c r="K59" s="112">
        <f>(VLOOKUP($A59,'Occupancy Raw Data'!$B$8:$BE$45,'Occupancy Raw Data'!R$3,FALSE))/100</f>
        <v>0.79187628726744708</v>
      </c>
      <c r="M59" s="113">
        <f>VLOOKUP($A59,'ADR Raw Data'!$B$6:$BE$43,'ADR Raw Data'!G$1,FALSE)</f>
        <v>186.97110106114101</v>
      </c>
      <c r="N59" s="114">
        <f>VLOOKUP($A59,'ADR Raw Data'!$B$6:$BE$43,'ADR Raw Data'!H$1,FALSE)</f>
        <v>227.868495848762</v>
      </c>
      <c r="O59" s="114">
        <f>VLOOKUP($A59,'ADR Raw Data'!$B$6:$BE$43,'ADR Raw Data'!I$1,FALSE)</f>
        <v>249.06154594163499</v>
      </c>
      <c r="P59" s="114">
        <f>VLOOKUP($A59,'ADR Raw Data'!$B$6:$BE$43,'ADR Raw Data'!J$1,FALSE)</f>
        <v>227.52249245949801</v>
      </c>
      <c r="Q59" s="114">
        <f>VLOOKUP($A59,'ADR Raw Data'!$B$6:$BE$43,'ADR Raw Data'!K$1,FALSE)</f>
        <v>189.63049212268899</v>
      </c>
      <c r="R59" s="115">
        <f>VLOOKUP($A59,'ADR Raw Data'!$B$6:$BE$43,'ADR Raw Data'!L$1,FALSE)</f>
        <v>218.47897884773201</v>
      </c>
      <c r="S59" s="114">
        <f>VLOOKUP($A59,'ADR Raw Data'!$B$6:$BE$43,'ADR Raw Data'!N$1,FALSE)</f>
        <v>171.968830456944</v>
      </c>
      <c r="T59" s="114">
        <f>VLOOKUP($A59,'ADR Raw Data'!$B$6:$BE$43,'ADR Raw Data'!O$1,FALSE)</f>
        <v>172.56718594509601</v>
      </c>
      <c r="U59" s="115">
        <f>VLOOKUP($A59,'ADR Raw Data'!$B$6:$BE$43,'ADR Raw Data'!P$1,FALSE)</f>
        <v>172.26690180708499</v>
      </c>
      <c r="V59" s="116">
        <f>VLOOKUP($A59,'ADR Raw Data'!$B$6:$BE$43,'ADR Raw Data'!R$1,FALSE)</f>
        <v>205.61247917426601</v>
      </c>
      <c r="X59" s="113">
        <f>VLOOKUP($A59,'RevPAR Raw Data'!$B$6:$BE$43,'RevPAR Raw Data'!G$1,FALSE)</f>
        <v>129.56075842327701</v>
      </c>
      <c r="Y59" s="114">
        <f>VLOOKUP($A59,'RevPAR Raw Data'!$B$6:$BE$43,'RevPAR Raw Data'!H$1,FALSE)</f>
        <v>189.079567828286</v>
      </c>
      <c r="Z59" s="114">
        <f>VLOOKUP($A59,'RevPAR Raw Data'!$B$6:$BE$43,'RevPAR Raw Data'!I$1,FALSE)</f>
        <v>224.20706251039499</v>
      </c>
      <c r="AA59" s="114">
        <f>VLOOKUP($A59,'RevPAR Raw Data'!$B$6:$BE$43,'RevPAR Raw Data'!J$1,FALSE)</f>
        <v>192.15440312683199</v>
      </c>
      <c r="AB59" s="114">
        <f>VLOOKUP($A59,'RevPAR Raw Data'!$B$6:$BE$43,'RevPAR Raw Data'!K$1,FALSE)</f>
        <v>138.87013585790899</v>
      </c>
      <c r="AC59" s="115">
        <f>VLOOKUP($A59,'RevPAR Raw Data'!$B$6:$BE$43,'RevPAR Raw Data'!L$1,FALSE)</f>
        <v>174.77438554934</v>
      </c>
      <c r="AD59" s="114">
        <f>VLOOKUP($A59,'RevPAR Raw Data'!$B$6:$BE$43,'RevPAR Raw Data'!N$1,FALSE)</f>
        <v>133.19353755788401</v>
      </c>
      <c r="AE59" s="114">
        <f>VLOOKUP($A59,'RevPAR Raw Data'!$B$6:$BE$43,'RevPAR Raw Data'!O$1,FALSE)</f>
        <v>132.67206106602899</v>
      </c>
      <c r="AF59" s="115">
        <f>VLOOKUP($A59,'RevPAR Raw Data'!$B$6:$BE$43,'RevPAR Raw Data'!P$1,FALSE)</f>
        <v>132.93279931195599</v>
      </c>
      <c r="AG59" s="116">
        <f>VLOOKUP($A59,'RevPAR Raw Data'!$B$6:$BE$43,'RevPAR Raw Data'!R$1,FALSE)</f>
        <v>162.81964662437301</v>
      </c>
    </row>
    <row r="60" spans="1:33" ht="14.25">
      <c r="A60" s="93" t="s">
        <v>14</v>
      </c>
      <c r="B60" s="81">
        <f>(VLOOKUP($A59,'Occupancy Raw Data'!$B$8:$BE$51,'Occupancy Raw Data'!T$3,FALSE))/100</f>
        <v>3.92650879651988E-2</v>
      </c>
      <c r="C60" s="82">
        <f>(VLOOKUP($A59,'Occupancy Raw Data'!$B$8:$BE$51,'Occupancy Raw Data'!U$3,FALSE))/100</f>
        <v>-5.6325089832636004E-3</v>
      </c>
      <c r="D60" s="82">
        <f>(VLOOKUP($A59,'Occupancy Raw Data'!$B$8:$BE$51,'Occupancy Raw Data'!V$3,FALSE))/100</f>
        <v>-2.2555985911210199E-3</v>
      </c>
      <c r="E60" s="82">
        <f>(VLOOKUP($A59,'Occupancy Raw Data'!$B$8:$BE$51,'Occupancy Raw Data'!W$3,FALSE))/100</f>
        <v>-3.9401262110241898E-2</v>
      </c>
      <c r="F60" s="82">
        <f>(VLOOKUP($A59,'Occupancy Raw Data'!$B$8:$BE$51,'Occupancy Raw Data'!X$3,FALSE))/100</f>
        <v>-3.7968006657437901E-2</v>
      </c>
      <c r="G60" s="82">
        <f>(VLOOKUP($A59,'Occupancy Raw Data'!$B$8:$BE$51,'Occupancy Raw Data'!Y$3,FALSE))/100</f>
        <v>-1.0904846837335599E-2</v>
      </c>
      <c r="H60" s="83">
        <f>(VLOOKUP($A59,'Occupancy Raw Data'!$B$8:$BE$51,'Occupancy Raw Data'!AA$3,FALSE))/100</f>
        <v>6.4681992785946399E-2</v>
      </c>
      <c r="I60" s="83">
        <f>(VLOOKUP($A59,'Occupancy Raw Data'!$B$8:$BE$51,'Occupancy Raw Data'!AB$3,FALSE))/100</f>
        <v>7.0328347198691799E-2</v>
      </c>
      <c r="J60" s="82">
        <f>(VLOOKUP($A59,'Occupancy Raw Data'!$B$8:$BE$51,'Occupancy Raw Data'!AC$3,FALSE))/100</f>
        <v>6.7487263416588297E-2</v>
      </c>
      <c r="K60" s="84">
        <f>(VLOOKUP($A59,'Occupancy Raw Data'!$B$8:$BE$51,'Occupancy Raw Data'!AE$3,FALSE))/100</f>
        <v>9.740605341144461E-3</v>
      </c>
      <c r="M60" s="81">
        <f>(VLOOKUP($A59,'ADR Raw Data'!$B$6:$BE$49,'ADR Raw Data'!T$1,FALSE))/100</f>
        <v>2.33364787683583E-3</v>
      </c>
      <c r="N60" s="82">
        <f>(VLOOKUP($A59,'ADR Raw Data'!$B$6:$BE$49,'ADR Raw Data'!U$1,FALSE))/100</f>
        <v>3.8932667197920198E-2</v>
      </c>
      <c r="O60" s="82">
        <f>(VLOOKUP($A59,'ADR Raw Data'!$B$6:$BE$49,'ADR Raw Data'!V$1,FALSE))/100</f>
        <v>2.02358670126138E-2</v>
      </c>
      <c r="P60" s="82">
        <f>(VLOOKUP($A59,'ADR Raw Data'!$B$6:$BE$49,'ADR Raw Data'!W$1,FALSE))/100</f>
        <v>-4.7069746894011597E-2</v>
      </c>
      <c r="Q60" s="82">
        <f>(VLOOKUP($A59,'ADR Raw Data'!$B$6:$BE$49,'ADR Raw Data'!X$1,FALSE))/100</f>
        <v>-3.7786815863520402E-2</v>
      </c>
      <c r="R60" s="82">
        <f>(VLOOKUP($A59,'ADR Raw Data'!$B$6:$BE$49,'ADR Raw Data'!Y$1,FALSE))/100</f>
        <v>-4.60489077630218E-3</v>
      </c>
      <c r="S60" s="83">
        <f>(VLOOKUP($A59,'ADR Raw Data'!$B$6:$BE$49,'ADR Raw Data'!AA$1,FALSE))/100</f>
        <v>1.39832327267906E-2</v>
      </c>
      <c r="T60" s="83">
        <f>(VLOOKUP($A59,'ADR Raw Data'!$B$6:$BE$49,'ADR Raw Data'!AB$1,FALSE))/100</f>
        <v>3.0109079827404801E-2</v>
      </c>
      <c r="U60" s="82">
        <f>(VLOOKUP($A59,'ADR Raw Data'!$B$6:$BE$49,'ADR Raw Data'!AC$1,FALSE))/100</f>
        <v>2.1950106952700801E-2</v>
      </c>
      <c r="V60" s="84">
        <f>(VLOOKUP($A59,'ADR Raw Data'!$B$6:$BE$49,'ADR Raw Data'!AE$1,FALSE))/100</f>
        <v>-2.26181489267429E-3</v>
      </c>
      <c r="X60" s="81">
        <f>(VLOOKUP($A59,'RevPAR Raw Data'!$B$6:$BE$43,'RevPAR Raw Data'!T$1,FALSE))/100</f>
        <v>4.16903667311984E-2</v>
      </c>
      <c r="Y60" s="82">
        <f>(VLOOKUP($A59,'RevPAR Raw Data'!$B$6:$BE$43,'RevPAR Raw Data'!U$1,FALSE))/100</f>
        <v>3.3080869616921901E-2</v>
      </c>
      <c r="Z60" s="82">
        <f>(VLOOKUP($A59,'RevPAR Raw Data'!$B$6:$BE$43,'RevPAR Raw Data'!V$1,FALSE))/100</f>
        <v>1.7934624428369E-2</v>
      </c>
      <c r="AA60" s="82">
        <f>(VLOOKUP($A59,'RevPAR Raw Data'!$B$6:$BE$43,'RevPAR Raw Data'!W$1,FALSE))/100</f>
        <v>-8.4616401569419797E-2</v>
      </c>
      <c r="AB60" s="82">
        <f>(VLOOKUP($A59,'RevPAR Raw Data'!$B$6:$BE$43,'RevPAR Raw Data'!X$1,FALSE))/100</f>
        <v>-7.4320132444688797E-2</v>
      </c>
      <c r="AC60" s="82">
        <f>(VLOOKUP($A59,'RevPAR Raw Data'!$B$6:$BE$43,'RevPAR Raw Data'!Y$1,FALSE))/100</f>
        <v>-1.5459521985019599E-2</v>
      </c>
      <c r="AD60" s="83">
        <f>(VLOOKUP($A59,'RevPAR Raw Data'!$B$6:$BE$43,'RevPAR Raw Data'!AA$1,FALSE))/100</f>
        <v>7.9569688871095598E-2</v>
      </c>
      <c r="AE60" s="83">
        <f>(VLOOKUP($A59,'RevPAR Raw Data'!$B$6:$BE$43,'RevPAR Raw Data'!AB$1,FALSE))/100</f>
        <v>0.102554948846031</v>
      </c>
      <c r="AF60" s="82">
        <f>(VLOOKUP($A59,'RevPAR Raw Data'!$B$6:$BE$43,'RevPAR Raw Data'!AC$1,FALSE))/100</f>
        <v>9.0918723019228306E-2</v>
      </c>
      <c r="AG60" s="84">
        <f>(VLOOKUP($A59,'RevPAR Raw Data'!$B$6:$BE$43,'RevPAR Raw Data'!AE$1,FALSE))/100</f>
        <v>7.4567590022459E-3</v>
      </c>
    </row>
    <row r="61" spans="1:33">
      <c r="A61" s="131"/>
      <c r="B61" s="109"/>
      <c r="C61" s="110"/>
      <c r="D61" s="110"/>
      <c r="E61" s="110"/>
      <c r="F61" s="110"/>
      <c r="G61" s="110"/>
      <c r="H61" s="91"/>
      <c r="I61" s="91"/>
      <c r="J61" s="110"/>
      <c r="K61" s="133"/>
      <c r="M61" s="113"/>
      <c r="N61" s="114"/>
      <c r="O61" s="114"/>
      <c r="P61" s="114"/>
      <c r="Q61" s="114"/>
      <c r="R61" s="115"/>
      <c r="S61" s="114"/>
      <c r="T61" s="114"/>
      <c r="U61" s="115"/>
      <c r="V61" s="116"/>
      <c r="X61" s="113"/>
      <c r="Y61" s="114"/>
      <c r="Z61" s="114"/>
      <c r="AA61" s="114"/>
      <c r="AB61" s="114"/>
      <c r="AC61" s="115"/>
      <c r="AD61" s="114"/>
      <c r="AE61" s="114"/>
      <c r="AF61" s="115"/>
      <c r="AG61" s="116"/>
    </row>
    <row r="62" spans="1:33">
      <c r="A62" s="108" t="s">
        <v>35</v>
      </c>
      <c r="B62" s="109">
        <f>(VLOOKUP($A62,'Occupancy Raw Data'!$B$8:$BE$45,'Occupancy Raw Data'!G$3,FALSE))/100</f>
        <v>0.74350031705770403</v>
      </c>
      <c r="C62" s="110">
        <f>(VLOOKUP($A62,'Occupancy Raw Data'!$B$8:$BE$45,'Occupancy Raw Data'!H$3,FALSE))/100</f>
        <v>0.91862185584443001</v>
      </c>
      <c r="D62" s="110">
        <f>(VLOOKUP($A62,'Occupancy Raw Data'!$B$8:$BE$45,'Occupancy Raw Data'!I$3,FALSE))/100</f>
        <v>0.97664341576833602</v>
      </c>
      <c r="E62" s="110">
        <f>(VLOOKUP($A62,'Occupancy Raw Data'!$B$8:$BE$45,'Occupancy Raw Data'!J$3,FALSE))/100</f>
        <v>0.93891354893257206</v>
      </c>
      <c r="F62" s="110">
        <f>(VLOOKUP($A62,'Occupancy Raw Data'!$B$8:$BE$45,'Occupancy Raw Data'!K$3,FALSE))/100</f>
        <v>0.81674064679771707</v>
      </c>
      <c r="G62" s="111">
        <f>(VLOOKUP($A62,'Occupancy Raw Data'!$B$8:$BE$45,'Occupancy Raw Data'!L$3,FALSE))/100</f>
        <v>0.87888395688015197</v>
      </c>
      <c r="H62" s="91">
        <f>(VLOOKUP($A62,'Occupancy Raw Data'!$B$8:$BE$45,'Occupancy Raw Data'!N$3,FALSE))/100</f>
        <v>0.89420841259775896</v>
      </c>
      <c r="I62" s="91">
        <f>(VLOOKUP($A62,'Occupancy Raw Data'!$B$8:$BE$45,'Occupancy Raw Data'!O$3,FALSE))/100</f>
        <v>0.82625237793278306</v>
      </c>
      <c r="J62" s="111">
        <f>(VLOOKUP($A62,'Occupancy Raw Data'!$B$8:$BE$45,'Occupancy Raw Data'!P$3,FALSE))/100</f>
        <v>0.86023039526527101</v>
      </c>
      <c r="K62" s="112">
        <f>(VLOOKUP($A62,'Occupancy Raw Data'!$B$8:$BE$45,'Occupancy Raw Data'!R$3,FALSE))/100</f>
        <v>0.87355436784732898</v>
      </c>
      <c r="M62" s="113">
        <f>VLOOKUP($A62,'ADR Raw Data'!$B$6:$BE$43,'ADR Raw Data'!G$1,FALSE)</f>
        <v>197.900098081023</v>
      </c>
      <c r="N62" s="114">
        <f>VLOOKUP($A62,'ADR Raw Data'!$B$6:$BE$43,'ADR Raw Data'!H$1,FALSE)</f>
        <v>255.010411872986</v>
      </c>
      <c r="O62" s="114">
        <f>VLOOKUP($A62,'ADR Raw Data'!$B$6:$BE$43,'ADR Raw Data'!I$1,FALSE)</f>
        <v>268.43599502218302</v>
      </c>
      <c r="P62" s="114">
        <f>VLOOKUP($A62,'ADR Raw Data'!$B$6:$BE$43,'ADR Raw Data'!J$1,FALSE)</f>
        <v>261.013280054029</v>
      </c>
      <c r="Q62" s="114">
        <f>VLOOKUP($A62,'ADR Raw Data'!$B$6:$BE$43,'ADR Raw Data'!K$1,FALSE)</f>
        <v>218.68446946169701</v>
      </c>
      <c r="R62" s="115">
        <f>VLOOKUP($A62,'ADR Raw Data'!$B$6:$BE$43,'ADR Raw Data'!L$1,FALSE)</f>
        <v>242.862681096681</v>
      </c>
      <c r="S62" s="114">
        <f>VLOOKUP($A62,'ADR Raw Data'!$B$6:$BE$43,'ADR Raw Data'!N$1,FALSE)</f>
        <v>168.0514490013</v>
      </c>
      <c r="T62" s="114">
        <f>VLOOKUP($A62,'ADR Raw Data'!$B$6:$BE$43,'ADR Raw Data'!O$1,FALSE)</f>
        <v>159.03454080327401</v>
      </c>
      <c r="U62" s="115">
        <f>VLOOKUP($A62,'ADR Raw Data'!$B$6:$BE$43,'ADR Raw Data'!P$1,FALSE)</f>
        <v>163.721073161742</v>
      </c>
      <c r="V62" s="116">
        <f>VLOOKUP($A62,'ADR Raw Data'!$B$6:$BE$43,'ADR Raw Data'!R$1,FALSE)</f>
        <v>220.59568312622</v>
      </c>
      <c r="X62" s="113">
        <f>VLOOKUP($A62,'RevPAR Raw Data'!$B$6:$BE$43,'RevPAR Raw Data'!G$1,FALSE)</f>
        <v>147.13878566899101</v>
      </c>
      <c r="Y62" s="114">
        <f>VLOOKUP($A62,'RevPAR Raw Data'!$B$6:$BE$43,'RevPAR Raw Data'!H$1,FALSE)</f>
        <v>234.25813781441499</v>
      </c>
      <c r="Z62" s="114">
        <f>VLOOKUP($A62,'RevPAR Raw Data'!$B$6:$BE$43,'RevPAR Raw Data'!I$1,FALSE)</f>
        <v>262.16624709363703</v>
      </c>
      <c r="AA62" s="114">
        <f>VLOOKUP($A62,'RevPAR Raw Data'!$B$6:$BE$43,'RevPAR Raw Data'!J$1,FALSE)</f>
        <v>245.06890509406</v>
      </c>
      <c r="AB62" s="114">
        <f>VLOOKUP($A62,'RevPAR Raw Data'!$B$6:$BE$43,'RevPAR Raw Data'!K$1,FALSE)</f>
        <v>178.60849503276199</v>
      </c>
      <c r="AC62" s="115">
        <f>VLOOKUP($A62,'RevPAR Raw Data'!$B$6:$BE$43,'RevPAR Raw Data'!L$1,FALSE)</f>
        <v>213.44811414077299</v>
      </c>
      <c r="AD62" s="114">
        <f>VLOOKUP($A62,'RevPAR Raw Data'!$B$6:$BE$43,'RevPAR Raw Data'!N$1,FALSE)</f>
        <v>150.27301944620501</v>
      </c>
      <c r="AE62" s="114">
        <f>VLOOKUP($A62,'RevPAR Raw Data'!$B$6:$BE$43,'RevPAR Raw Data'!O$1,FALSE)</f>
        <v>131.40266751215299</v>
      </c>
      <c r="AF62" s="115">
        <f>VLOOKUP($A62,'RevPAR Raw Data'!$B$6:$BE$43,'RevPAR Raw Data'!P$1,FALSE)</f>
        <v>140.83784347917901</v>
      </c>
      <c r="AG62" s="116">
        <f>VLOOKUP($A62,'RevPAR Raw Data'!$B$6:$BE$43,'RevPAR Raw Data'!R$1,FALSE)</f>
        <v>192.70232252317501</v>
      </c>
    </row>
    <row r="63" spans="1:33" ht="14.25">
      <c r="A63" s="93" t="s">
        <v>14</v>
      </c>
      <c r="B63" s="81">
        <f>(VLOOKUP($A62,'Occupancy Raw Data'!$B$8:$BE$51,'Occupancy Raw Data'!T$3,FALSE))/100</f>
        <v>0.10889919536542299</v>
      </c>
      <c r="C63" s="82">
        <f>(VLOOKUP($A62,'Occupancy Raw Data'!$B$8:$BE$51,'Occupancy Raw Data'!U$3,FALSE))/100</f>
        <v>2.5275948299070497E-2</v>
      </c>
      <c r="D63" s="82">
        <f>(VLOOKUP($A62,'Occupancy Raw Data'!$B$8:$BE$51,'Occupancy Raw Data'!V$3,FALSE))/100</f>
        <v>-1.8273706576119799E-3</v>
      </c>
      <c r="E63" s="82">
        <f>(VLOOKUP($A62,'Occupancy Raw Data'!$B$8:$BE$51,'Occupancy Raw Data'!W$3,FALSE))/100</f>
        <v>-3.3251270942872502E-2</v>
      </c>
      <c r="F63" s="82">
        <f>(VLOOKUP($A62,'Occupancy Raw Data'!$B$8:$BE$51,'Occupancy Raw Data'!X$3,FALSE))/100</f>
        <v>-6.1740738889166605E-2</v>
      </c>
      <c r="G63" s="82">
        <f>(VLOOKUP($A62,'Occupancy Raw Data'!$B$8:$BE$51,'Occupancy Raw Data'!Y$3,FALSE))/100</f>
        <v>1.7862821917699401E-3</v>
      </c>
      <c r="H63" s="83">
        <f>(VLOOKUP($A62,'Occupancy Raw Data'!$B$8:$BE$51,'Occupancy Raw Data'!AA$3,FALSE))/100</f>
        <v>0.19433211827322999</v>
      </c>
      <c r="I63" s="83">
        <f>(VLOOKUP($A62,'Occupancy Raw Data'!$B$8:$BE$51,'Occupancy Raw Data'!AB$3,FALSE))/100</f>
        <v>0.18683450076618299</v>
      </c>
      <c r="J63" s="82">
        <f>(VLOOKUP($A62,'Occupancy Raw Data'!$B$8:$BE$51,'Occupancy Raw Data'!AC$3,FALSE))/100</f>
        <v>0.19071959576037098</v>
      </c>
      <c r="K63" s="84">
        <f>(VLOOKUP($A62,'Occupancy Raw Data'!$B$8:$BE$51,'Occupancy Raw Data'!AE$3,FALSE))/100</f>
        <v>4.8599160654154996E-2</v>
      </c>
      <c r="M63" s="81">
        <f>(VLOOKUP($A62,'ADR Raw Data'!$B$6:$BE$49,'ADR Raw Data'!T$1,FALSE))/100</f>
        <v>-6.0679700239974196E-2</v>
      </c>
      <c r="N63" s="82">
        <f>(VLOOKUP($A62,'ADR Raw Data'!$B$6:$BE$49,'ADR Raw Data'!U$1,FALSE))/100</f>
        <v>5.2603526584065502E-2</v>
      </c>
      <c r="O63" s="82">
        <f>(VLOOKUP($A62,'ADR Raw Data'!$B$6:$BE$49,'ADR Raw Data'!V$1,FALSE))/100</f>
        <v>2.2637939737943001E-2</v>
      </c>
      <c r="P63" s="82">
        <f>(VLOOKUP($A62,'ADR Raw Data'!$B$6:$BE$49,'ADR Raw Data'!W$1,FALSE))/100</f>
        <v>-2.7988747715449402E-3</v>
      </c>
      <c r="Q63" s="82">
        <f>(VLOOKUP($A62,'ADR Raw Data'!$B$6:$BE$49,'ADR Raw Data'!X$1,FALSE))/100</f>
        <v>-1.1764650087441798E-2</v>
      </c>
      <c r="R63" s="82">
        <f>(VLOOKUP($A62,'ADR Raw Data'!$B$6:$BE$49,'ADR Raw Data'!Y$1,FALSE))/100</f>
        <v>3.14773071011786E-3</v>
      </c>
      <c r="S63" s="83">
        <f>(VLOOKUP($A62,'ADR Raw Data'!$B$6:$BE$49,'ADR Raw Data'!AA$1,FALSE))/100</f>
        <v>1.1125730710715799E-2</v>
      </c>
      <c r="T63" s="83">
        <f>(VLOOKUP($A62,'ADR Raw Data'!$B$6:$BE$49,'ADR Raw Data'!AB$1,FALSE))/100</f>
        <v>2.5274791822206201E-3</v>
      </c>
      <c r="U63" s="82">
        <f>(VLOOKUP($A62,'ADR Raw Data'!$B$6:$BE$49,'ADR Raw Data'!AC$1,FALSE))/100</f>
        <v>7.1700547490023102E-3</v>
      </c>
      <c r="V63" s="84">
        <f>(VLOOKUP($A62,'ADR Raw Data'!$B$6:$BE$49,'ADR Raw Data'!AE$1,FALSE))/100</f>
        <v>-8.0744185369082105E-3</v>
      </c>
      <c r="X63" s="81">
        <f>(VLOOKUP($A62,'RevPAR Raw Data'!$B$6:$BE$43,'RevPAR Raw Data'!T$1,FALSE))/100</f>
        <v>4.1611524594300994E-2</v>
      </c>
      <c r="Y63" s="82">
        <f>(VLOOKUP($A62,'RevPAR Raw Data'!$B$6:$BE$43,'RevPAR Raw Data'!U$1,FALSE))/100</f>
        <v>7.9209078901423605E-2</v>
      </c>
      <c r="Z63" s="82">
        <f>(VLOOKUP($A62,'RevPAR Raw Data'!$B$6:$BE$43,'RevPAR Raw Data'!V$1,FALSE))/100</f>
        <v>2.07692011735051E-2</v>
      </c>
      <c r="AA63" s="82">
        <f>(VLOOKUP($A62,'RevPAR Raw Data'!$B$6:$BE$43,'RevPAR Raw Data'!W$1,FALSE))/100</f>
        <v>-3.5957079571053596E-2</v>
      </c>
      <c r="AB63" s="82">
        <f>(VLOOKUP($A62,'RevPAR Raw Data'!$B$6:$BE$43,'RevPAR Raw Data'!X$1,FALSE))/100</f>
        <v>-7.2779030787437304E-2</v>
      </c>
      <c r="AC63" s="82">
        <f>(VLOOKUP($A62,'RevPAR Raw Data'!$B$6:$BE$43,'RevPAR Raw Data'!Y$1,FALSE))/100</f>
        <v>4.9396356371997803E-3</v>
      </c>
      <c r="AD63" s="83">
        <f>(VLOOKUP($A62,'RevPAR Raw Data'!$B$6:$BE$43,'RevPAR Raw Data'!AA$1,FALSE))/100</f>
        <v>0.207619935800297</v>
      </c>
      <c r="AE63" s="83">
        <f>(VLOOKUP($A62,'RevPAR Raw Data'!$B$6:$BE$43,'RevPAR Raw Data'!AB$1,FALSE))/100</f>
        <v>0.18983420025961098</v>
      </c>
      <c r="AF63" s="82">
        <f>(VLOOKUP($A62,'RevPAR Raw Data'!$B$6:$BE$43,'RevPAR Raw Data'!AC$1,FALSE))/100</f>
        <v>0.19925712045268298</v>
      </c>
      <c r="AG63" s="84">
        <f>(VLOOKUP($A62,'RevPAR Raw Data'!$B$6:$BE$43,'RevPAR Raw Data'!AE$1,FALSE))/100</f>
        <v>4.0132332153582702E-2</v>
      </c>
    </row>
    <row r="64" spans="1:33">
      <c r="A64" s="131"/>
      <c r="B64" s="109"/>
      <c r="C64" s="110"/>
      <c r="D64" s="110"/>
      <c r="E64" s="110"/>
      <c r="F64" s="110"/>
      <c r="G64" s="111"/>
      <c r="H64" s="91"/>
      <c r="I64" s="91"/>
      <c r="J64" s="111"/>
      <c r="K64" s="112"/>
      <c r="M64" s="113"/>
      <c r="N64" s="114"/>
      <c r="O64" s="114"/>
      <c r="P64" s="114"/>
      <c r="Q64" s="114"/>
      <c r="R64" s="115"/>
      <c r="S64" s="114"/>
      <c r="T64" s="114"/>
      <c r="U64" s="115"/>
      <c r="V64" s="116"/>
      <c r="X64" s="113"/>
      <c r="Y64" s="114"/>
      <c r="Z64" s="114"/>
      <c r="AA64" s="114"/>
      <c r="AB64" s="114"/>
      <c r="AC64" s="115"/>
      <c r="AD64" s="114"/>
      <c r="AE64" s="114"/>
      <c r="AF64" s="115"/>
      <c r="AG64" s="116"/>
    </row>
    <row r="65" spans="1:33">
      <c r="A65" s="108" t="s">
        <v>36</v>
      </c>
      <c r="B65" s="109">
        <f>(VLOOKUP($A65,'Occupancy Raw Data'!$B$8:$BE$45,'Occupancy Raw Data'!G$3,FALSE))/100</f>
        <v>0.76058139534883695</v>
      </c>
      <c r="C65" s="110">
        <f>(VLOOKUP($A65,'Occupancy Raw Data'!$B$8:$BE$45,'Occupancy Raw Data'!H$3,FALSE))/100</f>
        <v>0.89848837209302301</v>
      </c>
      <c r="D65" s="110">
        <f>(VLOOKUP($A65,'Occupancy Raw Data'!$B$8:$BE$45,'Occupancy Raw Data'!I$3,FALSE))/100</f>
        <v>0.93837209302325508</v>
      </c>
      <c r="E65" s="110">
        <f>(VLOOKUP($A65,'Occupancy Raw Data'!$B$8:$BE$45,'Occupancy Raw Data'!J$3,FALSE))/100</f>
        <v>0.84744186046511605</v>
      </c>
      <c r="F65" s="110">
        <f>(VLOOKUP($A65,'Occupancy Raw Data'!$B$8:$BE$45,'Occupancy Raw Data'!K$3,FALSE))/100</f>
        <v>0.74813953488371998</v>
      </c>
      <c r="G65" s="111">
        <f>(VLOOKUP($A65,'Occupancy Raw Data'!$B$8:$BE$45,'Occupancy Raw Data'!L$3,FALSE))/100</f>
        <v>0.83860465116279004</v>
      </c>
      <c r="H65" s="91">
        <f>(VLOOKUP($A65,'Occupancy Raw Data'!$B$8:$BE$45,'Occupancy Raw Data'!N$3,FALSE))/100</f>
        <v>0.76139534883720894</v>
      </c>
      <c r="I65" s="91">
        <f>(VLOOKUP($A65,'Occupancy Raw Data'!$B$8:$BE$45,'Occupancy Raw Data'!O$3,FALSE))/100</f>
        <v>0.77174418604651096</v>
      </c>
      <c r="J65" s="111">
        <f>(VLOOKUP($A65,'Occupancy Raw Data'!$B$8:$BE$45,'Occupancy Raw Data'!P$3,FALSE))/100</f>
        <v>0.76656976744186001</v>
      </c>
      <c r="K65" s="112">
        <f>(VLOOKUP($A65,'Occupancy Raw Data'!$B$8:$BE$45,'Occupancy Raw Data'!R$3,FALSE))/100</f>
        <v>0.81802325581395297</v>
      </c>
      <c r="M65" s="113">
        <f>VLOOKUP($A65,'ADR Raw Data'!$B$6:$BE$43,'ADR Raw Data'!G$1,FALSE)</f>
        <v>181.91556031187801</v>
      </c>
      <c r="N65" s="114">
        <f>VLOOKUP($A65,'ADR Raw Data'!$B$6:$BE$43,'ADR Raw Data'!H$1,FALSE)</f>
        <v>209.46362624563201</v>
      </c>
      <c r="O65" s="114">
        <f>VLOOKUP($A65,'ADR Raw Data'!$B$6:$BE$43,'ADR Raw Data'!I$1,FALSE)</f>
        <v>213.93506815365501</v>
      </c>
      <c r="P65" s="114">
        <f>VLOOKUP($A65,'ADR Raw Data'!$B$6:$BE$43,'ADR Raw Data'!J$1,FALSE)</f>
        <v>182.83087952799099</v>
      </c>
      <c r="Q65" s="114">
        <f>VLOOKUP($A65,'ADR Raw Data'!$B$6:$BE$43,'ADR Raw Data'!K$1,FALSE)</f>
        <v>160.94476686353701</v>
      </c>
      <c r="R65" s="115">
        <f>VLOOKUP($A65,'ADR Raw Data'!$B$6:$BE$43,'ADR Raw Data'!L$1,FALSE)</f>
        <v>191.42765391014899</v>
      </c>
      <c r="S65" s="114">
        <f>VLOOKUP($A65,'ADR Raw Data'!$B$6:$BE$43,'ADR Raw Data'!N$1,FALSE)</f>
        <v>145.727021991447</v>
      </c>
      <c r="T65" s="114">
        <f>VLOOKUP($A65,'ADR Raw Data'!$B$6:$BE$43,'ADR Raw Data'!O$1,FALSE)</f>
        <v>143.787937321078</v>
      </c>
      <c r="U65" s="115">
        <f>VLOOKUP($A65,'ADR Raw Data'!$B$6:$BE$43,'ADR Raw Data'!P$1,FALSE)</f>
        <v>144.75093515358299</v>
      </c>
      <c r="V65" s="116">
        <f>VLOOKUP($A65,'ADR Raw Data'!$B$6:$BE$43,'ADR Raw Data'!R$1,FALSE)</f>
        <v>178.93029302467201</v>
      </c>
      <c r="X65" s="113">
        <f>VLOOKUP($A65,'RevPAR Raw Data'!$B$6:$BE$43,'RevPAR Raw Data'!G$1,FALSE)</f>
        <v>138.36159069767399</v>
      </c>
      <c r="Y65" s="114">
        <f>VLOOKUP($A65,'RevPAR Raw Data'!$B$6:$BE$43,'RevPAR Raw Data'!H$1,FALSE)</f>
        <v>188.20063255813901</v>
      </c>
      <c r="Z65" s="114">
        <f>VLOOKUP($A65,'RevPAR Raw Data'!$B$6:$BE$43,'RevPAR Raw Data'!I$1,FALSE)</f>
        <v>200.75069767441801</v>
      </c>
      <c r="AA65" s="114">
        <f>VLOOKUP($A65,'RevPAR Raw Data'!$B$6:$BE$43,'RevPAR Raw Data'!J$1,FALSE)</f>
        <v>154.938540697674</v>
      </c>
      <c r="AB65" s="114">
        <f>VLOOKUP($A65,'RevPAR Raw Data'!$B$6:$BE$43,'RevPAR Raw Data'!K$1,FALSE)</f>
        <v>120.409143023255</v>
      </c>
      <c r="AC65" s="115">
        <f>VLOOKUP($A65,'RevPAR Raw Data'!$B$6:$BE$43,'RevPAR Raw Data'!L$1,FALSE)</f>
        <v>160.532120930232</v>
      </c>
      <c r="AD65" s="114">
        <f>VLOOKUP($A65,'RevPAR Raw Data'!$B$6:$BE$43,'RevPAR Raw Data'!N$1,FALSE)</f>
        <v>110.955876744186</v>
      </c>
      <c r="AE65" s="114">
        <f>VLOOKUP($A65,'RevPAR Raw Data'!$B$6:$BE$43,'RevPAR Raw Data'!O$1,FALSE)</f>
        <v>110.967504651162</v>
      </c>
      <c r="AF65" s="115">
        <f>VLOOKUP($A65,'RevPAR Raw Data'!$B$6:$BE$43,'RevPAR Raw Data'!P$1,FALSE)</f>
        <v>110.961690697674</v>
      </c>
      <c r="AG65" s="116">
        <f>VLOOKUP($A65,'RevPAR Raw Data'!$B$6:$BE$43,'RevPAR Raw Data'!R$1,FALSE)</f>
        <v>146.36914086378701</v>
      </c>
    </row>
    <row r="66" spans="1:33" ht="14.25">
      <c r="A66" s="93" t="s">
        <v>14</v>
      </c>
      <c r="B66" s="81">
        <f>(VLOOKUP($A65,'Occupancy Raw Data'!$B$8:$BE$51,'Occupancy Raw Data'!T$3,FALSE))/100</f>
        <v>0.158331349328097</v>
      </c>
      <c r="C66" s="82">
        <f>(VLOOKUP($A65,'Occupancy Raw Data'!$B$8:$BE$51,'Occupancy Raw Data'!U$3,FALSE))/100</f>
        <v>9.4416477994006001E-2</v>
      </c>
      <c r="D66" s="82">
        <f>(VLOOKUP($A65,'Occupancy Raw Data'!$B$8:$BE$51,'Occupancy Raw Data'!V$3,FALSE))/100</f>
        <v>1.8481331502488201E-2</v>
      </c>
      <c r="E66" s="82">
        <f>(VLOOKUP($A65,'Occupancy Raw Data'!$B$8:$BE$51,'Occupancy Raw Data'!W$3,FALSE))/100</f>
        <v>-4.7494271334937402E-2</v>
      </c>
      <c r="F66" s="82">
        <f>(VLOOKUP($A65,'Occupancy Raw Data'!$B$8:$BE$51,'Occupancy Raw Data'!X$3,FALSE))/100</f>
        <v>-3.9378605223349501E-3</v>
      </c>
      <c r="G66" s="82">
        <f>(VLOOKUP($A65,'Occupancy Raw Data'!$B$8:$BE$51,'Occupancy Raw Data'!Y$3,FALSE))/100</f>
        <v>3.7945887146534997E-2</v>
      </c>
      <c r="H66" s="83">
        <f>(VLOOKUP($A65,'Occupancy Raw Data'!$B$8:$BE$51,'Occupancy Raw Data'!AA$3,FALSE))/100</f>
        <v>0.148060071444193</v>
      </c>
      <c r="I66" s="83">
        <f>(VLOOKUP($A65,'Occupancy Raw Data'!$B$8:$BE$51,'Occupancy Raw Data'!AB$3,FALSE))/100</f>
        <v>0.181566960705693</v>
      </c>
      <c r="J66" s="82">
        <f>(VLOOKUP($A65,'Occupancy Raw Data'!$B$8:$BE$51,'Occupancy Raw Data'!AC$3,FALSE))/100</f>
        <v>0.16468562718463201</v>
      </c>
      <c r="K66" s="84">
        <f>(VLOOKUP($A65,'Occupancy Raw Data'!$B$8:$BE$51,'Occupancy Raw Data'!AE$3,FALSE))/100</f>
        <v>6.9094461041132996E-2</v>
      </c>
      <c r="M66" s="81">
        <f>(VLOOKUP($A65,'ADR Raw Data'!$B$6:$BE$49,'ADR Raw Data'!T$1,FALSE))/100</f>
        <v>0.135711432463203</v>
      </c>
      <c r="N66" s="82">
        <f>(VLOOKUP($A65,'ADR Raw Data'!$B$6:$BE$49,'ADR Raw Data'!U$1,FALSE))/100</f>
        <v>0.106017759824307</v>
      </c>
      <c r="O66" s="82">
        <f>(VLOOKUP($A65,'ADR Raw Data'!$B$6:$BE$49,'ADR Raw Data'!V$1,FALSE))/100</f>
        <v>6.49629032844765E-2</v>
      </c>
      <c r="P66" s="82">
        <f>(VLOOKUP($A65,'ADR Raw Data'!$B$6:$BE$49,'ADR Raw Data'!W$1,FALSE))/100</f>
        <v>-5.8605082247849404E-2</v>
      </c>
      <c r="Q66" s="82">
        <f>(VLOOKUP($A65,'ADR Raw Data'!$B$6:$BE$49,'ADR Raw Data'!X$1,FALSE))/100</f>
        <v>-8.1831748265659796E-2</v>
      </c>
      <c r="R66" s="82">
        <f>(VLOOKUP($A65,'ADR Raw Data'!$B$6:$BE$49,'ADR Raw Data'!Y$1,FALSE))/100</f>
        <v>3.0827310251105203E-2</v>
      </c>
      <c r="S66" s="83">
        <f>(VLOOKUP($A65,'ADR Raw Data'!$B$6:$BE$49,'ADR Raw Data'!AA$1,FALSE))/100</f>
        <v>-1.39178402098451E-2</v>
      </c>
      <c r="T66" s="83">
        <f>(VLOOKUP($A65,'ADR Raw Data'!$B$6:$BE$49,'ADR Raw Data'!AB$1,FALSE))/100</f>
        <v>-5.2762615820689199E-3</v>
      </c>
      <c r="U66" s="82">
        <f>(VLOOKUP($A65,'ADR Raw Data'!$B$6:$BE$49,'ADR Raw Data'!AC$1,FALSE))/100</f>
        <v>-9.7732156787680505E-3</v>
      </c>
      <c r="V66" s="84">
        <f>(VLOOKUP($A65,'ADR Raw Data'!$B$6:$BE$49,'ADR Raw Data'!AE$1,FALSE))/100</f>
        <v>1.6710878316298302E-2</v>
      </c>
      <c r="X66" s="81">
        <f>(VLOOKUP($A65,'RevPAR Raw Data'!$B$6:$BE$43,'RevPAR Raw Data'!T$1,FALSE))/100</f>
        <v>0.31553015601244899</v>
      </c>
      <c r="Y66" s="82">
        <f>(VLOOKUP($A65,'RevPAR Raw Data'!$B$6:$BE$43,'RevPAR Raw Data'!U$1,FALSE))/100</f>
        <v>0.21044406130573901</v>
      </c>
      <c r="Z66" s="82">
        <f>(VLOOKUP($A65,'RevPAR Raw Data'!$B$6:$BE$43,'RevPAR Raw Data'!V$1,FALSE))/100</f>
        <v>8.4644835737929289E-2</v>
      </c>
      <c r="AA66" s="82">
        <f>(VLOOKUP($A65,'RevPAR Raw Data'!$B$6:$BE$43,'RevPAR Raw Data'!W$1,FALSE))/100</f>
        <v>-0.10331594790490101</v>
      </c>
      <c r="AB66" s="82">
        <f>(VLOOKUP($A65,'RevPAR Raw Data'!$B$6:$BE$43,'RevPAR Raw Data'!X$1,FALSE))/100</f>
        <v>-8.5447366777025704E-2</v>
      </c>
      <c r="AC66" s="82">
        <f>(VLOOKUP($A65,'RevPAR Raw Data'!$B$6:$BE$43,'RevPAR Raw Data'!Y$1,FALSE))/100</f>
        <v>6.9942967033459896E-2</v>
      </c>
      <c r="AD66" s="83">
        <f>(VLOOKUP($A65,'RevPAR Raw Data'!$B$6:$BE$43,'RevPAR Raw Data'!AA$1,FALSE))/100</f>
        <v>0.13208155481852901</v>
      </c>
      <c r="AE66" s="83">
        <f>(VLOOKUP($A65,'RevPAR Raw Data'!$B$6:$BE$43,'RevPAR Raw Data'!AB$1,FALSE))/100</f>
        <v>0.17533270434428</v>
      </c>
      <c r="AF66" s="82">
        <f>(VLOOKUP($A65,'RevPAR Raw Data'!$B$6:$BE$43,'RevPAR Raw Data'!AC$1,FALSE))/100</f>
        <v>0.15330290335219499</v>
      </c>
      <c r="AG66" s="84">
        <f>(VLOOKUP($A65,'RevPAR Raw Data'!$B$6:$BE$43,'RevPAR Raw Data'!AE$1,FALSE))/100</f>
        <v>8.6959968488220005E-2</v>
      </c>
    </row>
    <row r="67" spans="1:33">
      <c r="A67" s="134"/>
      <c r="B67" s="109"/>
      <c r="C67" s="110"/>
      <c r="D67" s="110"/>
      <c r="E67" s="110"/>
      <c r="F67" s="110"/>
      <c r="G67" s="111"/>
      <c r="H67" s="91"/>
      <c r="I67" s="91"/>
      <c r="J67" s="111"/>
      <c r="K67" s="112"/>
      <c r="M67" s="113"/>
      <c r="N67" s="114"/>
      <c r="O67" s="114"/>
      <c r="P67" s="114"/>
      <c r="Q67" s="114"/>
      <c r="R67" s="115"/>
      <c r="S67" s="114"/>
      <c r="T67" s="114"/>
      <c r="U67" s="115"/>
      <c r="V67" s="116"/>
      <c r="X67" s="113"/>
      <c r="Y67" s="114"/>
      <c r="Z67" s="114"/>
      <c r="AA67" s="114"/>
      <c r="AB67" s="114"/>
      <c r="AC67" s="115"/>
      <c r="AD67" s="114"/>
      <c r="AE67" s="114"/>
      <c r="AF67" s="115"/>
      <c r="AG67" s="116"/>
    </row>
    <row r="68" spans="1:33">
      <c r="A68" s="108" t="s">
        <v>37</v>
      </c>
      <c r="B68" s="109">
        <f>(VLOOKUP($A68,'Occupancy Raw Data'!$B$8:$BE$45,'Occupancy Raw Data'!G$3,FALSE))/100</f>
        <v>0.69951478743068296</v>
      </c>
      <c r="C68" s="110">
        <f>(VLOOKUP($A68,'Occupancy Raw Data'!$B$8:$BE$45,'Occupancy Raw Data'!H$3,FALSE))/100</f>
        <v>0.86055914972273495</v>
      </c>
      <c r="D68" s="110">
        <f>(VLOOKUP($A68,'Occupancy Raw Data'!$B$8:$BE$45,'Occupancy Raw Data'!I$3,FALSE))/100</f>
        <v>0.93680683918669105</v>
      </c>
      <c r="E68" s="110">
        <f>(VLOOKUP($A68,'Occupancy Raw Data'!$B$8:$BE$45,'Occupancy Raw Data'!J$3,FALSE))/100</f>
        <v>0.88204713493530407</v>
      </c>
      <c r="F68" s="110">
        <f>(VLOOKUP($A68,'Occupancy Raw Data'!$B$8:$BE$45,'Occupancy Raw Data'!K$3,FALSE))/100</f>
        <v>0.74468576709796597</v>
      </c>
      <c r="G68" s="111">
        <f>(VLOOKUP($A68,'Occupancy Raw Data'!$B$8:$BE$45,'Occupancy Raw Data'!L$3,FALSE))/100</f>
        <v>0.82472273567467591</v>
      </c>
      <c r="H68" s="91">
        <f>(VLOOKUP($A68,'Occupancy Raw Data'!$B$8:$BE$45,'Occupancy Raw Data'!N$3,FALSE))/100</f>
        <v>0.74653419593345605</v>
      </c>
      <c r="I68" s="91">
        <f>(VLOOKUP($A68,'Occupancy Raw Data'!$B$8:$BE$45,'Occupancy Raw Data'!O$3,FALSE))/100</f>
        <v>0.76952402957486099</v>
      </c>
      <c r="J68" s="111">
        <f>(VLOOKUP($A68,'Occupancy Raw Data'!$B$8:$BE$45,'Occupancy Raw Data'!P$3,FALSE))/100</f>
        <v>0.75802911275415796</v>
      </c>
      <c r="K68" s="112">
        <f>(VLOOKUP($A68,'Occupancy Raw Data'!$B$8:$BE$45,'Occupancy Raw Data'!R$3,FALSE))/100</f>
        <v>0.80566741484024207</v>
      </c>
      <c r="M68" s="113">
        <f>VLOOKUP($A68,'ADR Raw Data'!$B$6:$BE$43,'ADR Raw Data'!G$1,FALSE)</f>
        <v>156.902293971924</v>
      </c>
      <c r="N68" s="114">
        <f>VLOOKUP($A68,'ADR Raw Data'!$B$6:$BE$43,'ADR Raw Data'!H$1,FALSE)</f>
        <v>197.03965095986001</v>
      </c>
      <c r="O68" s="114">
        <f>VLOOKUP($A68,'ADR Raw Data'!$B$6:$BE$43,'ADR Raw Data'!I$1,FALSE)</f>
        <v>220.67648168701399</v>
      </c>
      <c r="P68" s="114">
        <f>VLOOKUP($A68,'ADR Raw Data'!$B$6:$BE$43,'ADR Raw Data'!J$1,FALSE)</f>
        <v>208.47689980353601</v>
      </c>
      <c r="Q68" s="114">
        <f>VLOOKUP($A68,'ADR Raw Data'!$B$6:$BE$43,'ADR Raw Data'!K$1,FALSE)</f>
        <v>164.69080359913099</v>
      </c>
      <c r="R68" s="115">
        <f>VLOOKUP($A68,'ADR Raw Data'!$B$6:$BE$43,'ADR Raw Data'!L$1,FALSE)</f>
        <v>192.20528352103901</v>
      </c>
      <c r="S68" s="114">
        <f>VLOOKUP($A68,'ADR Raw Data'!$B$6:$BE$43,'ADR Raw Data'!N$1,FALSE)</f>
        <v>144.18004797276299</v>
      </c>
      <c r="T68" s="114">
        <f>VLOOKUP($A68,'ADR Raw Data'!$B$6:$BE$43,'ADR Raw Data'!O$1,FALSE)</f>
        <v>141.975255967572</v>
      </c>
      <c r="U68" s="115">
        <f>VLOOKUP($A68,'ADR Raw Data'!$B$6:$BE$43,'ADR Raw Data'!P$1,FALSE)</f>
        <v>143.06093499961801</v>
      </c>
      <c r="V68" s="116">
        <f>VLOOKUP($A68,'ADR Raw Data'!$B$6:$BE$43,'ADR Raw Data'!R$1,FALSE)</f>
        <v>178.99428559723</v>
      </c>
      <c r="X68" s="113">
        <f>VLOOKUP($A68,'RevPAR Raw Data'!$B$6:$BE$43,'RevPAR Raw Data'!G$1,FALSE)</f>
        <v>109.755474815157</v>
      </c>
      <c r="Y68" s="114">
        <f>VLOOKUP($A68,'RevPAR Raw Data'!$B$6:$BE$43,'RevPAR Raw Data'!H$1,FALSE)</f>
        <v>169.564274491682</v>
      </c>
      <c r="Z68" s="114">
        <f>VLOOKUP($A68,'RevPAR Raw Data'!$B$6:$BE$43,'RevPAR Raw Data'!I$1,FALSE)</f>
        <v>206.73123729205099</v>
      </c>
      <c r="AA68" s="114">
        <f>VLOOKUP($A68,'RevPAR Raw Data'!$B$6:$BE$43,'RevPAR Raw Data'!J$1,FALSE)</f>
        <v>183.88645217190299</v>
      </c>
      <c r="AB68" s="114">
        <f>VLOOKUP($A68,'RevPAR Raw Data'!$B$6:$BE$43,'RevPAR Raw Data'!K$1,FALSE)</f>
        <v>122.64289741219901</v>
      </c>
      <c r="AC68" s="115">
        <f>VLOOKUP($A68,'RevPAR Raw Data'!$B$6:$BE$43,'RevPAR Raw Data'!L$1,FALSE)</f>
        <v>158.51606723659799</v>
      </c>
      <c r="AD68" s="114">
        <f>VLOOKUP($A68,'RevPAR Raw Data'!$B$6:$BE$43,'RevPAR Raw Data'!N$1,FALSE)</f>
        <v>107.635336182994</v>
      </c>
      <c r="AE68" s="114">
        <f>VLOOKUP($A68,'RevPAR Raw Data'!$B$6:$BE$43,'RevPAR Raw Data'!O$1,FALSE)</f>
        <v>109.253371072088</v>
      </c>
      <c r="AF68" s="115">
        <f>VLOOKUP($A68,'RevPAR Raw Data'!$B$6:$BE$43,'RevPAR Raw Data'!P$1,FALSE)</f>
        <v>108.44435362754101</v>
      </c>
      <c r="AG68" s="116">
        <f>VLOOKUP($A68,'RevPAR Raw Data'!$B$6:$BE$43,'RevPAR Raw Data'!R$1,FALSE)</f>
        <v>144.20986334829601</v>
      </c>
    </row>
    <row r="69" spans="1:33" ht="14.25">
      <c r="A69" s="93" t="s">
        <v>14</v>
      </c>
      <c r="B69" s="81">
        <f>(VLOOKUP($A68,'Occupancy Raw Data'!$B$8:$BE$51,'Occupancy Raw Data'!T$3,FALSE))/100</f>
        <v>0.114282612419166</v>
      </c>
      <c r="C69" s="82">
        <f>(VLOOKUP($A68,'Occupancy Raw Data'!$B$8:$BE$51,'Occupancy Raw Data'!U$3,FALSE))/100</f>
        <v>3.6461467319193003E-2</v>
      </c>
      <c r="D69" s="82">
        <f>(VLOOKUP($A68,'Occupancy Raw Data'!$B$8:$BE$51,'Occupancy Raw Data'!V$3,FALSE))/100</f>
        <v>7.3981722421547793E-4</v>
      </c>
      <c r="E69" s="82">
        <f>(VLOOKUP($A68,'Occupancy Raw Data'!$B$8:$BE$51,'Occupancy Raw Data'!W$3,FALSE))/100</f>
        <v>-2.5639132598924502E-2</v>
      </c>
      <c r="F69" s="82">
        <f>(VLOOKUP($A68,'Occupancy Raw Data'!$B$8:$BE$51,'Occupancy Raw Data'!X$3,FALSE))/100</f>
        <v>5.0459529599743397E-2</v>
      </c>
      <c r="G69" s="82">
        <f>(VLOOKUP($A68,'Occupancy Raw Data'!$B$8:$BE$51,'Occupancy Raw Data'!Y$3,FALSE))/100</f>
        <v>2.8757724909962E-2</v>
      </c>
      <c r="H69" s="83">
        <f>(VLOOKUP($A68,'Occupancy Raw Data'!$B$8:$BE$51,'Occupancy Raw Data'!AA$3,FALSE))/100</f>
        <v>9.8398220013072898E-2</v>
      </c>
      <c r="I69" s="83">
        <f>(VLOOKUP($A68,'Occupancy Raw Data'!$B$8:$BE$51,'Occupancy Raw Data'!AB$3,FALSE))/100</f>
        <v>0.12899652226358702</v>
      </c>
      <c r="J69" s="82">
        <f>(VLOOKUP($A68,'Occupancy Raw Data'!$B$8:$BE$51,'Occupancy Raw Data'!AC$3,FALSE))/100</f>
        <v>0.113719206884206</v>
      </c>
      <c r="K69" s="84">
        <f>(VLOOKUP($A68,'Occupancy Raw Data'!$B$8:$BE$51,'Occupancy Raw Data'!AE$3,FALSE))/100</f>
        <v>5.0296466008957895E-2</v>
      </c>
      <c r="M69" s="81">
        <f>(VLOOKUP($A68,'ADR Raw Data'!$B$6:$BE$49,'ADR Raw Data'!T$1,FALSE))/100</f>
        <v>5.5574743026627293E-2</v>
      </c>
      <c r="N69" s="82">
        <f>(VLOOKUP($A68,'ADR Raw Data'!$B$6:$BE$49,'ADR Raw Data'!U$1,FALSE))/100</f>
        <v>7.0200422202568197E-2</v>
      </c>
      <c r="O69" s="82">
        <f>(VLOOKUP($A68,'ADR Raw Data'!$B$6:$BE$49,'ADR Raw Data'!V$1,FALSE))/100</f>
        <v>3.5955913233656801E-2</v>
      </c>
      <c r="P69" s="82">
        <f>(VLOOKUP($A68,'ADR Raw Data'!$B$6:$BE$49,'ADR Raw Data'!W$1,FALSE))/100</f>
        <v>2.2250057461715399E-2</v>
      </c>
      <c r="Q69" s="82">
        <f>(VLOOKUP($A68,'ADR Raw Data'!$B$6:$BE$49,'ADR Raw Data'!X$1,FALSE))/100</f>
        <v>1.11855858289284E-2</v>
      </c>
      <c r="R69" s="82">
        <f>(VLOOKUP($A68,'ADR Raw Data'!$B$6:$BE$49,'ADR Raw Data'!Y$1,FALSE))/100</f>
        <v>3.3202224093801497E-2</v>
      </c>
      <c r="S69" s="83">
        <f>(VLOOKUP($A68,'ADR Raw Data'!$B$6:$BE$49,'ADR Raw Data'!AA$1,FALSE))/100</f>
        <v>4.07435924959813E-2</v>
      </c>
      <c r="T69" s="83">
        <f>(VLOOKUP($A68,'ADR Raw Data'!$B$6:$BE$49,'ADR Raw Data'!AB$1,FALSE))/100</f>
        <v>4.8301288366762299E-2</v>
      </c>
      <c r="U69" s="82">
        <f>(VLOOKUP($A68,'ADR Raw Data'!$B$6:$BE$49,'ADR Raw Data'!AC$1,FALSE))/100</f>
        <v>4.4374496570356102E-2</v>
      </c>
      <c r="V69" s="84">
        <f>(VLOOKUP($A68,'ADR Raw Data'!$B$6:$BE$49,'ADR Raw Data'!AE$1,FALSE))/100</f>
        <v>3.11033819847421E-2</v>
      </c>
      <c r="X69" s="81">
        <f>(VLOOKUP($A68,'RevPAR Raw Data'!$B$6:$BE$43,'RevPAR Raw Data'!T$1,FALSE))/100</f>
        <v>0.176208582263401</v>
      </c>
      <c r="Y69" s="82">
        <f>(VLOOKUP($A68,'RevPAR Raw Data'!$B$6:$BE$43,'RevPAR Raw Data'!U$1,FALSE))/100</f>
        <v>0.109221499921693</v>
      </c>
      <c r="Z69" s="82">
        <f>(VLOOKUP($A68,'RevPAR Raw Data'!$B$6:$BE$43,'RevPAR Raw Data'!V$1,FALSE))/100</f>
        <v>3.6722331261794895E-2</v>
      </c>
      <c r="AA69" s="82">
        <f>(VLOOKUP($A68,'RevPAR Raw Data'!$B$6:$BE$43,'RevPAR Raw Data'!W$1,FALSE))/100</f>
        <v>-3.9595473108037299E-3</v>
      </c>
      <c r="AB69" s="82">
        <f>(VLOOKUP($A68,'RevPAR Raw Data'!$B$6:$BE$43,'RevPAR Raw Data'!X$1,FALSE))/100</f>
        <v>6.2209534827897102E-2</v>
      </c>
      <c r="AC69" s="82">
        <f>(VLOOKUP($A68,'RevPAR Raw Data'!$B$6:$BE$43,'RevPAR Raw Data'!Y$1,FALSE))/100</f>
        <v>6.2914769430652009E-2</v>
      </c>
      <c r="AD69" s="83">
        <f>(VLOOKUP($A68,'RevPAR Raw Data'!$B$6:$BE$43,'RevPAR Raw Data'!AA$1,FALSE))/100</f>
        <v>0.14315090948759601</v>
      </c>
      <c r="AE69" s="83">
        <f>(VLOOKUP($A68,'RevPAR Raw Data'!$B$6:$BE$43,'RevPAR Raw Data'!AB$1,FALSE))/100</f>
        <v>0.183528508850513</v>
      </c>
      <c r="AF69" s="82">
        <f>(VLOOKUP($A68,'RevPAR Raw Data'!$B$6:$BE$43,'RevPAR Raw Data'!AC$1,FALSE))/100</f>
        <v>0.16313993601042898</v>
      </c>
      <c r="AG69" s="84">
        <f>(VLOOKUP($A68,'RevPAR Raw Data'!$B$6:$BE$43,'RevPAR Raw Data'!AE$1,FALSE))/100</f>
        <v>8.2964238188459299E-2</v>
      </c>
    </row>
    <row r="70" spans="1:33">
      <c r="A70" s="131"/>
      <c r="B70" s="109"/>
      <c r="C70" s="110"/>
      <c r="D70" s="110"/>
      <c r="E70" s="110"/>
      <c r="F70" s="110"/>
      <c r="G70" s="111"/>
      <c r="H70" s="91"/>
      <c r="I70" s="91"/>
      <c r="J70" s="111"/>
      <c r="K70" s="112"/>
      <c r="M70" s="113"/>
      <c r="N70" s="114"/>
      <c r="O70" s="114"/>
      <c r="P70" s="114"/>
      <c r="Q70" s="114"/>
      <c r="R70" s="115"/>
      <c r="S70" s="114"/>
      <c r="T70" s="114"/>
      <c r="U70" s="115"/>
      <c r="V70" s="116"/>
      <c r="X70" s="113"/>
      <c r="Y70" s="114"/>
      <c r="Z70" s="114"/>
      <c r="AA70" s="114"/>
      <c r="AB70" s="114"/>
      <c r="AC70" s="115"/>
      <c r="AD70" s="114"/>
      <c r="AE70" s="114"/>
      <c r="AF70" s="115"/>
      <c r="AG70" s="116"/>
    </row>
    <row r="71" spans="1:33">
      <c r="A71" s="108" t="s">
        <v>38</v>
      </c>
      <c r="B71" s="109">
        <f>(VLOOKUP($A71,'Occupancy Raw Data'!$B$8:$BE$45,'Occupancy Raw Data'!G$3,FALSE))/100</f>
        <v>0.61751227495908301</v>
      </c>
      <c r="C71" s="110">
        <f>(VLOOKUP($A71,'Occupancy Raw Data'!$B$8:$BE$45,'Occupancy Raw Data'!H$3,FALSE))/100</f>
        <v>0.74255319148936094</v>
      </c>
      <c r="D71" s="110">
        <f>(VLOOKUP($A71,'Occupancy Raw Data'!$B$8:$BE$45,'Occupancy Raw Data'!I$3,FALSE))/100</f>
        <v>0.8281505728314229</v>
      </c>
      <c r="E71" s="110">
        <f>(VLOOKUP($A71,'Occupancy Raw Data'!$B$8:$BE$45,'Occupancy Raw Data'!J$3,FALSE))/100</f>
        <v>0.79901800327332195</v>
      </c>
      <c r="F71" s="110">
        <f>(VLOOKUP($A71,'Occupancy Raw Data'!$B$8:$BE$45,'Occupancy Raw Data'!K$3,FALSE))/100</f>
        <v>0.714729950900163</v>
      </c>
      <c r="G71" s="111">
        <f>(VLOOKUP($A71,'Occupancy Raw Data'!$B$8:$BE$45,'Occupancy Raw Data'!L$3,FALSE))/100</f>
        <v>0.74039279869067098</v>
      </c>
      <c r="H71" s="91">
        <f>(VLOOKUP($A71,'Occupancy Raw Data'!$B$8:$BE$45,'Occupancy Raw Data'!N$3,FALSE))/100</f>
        <v>0.73126022913256905</v>
      </c>
      <c r="I71" s="91">
        <f>(VLOOKUP($A71,'Occupancy Raw Data'!$B$8:$BE$45,'Occupancy Raw Data'!O$3,FALSE))/100</f>
        <v>0.73093289689034291</v>
      </c>
      <c r="J71" s="111">
        <f>(VLOOKUP($A71,'Occupancy Raw Data'!$B$8:$BE$45,'Occupancy Raw Data'!P$3,FALSE))/100</f>
        <v>0.73109656301145609</v>
      </c>
      <c r="K71" s="112">
        <f>(VLOOKUP($A71,'Occupancy Raw Data'!$B$8:$BE$45,'Occupancy Raw Data'!R$3,FALSE))/100</f>
        <v>0.73773673135375206</v>
      </c>
      <c r="M71" s="113">
        <f>VLOOKUP($A71,'ADR Raw Data'!$B$6:$BE$43,'ADR Raw Data'!G$1,FALSE)</f>
        <v>150.355157699443</v>
      </c>
      <c r="N71" s="114">
        <f>VLOOKUP($A71,'ADR Raw Data'!$B$6:$BE$43,'ADR Raw Data'!H$1,FALSE)</f>
        <v>165.518388803173</v>
      </c>
      <c r="O71" s="114">
        <f>VLOOKUP($A71,'ADR Raw Data'!$B$6:$BE$43,'ADR Raw Data'!I$1,FALSE)</f>
        <v>169.88578656126401</v>
      </c>
      <c r="P71" s="114">
        <f>VLOOKUP($A71,'ADR Raw Data'!$B$6:$BE$43,'ADR Raw Data'!J$1,FALSE)</f>
        <v>166.28429332240799</v>
      </c>
      <c r="Q71" s="114">
        <f>VLOOKUP($A71,'ADR Raw Data'!$B$6:$BE$43,'ADR Raw Data'!K$1,FALSE)</f>
        <v>154.81959239752601</v>
      </c>
      <c r="R71" s="115">
        <f>VLOOKUP($A71,'ADR Raw Data'!$B$6:$BE$43,'ADR Raw Data'!L$1,FALSE)</f>
        <v>162.065789822715</v>
      </c>
      <c r="S71" s="114">
        <f>VLOOKUP($A71,'ADR Raw Data'!$B$6:$BE$43,'ADR Raw Data'!N$1,FALSE)</f>
        <v>178.043773500447</v>
      </c>
      <c r="T71" s="114">
        <f>VLOOKUP($A71,'ADR Raw Data'!$B$6:$BE$43,'ADR Raw Data'!O$1,FALSE)</f>
        <v>174.69011419614799</v>
      </c>
      <c r="U71" s="115">
        <f>VLOOKUP($A71,'ADR Raw Data'!$B$6:$BE$43,'ADR Raw Data'!P$1,FALSE)</f>
        <v>176.36731922990799</v>
      </c>
      <c r="V71" s="116">
        <f>VLOOKUP($A71,'ADR Raw Data'!$B$6:$BE$43,'ADR Raw Data'!R$1,FALSE)</f>
        <v>166.115162742053</v>
      </c>
      <c r="X71" s="113">
        <f>VLOOKUP($A71,'RevPAR Raw Data'!$B$6:$BE$43,'RevPAR Raw Data'!G$1,FALSE)</f>
        <v>92.846155482815007</v>
      </c>
      <c r="Y71" s="114">
        <f>VLOOKUP($A71,'RevPAR Raw Data'!$B$6:$BE$43,'RevPAR Raw Data'!H$1,FALSE)</f>
        <v>122.90620785597299</v>
      </c>
      <c r="Z71" s="114">
        <f>VLOOKUP($A71,'RevPAR Raw Data'!$B$6:$BE$43,'RevPAR Raw Data'!I$1,FALSE)</f>
        <v>140.69101145662799</v>
      </c>
      <c r="AA71" s="114">
        <f>VLOOKUP($A71,'RevPAR Raw Data'!$B$6:$BE$43,'RevPAR Raw Data'!J$1,FALSE)</f>
        <v>132.86414402618601</v>
      </c>
      <c r="AB71" s="114">
        <f>VLOOKUP($A71,'RevPAR Raw Data'!$B$6:$BE$43,'RevPAR Raw Data'!K$1,FALSE)</f>
        <v>110.654199672667</v>
      </c>
      <c r="AC71" s="115">
        <f>VLOOKUP($A71,'RevPAR Raw Data'!$B$6:$BE$43,'RevPAR Raw Data'!L$1,FALSE)</f>
        <v>119.992343698854</v>
      </c>
      <c r="AD71" s="114">
        <f>VLOOKUP($A71,'RevPAR Raw Data'!$B$6:$BE$43,'RevPAR Raw Data'!N$1,FALSE)</f>
        <v>130.19633060556399</v>
      </c>
      <c r="AE71" s="114">
        <f>VLOOKUP($A71,'RevPAR Raw Data'!$B$6:$BE$43,'RevPAR Raw Data'!O$1,FALSE)</f>
        <v>127.68675122749499</v>
      </c>
      <c r="AF71" s="115">
        <f>VLOOKUP($A71,'RevPAR Raw Data'!$B$6:$BE$43,'RevPAR Raw Data'!P$1,FALSE)</f>
        <v>128.94154091652999</v>
      </c>
      <c r="AG71" s="116">
        <f>VLOOKUP($A71,'RevPAR Raw Data'!$B$6:$BE$43,'RevPAR Raw Data'!R$1,FALSE)</f>
        <v>122.549257189618</v>
      </c>
    </row>
    <row r="72" spans="1:33" ht="14.25">
      <c r="A72" s="93" t="s">
        <v>14</v>
      </c>
      <c r="B72" s="81">
        <f>(VLOOKUP($A71,'Occupancy Raw Data'!$B$8:$BE$51,'Occupancy Raw Data'!T$3,FALSE))/100</f>
        <v>1.7881030506060502E-2</v>
      </c>
      <c r="C72" s="82">
        <f>(VLOOKUP($A71,'Occupancy Raw Data'!$B$8:$BE$51,'Occupancy Raw Data'!U$3,FALSE))/100</f>
        <v>-1.3045888341755801E-2</v>
      </c>
      <c r="D72" s="82">
        <f>(VLOOKUP($A71,'Occupancy Raw Data'!$B$8:$BE$51,'Occupancy Raw Data'!V$3,FALSE))/100</f>
        <v>2.3402867758170499E-2</v>
      </c>
      <c r="E72" s="82">
        <f>(VLOOKUP($A71,'Occupancy Raw Data'!$B$8:$BE$51,'Occupancy Raw Data'!W$3,FALSE))/100</f>
        <v>6.70677424146529E-3</v>
      </c>
      <c r="F72" s="82">
        <f>(VLOOKUP($A71,'Occupancy Raw Data'!$B$8:$BE$51,'Occupancy Raw Data'!X$3,FALSE))/100</f>
        <v>2.6648700002534401E-2</v>
      </c>
      <c r="G72" s="82">
        <f>(VLOOKUP($A71,'Occupancy Raw Data'!$B$8:$BE$51,'Occupancy Raw Data'!Y$3,FALSE))/100</f>
        <v>1.1985870413995901E-2</v>
      </c>
      <c r="H72" s="83">
        <f>(VLOOKUP($A71,'Occupancy Raw Data'!$B$8:$BE$51,'Occupancy Raw Data'!AA$3,FALSE))/100</f>
        <v>6.36196537775221E-2</v>
      </c>
      <c r="I72" s="83">
        <f>(VLOOKUP($A71,'Occupancy Raw Data'!$B$8:$BE$51,'Occupancy Raw Data'!AB$3,FALSE))/100</f>
        <v>6.3143548292393395E-2</v>
      </c>
      <c r="J72" s="82">
        <f>(VLOOKUP($A71,'Occupancy Raw Data'!$B$8:$BE$51,'Occupancy Raw Data'!AC$3,FALSE))/100</f>
        <v>6.3381601034957796E-2</v>
      </c>
      <c r="K72" s="84">
        <f>(VLOOKUP($A71,'Occupancy Raw Data'!$B$8:$BE$51,'Occupancy Raw Data'!AE$3,FALSE))/100</f>
        <v>2.6026997872122603E-2</v>
      </c>
      <c r="M72" s="81">
        <f>(VLOOKUP($A71,'ADR Raw Data'!$B$6:$BE$49,'ADR Raw Data'!T$1,FALSE))/100</f>
        <v>-5.5941860960242604E-2</v>
      </c>
      <c r="N72" s="82">
        <f>(VLOOKUP($A71,'ADR Raw Data'!$B$6:$BE$49,'ADR Raw Data'!U$1,FALSE))/100</f>
        <v>3.8997039286179098E-2</v>
      </c>
      <c r="O72" s="82">
        <f>(VLOOKUP($A71,'ADR Raw Data'!$B$6:$BE$49,'ADR Raw Data'!V$1,FALSE))/100</f>
        <v>5.2468517551479297E-3</v>
      </c>
      <c r="P72" s="82">
        <f>(VLOOKUP($A71,'ADR Raw Data'!$B$6:$BE$49,'ADR Raw Data'!W$1,FALSE))/100</f>
        <v>-4.2012510280615397E-3</v>
      </c>
      <c r="Q72" s="82">
        <f>(VLOOKUP($A71,'ADR Raw Data'!$B$6:$BE$49,'ADR Raw Data'!X$1,FALSE))/100</f>
        <v>-2.3191158274847901E-2</v>
      </c>
      <c r="R72" s="82">
        <f>(VLOOKUP($A71,'ADR Raw Data'!$B$6:$BE$49,'ADR Raw Data'!Y$1,FALSE))/100</f>
        <v>-5.4588480009803899E-3</v>
      </c>
      <c r="S72" s="83">
        <f>(VLOOKUP($A71,'ADR Raw Data'!$B$6:$BE$49,'ADR Raw Data'!AA$1,FALSE))/100</f>
        <v>3.9389252128622002E-2</v>
      </c>
      <c r="T72" s="83">
        <f>(VLOOKUP($A71,'ADR Raw Data'!$B$6:$BE$49,'ADR Raw Data'!AB$1,FALSE))/100</f>
        <v>2.69073303583767E-2</v>
      </c>
      <c r="U72" s="82">
        <f>(VLOOKUP($A71,'ADR Raw Data'!$B$6:$BE$49,'ADR Raw Data'!AC$1,FALSE))/100</f>
        <v>3.3172128269082897E-2</v>
      </c>
      <c r="V72" s="84">
        <f>(VLOOKUP($A71,'ADR Raw Data'!$B$6:$BE$49,'ADR Raw Data'!AE$1,FALSE))/100</f>
        <v>6.3168146543355896E-3</v>
      </c>
      <c r="X72" s="81">
        <f>(VLOOKUP($A71,'RevPAR Raw Data'!$B$6:$BE$43,'RevPAR Raw Data'!T$1,FALSE))/100</f>
        <v>-3.9061128576577897E-2</v>
      </c>
      <c r="Y72" s="82">
        <f>(VLOOKUP($A71,'RevPAR Raw Data'!$B$6:$BE$43,'RevPAR Raw Data'!U$1,FALSE))/100</f>
        <v>2.5442399924236702E-2</v>
      </c>
      <c r="Z72" s="82">
        <f>(VLOOKUP($A71,'RevPAR Raw Data'!$B$6:$BE$43,'RevPAR Raw Data'!V$1,FALSE))/100</f>
        <v>2.87725108910909E-2</v>
      </c>
      <c r="AA72" s="82">
        <f>(VLOOKUP($A71,'RevPAR Raw Data'!$B$6:$BE$43,'RevPAR Raw Data'!W$1,FALSE))/100</f>
        <v>2.4773463712268102E-3</v>
      </c>
      <c r="AB72" s="82">
        <f>(VLOOKUP($A71,'RevPAR Raw Data'!$B$6:$BE$43,'RevPAR Raw Data'!X$1,FALSE))/100</f>
        <v>2.83952750810878E-3</v>
      </c>
      <c r="AC72" s="82">
        <f>(VLOOKUP($A71,'RevPAR Raw Data'!$B$6:$BE$43,'RevPAR Raw Data'!Y$1,FALSE))/100</f>
        <v>6.4615933682661397E-3</v>
      </c>
      <c r="AD72" s="83">
        <f>(VLOOKUP($A71,'RevPAR Raw Data'!$B$6:$BE$43,'RevPAR Raw Data'!AA$1,FALSE))/100</f>
        <v>0.10551483648912199</v>
      </c>
      <c r="AE72" s="83">
        <f>(VLOOKUP($A71,'RevPAR Raw Data'!$B$6:$BE$43,'RevPAR Raw Data'!AB$1,FALSE))/100</f>
        <v>9.174990296467371E-2</v>
      </c>
      <c r="AF72" s="82">
        <f>(VLOOKUP($A71,'RevPAR Raw Data'!$B$6:$BE$43,'RevPAR Raw Data'!AC$1,FALSE))/100</f>
        <v>9.8656231903472197E-2</v>
      </c>
      <c r="AG72" s="84">
        <f>(VLOOKUP($A71,'RevPAR Raw Data'!$B$6:$BE$43,'RevPAR Raw Data'!AE$1,FALSE))/100</f>
        <v>3.2508220248025202E-2</v>
      </c>
    </row>
    <row r="73" spans="1:33">
      <c r="A73" s="131"/>
      <c r="B73" s="109"/>
      <c r="C73" s="110"/>
      <c r="D73" s="110"/>
      <c r="E73" s="110"/>
      <c r="F73" s="110"/>
      <c r="G73" s="111"/>
      <c r="H73" s="91"/>
      <c r="I73" s="91"/>
      <c r="J73" s="111"/>
      <c r="K73" s="112"/>
      <c r="M73" s="113"/>
      <c r="N73" s="114"/>
      <c r="O73" s="114"/>
      <c r="P73" s="114"/>
      <c r="Q73" s="114"/>
      <c r="R73" s="115"/>
      <c r="S73" s="114"/>
      <c r="T73" s="114"/>
      <c r="U73" s="115"/>
      <c r="V73" s="116"/>
      <c r="X73" s="113"/>
      <c r="Y73" s="114"/>
      <c r="Z73" s="114"/>
      <c r="AA73" s="114"/>
      <c r="AB73" s="114"/>
      <c r="AC73" s="115"/>
      <c r="AD73" s="114"/>
      <c r="AE73" s="114"/>
      <c r="AF73" s="115"/>
      <c r="AG73" s="116"/>
    </row>
    <row r="74" spans="1:33">
      <c r="A74" s="108" t="s">
        <v>39</v>
      </c>
      <c r="B74" s="109">
        <f>(VLOOKUP($A74,'Occupancy Raw Data'!$B$8:$BE$45,'Occupancy Raw Data'!G$3,FALSE))/100</f>
        <v>0.60873410724156896</v>
      </c>
      <c r="C74" s="110">
        <f>(VLOOKUP($A74,'Occupancy Raw Data'!$B$8:$BE$45,'Occupancy Raw Data'!H$3,FALSE))/100</f>
        <v>0.70425649530127099</v>
      </c>
      <c r="D74" s="110">
        <f>(VLOOKUP($A74,'Occupancy Raw Data'!$B$8:$BE$45,'Occupancy Raw Data'!I$3,FALSE))/100</f>
        <v>0.74129353233830797</v>
      </c>
      <c r="E74" s="110">
        <f>(VLOOKUP($A74,'Occupancy Raw Data'!$B$8:$BE$45,'Occupancy Raw Data'!J$3,FALSE))/100</f>
        <v>0.72095080154781599</v>
      </c>
      <c r="F74" s="110">
        <f>(VLOOKUP($A74,'Occupancy Raw Data'!$B$8:$BE$45,'Occupancy Raw Data'!K$3,FALSE))/100</f>
        <v>0.68822553897180694</v>
      </c>
      <c r="G74" s="111">
        <f>(VLOOKUP($A74,'Occupancy Raw Data'!$B$8:$BE$45,'Occupancy Raw Data'!L$3,FALSE))/100</f>
        <v>0.69269209508015395</v>
      </c>
      <c r="H74" s="91">
        <f>(VLOOKUP($A74,'Occupancy Raw Data'!$B$8:$BE$45,'Occupancy Raw Data'!N$3,FALSE))/100</f>
        <v>0.739082365948037</v>
      </c>
      <c r="I74" s="91">
        <f>(VLOOKUP($A74,'Occupancy Raw Data'!$B$8:$BE$45,'Occupancy Raw Data'!O$3,FALSE))/100</f>
        <v>0.72482034273078999</v>
      </c>
      <c r="J74" s="111">
        <f>(VLOOKUP($A74,'Occupancy Raw Data'!$B$8:$BE$45,'Occupancy Raw Data'!P$3,FALSE))/100</f>
        <v>0.73195135433941405</v>
      </c>
      <c r="K74" s="112">
        <f>(VLOOKUP($A74,'Occupancy Raw Data'!$B$8:$BE$45,'Occupancy Raw Data'!R$3,FALSE))/100</f>
        <v>0.70390902629708507</v>
      </c>
      <c r="M74" s="113">
        <f>VLOOKUP($A74,'ADR Raw Data'!$B$6:$BE$43,'ADR Raw Data'!G$1,FALSE)</f>
        <v>100.99907192153999</v>
      </c>
      <c r="N74" s="114">
        <f>VLOOKUP($A74,'ADR Raw Data'!$B$6:$BE$43,'ADR Raw Data'!H$1,FALSE)</f>
        <v>108.672161695447</v>
      </c>
      <c r="O74" s="114">
        <f>VLOOKUP($A74,'ADR Raw Data'!$B$6:$BE$43,'ADR Raw Data'!I$1,FALSE)</f>
        <v>110.654541387024</v>
      </c>
      <c r="P74" s="114">
        <f>VLOOKUP($A74,'ADR Raw Data'!$B$6:$BE$43,'ADR Raw Data'!J$1,FALSE)</f>
        <v>109.68341512038</v>
      </c>
      <c r="Q74" s="114">
        <f>VLOOKUP($A74,'ADR Raw Data'!$B$6:$BE$43,'ADR Raw Data'!K$1,FALSE)</f>
        <v>104.35379919678699</v>
      </c>
      <c r="R74" s="115">
        <f>VLOOKUP($A74,'ADR Raw Data'!$B$6:$BE$43,'ADR Raw Data'!L$1,FALSE)</f>
        <v>107.100239729306</v>
      </c>
      <c r="S74" s="114">
        <f>VLOOKUP($A74,'ADR Raw Data'!$B$6:$BE$43,'ADR Raw Data'!N$1,FALSE)</f>
        <v>116.55901271503301</v>
      </c>
      <c r="T74" s="114">
        <f>VLOOKUP($A74,'ADR Raw Data'!$B$6:$BE$43,'ADR Raw Data'!O$1,FALSE)</f>
        <v>117.391281269066</v>
      </c>
      <c r="U74" s="115">
        <f>VLOOKUP($A74,'ADR Raw Data'!$B$6:$BE$43,'ADR Raw Data'!P$1,FALSE)</f>
        <v>116.97109281776299</v>
      </c>
      <c r="V74" s="116">
        <f>VLOOKUP($A74,'ADR Raw Data'!$B$6:$BE$43,'ADR Raw Data'!R$1,FALSE)</f>
        <v>110.032836339974</v>
      </c>
      <c r="X74" s="113">
        <f>VLOOKUP($A74,'RevPAR Raw Data'!$B$6:$BE$43,'RevPAR Raw Data'!G$1,FALSE)</f>
        <v>61.481579878385801</v>
      </c>
      <c r="Y74" s="114">
        <f>VLOOKUP($A74,'RevPAR Raw Data'!$B$6:$BE$43,'RevPAR Raw Data'!H$1,FALSE)</f>
        <v>76.533075732448793</v>
      </c>
      <c r="Z74" s="114">
        <f>VLOOKUP($A74,'RevPAR Raw Data'!$B$6:$BE$43,'RevPAR Raw Data'!I$1,FALSE)</f>
        <v>82.027495854063005</v>
      </c>
      <c r="AA74" s="114">
        <f>VLOOKUP($A74,'RevPAR Raw Data'!$B$6:$BE$43,'RevPAR Raw Data'!J$1,FALSE)</f>
        <v>79.07634604754</v>
      </c>
      <c r="AB74" s="114">
        <f>VLOOKUP($A74,'RevPAR Raw Data'!$B$6:$BE$43,'RevPAR Raw Data'!K$1,FALSE)</f>
        <v>71.818949695964605</v>
      </c>
      <c r="AC74" s="115">
        <f>VLOOKUP($A74,'RevPAR Raw Data'!$B$6:$BE$43,'RevPAR Raw Data'!L$1,FALSE)</f>
        <v>74.187489441680398</v>
      </c>
      <c r="AD74" s="114">
        <f>VLOOKUP($A74,'RevPAR Raw Data'!$B$6:$BE$43,'RevPAR Raw Data'!N$1,FALSE)</f>
        <v>86.146710889994395</v>
      </c>
      <c r="AE74" s="114">
        <f>VLOOKUP($A74,'RevPAR Raw Data'!$B$6:$BE$43,'RevPAR Raw Data'!O$1,FALSE)</f>
        <v>85.087588723051397</v>
      </c>
      <c r="AF74" s="115">
        <f>VLOOKUP($A74,'RevPAR Raw Data'!$B$6:$BE$43,'RevPAR Raw Data'!P$1,FALSE)</f>
        <v>85.617149806522903</v>
      </c>
      <c r="AG74" s="116">
        <f>VLOOKUP($A74,'RevPAR Raw Data'!$B$6:$BE$43,'RevPAR Raw Data'!R$1,FALSE)</f>
        <v>77.453106688778306</v>
      </c>
    </row>
    <row r="75" spans="1:33" ht="14.25">
      <c r="A75" s="93" t="s">
        <v>14</v>
      </c>
      <c r="B75" s="81">
        <f>(VLOOKUP($A74,'Occupancy Raw Data'!$B$8:$BE$51,'Occupancy Raw Data'!T$3,FALSE))/100</f>
        <v>2.50195259902843E-2</v>
      </c>
      <c r="C75" s="82">
        <f>(VLOOKUP($A74,'Occupancy Raw Data'!$B$8:$BE$51,'Occupancy Raw Data'!U$3,FALSE))/100</f>
        <v>1.83965527881951E-2</v>
      </c>
      <c r="D75" s="82">
        <f>(VLOOKUP($A74,'Occupancy Raw Data'!$B$8:$BE$51,'Occupancy Raw Data'!V$3,FALSE))/100</f>
        <v>8.6648482170870195E-3</v>
      </c>
      <c r="E75" s="82">
        <f>(VLOOKUP($A74,'Occupancy Raw Data'!$B$8:$BE$51,'Occupancy Raw Data'!W$3,FALSE))/100</f>
        <v>2.6738824632333999E-2</v>
      </c>
      <c r="F75" s="82">
        <f>(VLOOKUP($A74,'Occupancy Raw Data'!$B$8:$BE$51,'Occupancy Raw Data'!X$3,FALSE))/100</f>
        <v>2.8810818067081797E-2</v>
      </c>
      <c r="G75" s="82">
        <f>(VLOOKUP($A74,'Occupancy Raw Data'!$B$8:$BE$51,'Occupancy Raw Data'!Y$3,FALSE))/100</f>
        <v>2.1228819973496398E-2</v>
      </c>
      <c r="H75" s="83">
        <f>(VLOOKUP($A74,'Occupancy Raw Data'!$B$8:$BE$51,'Occupancy Raw Data'!AA$3,FALSE))/100</f>
        <v>4.4994759476513095E-2</v>
      </c>
      <c r="I75" s="83">
        <f>(VLOOKUP($A74,'Occupancy Raw Data'!$B$8:$BE$51,'Occupancy Raw Data'!AB$3,FALSE))/100</f>
        <v>3.38162662423315E-2</v>
      </c>
      <c r="J75" s="82">
        <f>(VLOOKUP($A74,'Occupancy Raw Data'!$B$8:$BE$51,'Occupancy Raw Data'!AC$3,FALSE))/100</f>
        <v>3.9429911854056997E-2</v>
      </c>
      <c r="K75" s="84">
        <f>(VLOOKUP($A74,'Occupancy Raw Data'!$B$8:$BE$51,'Occupancy Raw Data'!AE$3,FALSE))/100</f>
        <v>2.6569397023062602E-2</v>
      </c>
      <c r="M75" s="81">
        <f>(VLOOKUP($A74,'ADR Raw Data'!$B$6:$BE$49,'ADR Raw Data'!T$1,FALSE))/100</f>
        <v>2.7406496805760398E-2</v>
      </c>
      <c r="N75" s="82">
        <f>(VLOOKUP($A74,'ADR Raw Data'!$B$6:$BE$49,'ADR Raw Data'!U$1,FALSE))/100</f>
        <v>4.7757868203145398E-2</v>
      </c>
      <c r="O75" s="82">
        <f>(VLOOKUP($A74,'ADR Raw Data'!$B$6:$BE$49,'ADR Raw Data'!V$1,FALSE))/100</f>
        <v>2.8358057071653498E-2</v>
      </c>
      <c r="P75" s="82">
        <f>(VLOOKUP($A74,'ADR Raw Data'!$B$6:$BE$49,'ADR Raw Data'!W$1,FALSE))/100</f>
        <v>4.5823548525343795E-2</v>
      </c>
      <c r="Q75" s="82">
        <f>(VLOOKUP($A74,'ADR Raw Data'!$B$6:$BE$49,'ADR Raw Data'!X$1,FALSE))/100</f>
        <v>2.1868828205284199E-2</v>
      </c>
      <c r="R75" s="82">
        <f>(VLOOKUP($A74,'ADR Raw Data'!$B$6:$BE$49,'ADR Raw Data'!Y$1,FALSE))/100</f>
        <v>3.44135579810773E-2</v>
      </c>
      <c r="S75" s="83">
        <f>(VLOOKUP($A74,'ADR Raw Data'!$B$6:$BE$49,'ADR Raw Data'!AA$1,FALSE))/100</f>
        <v>3.4855846916762898E-2</v>
      </c>
      <c r="T75" s="83">
        <f>(VLOOKUP($A74,'ADR Raw Data'!$B$6:$BE$49,'ADR Raw Data'!AB$1,FALSE))/100</f>
        <v>3.0229425001406799E-2</v>
      </c>
      <c r="U75" s="82">
        <f>(VLOOKUP($A74,'ADR Raw Data'!$B$6:$BE$49,'ADR Raw Data'!AC$1,FALSE))/100</f>
        <v>3.25195708622402E-2</v>
      </c>
      <c r="V75" s="84">
        <f>(VLOOKUP($A74,'ADR Raw Data'!$B$6:$BE$49,'ADR Raw Data'!AE$1,FALSE))/100</f>
        <v>3.4162861928992198E-2</v>
      </c>
      <c r="X75" s="81">
        <f>(VLOOKUP($A74,'RevPAR Raw Data'!$B$6:$BE$43,'RevPAR Raw Data'!T$1,FALSE))/100</f>
        <v>5.31117203551792E-2</v>
      </c>
      <c r="Y75" s="82">
        <f>(VLOOKUP($A74,'RevPAR Raw Data'!$B$6:$BE$43,'RevPAR Raw Data'!U$1,FALSE))/100</f>
        <v>6.7033001134791409E-2</v>
      </c>
      <c r="Z75" s="82">
        <f>(VLOOKUP($A74,'RevPAR Raw Data'!$B$6:$BE$43,'RevPAR Raw Data'!V$1,FALSE))/100</f>
        <v>3.7268623548997903E-2</v>
      </c>
      <c r="AA75" s="82">
        <f>(VLOOKUP($A74,'RevPAR Raw Data'!$B$6:$BE$43,'RevPAR Raw Data'!W$1,FALSE))/100</f>
        <v>7.3787640985728195E-2</v>
      </c>
      <c r="AB75" s="82">
        <f>(VLOOKUP($A74,'RevPAR Raw Data'!$B$6:$BE$43,'RevPAR Raw Data'!X$1,FALSE))/100</f>
        <v>5.1309705103128697E-2</v>
      </c>
      <c r="AC75" s="82">
        <f>(VLOOKUP($A74,'RevPAR Raw Data'!$B$6:$BE$43,'RevPAR Raw Data'!Y$1,FALSE))/100</f>
        <v>5.6372937181601496E-2</v>
      </c>
      <c r="AD75" s="83">
        <f>(VLOOKUP($A74,'RevPAR Raw Data'!$B$6:$BE$43,'RevPAR Raw Data'!AA$1,FALSE))/100</f>
        <v>8.1418936841646E-2</v>
      </c>
      <c r="AE75" s="83">
        <f>(VLOOKUP($A74,'RevPAR Raw Data'!$B$6:$BE$43,'RevPAR Raw Data'!AB$1,FALSE))/100</f>
        <v>6.5067937527938505E-2</v>
      </c>
      <c r="AF75" s="82">
        <f>(VLOOKUP($A74,'RevPAR Raw Data'!$B$6:$BE$43,'RevPAR Raw Data'!AC$1,FALSE))/100</f>
        <v>7.3231726528927205E-2</v>
      </c>
      <c r="AG75" s="84">
        <f>(VLOOKUP($A74,'RevPAR Raw Data'!$B$6:$BE$43,'RevPAR Raw Data'!AE$1,FALSE))/100</f>
        <v>6.1639945594090299E-2</v>
      </c>
    </row>
    <row r="76" spans="1:33">
      <c r="A76" s="131"/>
      <c r="B76" s="109"/>
      <c r="C76" s="110"/>
      <c r="D76" s="110"/>
      <c r="E76" s="110"/>
      <c r="F76" s="110"/>
      <c r="G76" s="111"/>
      <c r="H76" s="91"/>
      <c r="I76" s="91"/>
      <c r="J76" s="111"/>
      <c r="K76" s="112"/>
      <c r="M76" s="113"/>
      <c r="N76" s="114"/>
      <c r="O76" s="114"/>
      <c r="P76" s="114"/>
      <c r="Q76" s="114"/>
      <c r="R76" s="115"/>
      <c r="S76" s="114"/>
      <c r="T76" s="114"/>
      <c r="U76" s="115"/>
      <c r="V76" s="116"/>
      <c r="X76" s="113"/>
      <c r="Y76" s="114"/>
      <c r="Z76" s="114"/>
      <c r="AA76" s="114"/>
      <c r="AB76" s="114"/>
      <c r="AC76" s="115"/>
      <c r="AD76" s="114"/>
      <c r="AE76" s="114"/>
      <c r="AF76" s="115"/>
      <c r="AG76" s="116"/>
    </row>
    <row r="77" spans="1:33">
      <c r="A77" s="108" t="s">
        <v>40</v>
      </c>
      <c r="B77" s="109">
        <f>(VLOOKUP($A77,'Occupancy Raw Data'!$B$8:$BE$45,'Occupancy Raw Data'!G$3,FALSE))/100</f>
        <v>0.73101470724262296</v>
      </c>
      <c r="C77" s="110">
        <f>(VLOOKUP($A77,'Occupancy Raw Data'!$B$8:$BE$45,'Occupancy Raw Data'!H$3,FALSE))/100</f>
        <v>0.87549717879937106</v>
      </c>
      <c r="D77" s="110">
        <f>(VLOOKUP($A77,'Occupancy Raw Data'!$B$8:$BE$45,'Occupancy Raw Data'!I$3,FALSE))/100</f>
        <v>0.932383683285542</v>
      </c>
      <c r="E77" s="110">
        <f>(VLOOKUP($A77,'Occupancy Raw Data'!$B$8:$BE$45,'Occupancy Raw Data'!J$3,FALSE))/100</f>
        <v>0.94117102950698295</v>
      </c>
      <c r="F77" s="110">
        <f>(VLOOKUP($A77,'Occupancy Raw Data'!$B$8:$BE$45,'Occupancy Raw Data'!K$3,FALSE))/100</f>
        <v>0.82480806585884692</v>
      </c>
      <c r="G77" s="111">
        <f>(VLOOKUP($A77,'Occupancy Raw Data'!$B$8:$BE$45,'Occupancy Raw Data'!L$3,FALSE))/100</f>
        <v>0.860974932938673</v>
      </c>
      <c r="H77" s="91">
        <f>(VLOOKUP($A77,'Occupancy Raw Data'!$B$8:$BE$45,'Occupancy Raw Data'!N$3,FALSE))/100</f>
        <v>0.81676070668763201</v>
      </c>
      <c r="I77" s="91">
        <f>(VLOOKUP($A77,'Occupancy Raw Data'!$B$8:$BE$45,'Occupancy Raw Data'!O$3,FALSE))/100</f>
        <v>0.79659605956895707</v>
      </c>
      <c r="J77" s="111">
        <f>(VLOOKUP($A77,'Occupancy Raw Data'!$B$8:$BE$45,'Occupancy Raw Data'!P$3,FALSE))/100</f>
        <v>0.80667838312829498</v>
      </c>
      <c r="K77" s="112">
        <f>(VLOOKUP($A77,'Occupancy Raw Data'!$B$8:$BE$45,'Occupancy Raw Data'!R$3,FALSE))/100</f>
        <v>0.84546163299285093</v>
      </c>
      <c r="M77" s="113">
        <f>VLOOKUP($A77,'ADR Raw Data'!$B$6:$BE$43,'ADR Raw Data'!G$1,FALSE)</f>
        <v>124.796006579779</v>
      </c>
      <c r="N77" s="114">
        <f>VLOOKUP($A77,'ADR Raw Data'!$B$6:$BE$43,'ADR Raw Data'!H$1,FALSE)</f>
        <v>154.36888748019001</v>
      </c>
      <c r="O77" s="114">
        <f>VLOOKUP($A77,'ADR Raw Data'!$B$6:$BE$43,'ADR Raw Data'!I$1,FALSE)</f>
        <v>173.69001388888799</v>
      </c>
      <c r="P77" s="114">
        <f>VLOOKUP($A77,'ADR Raw Data'!$B$6:$BE$43,'ADR Raw Data'!J$1,FALSE)</f>
        <v>171.64523243243201</v>
      </c>
      <c r="Q77" s="114">
        <f>VLOOKUP($A77,'ADR Raw Data'!$B$6:$BE$43,'ADR Raw Data'!K$1,FALSE)</f>
        <v>142.79412919143201</v>
      </c>
      <c r="R77" s="115">
        <f>VLOOKUP($A77,'ADR Raw Data'!$B$6:$BE$43,'ADR Raw Data'!L$1,FALSE)</f>
        <v>155.09121594327399</v>
      </c>
      <c r="S77" s="114">
        <f>VLOOKUP($A77,'ADR Raw Data'!$B$6:$BE$43,'ADR Raw Data'!N$1,FALSE)</f>
        <v>122.779647791619</v>
      </c>
      <c r="T77" s="114">
        <f>VLOOKUP($A77,'ADR Raw Data'!$B$6:$BE$43,'ADR Raw Data'!O$1,FALSE)</f>
        <v>118.32694147700801</v>
      </c>
      <c r="U77" s="115">
        <f>VLOOKUP($A77,'ADR Raw Data'!$B$6:$BE$43,'ADR Raw Data'!P$1,FALSE)</f>
        <v>120.58112085769901</v>
      </c>
      <c r="V77" s="116">
        <f>VLOOKUP($A77,'ADR Raw Data'!$B$6:$BE$43,'ADR Raw Data'!R$1,FALSE)</f>
        <v>145.68349066925001</v>
      </c>
      <c r="X77" s="113">
        <f>VLOOKUP($A77,'RevPAR Raw Data'!$B$6:$BE$43,'RevPAR Raw Data'!G$1,FALSE)</f>
        <v>91.227716214966193</v>
      </c>
      <c r="Y77" s="114">
        <f>VLOOKUP($A77,'RevPAR Raw Data'!$B$6:$BE$43,'RevPAR Raw Data'!H$1,FALSE)</f>
        <v>135.14952548330399</v>
      </c>
      <c r="Z77" s="114">
        <f>VLOOKUP($A77,'RevPAR Raw Data'!$B$6:$BE$43,'RevPAR Raw Data'!I$1,FALSE)</f>
        <v>161.94573489963901</v>
      </c>
      <c r="AA77" s="114">
        <f>VLOOKUP($A77,'RevPAR Raw Data'!$B$6:$BE$43,'RevPAR Raw Data'!J$1,FALSE)</f>
        <v>161.54752011839699</v>
      </c>
      <c r="AB77" s="114">
        <f>VLOOKUP($A77,'RevPAR Raw Data'!$B$6:$BE$43,'RevPAR Raw Data'!K$1,FALSE)</f>
        <v>117.777749514383</v>
      </c>
      <c r="AC77" s="115">
        <f>VLOOKUP($A77,'RevPAR Raw Data'!$B$6:$BE$43,'RevPAR Raw Data'!L$1,FALSE)</f>
        <v>133.52964924613801</v>
      </c>
      <c r="AD77" s="114">
        <f>VLOOKUP($A77,'RevPAR Raw Data'!$B$6:$BE$43,'RevPAR Raw Data'!N$1,FALSE)</f>
        <v>100.281591897141</v>
      </c>
      <c r="AE77" s="114">
        <f>VLOOKUP($A77,'RevPAR Raw Data'!$B$6:$BE$43,'RevPAR Raw Data'!O$1,FALSE)</f>
        <v>94.258775321431798</v>
      </c>
      <c r="AF77" s="115">
        <f>VLOOKUP($A77,'RevPAR Raw Data'!$B$6:$BE$43,'RevPAR Raw Data'!P$1,FALSE)</f>
        <v>97.270183609286804</v>
      </c>
      <c r="AG77" s="116">
        <f>VLOOKUP($A77,'RevPAR Raw Data'!$B$6:$BE$43,'RevPAR Raw Data'!R$1,FALSE)</f>
        <v>123.169801921323</v>
      </c>
    </row>
    <row r="78" spans="1:33" ht="14.25">
      <c r="A78" s="93" t="s">
        <v>14</v>
      </c>
      <c r="B78" s="81">
        <f>(VLOOKUP($A77,'Occupancy Raw Data'!$B$8:$BE$51,'Occupancy Raw Data'!T$3,FALSE))/100</f>
        <v>9.7427992337178106E-3</v>
      </c>
      <c r="C78" s="82">
        <f>(VLOOKUP($A77,'Occupancy Raw Data'!$B$8:$BE$51,'Occupancy Raw Data'!U$3,FALSE))/100</f>
        <v>-3.4370029409607698E-2</v>
      </c>
      <c r="D78" s="82">
        <f>(VLOOKUP($A77,'Occupancy Raw Data'!$B$8:$BE$51,'Occupancy Raw Data'!V$3,FALSE))/100</f>
        <v>-4.0680383642768901E-2</v>
      </c>
      <c r="E78" s="82">
        <f>(VLOOKUP($A77,'Occupancy Raw Data'!$B$8:$BE$51,'Occupancy Raw Data'!W$3,FALSE))/100</f>
        <v>-7.4204688812903701E-3</v>
      </c>
      <c r="F78" s="82">
        <f>(VLOOKUP($A77,'Occupancy Raw Data'!$B$8:$BE$51,'Occupancy Raw Data'!X$3,FALSE))/100</f>
        <v>4.71009911228287E-2</v>
      </c>
      <c r="G78" s="82">
        <f>(VLOOKUP($A77,'Occupancy Raw Data'!$B$8:$BE$51,'Occupancy Raw Data'!Y$3,FALSE))/100</f>
        <v>-7.7403202029586301E-3</v>
      </c>
      <c r="H78" s="83">
        <f>(VLOOKUP($A77,'Occupancy Raw Data'!$B$8:$BE$51,'Occupancy Raw Data'!AA$3,FALSE))/100</f>
        <v>9.1762036921034587E-3</v>
      </c>
      <c r="I78" s="83">
        <f>(VLOOKUP($A77,'Occupancy Raw Data'!$B$8:$BE$51,'Occupancy Raw Data'!AB$3,FALSE))/100</f>
        <v>2.0998864434766E-2</v>
      </c>
      <c r="J78" s="82">
        <f>(VLOOKUP($A77,'Occupancy Raw Data'!$B$8:$BE$51,'Occupancy Raw Data'!AC$3,FALSE))/100</f>
        <v>1.4979234342482299E-2</v>
      </c>
      <c r="K78" s="84">
        <f>(VLOOKUP($A77,'Occupancy Raw Data'!$B$8:$BE$51,'Occupancy Raw Data'!AE$3,FALSE))/100</f>
        <v>-1.6482526831091198E-3</v>
      </c>
      <c r="M78" s="81">
        <f>(VLOOKUP($A77,'ADR Raw Data'!$B$6:$BE$49,'ADR Raw Data'!T$1,FALSE))/100</f>
        <v>-2.7589447400709799E-3</v>
      </c>
      <c r="N78" s="82">
        <f>(VLOOKUP($A77,'ADR Raw Data'!$B$6:$BE$49,'ADR Raw Data'!U$1,FALSE))/100</f>
        <v>1.05452825583916E-2</v>
      </c>
      <c r="O78" s="82">
        <f>(VLOOKUP($A77,'ADR Raw Data'!$B$6:$BE$49,'ADR Raw Data'!V$1,FALSE))/100</f>
        <v>1.40228411422755E-2</v>
      </c>
      <c r="P78" s="82">
        <f>(VLOOKUP($A77,'ADR Raw Data'!$B$6:$BE$49,'ADR Raw Data'!W$1,FALSE))/100</f>
        <v>4.1618171624677798E-2</v>
      </c>
      <c r="Q78" s="82">
        <f>(VLOOKUP($A77,'ADR Raw Data'!$B$6:$BE$49,'ADR Raw Data'!X$1,FALSE))/100</f>
        <v>4.7154105056348802E-2</v>
      </c>
      <c r="R78" s="82">
        <f>(VLOOKUP($A77,'ADR Raw Data'!$B$6:$BE$49,'ADR Raw Data'!Y$1,FALSE))/100</f>
        <v>2.0650656033997898E-2</v>
      </c>
      <c r="S78" s="83">
        <f>(VLOOKUP($A77,'ADR Raw Data'!$B$6:$BE$49,'ADR Raw Data'!AA$1,FALSE))/100</f>
        <v>1.5462053360002701E-2</v>
      </c>
      <c r="T78" s="83">
        <f>(VLOOKUP($A77,'ADR Raw Data'!$B$6:$BE$49,'ADR Raw Data'!AB$1,FALSE))/100</f>
        <v>-4.8663540236154705E-3</v>
      </c>
      <c r="U78" s="82">
        <f>(VLOOKUP($A77,'ADR Raw Data'!$B$6:$BE$49,'ADR Raw Data'!AC$1,FALSE))/100</f>
        <v>5.4608989616039801E-3</v>
      </c>
      <c r="V78" s="84">
        <f>(VLOOKUP($A77,'ADR Raw Data'!$B$6:$BE$49,'ADR Raw Data'!AE$1,FALSE))/100</f>
        <v>1.61685504541219E-2</v>
      </c>
      <c r="X78" s="81">
        <f>(VLOOKUP($A77,'RevPAR Raw Data'!$B$6:$BE$43,'RevPAR Raw Data'!T$1,FALSE))/100</f>
        <v>6.9569746489473901E-3</v>
      </c>
      <c r="Y78" s="82">
        <f>(VLOOKUP($A77,'RevPAR Raw Data'!$B$6:$BE$43,'RevPAR Raw Data'!U$1,FALSE))/100</f>
        <v>-2.4187188522880598E-2</v>
      </c>
      <c r="Z78" s="82">
        <f>(VLOOKUP($A77,'RevPAR Raw Data'!$B$6:$BE$43,'RevPAR Raw Data'!V$1,FALSE))/100</f>
        <v>-2.7227997057922799E-2</v>
      </c>
      <c r="AA78" s="82">
        <f>(VLOOKUP($A77,'RevPAR Raw Data'!$B$6:$BE$43,'RevPAR Raw Data'!W$1,FALSE))/100</f>
        <v>3.3888876395950299E-2</v>
      </c>
      <c r="AB78" s="82">
        <f>(VLOOKUP($A77,'RevPAR Raw Data'!$B$6:$BE$43,'RevPAR Raw Data'!X$1,FALSE))/100</f>
        <v>9.6476101262841604E-2</v>
      </c>
      <c r="AC78" s="82">
        <f>(VLOOKUP($A77,'RevPAR Raw Data'!$B$6:$BE$43,'RevPAR Raw Data'!Y$1,FALSE))/100</f>
        <v>1.2750493140935E-2</v>
      </c>
      <c r="AD78" s="83">
        <f>(VLOOKUP($A77,'RevPAR Raw Data'!$B$6:$BE$43,'RevPAR Raw Data'!AA$1,FALSE))/100</f>
        <v>2.4780140003235699E-2</v>
      </c>
      <c r="AE78" s="83">
        <f>(VLOOKUP($A77,'RevPAR Raw Data'!$B$6:$BE$43,'RevPAR Raw Data'!AB$1,FALSE))/100</f>
        <v>1.6030322502717E-2</v>
      </c>
      <c r="AF78" s="82">
        <f>(VLOOKUP($A77,'RevPAR Raw Data'!$B$6:$BE$43,'RevPAR Raw Data'!AC$1,FALSE))/100</f>
        <v>2.0521933389352803E-2</v>
      </c>
      <c r="AG78" s="84">
        <f>(VLOOKUP($A77,'RevPAR Raw Data'!$B$6:$BE$43,'RevPAR Raw Data'!AE$1,FALSE))/100</f>
        <v>1.44936479143448E-2</v>
      </c>
    </row>
    <row r="79" spans="1:33">
      <c r="A79" s="121"/>
      <c r="B79" s="122"/>
      <c r="C79" s="123"/>
      <c r="D79" s="123"/>
      <c r="E79" s="123"/>
      <c r="F79" s="123"/>
      <c r="G79" s="124"/>
      <c r="H79" s="123"/>
      <c r="I79" s="123"/>
      <c r="J79" s="124"/>
      <c r="K79" s="125"/>
      <c r="M79" s="122"/>
      <c r="N79" s="123"/>
      <c r="O79" s="123"/>
      <c r="P79" s="123"/>
      <c r="Q79" s="123"/>
      <c r="R79" s="124"/>
      <c r="S79" s="123"/>
      <c r="T79" s="123"/>
      <c r="U79" s="124"/>
      <c r="V79" s="125"/>
      <c r="X79" s="122"/>
      <c r="Y79" s="123"/>
      <c r="Z79" s="123"/>
      <c r="AA79" s="123"/>
      <c r="AB79" s="123"/>
      <c r="AC79" s="124"/>
      <c r="AD79" s="123"/>
      <c r="AE79" s="123"/>
      <c r="AF79" s="124"/>
      <c r="AG79" s="125"/>
    </row>
    <row r="80" spans="1:33">
      <c r="A80" s="135" t="s">
        <v>41</v>
      </c>
      <c r="B80" s="109">
        <f>(VLOOKUP($A80,'Occupancy Raw Data'!$B$8:$BE$45,'Occupancy Raw Data'!G$3,FALSE))/100</f>
        <v>0.61976515132134302</v>
      </c>
      <c r="C80" s="110">
        <f>(VLOOKUP($A80,'Occupancy Raw Data'!$B$8:$BE$45,'Occupancy Raw Data'!H$3,FALSE))/100</f>
        <v>0.67942387884059396</v>
      </c>
      <c r="D80" s="110">
        <f>(VLOOKUP($A80,'Occupancy Raw Data'!$B$8:$BE$45,'Occupancy Raw Data'!I$3,FALSE))/100</f>
        <v>0.70661823019263692</v>
      </c>
      <c r="E80" s="110">
        <f>(VLOOKUP($A80,'Occupancy Raw Data'!$B$8:$BE$45,'Occupancy Raw Data'!J$3,FALSE))/100</f>
        <v>0.74315024687252107</v>
      </c>
      <c r="F80" s="110">
        <f>(VLOOKUP($A80,'Occupancy Raw Data'!$B$8:$BE$45,'Occupancy Raw Data'!K$3,FALSE))/100</f>
        <v>0.73977333776765808</v>
      </c>
      <c r="G80" s="111">
        <f>(VLOOKUP($A80,'Occupancy Raw Data'!$B$8:$BE$45,'Occupancy Raw Data'!L$3,FALSE))/100</f>
        <v>0.69774616899895092</v>
      </c>
      <c r="H80" s="91">
        <f>(VLOOKUP($A80,'Occupancy Raw Data'!$B$8:$BE$45,'Occupancy Raw Data'!N$3,FALSE))/100</f>
        <v>0.80992094962777206</v>
      </c>
      <c r="I80" s="91">
        <f>(VLOOKUP($A80,'Occupancy Raw Data'!$B$8:$BE$45,'Occupancy Raw Data'!O$3,FALSE))/100</f>
        <v>0.79380388344547004</v>
      </c>
      <c r="J80" s="111">
        <f>(VLOOKUP($A80,'Occupancy Raw Data'!$B$8:$BE$45,'Occupancy Raw Data'!P$3,FALSE))/100</f>
        <v>0.80186241653662094</v>
      </c>
      <c r="K80" s="112">
        <f>(VLOOKUP($A80,'Occupancy Raw Data'!$B$8:$BE$45,'Occupancy Raw Data'!R$3,FALSE))/100</f>
        <v>0.72749366829542794</v>
      </c>
      <c r="M80" s="113">
        <f>VLOOKUP($A80,'ADR Raw Data'!$B$6:$BE$43,'ADR Raw Data'!G$1,FALSE)</f>
        <v>131.24365871790599</v>
      </c>
      <c r="N80" s="114">
        <f>VLOOKUP($A80,'ADR Raw Data'!$B$6:$BE$43,'ADR Raw Data'!H$1,FALSE)</f>
        <v>129.91888062730601</v>
      </c>
      <c r="O80" s="114">
        <f>VLOOKUP($A80,'ADR Raw Data'!$B$6:$BE$43,'ADR Raw Data'!I$1,FALSE)</f>
        <v>134.04803058542399</v>
      </c>
      <c r="P80" s="114">
        <f>VLOOKUP($A80,'ADR Raw Data'!$B$6:$BE$43,'ADR Raw Data'!J$1,FALSE)</f>
        <v>133.65697014355001</v>
      </c>
      <c r="Q80" s="114">
        <f>VLOOKUP($A80,'ADR Raw Data'!$B$6:$BE$43,'ADR Raw Data'!K$1,FALSE)</f>
        <v>136.38323963758299</v>
      </c>
      <c r="R80" s="115">
        <f>VLOOKUP($A80,'ADR Raw Data'!$B$6:$BE$43,'ADR Raw Data'!L$1,FALSE)</f>
        <v>133.15756742195899</v>
      </c>
      <c r="S80" s="114">
        <f>VLOOKUP($A80,'ADR Raw Data'!$B$6:$BE$43,'ADR Raw Data'!N$1,FALSE)</f>
        <v>171.09920440948801</v>
      </c>
      <c r="T80" s="114">
        <f>VLOOKUP($A80,'ADR Raw Data'!$B$6:$BE$43,'ADR Raw Data'!O$1,FALSE)</f>
        <v>172.09661919816901</v>
      </c>
      <c r="U80" s="115">
        <f>VLOOKUP($A80,'ADR Raw Data'!$B$6:$BE$43,'ADR Raw Data'!P$1,FALSE)</f>
        <v>171.592899909073</v>
      </c>
      <c r="V80" s="116">
        <f>VLOOKUP($A80,'ADR Raw Data'!$B$6:$BE$43,'ADR Raw Data'!R$1,FALSE)</f>
        <v>145.26168792368</v>
      </c>
      <c r="X80" s="113">
        <f>VLOOKUP($A80,'RevPAR Raw Data'!$B$6:$BE$43,'RevPAR Raw Data'!G$1,FALSE)</f>
        <v>81.340246005270004</v>
      </c>
      <c r="Y80" s="114">
        <f>VLOOKUP($A80,'RevPAR Raw Data'!$B$6:$BE$43,'RevPAR Raw Data'!H$1,FALSE)</f>
        <v>88.269989810432605</v>
      </c>
      <c r="Z80" s="114">
        <f>VLOOKUP($A80,'RevPAR Raw Data'!$B$6:$BE$43,'RevPAR Raw Data'!I$1,FALSE)</f>
        <v>94.720782133080903</v>
      </c>
      <c r="AA80" s="114">
        <f>VLOOKUP($A80,'RevPAR Raw Data'!$B$6:$BE$43,'RevPAR Raw Data'!J$1,FALSE)</f>
        <v>99.327210358412799</v>
      </c>
      <c r="AB80" s="114">
        <f>VLOOKUP($A80,'RevPAR Raw Data'!$B$6:$BE$43,'RevPAR Raw Data'!K$1,FALSE)</f>
        <v>100.892684402261</v>
      </c>
      <c r="AC80" s="115">
        <f>VLOOKUP($A80,'RevPAR Raw Data'!$B$6:$BE$43,'RevPAR Raw Data'!L$1,FALSE)</f>
        <v>92.910182541891501</v>
      </c>
      <c r="AD80" s="114">
        <f>VLOOKUP($A80,'RevPAR Raw Data'!$B$6:$BE$43,'RevPAR Raw Data'!N$1,FALSE)</f>
        <v>138.57683011588901</v>
      </c>
      <c r="AE80" s="114">
        <f>VLOOKUP($A80,'RevPAR Raw Data'!$B$6:$BE$43,'RevPAR Raw Data'!O$1,FALSE)</f>
        <v>136.610964647343</v>
      </c>
      <c r="AF80" s="115">
        <f>VLOOKUP($A80,'RevPAR Raw Data'!$B$6:$BE$43,'RevPAR Raw Data'!P$1,FALSE)</f>
        <v>137.59389738161599</v>
      </c>
      <c r="AG80" s="116">
        <f>VLOOKUP($A80,'RevPAR Raw Data'!$B$6:$BE$43,'RevPAR Raw Data'!R$1,FALSE)</f>
        <v>105.676958210384</v>
      </c>
    </row>
    <row r="81" spans="1:33" ht="14.25">
      <c r="A81" s="93" t="s">
        <v>14</v>
      </c>
      <c r="B81" s="81">
        <f>(VLOOKUP($A80,'Occupancy Raw Data'!$B$8:$BE$51,'Occupancy Raw Data'!T$3,FALSE))/100</f>
        <v>-7.44780545657555E-3</v>
      </c>
      <c r="C81" s="82">
        <f>(VLOOKUP($A80,'Occupancy Raw Data'!$B$8:$BE$51,'Occupancy Raw Data'!U$3,FALSE))/100</f>
        <v>-2.7081198323597403E-2</v>
      </c>
      <c r="D81" s="82">
        <f>(VLOOKUP($A80,'Occupancy Raw Data'!$B$8:$BE$51,'Occupancy Raw Data'!V$3,FALSE))/100</f>
        <v>-5.1786235116835201E-2</v>
      </c>
      <c r="E81" s="82">
        <f>(VLOOKUP($A80,'Occupancy Raw Data'!$B$8:$BE$51,'Occupancy Raw Data'!W$3,FALSE))/100</f>
        <v>4.9253859313267197E-3</v>
      </c>
      <c r="F81" s="82">
        <f>(VLOOKUP($A80,'Occupancy Raw Data'!$B$8:$BE$51,'Occupancy Raw Data'!X$3,FALSE))/100</f>
        <v>-9.7526255708583805E-3</v>
      </c>
      <c r="G81" s="82">
        <f>(VLOOKUP($A80,'Occupancy Raw Data'!$B$8:$BE$51,'Occupancy Raw Data'!Y$3,FALSE))/100</f>
        <v>-1.8510848032936698E-2</v>
      </c>
      <c r="H81" s="83">
        <f>(VLOOKUP($A80,'Occupancy Raw Data'!$B$8:$BE$51,'Occupancy Raw Data'!AA$3,FALSE))/100</f>
        <v>-3.20329602846273E-2</v>
      </c>
      <c r="I81" s="83">
        <f>(VLOOKUP($A80,'Occupancy Raw Data'!$B$8:$BE$51,'Occupancy Raw Data'!AB$3,FALSE))/100</f>
        <v>-7.0609238044567493E-2</v>
      </c>
      <c r="J81" s="82">
        <f>(VLOOKUP($A80,'Occupancy Raw Data'!$B$8:$BE$51,'Occupancy Raw Data'!AC$3,FALSE))/100</f>
        <v>-5.1519456625698401E-2</v>
      </c>
      <c r="K81" s="84">
        <f>(VLOOKUP($A80,'Occupancy Raw Data'!$B$8:$BE$51,'Occupancy Raw Data'!AE$3,FALSE))/100</f>
        <v>-2.9151127101749198E-2</v>
      </c>
      <c r="M81" s="81">
        <f>(VLOOKUP($A80,'ADR Raw Data'!$B$6:$BE$49,'ADR Raw Data'!T$1,FALSE))/100</f>
        <v>-2.5486251224501599E-3</v>
      </c>
      <c r="N81" s="82">
        <f>(VLOOKUP($A80,'ADR Raw Data'!$B$6:$BE$49,'ADR Raw Data'!U$1,FALSE))/100</f>
        <v>-3.4243972967918701E-2</v>
      </c>
      <c r="O81" s="82">
        <f>(VLOOKUP($A80,'ADR Raw Data'!$B$6:$BE$49,'ADR Raw Data'!V$1,FALSE))/100</f>
        <v>-3.3553288883217298E-2</v>
      </c>
      <c r="P81" s="82">
        <f>(VLOOKUP($A80,'ADR Raw Data'!$B$6:$BE$49,'ADR Raw Data'!W$1,FALSE))/100</f>
        <v>-3.25831789290386E-2</v>
      </c>
      <c r="Q81" s="82">
        <f>(VLOOKUP($A80,'ADR Raw Data'!$B$6:$BE$49,'ADR Raw Data'!X$1,FALSE))/100</f>
        <v>-1.4518313796962199E-2</v>
      </c>
      <c r="R81" s="82">
        <f>(VLOOKUP($A80,'ADR Raw Data'!$B$6:$BE$49,'ADR Raw Data'!Y$1,FALSE))/100</f>
        <v>-2.41441399949715E-2</v>
      </c>
      <c r="S81" s="83">
        <f>(VLOOKUP($A80,'ADR Raw Data'!$B$6:$BE$49,'ADR Raw Data'!AA$1,FALSE))/100</f>
        <v>-6.2736315037289506E-2</v>
      </c>
      <c r="T81" s="83">
        <f>(VLOOKUP($A80,'ADR Raw Data'!$B$6:$BE$49,'ADR Raw Data'!AB$1,FALSE))/100</f>
        <v>-9.2846074521104605E-2</v>
      </c>
      <c r="U81" s="82">
        <f>(VLOOKUP($A80,'ADR Raw Data'!$B$6:$BE$49,'ADR Raw Data'!AC$1,FALSE))/100</f>
        <v>-7.8289907446475709E-2</v>
      </c>
      <c r="V81" s="84">
        <f>(VLOOKUP($A80,'ADR Raw Data'!$B$6:$BE$49,'ADR Raw Data'!AE$1,FALSE))/100</f>
        <v>-4.7326487497333598E-2</v>
      </c>
      <c r="X81" s="81">
        <f>(VLOOKUP($A80,'RevPAR Raw Data'!$B$6:$BE$43,'RevPAR Raw Data'!T$1,FALSE))/100</f>
        <v>-9.9774489149319599E-3</v>
      </c>
      <c r="Y81" s="82">
        <f>(VLOOKUP($A80,'RevPAR Raw Data'!$B$6:$BE$43,'RevPAR Raw Data'!U$1,FALSE))/100</f>
        <v>-6.0397803468184103E-2</v>
      </c>
      <c r="Z81" s="82">
        <f>(VLOOKUP($A80,'RevPAR Raw Data'!$B$6:$BE$43,'RevPAR Raw Data'!V$1,FALSE))/100</f>
        <v>-8.3601925493003201E-2</v>
      </c>
      <c r="AA81" s="82">
        <f>(VLOOKUP($A80,'RevPAR Raw Data'!$B$6:$BE$43,'RevPAR Raw Data'!W$1,FALSE))/100</f>
        <v>-2.7818277728806899E-2</v>
      </c>
      <c r="AB81" s="82">
        <f>(VLOOKUP($A80,'RevPAR Raw Data'!$B$6:$BE$43,'RevPAR Raw Data'!X$1,FALSE))/100</f>
        <v>-2.4129347689438599E-2</v>
      </c>
      <c r="AC81" s="82">
        <f>(VLOOKUP($A80,'RevPAR Raw Data'!$B$6:$BE$43,'RevPAR Raw Data'!Y$1,FALSE))/100</f>
        <v>-4.2208059521575497E-2</v>
      </c>
      <c r="AD81" s="83">
        <f>(VLOOKUP($A80,'RevPAR Raw Data'!$B$6:$BE$43,'RevPAR Raw Data'!AA$1,FALSE))/100</f>
        <v>-9.2759645433923496E-2</v>
      </c>
      <c r="AE81" s="83">
        <f>(VLOOKUP($A80,'RevPAR Raw Data'!$B$6:$BE$43,'RevPAR Raw Data'!AB$1,FALSE))/100</f>
        <v>-0.15689952198830701</v>
      </c>
      <c r="AF81" s="82">
        <f>(VLOOKUP($A80,'RevPAR Raw Data'!$B$6:$BE$43,'RevPAR Raw Data'!AC$1,FALSE))/100</f>
        <v>-0.12577591058125501</v>
      </c>
      <c r="AG81" s="84">
        <f>(VLOOKUP($A80,'RevPAR Raw Data'!$B$6:$BE$43,'RevPAR Raw Data'!AE$1,FALSE))/100</f>
        <v>-7.5097994146768793E-2</v>
      </c>
    </row>
    <row r="82" spans="1:33">
      <c r="A82" s="135"/>
      <c r="B82" s="109"/>
      <c r="C82" s="110"/>
      <c r="D82" s="110"/>
      <c r="E82" s="110"/>
      <c r="F82" s="110"/>
      <c r="G82" s="111"/>
      <c r="H82" s="91"/>
      <c r="I82" s="91"/>
      <c r="J82" s="111"/>
      <c r="K82" s="112"/>
      <c r="M82" s="113"/>
      <c r="N82" s="114"/>
      <c r="O82" s="114"/>
      <c r="P82" s="114"/>
      <c r="Q82" s="114"/>
      <c r="R82" s="115"/>
      <c r="S82" s="114"/>
      <c r="T82" s="114"/>
      <c r="U82" s="115"/>
      <c r="V82" s="116"/>
      <c r="X82" s="113"/>
      <c r="Y82" s="114"/>
      <c r="Z82" s="114"/>
      <c r="AA82" s="114"/>
      <c r="AB82" s="114"/>
      <c r="AC82" s="115"/>
      <c r="AD82" s="114"/>
      <c r="AE82" s="114"/>
      <c r="AF82" s="115"/>
      <c r="AG82" s="116"/>
    </row>
    <row r="83" spans="1:33">
      <c r="A83" s="108" t="s">
        <v>42</v>
      </c>
      <c r="B83" s="109">
        <f>(VLOOKUP($A83,'Occupancy Raw Data'!$B$8:$BE$45,'Occupancy Raw Data'!G$3,FALSE))/100</f>
        <v>0.70010046885465504</v>
      </c>
      <c r="C83" s="110">
        <f>(VLOOKUP($A83,'Occupancy Raw Data'!$B$8:$BE$45,'Occupancy Raw Data'!H$3,FALSE))/100</f>
        <v>0.79002009377093108</v>
      </c>
      <c r="D83" s="110">
        <f>(VLOOKUP($A83,'Occupancy Raw Data'!$B$8:$BE$45,'Occupancy Raw Data'!I$3,FALSE))/100</f>
        <v>0.80944407233757498</v>
      </c>
      <c r="E83" s="110">
        <f>(VLOOKUP($A83,'Occupancy Raw Data'!$B$8:$BE$45,'Occupancy Raw Data'!J$3,FALSE))/100</f>
        <v>0.81363027461486892</v>
      </c>
      <c r="F83" s="110">
        <f>(VLOOKUP($A83,'Occupancy Raw Data'!$B$8:$BE$45,'Occupancy Raw Data'!K$3,FALSE))/100</f>
        <v>0.79705291359678399</v>
      </c>
      <c r="G83" s="111">
        <f>(VLOOKUP($A83,'Occupancy Raw Data'!$B$8:$BE$45,'Occupancy Raw Data'!L$3,FALSE))/100</f>
        <v>0.782049564634963</v>
      </c>
      <c r="H83" s="91">
        <f>(VLOOKUP($A83,'Occupancy Raw Data'!$B$8:$BE$45,'Occupancy Raw Data'!N$3,FALSE))/100</f>
        <v>0.82987273945077011</v>
      </c>
      <c r="I83" s="91">
        <f>(VLOOKUP($A83,'Occupancy Raw Data'!$B$8:$BE$45,'Occupancy Raw Data'!O$3,FALSE))/100</f>
        <v>0.80509042196918901</v>
      </c>
      <c r="J83" s="111">
        <f>(VLOOKUP($A83,'Occupancy Raw Data'!$B$8:$BE$45,'Occupancy Raw Data'!P$3,FALSE))/100</f>
        <v>0.81748158070997901</v>
      </c>
      <c r="K83" s="112">
        <f>(VLOOKUP($A83,'Occupancy Raw Data'!$B$8:$BE$45,'Occupancy Raw Data'!R$3,FALSE))/100</f>
        <v>0.79217299779925299</v>
      </c>
      <c r="M83" s="113">
        <f>VLOOKUP($A83,'ADR Raw Data'!$B$6:$BE$43,'ADR Raw Data'!G$1,FALSE)</f>
        <v>100.117228916527</v>
      </c>
      <c r="N83" s="114">
        <f>VLOOKUP($A83,'ADR Raw Data'!$B$6:$BE$43,'ADR Raw Data'!H$1,FALSE)</f>
        <v>105.496460915642</v>
      </c>
      <c r="O83" s="114">
        <f>VLOOKUP($A83,'ADR Raw Data'!$B$6:$BE$43,'ADR Raw Data'!I$1,FALSE)</f>
        <v>106.687518100951</v>
      </c>
      <c r="P83" s="114">
        <f>VLOOKUP($A83,'ADR Raw Data'!$B$6:$BE$43,'ADR Raw Data'!J$1,FALSE)</f>
        <v>108.335927351306</v>
      </c>
      <c r="Q83" s="114">
        <f>VLOOKUP($A83,'ADR Raw Data'!$B$6:$BE$43,'ADR Raw Data'!K$1,FALSE)</f>
        <v>105.536363949579</v>
      </c>
      <c r="R83" s="115">
        <f>VLOOKUP($A83,'ADR Raw Data'!$B$6:$BE$43,'ADR Raw Data'!L$1,FALSE)</f>
        <v>105.378865304898</v>
      </c>
      <c r="S83" s="114">
        <f>VLOOKUP($A83,'ADR Raw Data'!$B$6:$BE$43,'ADR Raw Data'!N$1,FALSE)</f>
        <v>128.53597217514101</v>
      </c>
      <c r="T83" s="114">
        <f>VLOOKUP($A83,'ADR Raw Data'!$B$6:$BE$43,'ADR Raw Data'!O$1,FALSE)</f>
        <v>127.782886252079</v>
      </c>
      <c r="U83" s="115">
        <f>VLOOKUP($A83,'ADR Raw Data'!$B$6:$BE$43,'ADR Raw Data'!P$1,FALSE)</f>
        <v>128.16513674723399</v>
      </c>
      <c r="V83" s="116">
        <f>VLOOKUP($A83,'ADR Raw Data'!$B$6:$BE$43,'ADR Raw Data'!R$1,FALSE)</f>
        <v>112.097223632081</v>
      </c>
      <c r="X83" s="113">
        <f>VLOOKUP($A83,'RevPAR Raw Data'!$B$6:$BE$43,'RevPAR Raw Data'!G$1,FALSE)</f>
        <v>70.092118904889404</v>
      </c>
      <c r="Y83" s="114">
        <f>VLOOKUP($A83,'RevPAR Raw Data'!$B$6:$BE$43,'RevPAR Raw Data'!H$1,FALSE)</f>
        <v>83.344323945076994</v>
      </c>
      <c r="Z83" s="114">
        <f>VLOOKUP($A83,'RevPAR Raw Data'!$B$6:$BE$43,'RevPAR Raw Data'!I$1,FALSE)</f>
        <v>86.357579119223004</v>
      </c>
      <c r="AA83" s="114">
        <f>VLOOKUP($A83,'RevPAR Raw Data'!$B$6:$BE$43,'RevPAR Raw Data'!J$1,FALSE)</f>
        <v>88.145390321500301</v>
      </c>
      <c r="AB83" s="114">
        <f>VLOOKUP($A83,'RevPAR Raw Data'!$B$6:$BE$43,'RevPAR Raw Data'!K$1,FALSE)</f>
        <v>84.1180663764233</v>
      </c>
      <c r="AC83" s="115">
        <f>VLOOKUP($A83,'RevPAR Raw Data'!$B$6:$BE$43,'RevPAR Raw Data'!L$1,FALSE)</f>
        <v>82.411495733422598</v>
      </c>
      <c r="AD83" s="114">
        <f>VLOOKUP($A83,'RevPAR Raw Data'!$B$6:$BE$43,'RevPAR Raw Data'!N$1,FALSE)</f>
        <v>106.668499346952</v>
      </c>
      <c r="AE83" s="114">
        <f>VLOOKUP($A83,'RevPAR Raw Data'!$B$6:$BE$43,'RevPAR Raw Data'!O$1,FALSE)</f>
        <v>102.87677781312701</v>
      </c>
      <c r="AF83" s="115">
        <f>VLOOKUP($A83,'RevPAR Raw Data'!$B$6:$BE$43,'RevPAR Raw Data'!P$1,FALSE)</f>
        <v>104.77263858004</v>
      </c>
      <c r="AG83" s="116">
        <f>VLOOKUP($A83,'RevPAR Raw Data'!$B$6:$BE$43,'RevPAR Raw Data'!R$1,FALSE)</f>
        <v>88.800393689599005</v>
      </c>
    </row>
    <row r="84" spans="1:33" ht="14.25">
      <c r="A84" s="93" t="s">
        <v>14</v>
      </c>
      <c r="B84" s="81">
        <f>(VLOOKUP($A83,'Occupancy Raw Data'!$B$8:$BE$51,'Occupancy Raw Data'!T$3,FALSE))/100</f>
        <v>7.5299584360755095E-2</v>
      </c>
      <c r="C84" s="82">
        <f>(VLOOKUP($A83,'Occupancy Raw Data'!$B$8:$BE$51,'Occupancy Raw Data'!U$3,FALSE))/100</f>
        <v>3.2685838126149404E-3</v>
      </c>
      <c r="D84" s="82">
        <f>(VLOOKUP($A83,'Occupancy Raw Data'!$B$8:$BE$51,'Occupancy Raw Data'!V$3,FALSE))/100</f>
        <v>-3.8423436027987597E-2</v>
      </c>
      <c r="E84" s="82">
        <f>(VLOOKUP($A83,'Occupancy Raw Data'!$B$8:$BE$51,'Occupancy Raw Data'!W$3,FALSE))/100</f>
        <v>-2.3677249920456899E-2</v>
      </c>
      <c r="F84" s="82">
        <f>(VLOOKUP($A83,'Occupancy Raw Data'!$B$8:$BE$51,'Occupancy Raw Data'!X$3,FALSE))/100</f>
        <v>-3.1376657771096099E-2</v>
      </c>
      <c r="G84" s="82">
        <f>(VLOOKUP($A83,'Occupancy Raw Data'!$B$8:$BE$51,'Occupancy Raw Data'!Y$3,FALSE))/100</f>
        <v>-6.6798701777312499E-3</v>
      </c>
      <c r="H84" s="83">
        <f>(VLOOKUP($A83,'Occupancy Raw Data'!$B$8:$BE$51,'Occupancy Raw Data'!AA$3,FALSE))/100</f>
        <v>-4.9870057116316299E-2</v>
      </c>
      <c r="I84" s="83">
        <f>(VLOOKUP($A83,'Occupancy Raw Data'!$B$8:$BE$51,'Occupancy Raw Data'!AB$3,FALSE))/100</f>
        <v>-7.0926611678738302E-2</v>
      </c>
      <c r="J84" s="82">
        <f>(VLOOKUP($A83,'Occupancy Raw Data'!$B$8:$BE$51,'Occupancy Raw Data'!AC$3,FALSE))/100</f>
        <v>-6.0356712427647105E-2</v>
      </c>
      <c r="K84" s="84">
        <f>(VLOOKUP($A83,'Occupancy Raw Data'!$B$8:$BE$51,'Occupancy Raw Data'!AE$3,FALSE))/100</f>
        <v>-2.3133028100862697E-2</v>
      </c>
      <c r="M84" s="81">
        <f>(VLOOKUP($A83,'ADR Raw Data'!$B$6:$BE$49,'ADR Raw Data'!T$1,FALSE))/100</f>
        <v>9.8389030166885294E-4</v>
      </c>
      <c r="N84" s="82">
        <f>(VLOOKUP($A83,'ADR Raw Data'!$B$6:$BE$49,'ADR Raw Data'!U$1,FALSE))/100</f>
        <v>-2.8055127275003203E-2</v>
      </c>
      <c r="O84" s="82">
        <f>(VLOOKUP($A83,'ADR Raw Data'!$B$6:$BE$49,'ADR Raw Data'!V$1,FALSE))/100</f>
        <v>-5.5301983703733501E-2</v>
      </c>
      <c r="P84" s="82">
        <f>(VLOOKUP($A83,'ADR Raw Data'!$B$6:$BE$49,'ADR Raw Data'!W$1,FALSE))/100</f>
        <v>-4.3801531412692697E-2</v>
      </c>
      <c r="Q84" s="82">
        <f>(VLOOKUP($A83,'ADR Raw Data'!$B$6:$BE$49,'ADR Raw Data'!X$1,FALSE))/100</f>
        <v>-5.1091179845008196E-2</v>
      </c>
      <c r="R84" s="82">
        <f>(VLOOKUP($A83,'ADR Raw Data'!$B$6:$BE$49,'ADR Raw Data'!Y$1,FALSE))/100</f>
        <v>-3.8844461464370997E-2</v>
      </c>
      <c r="S84" s="83">
        <f>(VLOOKUP($A83,'ADR Raw Data'!$B$6:$BE$49,'ADR Raw Data'!AA$1,FALSE))/100</f>
        <v>-7.8917877387504498E-2</v>
      </c>
      <c r="T84" s="83">
        <f>(VLOOKUP($A83,'ADR Raw Data'!$B$6:$BE$49,'ADR Raw Data'!AB$1,FALSE))/100</f>
        <v>-9.3884411166103007E-2</v>
      </c>
      <c r="U84" s="82">
        <f>(VLOOKUP($A83,'ADR Raw Data'!$B$6:$BE$49,'ADR Raw Data'!AC$1,FALSE))/100</f>
        <v>-8.6380795830981599E-2</v>
      </c>
      <c r="V84" s="84">
        <f>(VLOOKUP($A83,'ADR Raw Data'!$B$6:$BE$49,'ADR Raw Data'!AE$1,FALSE))/100</f>
        <v>-5.8252840809951995E-2</v>
      </c>
      <c r="X84" s="81">
        <f>(VLOOKUP($A83,'RevPAR Raw Data'!$B$6:$BE$43,'RevPAR Raw Data'!T$1,FALSE))/100</f>
        <v>7.63575611931962E-2</v>
      </c>
      <c r="Y84" s="82">
        <f>(VLOOKUP($A83,'RevPAR Raw Data'!$B$6:$BE$43,'RevPAR Raw Data'!U$1,FALSE))/100</f>
        <v>-2.4878243997260199E-2</v>
      </c>
      <c r="Z84" s="82">
        <f>(VLOOKUP($A83,'RevPAR Raw Data'!$B$6:$BE$43,'RevPAR Raw Data'!V$1,FALSE))/100</f>
        <v>-9.1600527498659795E-2</v>
      </c>
      <c r="AA84" s="82">
        <f>(VLOOKUP($A83,'RevPAR Raw Data'!$B$6:$BE$43,'RevPAR Raw Data'!W$1,FALSE))/100</f>
        <v>-6.6441681526992605E-2</v>
      </c>
      <c r="AB84" s="82">
        <f>(VLOOKUP($A83,'RevPAR Raw Data'!$B$6:$BE$43,'RevPAR Raw Data'!X$1,FALSE))/100</f>
        <v>-8.0864767150986103E-2</v>
      </c>
      <c r="AC84" s="82">
        <f>(VLOOKUP($A83,'RevPAR Raw Data'!$B$6:$BE$43,'RevPAR Raw Data'!Y$1,FALSE))/100</f>
        <v>-4.5264855682396299E-2</v>
      </c>
      <c r="AD84" s="83">
        <f>(VLOOKUP($A83,'RevPAR Raw Data'!$B$6:$BE$43,'RevPAR Raw Data'!AA$1,FALSE))/100</f>
        <v>-0.124852295451007</v>
      </c>
      <c r="AE84" s="83">
        <f>(VLOOKUP($A83,'RevPAR Raw Data'!$B$6:$BE$43,'RevPAR Raw Data'!AB$1,FALSE))/100</f>
        <v>-0.15815211967137599</v>
      </c>
      <c r="AF84" s="82">
        <f>(VLOOKUP($A83,'RevPAR Raw Data'!$B$6:$BE$43,'RevPAR Raw Data'!AC$1,FALSE))/100</f>
        <v>-0.14152384740538601</v>
      </c>
      <c r="AG84" s="84">
        <f>(VLOOKUP($A83,'RevPAR Raw Data'!$B$6:$BE$43,'RevPAR Raw Data'!AE$1,FALSE))/100</f>
        <v>-8.0038304307403094E-2</v>
      </c>
    </row>
    <row r="85" spans="1:33">
      <c r="A85" s="131"/>
      <c r="B85" s="109"/>
      <c r="C85" s="110"/>
      <c r="D85" s="110"/>
      <c r="E85" s="110"/>
      <c r="F85" s="110"/>
      <c r="G85" s="111"/>
      <c r="H85" s="91"/>
      <c r="I85" s="91"/>
      <c r="J85" s="111"/>
      <c r="K85" s="112"/>
      <c r="M85" s="113"/>
      <c r="N85" s="114"/>
      <c r="O85" s="114"/>
      <c r="P85" s="114"/>
      <c r="Q85" s="114"/>
      <c r="R85" s="115"/>
      <c r="S85" s="114"/>
      <c r="T85" s="114"/>
      <c r="U85" s="115"/>
      <c r="V85" s="116"/>
      <c r="X85" s="113"/>
      <c r="Y85" s="114"/>
      <c r="Z85" s="114"/>
      <c r="AA85" s="114"/>
      <c r="AB85" s="114"/>
      <c r="AC85" s="115"/>
      <c r="AD85" s="114"/>
      <c r="AE85" s="114"/>
      <c r="AF85" s="115"/>
      <c r="AG85" s="116"/>
    </row>
    <row r="86" spans="1:33">
      <c r="A86" s="108" t="s">
        <v>43</v>
      </c>
      <c r="B86" s="109">
        <f>(VLOOKUP($A86,'Occupancy Raw Data'!$B$8:$BE$45,'Occupancy Raw Data'!G$3,FALSE))/100</f>
        <v>0.59811751283513903</v>
      </c>
      <c r="C86" s="110">
        <f>(VLOOKUP($A86,'Occupancy Raw Data'!$B$8:$BE$45,'Occupancy Raw Data'!H$3,FALSE))/100</f>
        <v>0.68610952652595503</v>
      </c>
      <c r="D86" s="110">
        <f>(VLOOKUP($A86,'Occupancy Raw Data'!$B$8:$BE$45,'Occupancy Raw Data'!I$3,FALSE))/100</f>
        <v>0.72147746719908701</v>
      </c>
      <c r="E86" s="110">
        <f>(VLOOKUP($A86,'Occupancy Raw Data'!$B$8:$BE$45,'Occupancy Raw Data'!J$3,FALSE))/100</f>
        <v>0.75827153451226392</v>
      </c>
      <c r="F86" s="110">
        <f>(VLOOKUP($A86,'Occupancy Raw Data'!$B$8:$BE$45,'Occupancy Raw Data'!K$3,FALSE))/100</f>
        <v>0.73958927552766596</v>
      </c>
      <c r="G86" s="111">
        <f>(VLOOKUP($A86,'Occupancy Raw Data'!$B$8:$BE$45,'Occupancy Raw Data'!L$3,FALSE))/100</f>
        <v>0.70071306332002192</v>
      </c>
      <c r="H86" s="91">
        <f>(VLOOKUP($A86,'Occupancy Raw Data'!$B$8:$BE$45,'Occupancy Raw Data'!N$3,FALSE))/100</f>
        <v>0.83029092983456909</v>
      </c>
      <c r="I86" s="91">
        <f>(VLOOKUP($A86,'Occupancy Raw Data'!$B$8:$BE$45,'Occupancy Raw Data'!O$3,FALSE))/100</f>
        <v>0.82102110667427197</v>
      </c>
      <c r="J86" s="111">
        <f>(VLOOKUP($A86,'Occupancy Raw Data'!$B$8:$BE$45,'Occupancy Raw Data'!P$3,FALSE))/100</f>
        <v>0.82565601825442003</v>
      </c>
      <c r="K86" s="112">
        <f>(VLOOKUP($A86,'Occupancy Raw Data'!$B$8:$BE$45,'Occupancy Raw Data'!R$3,FALSE))/100</f>
        <v>0.73641105044413602</v>
      </c>
      <c r="M86" s="113">
        <f>VLOOKUP($A86,'ADR Raw Data'!$B$6:$BE$43,'ADR Raw Data'!G$1,FALSE)</f>
        <v>84.168711349546896</v>
      </c>
      <c r="N86" s="114">
        <f>VLOOKUP($A86,'ADR Raw Data'!$B$6:$BE$43,'ADR Raw Data'!H$1,FALSE)</f>
        <v>89.549441696113007</v>
      </c>
      <c r="O86" s="114">
        <f>VLOOKUP($A86,'ADR Raw Data'!$B$6:$BE$43,'ADR Raw Data'!I$1,FALSE)</f>
        <v>94.175368808064803</v>
      </c>
      <c r="P86" s="114">
        <f>VLOOKUP($A86,'ADR Raw Data'!$B$6:$BE$43,'ADR Raw Data'!J$1,FALSE)</f>
        <v>93.395173349633197</v>
      </c>
      <c r="Q86" s="114">
        <f>VLOOKUP($A86,'ADR Raw Data'!$B$6:$BE$43,'ADR Raw Data'!K$1,FALSE)</f>
        <v>90.610992248360901</v>
      </c>
      <c r="R86" s="115">
        <f>VLOOKUP($A86,'ADR Raw Data'!$B$6:$BE$43,'ADR Raw Data'!L$1,FALSE)</f>
        <v>90.639877587821005</v>
      </c>
      <c r="S86" s="114">
        <f>VLOOKUP($A86,'ADR Raw Data'!$B$6:$BE$43,'ADR Raw Data'!N$1,FALSE)</f>
        <v>112.63317174510399</v>
      </c>
      <c r="T86" s="114">
        <f>VLOOKUP($A86,'ADR Raw Data'!$B$6:$BE$43,'ADR Raw Data'!O$1,FALSE)</f>
        <v>114.33457258989</v>
      </c>
      <c r="U86" s="115">
        <f>VLOOKUP($A86,'ADR Raw Data'!$B$6:$BE$43,'ADR Raw Data'!P$1,FALSE)</f>
        <v>113.479096666378</v>
      </c>
      <c r="V86" s="116">
        <f>VLOOKUP($A86,'ADR Raw Data'!$B$6:$BE$43,'ADR Raw Data'!R$1,FALSE)</f>
        <v>97.956186936313799</v>
      </c>
      <c r="X86" s="113">
        <f>VLOOKUP($A86,'RevPAR Raw Data'!$B$6:$BE$43,'RevPAR Raw Data'!G$1,FALSE)</f>
        <v>50.342780290929802</v>
      </c>
      <c r="Y86" s="114">
        <f>VLOOKUP($A86,'RevPAR Raw Data'!$B$6:$BE$43,'RevPAR Raw Data'!H$1,FALSE)</f>
        <v>61.440725042783697</v>
      </c>
      <c r="Z86" s="114">
        <f>VLOOKUP($A86,'RevPAR Raw Data'!$B$6:$BE$43,'RevPAR Raw Data'!I$1,FALSE)</f>
        <v>67.945406560182505</v>
      </c>
      <c r="AA86" s="114">
        <f>VLOOKUP($A86,'RevPAR Raw Data'!$B$6:$BE$43,'RevPAR Raw Data'!J$1,FALSE)</f>
        <v>70.818901411865298</v>
      </c>
      <c r="AB86" s="114">
        <f>VLOOKUP($A86,'RevPAR Raw Data'!$B$6:$BE$43,'RevPAR Raw Data'!K$1,FALSE)</f>
        <v>67.014918111808299</v>
      </c>
      <c r="AC86" s="115">
        <f>VLOOKUP($A86,'RevPAR Raw Data'!$B$6:$BE$43,'RevPAR Raw Data'!L$1,FALSE)</f>
        <v>63.512546283513899</v>
      </c>
      <c r="AD86" s="114">
        <f>VLOOKUP($A86,'RevPAR Raw Data'!$B$6:$BE$43,'RevPAR Raw Data'!N$1,FALSE)</f>
        <v>93.5183008984597</v>
      </c>
      <c r="AE86" s="114">
        <f>VLOOKUP($A86,'RevPAR Raw Data'!$B$6:$BE$43,'RevPAR Raw Data'!O$1,FALSE)</f>
        <v>93.871097318881894</v>
      </c>
      <c r="AF86" s="115">
        <f>VLOOKUP($A86,'RevPAR Raw Data'!$B$6:$BE$43,'RevPAR Raw Data'!P$1,FALSE)</f>
        <v>93.694699108670804</v>
      </c>
      <c r="AG86" s="116">
        <f>VLOOKUP($A86,'RevPAR Raw Data'!$B$6:$BE$43,'RevPAR Raw Data'!R$1,FALSE)</f>
        <v>72.136018519272994</v>
      </c>
    </row>
    <row r="87" spans="1:33" ht="14.25">
      <c r="A87" s="93" t="s">
        <v>14</v>
      </c>
      <c r="B87" s="81">
        <f>(VLOOKUP($A86,'Occupancy Raw Data'!$B$8:$BE$51,'Occupancy Raw Data'!T$3,FALSE))/100</f>
        <v>1.3445037927038099E-2</v>
      </c>
      <c r="C87" s="82">
        <f>(VLOOKUP($A86,'Occupancy Raw Data'!$B$8:$BE$51,'Occupancy Raw Data'!U$3,FALSE))/100</f>
        <v>1.97872672438981E-2</v>
      </c>
      <c r="D87" s="82">
        <f>(VLOOKUP($A86,'Occupancy Raw Data'!$B$8:$BE$51,'Occupancy Raw Data'!V$3,FALSE))/100</f>
        <v>1.33368201133216E-2</v>
      </c>
      <c r="E87" s="82">
        <f>(VLOOKUP($A86,'Occupancy Raw Data'!$B$8:$BE$51,'Occupancy Raw Data'!W$3,FALSE))/100</f>
        <v>7.6998488540727092E-2</v>
      </c>
      <c r="F87" s="82">
        <f>(VLOOKUP($A86,'Occupancy Raw Data'!$B$8:$BE$51,'Occupancy Raw Data'!X$3,FALSE))/100</f>
        <v>2.8354954505325897E-2</v>
      </c>
      <c r="G87" s="82">
        <f>(VLOOKUP($A86,'Occupancy Raw Data'!$B$8:$BE$51,'Occupancy Raw Data'!Y$3,FALSE))/100</f>
        <v>3.1000883483731801E-2</v>
      </c>
      <c r="H87" s="83">
        <f>(VLOOKUP($A86,'Occupancy Raw Data'!$B$8:$BE$51,'Occupancy Raw Data'!AA$3,FALSE))/100</f>
        <v>1.96884265115654E-2</v>
      </c>
      <c r="I87" s="83">
        <f>(VLOOKUP($A86,'Occupancy Raw Data'!$B$8:$BE$51,'Occupancy Raw Data'!AB$3,FALSE))/100</f>
        <v>6.5553595352815693E-3</v>
      </c>
      <c r="J87" s="82">
        <f>(VLOOKUP($A86,'Occupancy Raw Data'!$B$8:$BE$51,'Occupancy Raw Data'!AC$3,FALSE))/100</f>
        <v>1.3116193896979999E-2</v>
      </c>
      <c r="K87" s="84">
        <f>(VLOOKUP($A86,'Occupancy Raw Data'!$B$8:$BE$51,'Occupancy Raw Data'!AE$3,FALSE))/100</f>
        <v>2.52033538467029E-2</v>
      </c>
      <c r="M87" s="81">
        <f>(VLOOKUP($A86,'ADR Raw Data'!$B$6:$BE$49,'ADR Raw Data'!T$1,FALSE))/100</f>
        <v>-4.7582049344883498E-2</v>
      </c>
      <c r="N87" s="82">
        <f>(VLOOKUP($A86,'ADR Raw Data'!$B$6:$BE$49,'ADR Raw Data'!U$1,FALSE))/100</f>
        <v>-4.9533254840291099E-2</v>
      </c>
      <c r="O87" s="82">
        <f>(VLOOKUP($A86,'ADR Raw Data'!$B$6:$BE$49,'ADR Raw Data'!V$1,FALSE))/100</f>
        <v>-1.98573701129632E-2</v>
      </c>
      <c r="P87" s="82">
        <f>(VLOOKUP($A86,'ADR Raw Data'!$B$6:$BE$49,'ADR Raw Data'!W$1,FALSE))/100</f>
        <v>-3.2080699538084595E-2</v>
      </c>
      <c r="Q87" s="82">
        <f>(VLOOKUP($A86,'ADR Raw Data'!$B$6:$BE$49,'ADR Raw Data'!X$1,FALSE))/100</f>
        <v>-6.1623582079904801E-2</v>
      </c>
      <c r="R87" s="82">
        <f>(VLOOKUP($A86,'ADR Raw Data'!$B$6:$BE$49,'ADR Raw Data'!Y$1,FALSE))/100</f>
        <v>-4.1459539386455004E-2</v>
      </c>
      <c r="S87" s="83">
        <f>(VLOOKUP($A86,'ADR Raw Data'!$B$6:$BE$49,'ADR Raw Data'!AA$1,FALSE))/100</f>
        <v>-8.2862332581757403E-2</v>
      </c>
      <c r="T87" s="83">
        <f>(VLOOKUP($A86,'ADR Raw Data'!$B$6:$BE$49,'ADR Raw Data'!AB$1,FALSE))/100</f>
        <v>-7.9534979440578801E-2</v>
      </c>
      <c r="U87" s="82">
        <f>(VLOOKUP($A86,'ADR Raw Data'!$B$6:$BE$49,'ADR Raw Data'!AC$1,FALSE))/100</f>
        <v>-8.1232395094520696E-2</v>
      </c>
      <c r="V87" s="84">
        <f>(VLOOKUP($A86,'ADR Raw Data'!$B$6:$BE$49,'ADR Raw Data'!AE$1,FALSE))/100</f>
        <v>-5.7619094454263602E-2</v>
      </c>
      <c r="X87" s="81">
        <f>(VLOOKUP($A86,'RevPAR Raw Data'!$B$6:$BE$43,'RevPAR Raw Data'!T$1,FALSE))/100</f>
        <v>-3.47767538759335E-2</v>
      </c>
      <c r="Y87" s="82">
        <f>(VLOOKUP($A86,'RevPAR Raw Data'!$B$6:$BE$43,'RevPAR Raw Data'!U$1,FALSE))/100</f>
        <v>-3.0726115347378E-2</v>
      </c>
      <c r="Z87" s="82">
        <f>(VLOOKUP($A86,'RevPAR Raw Data'!$B$6:$BE$43,'RevPAR Raw Data'!V$1,FALSE))/100</f>
        <v>-6.7853841727618606E-3</v>
      </c>
      <c r="AA87" s="82">
        <f>(VLOOKUP($A86,'RevPAR Raw Data'!$B$6:$BE$43,'RevPAR Raw Data'!W$1,FALSE))/100</f>
        <v>4.2447623626880704E-2</v>
      </c>
      <c r="AB87" s="82">
        <f>(VLOOKUP($A86,'RevPAR Raw Data'!$B$6:$BE$43,'RevPAR Raw Data'!X$1,FALSE))/100</f>
        <v>-3.50159614409098E-2</v>
      </c>
      <c r="AC87" s="82">
        <f>(VLOOKUP($A86,'RevPAR Raw Data'!$B$6:$BE$43,'RevPAR Raw Data'!Y$1,FALSE))/100</f>
        <v>-1.17439382525318E-2</v>
      </c>
      <c r="AD87" s="83">
        <f>(VLOOKUP($A86,'RevPAR Raw Data'!$B$6:$BE$43,'RevPAR Raw Data'!AA$1,FALSE))/100</f>
        <v>-6.4805335015804794E-2</v>
      </c>
      <c r="AE87" s="83">
        <f>(VLOOKUP($A86,'RevPAR Raw Data'!$B$6:$BE$43,'RevPAR Raw Data'!AB$1,FALSE))/100</f>
        <v>-7.3501000291161397E-2</v>
      </c>
      <c r="AF87" s="82">
        <f>(VLOOKUP($A86,'RevPAR Raw Data'!$B$6:$BE$43,'RevPAR Raw Data'!AC$1,FALSE))/100</f>
        <v>-6.9181661042316503E-2</v>
      </c>
      <c r="AG87" s="84">
        <f>(VLOOKUP($A86,'RevPAR Raw Data'!$B$6:$BE$43,'RevPAR Raw Data'!AE$1,FALSE))/100</f>
        <v>-3.3867935033417999E-2</v>
      </c>
    </row>
    <row r="88" spans="1:33">
      <c r="A88" s="131"/>
      <c r="B88" s="109"/>
      <c r="C88" s="110"/>
      <c r="D88" s="110"/>
      <c r="E88" s="110"/>
      <c r="F88" s="110"/>
      <c r="G88" s="111"/>
      <c r="H88" s="91"/>
      <c r="I88" s="91"/>
      <c r="J88" s="111"/>
      <c r="K88" s="112"/>
      <c r="M88" s="113"/>
      <c r="N88" s="114"/>
      <c r="O88" s="114"/>
      <c r="P88" s="114"/>
      <c r="Q88" s="114"/>
      <c r="R88" s="115"/>
      <c r="S88" s="114"/>
      <c r="T88" s="114"/>
      <c r="U88" s="115"/>
      <c r="V88" s="116"/>
      <c r="X88" s="113"/>
      <c r="Y88" s="114"/>
      <c r="Z88" s="114"/>
      <c r="AA88" s="114"/>
      <c r="AB88" s="114"/>
      <c r="AC88" s="115"/>
      <c r="AD88" s="114"/>
      <c r="AE88" s="114"/>
      <c r="AF88" s="115"/>
      <c r="AG88" s="116"/>
    </row>
    <row r="89" spans="1:33">
      <c r="A89" s="108" t="s">
        <v>44</v>
      </c>
      <c r="B89" s="109">
        <f>(VLOOKUP($A89,'Occupancy Raw Data'!$B$8:$BE$45,'Occupancy Raw Data'!G$3,FALSE))/100</f>
        <v>0.70831870831870802</v>
      </c>
      <c r="C89" s="110">
        <f>(VLOOKUP($A89,'Occupancy Raw Data'!$B$8:$BE$45,'Occupancy Raw Data'!H$3,FALSE))/100</f>
        <v>0.74499824499824396</v>
      </c>
      <c r="D89" s="110">
        <f>(VLOOKUP($A89,'Occupancy Raw Data'!$B$8:$BE$45,'Occupancy Raw Data'!I$3,FALSE))/100</f>
        <v>0.75096525096525002</v>
      </c>
      <c r="E89" s="110">
        <f>(VLOOKUP($A89,'Occupancy Raw Data'!$B$8:$BE$45,'Occupancy Raw Data'!J$3,FALSE))/100</f>
        <v>0.74850824850824793</v>
      </c>
      <c r="F89" s="110">
        <f>(VLOOKUP($A89,'Occupancy Raw Data'!$B$8:$BE$45,'Occupancy Raw Data'!K$3,FALSE))/100</f>
        <v>0.73341523341523296</v>
      </c>
      <c r="G89" s="111">
        <f>(VLOOKUP($A89,'Occupancy Raw Data'!$B$8:$BE$45,'Occupancy Raw Data'!L$3,FALSE))/100</f>
        <v>0.73724113724113705</v>
      </c>
      <c r="H89" s="91">
        <f>(VLOOKUP($A89,'Occupancy Raw Data'!$B$8:$BE$45,'Occupancy Raw Data'!N$3,FALSE))/100</f>
        <v>0.79905229905229902</v>
      </c>
      <c r="I89" s="91">
        <f>(VLOOKUP($A89,'Occupancy Raw Data'!$B$8:$BE$45,'Occupancy Raw Data'!O$3,FALSE))/100</f>
        <v>0.77202527202527194</v>
      </c>
      <c r="J89" s="111">
        <f>(VLOOKUP($A89,'Occupancy Raw Data'!$B$8:$BE$45,'Occupancy Raw Data'!P$3,FALSE))/100</f>
        <v>0.78553878553878509</v>
      </c>
      <c r="K89" s="112">
        <f>(VLOOKUP($A89,'Occupancy Raw Data'!$B$8:$BE$45,'Occupancy Raw Data'!R$3,FALSE))/100</f>
        <v>0.75104046532617896</v>
      </c>
      <c r="M89" s="113">
        <f>VLOOKUP($A89,'ADR Raw Data'!$B$6:$BE$43,'ADR Raw Data'!G$1,FALSE)</f>
        <v>120.51357487611401</v>
      </c>
      <c r="N89" s="114">
        <f>VLOOKUP($A89,'ADR Raw Data'!$B$6:$BE$43,'ADR Raw Data'!H$1,FALSE)</f>
        <v>120.56083316843301</v>
      </c>
      <c r="O89" s="114">
        <f>VLOOKUP($A89,'ADR Raw Data'!$B$6:$BE$43,'ADR Raw Data'!I$1,FALSE)</f>
        <v>124.076648352418</v>
      </c>
      <c r="P89" s="114">
        <f>VLOOKUP($A89,'ADR Raw Data'!$B$6:$BE$43,'ADR Raw Data'!J$1,FALSE)</f>
        <v>124.286220656506</v>
      </c>
      <c r="Q89" s="114">
        <f>VLOOKUP($A89,'ADR Raw Data'!$B$6:$BE$43,'ADR Raw Data'!K$1,FALSE)</f>
        <v>120.965167264895</v>
      </c>
      <c r="R89" s="115">
        <f>VLOOKUP($A89,'ADR Raw Data'!$B$6:$BE$43,'ADR Raw Data'!L$1,FALSE)</f>
        <v>122.10491660636001</v>
      </c>
      <c r="S89" s="114">
        <f>VLOOKUP($A89,'ADR Raw Data'!$B$6:$BE$43,'ADR Raw Data'!N$1,FALSE)</f>
        <v>143.21393705249201</v>
      </c>
      <c r="T89" s="114">
        <f>VLOOKUP($A89,'ADR Raw Data'!$B$6:$BE$43,'ADR Raw Data'!O$1,FALSE)</f>
        <v>139.93533619004299</v>
      </c>
      <c r="U89" s="115">
        <f>VLOOKUP($A89,'ADR Raw Data'!$B$6:$BE$43,'ADR Raw Data'!P$1,FALSE)</f>
        <v>141.602837276586</v>
      </c>
      <c r="V89" s="116">
        <f>VLOOKUP($A89,'ADR Raw Data'!$B$6:$BE$43,'ADR Raw Data'!R$1,FALSE)</f>
        <v>127.931641998264</v>
      </c>
      <c r="X89" s="113">
        <f>VLOOKUP($A89,'RevPAR Raw Data'!$B$6:$BE$43,'RevPAR Raw Data'!G$1,FALSE)</f>
        <v>85.362019691119599</v>
      </c>
      <c r="Y89" s="114">
        <f>VLOOKUP($A89,'RevPAR Raw Data'!$B$6:$BE$43,'RevPAR Raw Data'!H$1,FALSE)</f>
        <v>89.817609126009103</v>
      </c>
      <c r="Z89" s="114">
        <f>VLOOKUP($A89,'RevPAR Raw Data'!$B$6:$BE$43,'RevPAR Raw Data'!I$1,FALSE)</f>
        <v>93.177251368901295</v>
      </c>
      <c r="AA89" s="114">
        <f>VLOOKUP($A89,'RevPAR Raw Data'!$B$6:$BE$43,'RevPAR Raw Data'!J$1,FALSE)</f>
        <v>93.029261337311297</v>
      </c>
      <c r="AB89" s="114">
        <f>VLOOKUP($A89,'RevPAR Raw Data'!$B$6:$BE$43,'RevPAR Raw Data'!K$1,FALSE)</f>
        <v>88.717696384696296</v>
      </c>
      <c r="AC89" s="115">
        <f>VLOOKUP($A89,'RevPAR Raw Data'!$B$6:$BE$43,'RevPAR Raw Data'!L$1,FALSE)</f>
        <v>90.020767581607501</v>
      </c>
      <c r="AD89" s="114">
        <f>VLOOKUP($A89,'RevPAR Raw Data'!$B$6:$BE$43,'RevPAR Raw Data'!N$1,FALSE)</f>
        <v>114.435425658125</v>
      </c>
      <c r="AE89" s="114">
        <f>VLOOKUP($A89,'RevPAR Raw Data'!$B$6:$BE$43,'RevPAR Raw Data'!O$1,FALSE)</f>
        <v>108.03361598806499</v>
      </c>
      <c r="AF89" s="115">
        <f>VLOOKUP($A89,'RevPAR Raw Data'!$B$6:$BE$43,'RevPAR Raw Data'!P$1,FALSE)</f>
        <v>111.234520823095</v>
      </c>
      <c r="AG89" s="116">
        <f>VLOOKUP($A89,'RevPAR Raw Data'!$B$6:$BE$43,'RevPAR Raw Data'!R$1,FALSE)</f>
        <v>96.081839936318502</v>
      </c>
    </row>
    <row r="90" spans="1:33" ht="14.25">
      <c r="A90" s="93" t="s">
        <v>14</v>
      </c>
      <c r="B90" s="81">
        <f>(VLOOKUP($A89,'Occupancy Raw Data'!$B$8:$BE$51,'Occupancy Raw Data'!T$3,FALSE))/100</f>
        <v>0.10178607171499401</v>
      </c>
      <c r="C90" s="82">
        <f>(VLOOKUP($A89,'Occupancy Raw Data'!$B$8:$BE$51,'Occupancy Raw Data'!U$3,FALSE))/100</f>
        <v>6.6693511333672295E-2</v>
      </c>
      <c r="D90" s="82">
        <f>(VLOOKUP($A89,'Occupancy Raw Data'!$B$8:$BE$51,'Occupancy Raw Data'!V$3,FALSE))/100</f>
        <v>-5.31814141386487E-2</v>
      </c>
      <c r="E90" s="82">
        <f>(VLOOKUP($A89,'Occupancy Raw Data'!$B$8:$BE$51,'Occupancy Raw Data'!W$3,FALSE))/100</f>
        <v>-1.50296174810513E-2</v>
      </c>
      <c r="F90" s="82">
        <f>(VLOOKUP($A89,'Occupancy Raw Data'!$B$8:$BE$51,'Occupancy Raw Data'!X$3,FALSE))/100</f>
        <v>-3.3119947139531505E-3</v>
      </c>
      <c r="G90" s="82">
        <f>(VLOOKUP($A89,'Occupancy Raw Data'!$B$8:$BE$51,'Occupancy Raw Data'!Y$3,FALSE))/100</f>
        <v>1.54197499278831E-2</v>
      </c>
      <c r="H90" s="83">
        <f>(VLOOKUP($A89,'Occupancy Raw Data'!$B$8:$BE$51,'Occupancy Raw Data'!AA$3,FALSE))/100</f>
        <v>-1.84353234871369E-2</v>
      </c>
      <c r="I90" s="83">
        <f>(VLOOKUP($A89,'Occupancy Raw Data'!$B$8:$BE$51,'Occupancy Raw Data'!AB$3,FALSE))/100</f>
        <v>-6.9711182163532795E-2</v>
      </c>
      <c r="J90" s="82">
        <f>(VLOOKUP($A89,'Occupancy Raw Data'!$B$8:$BE$51,'Occupancy Raw Data'!AC$3,FALSE))/100</f>
        <v>-4.43199295027389E-2</v>
      </c>
      <c r="K90" s="84">
        <f>(VLOOKUP($A89,'Occupancy Raw Data'!$B$8:$BE$51,'Occupancy Raw Data'!AE$3,FALSE))/100</f>
        <v>-3.2008752435276899E-3</v>
      </c>
      <c r="M90" s="81">
        <f>(VLOOKUP($A89,'ADR Raw Data'!$B$6:$BE$49,'ADR Raw Data'!T$1,FALSE))/100</f>
        <v>1.9714094286559802E-2</v>
      </c>
      <c r="N90" s="82">
        <f>(VLOOKUP($A89,'ADR Raw Data'!$B$6:$BE$49,'ADR Raw Data'!U$1,FALSE))/100</f>
        <v>-3.0082218186977899E-2</v>
      </c>
      <c r="O90" s="82">
        <f>(VLOOKUP($A89,'ADR Raw Data'!$B$6:$BE$49,'ADR Raw Data'!V$1,FALSE))/100</f>
        <v>-0.10388752450779</v>
      </c>
      <c r="P90" s="82">
        <f>(VLOOKUP($A89,'ADR Raw Data'!$B$6:$BE$49,'ADR Raw Data'!W$1,FALSE))/100</f>
        <v>-6.8263969591623203E-2</v>
      </c>
      <c r="Q90" s="82">
        <f>(VLOOKUP($A89,'ADR Raw Data'!$B$6:$BE$49,'ADR Raw Data'!X$1,FALSE))/100</f>
        <v>-3.0358386686733997E-2</v>
      </c>
      <c r="R90" s="82">
        <f>(VLOOKUP($A89,'ADR Raw Data'!$B$6:$BE$49,'ADR Raw Data'!Y$1,FALSE))/100</f>
        <v>-4.8329036276712201E-2</v>
      </c>
      <c r="S90" s="83">
        <f>(VLOOKUP($A89,'ADR Raw Data'!$B$6:$BE$49,'ADR Raw Data'!AA$1,FALSE))/100</f>
        <v>-6.7304496185525101E-2</v>
      </c>
      <c r="T90" s="83">
        <f>(VLOOKUP($A89,'ADR Raw Data'!$B$6:$BE$49,'ADR Raw Data'!AB$1,FALSE))/100</f>
        <v>-0.108782706233291</v>
      </c>
      <c r="U90" s="82">
        <f>(VLOOKUP($A89,'ADR Raw Data'!$B$6:$BE$49,'ADR Raw Data'!AC$1,FALSE))/100</f>
        <v>-8.8191501418197191E-2</v>
      </c>
      <c r="V90" s="84">
        <f>(VLOOKUP($A89,'ADR Raw Data'!$B$6:$BE$49,'ADR Raw Data'!AE$1,FALSE))/100</f>
        <v>-6.4276183547845103E-2</v>
      </c>
      <c r="X90" s="81">
        <f>(VLOOKUP($A89,'RevPAR Raw Data'!$B$6:$BE$43,'RevPAR Raw Data'!T$1,FALSE))/100</f>
        <v>0.12350678621640199</v>
      </c>
      <c r="Y90" s="82">
        <f>(VLOOKUP($A89,'RevPAR Raw Data'!$B$6:$BE$43,'RevPAR Raw Data'!U$1,FALSE))/100</f>
        <v>3.4605004387099098E-2</v>
      </c>
      <c r="Z90" s="82">
        <f>(VLOOKUP($A89,'RevPAR Raw Data'!$B$6:$BE$43,'RevPAR Raw Data'!V$1,FALSE))/100</f>
        <v>-0.15154405318175099</v>
      </c>
      <c r="AA90" s="82">
        <f>(VLOOKUP($A89,'RevPAR Raw Data'!$B$6:$BE$43,'RevPAR Raw Data'!W$1,FALSE))/100</f>
        <v>-8.2267605721974293E-2</v>
      </c>
      <c r="AB90" s="82">
        <f>(VLOOKUP($A89,'RevPAR Raw Data'!$B$6:$BE$43,'RevPAR Raw Data'!X$1,FALSE))/100</f>
        <v>-3.3569834584456601E-2</v>
      </c>
      <c r="AC90" s="82">
        <f>(VLOOKUP($A89,'RevPAR Raw Data'!$B$6:$BE$43,'RevPAR Raw Data'!Y$1,FALSE))/100</f>
        <v>-3.3654508002471502E-2</v>
      </c>
      <c r="AD90" s="83">
        <f>(VLOOKUP($A89,'RevPAR Raw Data'!$B$6:$BE$43,'RevPAR Raw Data'!AA$1,FALSE))/100</f>
        <v>-8.4499039513343102E-2</v>
      </c>
      <c r="AE90" s="83">
        <f>(VLOOKUP($A89,'RevPAR Raw Data'!$B$6:$BE$43,'RevPAR Raw Data'!AB$1,FALSE))/100</f>
        <v>-0.17091051734635301</v>
      </c>
      <c r="AF90" s="82">
        <f>(VLOOKUP($A89,'RevPAR Raw Data'!$B$6:$BE$43,'RevPAR Raw Data'!AC$1,FALSE))/100</f>
        <v>-0.12860278979534098</v>
      </c>
      <c r="AG90" s="84">
        <f>(VLOOKUP($A89,'RevPAR Raw Data'!$B$6:$BE$43,'RevPAR Raw Data'!AE$1,FALSE))/100</f>
        <v>-6.7271318746705999E-2</v>
      </c>
    </row>
    <row r="91" spans="1:33">
      <c r="A91" s="131"/>
      <c r="B91" s="109"/>
      <c r="C91" s="110"/>
      <c r="D91" s="110"/>
      <c r="E91" s="110"/>
      <c r="F91" s="110"/>
      <c r="G91" s="111"/>
      <c r="H91" s="91"/>
      <c r="I91" s="91"/>
      <c r="J91" s="111"/>
      <c r="K91" s="112"/>
      <c r="M91" s="113"/>
      <c r="N91" s="114"/>
      <c r="O91" s="114"/>
      <c r="P91" s="114"/>
      <c r="Q91" s="114"/>
      <c r="R91" s="115"/>
      <c r="S91" s="114"/>
      <c r="T91" s="114"/>
      <c r="U91" s="115"/>
      <c r="V91" s="116"/>
      <c r="X91" s="113"/>
      <c r="Y91" s="114"/>
      <c r="Z91" s="114"/>
      <c r="AA91" s="114"/>
      <c r="AB91" s="114"/>
      <c r="AC91" s="115"/>
      <c r="AD91" s="114"/>
      <c r="AE91" s="114"/>
      <c r="AF91" s="115"/>
      <c r="AG91" s="116"/>
    </row>
    <row r="92" spans="1:33">
      <c r="A92" s="108" t="s">
        <v>45</v>
      </c>
      <c r="B92" s="109">
        <f>(VLOOKUP($A92,'Occupancy Raw Data'!$B$8:$BE$45,'Occupancy Raw Data'!G$3,FALSE))/100</f>
        <v>0.63501927161173599</v>
      </c>
      <c r="C92" s="110">
        <f>(VLOOKUP($A92,'Occupancy Raw Data'!$B$8:$BE$45,'Occupancy Raw Data'!H$3,FALSE))/100</f>
        <v>0.676000943915676</v>
      </c>
      <c r="D92" s="110">
        <f>(VLOOKUP($A92,'Occupancy Raw Data'!$B$8:$BE$45,'Occupancy Raw Data'!I$3,FALSE))/100</f>
        <v>0.72170219460394802</v>
      </c>
      <c r="E92" s="110">
        <f>(VLOOKUP($A92,'Occupancy Raw Data'!$B$8:$BE$45,'Occupancy Raw Data'!J$3,FALSE))/100</f>
        <v>0.76268386690788903</v>
      </c>
      <c r="F92" s="110">
        <f>(VLOOKUP($A92,'Occupancy Raw Data'!$B$8:$BE$45,'Occupancy Raw Data'!K$3,FALSE))/100</f>
        <v>0.79100133721387489</v>
      </c>
      <c r="G92" s="111">
        <f>(VLOOKUP($A92,'Occupancy Raw Data'!$B$8:$BE$45,'Occupancy Raw Data'!L$3,FALSE))/100</f>
        <v>0.71728152285062508</v>
      </c>
      <c r="H92" s="91">
        <f>(VLOOKUP($A92,'Occupancy Raw Data'!$B$8:$BE$45,'Occupancy Raw Data'!N$3,FALSE))/100</f>
        <v>0.81050892786911011</v>
      </c>
      <c r="I92" s="91">
        <f>(VLOOKUP($A92,'Occupancy Raw Data'!$B$8:$BE$45,'Occupancy Raw Data'!O$3,FALSE))/100</f>
        <v>0.80091245182096993</v>
      </c>
      <c r="J92" s="111">
        <f>(VLOOKUP($A92,'Occupancy Raw Data'!$B$8:$BE$45,'Occupancy Raw Data'!P$3,FALSE))/100</f>
        <v>0.80571068984503991</v>
      </c>
      <c r="K92" s="112">
        <f>(VLOOKUP($A92,'Occupancy Raw Data'!$B$8:$BE$45,'Occupancy Raw Data'!R$3,FALSE))/100</f>
        <v>0.74254699913474298</v>
      </c>
      <c r="M92" s="113">
        <f>VLOOKUP($A92,'ADR Raw Data'!$B$6:$BE$43,'ADR Raw Data'!G$1,FALSE)</f>
        <v>177.27782217267401</v>
      </c>
      <c r="N92" s="114">
        <f>VLOOKUP($A92,'ADR Raw Data'!$B$6:$BE$43,'ADR Raw Data'!H$1,FALSE)</f>
        <v>172.28732817081601</v>
      </c>
      <c r="O92" s="114">
        <f>VLOOKUP($A92,'ADR Raw Data'!$B$6:$BE$43,'ADR Raw Data'!I$1,FALSE)</f>
        <v>178.27896143869199</v>
      </c>
      <c r="P92" s="114">
        <f>VLOOKUP($A92,'ADR Raw Data'!$B$6:$BE$43,'ADR Raw Data'!J$1,FALSE)</f>
        <v>176.34373524133599</v>
      </c>
      <c r="Q92" s="114">
        <f>VLOOKUP($A92,'ADR Raw Data'!$B$6:$BE$43,'ADR Raw Data'!K$1,FALSE)</f>
        <v>184.11476813842401</v>
      </c>
      <c r="R92" s="115">
        <f>VLOOKUP($A92,'ADR Raw Data'!$B$6:$BE$43,'ADR Raw Data'!L$1,FALSE)</f>
        <v>177.847909663552</v>
      </c>
      <c r="S92" s="114">
        <f>VLOOKUP($A92,'ADR Raw Data'!$B$6:$BE$43,'ADR Raw Data'!N$1,FALSE)</f>
        <v>236.197584724378</v>
      </c>
      <c r="T92" s="114">
        <f>VLOOKUP($A92,'ADR Raw Data'!$B$6:$BE$43,'ADR Raw Data'!O$1,FALSE)</f>
        <v>232.83167960125701</v>
      </c>
      <c r="U92" s="115">
        <f>VLOOKUP($A92,'ADR Raw Data'!$B$6:$BE$43,'ADR Raw Data'!P$1,FALSE)</f>
        <v>234.52465462755001</v>
      </c>
      <c r="V92" s="116">
        <f>VLOOKUP($A92,'ADR Raw Data'!$B$6:$BE$43,'ADR Raw Data'!R$1,FALSE)</f>
        <v>195.418729841101</v>
      </c>
      <c r="X92" s="113">
        <f>VLOOKUP($A92,'RevPAR Raw Data'!$B$6:$BE$43,'RevPAR Raw Data'!G$1,FALSE)</f>
        <v>112.574833509006</v>
      </c>
      <c r="Y92" s="114">
        <f>VLOOKUP($A92,'RevPAR Raw Data'!$B$6:$BE$43,'RevPAR Raw Data'!H$1,FALSE)</f>
        <v>116.466396468182</v>
      </c>
      <c r="Z92" s="114">
        <f>VLOOKUP($A92,'RevPAR Raw Data'!$B$6:$BE$43,'RevPAR Raw Data'!I$1,FALSE)</f>
        <v>128.66431772201599</v>
      </c>
      <c r="AA92" s="114">
        <f>VLOOKUP($A92,'RevPAR Raw Data'!$B$6:$BE$43,'RevPAR Raw Data'!J$1,FALSE)</f>
        <v>134.494521898843</v>
      </c>
      <c r="AB92" s="114">
        <f>VLOOKUP($A92,'RevPAR Raw Data'!$B$6:$BE$43,'RevPAR Raw Data'!K$1,FALSE)</f>
        <v>145.635027798316</v>
      </c>
      <c r="AC92" s="115">
        <f>VLOOKUP($A92,'RevPAR Raw Data'!$B$6:$BE$43,'RevPAR Raw Data'!L$1,FALSE)</f>
        <v>127.567019479273</v>
      </c>
      <c r="AD92" s="114">
        <f>VLOOKUP($A92,'RevPAR Raw Data'!$B$6:$BE$43,'RevPAR Raw Data'!N$1,FALSE)</f>
        <v>191.440251160229</v>
      </c>
      <c r="AE92" s="114">
        <f>VLOOKUP($A92,'RevPAR Raw Data'!$B$6:$BE$43,'RevPAR Raw Data'!O$1,FALSE)</f>
        <v>186.477791371037</v>
      </c>
      <c r="AF92" s="115">
        <f>VLOOKUP($A92,'RevPAR Raw Data'!$B$6:$BE$43,'RevPAR Raw Data'!P$1,FALSE)</f>
        <v>188.959021265633</v>
      </c>
      <c r="AG92" s="116">
        <f>VLOOKUP($A92,'RevPAR Raw Data'!$B$6:$BE$43,'RevPAR Raw Data'!R$1,FALSE)</f>
        <v>145.107591418233</v>
      </c>
    </row>
    <row r="93" spans="1:33" ht="14.25">
      <c r="A93" s="93" t="s">
        <v>14</v>
      </c>
      <c r="B93" s="81">
        <f>(VLOOKUP($A92,'Occupancy Raw Data'!$B$8:$BE$51,'Occupancy Raw Data'!T$3,FALSE))/100</f>
        <v>-4.2616435356017196E-2</v>
      </c>
      <c r="C93" s="82">
        <f>(VLOOKUP($A92,'Occupancy Raw Data'!$B$8:$BE$51,'Occupancy Raw Data'!U$3,FALSE))/100</f>
        <v>-8.5435864006869797E-2</v>
      </c>
      <c r="D93" s="82">
        <f>(VLOOKUP($A92,'Occupancy Raw Data'!$B$8:$BE$51,'Occupancy Raw Data'!V$3,FALSE))/100</f>
        <v>-0.10061213722325499</v>
      </c>
      <c r="E93" s="82">
        <f>(VLOOKUP($A92,'Occupancy Raw Data'!$B$8:$BE$51,'Occupancy Raw Data'!W$3,FALSE))/100</f>
        <v>-3.3634945007634698E-2</v>
      </c>
      <c r="F93" s="82">
        <f>(VLOOKUP($A92,'Occupancy Raw Data'!$B$8:$BE$51,'Occupancy Raw Data'!X$3,FALSE))/100</f>
        <v>3.5444852743364303E-3</v>
      </c>
      <c r="G93" s="82">
        <f>(VLOOKUP($A92,'Occupancy Raw Data'!$B$8:$BE$51,'Occupancy Raw Data'!Y$3,FALSE))/100</f>
        <v>-5.1794706963069294E-2</v>
      </c>
      <c r="H93" s="83">
        <f>(VLOOKUP($A92,'Occupancy Raw Data'!$B$8:$BE$51,'Occupancy Raw Data'!AA$3,FALSE))/100</f>
        <v>-6.5306114007698604E-2</v>
      </c>
      <c r="I93" s="83">
        <f>(VLOOKUP($A92,'Occupancy Raw Data'!$B$8:$BE$51,'Occupancy Raw Data'!AB$3,FALSE))/100</f>
        <v>-0.12710081508330501</v>
      </c>
      <c r="J93" s="82">
        <f>(VLOOKUP($A92,'Occupancy Raw Data'!$B$8:$BE$51,'Occupancy Raw Data'!AC$3,FALSE))/100</f>
        <v>-9.7075901957718494E-2</v>
      </c>
      <c r="K93" s="84">
        <f>(VLOOKUP($A92,'Occupancy Raw Data'!$B$8:$BE$51,'Occupancy Raw Data'!AE$3,FALSE))/100</f>
        <v>-6.6311009391662304E-2</v>
      </c>
      <c r="M93" s="81">
        <f>(VLOOKUP($A92,'ADR Raw Data'!$B$6:$BE$49,'ADR Raw Data'!T$1,FALSE))/100</f>
        <v>6.0485507038679602E-3</v>
      </c>
      <c r="N93" s="82">
        <f>(VLOOKUP($A92,'ADR Raw Data'!$B$6:$BE$49,'ADR Raw Data'!U$1,FALSE))/100</f>
        <v>-2.50009409009441E-2</v>
      </c>
      <c r="O93" s="82">
        <f>(VLOOKUP($A92,'ADR Raw Data'!$B$6:$BE$49,'ADR Raw Data'!V$1,FALSE))/100</f>
        <v>-1.6558687125918401E-3</v>
      </c>
      <c r="P93" s="82">
        <f>(VLOOKUP($A92,'ADR Raw Data'!$B$6:$BE$49,'ADR Raw Data'!W$1,FALSE))/100</f>
        <v>-8.8069177137200302E-3</v>
      </c>
      <c r="Q93" s="82">
        <f>(VLOOKUP($A92,'ADR Raw Data'!$B$6:$BE$49,'ADR Raw Data'!X$1,FALSE))/100</f>
        <v>2.2595869583018301E-2</v>
      </c>
      <c r="R93" s="82">
        <f>(VLOOKUP($A92,'ADR Raw Data'!$B$6:$BE$49,'ADR Raw Data'!Y$1,FALSE))/100</f>
        <v>-6.4740147745646307E-4</v>
      </c>
      <c r="S93" s="83">
        <f>(VLOOKUP($A92,'ADR Raw Data'!$B$6:$BE$49,'ADR Raw Data'!AA$1,FALSE))/100</f>
        <v>-6.54951926452218E-2</v>
      </c>
      <c r="T93" s="83">
        <f>(VLOOKUP($A92,'ADR Raw Data'!$B$6:$BE$49,'ADR Raw Data'!AB$1,FALSE))/100</f>
        <v>-0.12333992931832199</v>
      </c>
      <c r="U93" s="82">
        <f>(VLOOKUP($A92,'ADR Raw Data'!$B$6:$BE$49,'ADR Raw Data'!AC$1,FALSE))/100</f>
        <v>-9.5727612879005997E-2</v>
      </c>
      <c r="V93" s="84">
        <f>(VLOOKUP($A92,'ADR Raw Data'!$B$6:$BE$49,'ADR Raw Data'!AE$1,FALSE))/100</f>
        <v>-4.2322316182830499E-2</v>
      </c>
      <c r="X93" s="81">
        <f>(VLOOKUP($A92,'RevPAR Raw Data'!$B$6:$BE$43,'RevPAR Raw Data'!T$1,FALSE))/100</f>
        <v>-3.6825652322218301E-2</v>
      </c>
      <c r="Y93" s="82">
        <f>(VLOOKUP($A92,'RevPAR Raw Data'!$B$6:$BE$43,'RevPAR Raw Data'!U$1,FALSE))/100</f>
        <v>-0.10830082792095701</v>
      </c>
      <c r="Z93" s="82">
        <f>(VLOOKUP($A92,'RevPAR Raw Data'!$B$6:$BE$43,'RevPAR Raw Data'!V$1,FALSE))/100</f>
        <v>-0.102101405445712</v>
      </c>
      <c r="AA93" s="82">
        <f>(VLOOKUP($A92,'RevPAR Raw Data'!$B$6:$BE$43,'RevPAR Raw Data'!W$1,FALSE))/100</f>
        <v>-4.2145642528367E-2</v>
      </c>
      <c r="AB93" s="82">
        <f>(VLOOKUP($A92,'RevPAR Raw Data'!$B$6:$BE$43,'RevPAR Raw Data'!X$1,FALSE))/100</f>
        <v>2.62204455843526E-2</v>
      </c>
      <c r="AC93" s="82">
        <f>(VLOOKUP($A92,'RevPAR Raw Data'!$B$6:$BE$43,'RevPAR Raw Data'!Y$1,FALSE))/100</f>
        <v>-5.2408576470713397E-2</v>
      </c>
      <c r="AD93" s="83">
        <f>(VLOOKUP($A92,'RevPAR Raw Data'!$B$6:$BE$43,'RevPAR Raw Data'!AA$1,FALSE))/100</f>
        <v>-0.126524070135075</v>
      </c>
      <c r="AE93" s="83">
        <f>(VLOOKUP($A92,'RevPAR Raw Data'!$B$6:$BE$43,'RevPAR Raw Data'!AB$1,FALSE))/100</f>
        <v>-0.234764138852951</v>
      </c>
      <c r="AF93" s="82">
        <f>(VLOOKUP($A92,'RevPAR Raw Data'!$B$6:$BE$43,'RevPAR Raw Data'!AC$1,FALSE))/100</f>
        <v>-0.18351067047423497</v>
      </c>
      <c r="AG93" s="84">
        <f>(VLOOKUP($A92,'RevPAR Raw Data'!$B$6:$BE$43,'RevPAR Raw Data'!AE$1,FALSE))/100</f>
        <v>-0.10582689006861599</v>
      </c>
    </row>
    <row r="94" spans="1:33">
      <c r="A94" s="131"/>
      <c r="B94" s="109"/>
      <c r="C94" s="110"/>
      <c r="D94" s="110"/>
      <c r="E94" s="110"/>
      <c r="F94" s="110"/>
      <c r="G94" s="111"/>
      <c r="H94" s="91"/>
      <c r="I94" s="91"/>
      <c r="J94" s="111"/>
      <c r="K94" s="112"/>
      <c r="M94" s="113"/>
      <c r="N94" s="114"/>
      <c r="O94" s="114"/>
      <c r="P94" s="114"/>
      <c r="Q94" s="114"/>
      <c r="R94" s="115"/>
      <c r="S94" s="114"/>
      <c r="T94" s="114"/>
      <c r="U94" s="115"/>
      <c r="V94" s="116"/>
      <c r="X94" s="113"/>
      <c r="Y94" s="114"/>
      <c r="Z94" s="114"/>
      <c r="AA94" s="114"/>
      <c r="AB94" s="114"/>
      <c r="AC94" s="115"/>
      <c r="AD94" s="114"/>
      <c r="AE94" s="114"/>
      <c r="AF94" s="115"/>
      <c r="AG94" s="116"/>
    </row>
    <row r="95" spans="1:33">
      <c r="A95" s="108" t="s">
        <v>46</v>
      </c>
      <c r="B95" s="109">
        <f>(VLOOKUP($A95,'Occupancy Raw Data'!$B$8:$BE$45,'Occupancy Raw Data'!G$3,FALSE))/100</f>
        <v>0.48635300233948497</v>
      </c>
      <c r="C95" s="110">
        <f>(VLOOKUP($A95,'Occupancy Raw Data'!$B$8:$BE$45,'Occupancy Raw Data'!H$3,FALSE))/100</f>
        <v>0.54458019235768096</v>
      </c>
      <c r="D95" s="110">
        <f>(VLOOKUP($A95,'Occupancy Raw Data'!$B$8:$BE$45,'Occupancy Raw Data'!I$3,FALSE))/100</f>
        <v>0.55549779048609305</v>
      </c>
      <c r="E95" s="110">
        <f>(VLOOKUP($A95,'Occupancy Raw Data'!$B$8:$BE$45,'Occupancy Raw Data'!J$3,FALSE))/100</f>
        <v>0.63841954769950593</v>
      </c>
      <c r="F95" s="110">
        <f>(VLOOKUP($A95,'Occupancy Raw Data'!$B$8:$BE$45,'Occupancy Raw Data'!K$3,FALSE))/100</f>
        <v>0.61554458019235703</v>
      </c>
      <c r="G95" s="111">
        <f>(VLOOKUP($A95,'Occupancy Raw Data'!$B$8:$BE$45,'Occupancy Raw Data'!L$3,FALSE))/100</f>
        <v>0.56807902261502397</v>
      </c>
      <c r="H95" s="91">
        <f>(VLOOKUP($A95,'Occupancy Raw Data'!$B$8:$BE$45,'Occupancy Raw Data'!N$3,FALSE))/100</f>
        <v>0.782947751494671</v>
      </c>
      <c r="I95" s="91">
        <f>(VLOOKUP($A95,'Occupancy Raw Data'!$B$8:$BE$45,'Occupancy Raw Data'!O$3,FALSE))/100</f>
        <v>0.76462178320769392</v>
      </c>
      <c r="J95" s="111">
        <f>(VLOOKUP($A95,'Occupancy Raw Data'!$B$8:$BE$45,'Occupancy Raw Data'!P$3,FALSE))/100</f>
        <v>0.77378476735118196</v>
      </c>
      <c r="K95" s="112">
        <f>(VLOOKUP($A95,'Occupancy Raw Data'!$B$8:$BE$45,'Occupancy Raw Data'!R$3,FALSE))/100</f>
        <v>0.62685209253964103</v>
      </c>
      <c r="M95" s="113">
        <f>VLOOKUP($A95,'ADR Raw Data'!$B$6:$BE$43,'ADR Raw Data'!G$1,FALSE)</f>
        <v>131.04182789951801</v>
      </c>
      <c r="N95" s="114">
        <f>VLOOKUP($A95,'ADR Raw Data'!$B$6:$BE$43,'ADR Raw Data'!H$1,FALSE)</f>
        <v>126.35153460620501</v>
      </c>
      <c r="O95" s="114">
        <f>VLOOKUP($A95,'ADR Raw Data'!$B$6:$BE$43,'ADR Raw Data'!I$1,FALSE)</f>
        <v>127.221934955545</v>
      </c>
      <c r="P95" s="114">
        <f>VLOOKUP($A95,'ADR Raw Data'!$B$6:$BE$43,'ADR Raw Data'!J$1,FALSE)</f>
        <v>126.16150855048799</v>
      </c>
      <c r="Q95" s="114">
        <f>VLOOKUP($A95,'ADR Raw Data'!$B$6:$BE$43,'ADR Raw Data'!K$1,FALSE)</f>
        <v>129.76370354729701</v>
      </c>
      <c r="R95" s="115">
        <f>VLOOKUP($A95,'ADR Raw Data'!$B$6:$BE$43,'ADR Raw Data'!L$1,FALSE)</f>
        <v>128.021608401208</v>
      </c>
      <c r="S95" s="114">
        <f>VLOOKUP($A95,'ADR Raw Data'!$B$6:$BE$43,'ADR Raw Data'!N$1,FALSE)</f>
        <v>172.347632802124</v>
      </c>
      <c r="T95" s="114">
        <f>VLOOKUP($A95,'ADR Raw Data'!$B$6:$BE$43,'ADR Raw Data'!O$1,FALSE)</f>
        <v>183.769172191058</v>
      </c>
      <c r="U95" s="115">
        <f>VLOOKUP($A95,'ADR Raw Data'!$B$6:$BE$43,'ADR Raw Data'!P$1,FALSE)</f>
        <v>177.99077685395099</v>
      </c>
      <c r="V95" s="116">
        <f>VLOOKUP($A95,'ADR Raw Data'!$B$6:$BE$43,'ADR Raw Data'!R$1,FALSE)</f>
        <v>145.64498711530999</v>
      </c>
      <c r="X95" s="113">
        <f>VLOOKUP($A95,'RevPAR Raw Data'!$B$6:$BE$43,'RevPAR Raw Data'!G$1,FALSE)</f>
        <v>63.732586430985101</v>
      </c>
      <c r="Y95" s="114">
        <f>VLOOKUP($A95,'RevPAR Raw Data'!$B$6:$BE$43,'RevPAR Raw Data'!H$1,FALSE)</f>
        <v>68.808543020535396</v>
      </c>
      <c r="Z95" s="114">
        <f>VLOOKUP($A95,'RevPAR Raw Data'!$B$6:$BE$43,'RevPAR Raw Data'!I$1,FALSE)</f>
        <v>70.671503769170698</v>
      </c>
      <c r="AA95" s="114">
        <f>VLOOKUP($A95,'RevPAR Raw Data'!$B$6:$BE$43,'RevPAR Raw Data'!J$1,FALSE)</f>
        <v>80.543973225890298</v>
      </c>
      <c r="AB95" s="114">
        <f>VLOOKUP($A95,'RevPAR Raw Data'!$B$6:$BE$43,'RevPAR Raw Data'!K$1,FALSE)</f>
        <v>79.875344424226597</v>
      </c>
      <c r="AC95" s="115">
        <f>VLOOKUP($A95,'RevPAR Raw Data'!$B$6:$BE$43,'RevPAR Raw Data'!L$1,FALSE)</f>
        <v>72.726390174161594</v>
      </c>
      <c r="AD95" s="114">
        <f>VLOOKUP($A95,'RevPAR Raw Data'!$B$6:$BE$43,'RevPAR Raw Data'!N$1,FALSE)</f>
        <v>134.939191577852</v>
      </c>
      <c r="AE95" s="114">
        <f>VLOOKUP($A95,'RevPAR Raw Data'!$B$6:$BE$43,'RevPAR Raw Data'!O$1,FALSE)</f>
        <v>140.51391213932899</v>
      </c>
      <c r="AF95" s="115">
        <f>VLOOKUP($A95,'RevPAR Raw Data'!$B$6:$BE$43,'RevPAR Raw Data'!P$1,FALSE)</f>
        <v>137.72655185859099</v>
      </c>
      <c r="AG95" s="116">
        <f>VLOOKUP($A95,'RevPAR Raw Data'!$B$6:$BE$43,'RevPAR Raw Data'!R$1,FALSE)</f>
        <v>91.297864941141498</v>
      </c>
    </row>
    <row r="96" spans="1:33" ht="14.25">
      <c r="A96" s="93" t="s">
        <v>14</v>
      </c>
      <c r="B96" s="81">
        <f>(VLOOKUP($A95,'Occupancy Raw Data'!$B$8:$BE$51,'Occupancy Raw Data'!T$3,FALSE))/100</f>
        <v>-0.12735158809918501</v>
      </c>
      <c r="C96" s="82">
        <f>(VLOOKUP($A95,'Occupancy Raw Data'!$B$8:$BE$51,'Occupancy Raw Data'!U$3,FALSE))/100</f>
        <v>-7.0881494057015298E-2</v>
      </c>
      <c r="D96" s="82">
        <f>(VLOOKUP($A95,'Occupancy Raw Data'!$B$8:$BE$51,'Occupancy Raw Data'!V$3,FALSE))/100</f>
        <v>-2.7942482978985099E-2</v>
      </c>
      <c r="E96" s="82">
        <f>(VLOOKUP($A95,'Occupancy Raw Data'!$B$8:$BE$51,'Occupancy Raw Data'!W$3,FALSE))/100</f>
        <v>5.8950357017851999E-2</v>
      </c>
      <c r="F96" s="82">
        <f>(VLOOKUP($A95,'Occupancy Raw Data'!$B$8:$BE$51,'Occupancy Raw Data'!X$3,FALSE))/100</f>
        <v>-6.0199721688726407E-2</v>
      </c>
      <c r="G96" s="82">
        <f>(VLOOKUP($A95,'Occupancy Raw Data'!$B$8:$BE$51,'Occupancy Raw Data'!Y$3,FALSE))/100</f>
        <v>-4.45307034213656E-2</v>
      </c>
      <c r="H96" s="83">
        <f>(VLOOKUP($A95,'Occupancy Raw Data'!$B$8:$BE$51,'Occupancy Raw Data'!AA$3,FALSE))/100</f>
        <v>-1.6164338582353902E-2</v>
      </c>
      <c r="I96" s="83">
        <f>(VLOOKUP($A95,'Occupancy Raw Data'!$B$8:$BE$51,'Occupancy Raw Data'!AB$3,FALSE))/100</f>
        <v>-3.5384672439434502E-2</v>
      </c>
      <c r="J96" s="82">
        <f>(VLOOKUP($A95,'Occupancy Raw Data'!$B$8:$BE$51,'Occupancy Raw Data'!AC$3,FALSE))/100</f>
        <v>-2.5755500566407998E-2</v>
      </c>
      <c r="K96" s="84">
        <f>(VLOOKUP($A95,'Occupancy Raw Data'!$B$8:$BE$51,'Occupancy Raw Data'!AE$3,FALSE))/100</f>
        <v>-3.7992139892676302E-2</v>
      </c>
      <c r="M96" s="81">
        <f>(VLOOKUP($A95,'ADR Raw Data'!$B$6:$BE$49,'ADR Raw Data'!T$1,FALSE))/100</f>
        <v>4.7971864461894401E-2</v>
      </c>
      <c r="N96" s="82">
        <f>(VLOOKUP($A95,'ADR Raw Data'!$B$6:$BE$49,'ADR Raw Data'!U$1,FALSE))/100</f>
        <v>1.55091085263976E-2</v>
      </c>
      <c r="O96" s="82">
        <f>(VLOOKUP($A95,'ADR Raw Data'!$B$6:$BE$49,'ADR Raw Data'!V$1,FALSE))/100</f>
        <v>2.8007978149580198E-2</v>
      </c>
      <c r="P96" s="82">
        <f>(VLOOKUP($A95,'ADR Raw Data'!$B$6:$BE$49,'ADR Raw Data'!W$1,FALSE))/100</f>
        <v>-7.9425074618996502E-3</v>
      </c>
      <c r="Q96" s="82">
        <f>(VLOOKUP($A95,'ADR Raw Data'!$B$6:$BE$49,'ADR Raw Data'!X$1,FALSE))/100</f>
        <v>-3.75895181515251E-2</v>
      </c>
      <c r="R96" s="82">
        <f>(VLOOKUP($A95,'ADR Raw Data'!$B$6:$BE$49,'ADR Raw Data'!Y$1,FALSE))/100</f>
        <v>5.9723366272119004E-3</v>
      </c>
      <c r="S96" s="83">
        <f>(VLOOKUP($A95,'ADR Raw Data'!$B$6:$BE$49,'ADR Raw Data'!AA$1,FALSE))/100</f>
        <v>1.5140729607176299E-2</v>
      </c>
      <c r="T96" s="83">
        <f>(VLOOKUP($A95,'ADR Raw Data'!$B$6:$BE$49,'ADR Raw Data'!AB$1,FALSE))/100</f>
        <v>6.9405082127393103E-2</v>
      </c>
      <c r="U96" s="82">
        <f>(VLOOKUP($A95,'ADR Raw Data'!$B$6:$BE$49,'ADR Raw Data'!AC$1,FALSE))/100</f>
        <v>4.2053487287744301E-2</v>
      </c>
      <c r="V96" s="84">
        <f>(VLOOKUP($A95,'ADR Raw Data'!$B$6:$BE$49,'ADR Raw Data'!AE$1,FALSE))/100</f>
        <v>2.2595816284712199E-2</v>
      </c>
      <c r="X96" s="81">
        <f>(VLOOKUP($A95,'RevPAR Raw Data'!$B$6:$BE$43,'RevPAR Raw Data'!T$1,FALSE))/100</f>
        <v>-8.5489016760592201E-2</v>
      </c>
      <c r="Y96" s="82">
        <f>(VLOOKUP($A95,'RevPAR Raw Data'!$B$6:$BE$43,'RevPAR Raw Data'!U$1,FALSE))/100</f>
        <v>-5.6471694314461099E-2</v>
      </c>
      <c r="Z96" s="82">
        <f>(VLOOKUP($A95,'RevPAR Raw Data'!$B$6:$BE$43,'RevPAR Raw Data'!V$1,FALSE))/100</f>
        <v>-7.1711728212528502E-4</v>
      </c>
      <c r="AA96" s="82">
        <f>(VLOOKUP($A95,'RevPAR Raw Data'!$B$6:$BE$43,'RevPAR Raw Data'!W$1,FALSE))/100</f>
        <v>5.0539635905456404E-2</v>
      </c>
      <c r="AB96" s="82">
        <f>(VLOOKUP($A95,'RevPAR Raw Data'!$B$6:$BE$43,'RevPAR Raw Data'!X$1,FALSE))/100</f>
        <v>-9.5526361309116403E-2</v>
      </c>
      <c r="AC96" s="82">
        <f>(VLOOKUP($A95,'RevPAR Raw Data'!$B$6:$BE$43,'RevPAR Raw Data'!Y$1,FALSE))/100</f>
        <v>-3.88243191452326E-2</v>
      </c>
      <c r="AD96" s="83">
        <f>(VLOOKUP($A95,'RevPAR Raw Data'!$B$6:$BE$43,'RevPAR Raw Data'!AA$1,FALSE))/100</f>
        <v>-1.2683488549318899E-3</v>
      </c>
      <c r="AE96" s="83">
        <f>(VLOOKUP($A95,'RevPAR Raw Data'!$B$6:$BE$43,'RevPAR Raw Data'!AB$1,FALSE))/100</f>
        <v>3.1564533591248695E-2</v>
      </c>
      <c r="AF96" s="82">
        <f>(VLOOKUP($A95,'RevPAR Raw Data'!$B$6:$BE$43,'RevPAR Raw Data'!AC$1,FALSE))/100</f>
        <v>1.52148781056774E-2</v>
      </c>
      <c r="AG96" s="84">
        <f>(VLOOKUP($A95,'RevPAR Raw Data'!$B$6:$BE$43,'RevPAR Raw Data'!AE$1,FALSE))/100</f>
        <v>-1.6254787021242001E-2</v>
      </c>
    </row>
    <row r="97" spans="1:33">
      <c r="A97" s="121"/>
      <c r="B97" s="122"/>
      <c r="C97" s="123"/>
      <c r="D97" s="123"/>
      <c r="E97" s="123"/>
      <c r="F97" s="123"/>
      <c r="G97" s="124"/>
      <c r="H97" s="123"/>
      <c r="I97" s="123"/>
      <c r="J97" s="124"/>
      <c r="K97" s="125"/>
      <c r="M97" s="122"/>
      <c r="N97" s="123"/>
      <c r="O97" s="123"/>
      <c r="P97" s="123"/>
      <c r="Q97" s="123"/>
      <c r="R97" s="124"/>
      <c r="S97" s="123"/>
      <c r="T97" s="123"/>
      <c r="U97" s="124"/>
      <c r="V97" s="125"/>
      <c r="X97" s="122"/>
      <c r="Y97" s="123"/>
      <c r="Z97" s="123"/>
      <c r="AA97" s="123"/>
      <c r="AB97" s="123"/>
      <c r="AC97" s="124"/>
      <c r="AD97" s="123"/>
      <c r="AE97" s="123"/>
      <c r="AF97" s="124"/>
      <c r="AG97" s="125"/>
    </row>
    <row r="98" spans="1:33">
      <c r="A98" s="126" t="s">
        <v>47</v>
      </c>
      <c r="B98" s="109">
        <f>(VLOOKUP($A98,'Occupancy Raw Data'!$B$8:$BE$45,'Occupancy Raw Data'!G$3,FALSE))/100</f>
        <v>0.46864531689668998</v>
      </c>
      <c r="C98" s="110">
        <f>(VLOOKUP($A98,'Occupancy Raw Data'!$B$8:$BE$45,'Occupancy Raw Data'!H$3,FALSE))/100</f>
        <v>0.58944124346777405</v>
      </c>
      <c r="D98" s="110">
        <f>(VLOOKUP($A98,'Occupancy Raw Data'!$B$8:$BE$45,'Occupancy Raw Data'!I$3,FALSE))/100</f>
        <v>0.62807628746259292</v>
      </c>
      <c r="E98" s="110">
        <f>(VLOOKUP($A98,'Occupancy Raw Data'!$B$8:$BE$45,'Occupancy Raw Data'!J$3,FALSE))/100</f>
        <v>0.66278082987181197</v>
      </c>
      <c r="F98" s="110">
        <f>(VLOOKUP($A98,'Occupancy Raw Data'!$B$8:$BE$45,'Occupancy Raw Data'!K$3,FALSE))/100</f>
        <v>0.65212827727902001</v>
      </c>
      <c r="G98" s="111">
        <f>(VLOOKUP($A98,'Occupancy Raw Data'!$B$8:$BE$45,'Occupancy Raw Data'!L$3,FALSE))/100</f>
        <v>0.60021439099557805</v>
      </c>
      <c r="H98" s="91">
        <f>(VLOOKUP($A98,'Occupancy Raw Data'!$B$8:$BE$45,'Occupancy Raw Data'!N$3,FALSE))/100</f>
        <v>0.71142078699361211</v>
      </c>
      <c r="I98" s="91">
        <f>(VLOOKUP($A98,'Occupancy Raw Data'!$B$8:$BE$45,'Occupancy Raw Data'!O$3,FALSE))/100</f>
        <v>0.63933181473044698</v>
      </c>
      <c r="J98" s="111">
        <f>(VLOOKUP($A98,'Occupancy Raw Data'!$B$8:$BE$45,'Occupancy Raw Data'!P$3,FALSE))/100</f>
        <v>0.67537630086202993</v>
      </c>
      <c r="K98" s="112">
        <f>(VLOOKUP($A98,'Occupancy Raw Data'!$B$8:$BE$45,'Occupancy Raw Data'!R$3,FALSE))/100</f>
        <v>0.621689222385993</v>
      </c>
      <c r="M98" s="113">
        <f>VLOOKUP($A98,'ADR Raw Data'!$B$6:$BE$43,'ADR Raw Data'!G$1,FALSE)</f>
        <v>112.69241791755999</v>
      </c>
      <c r="N98" s="114">
        <f>VLOOKUP($A98,'ADR Raw Data'!$B$6:$BE$43,'ADR Raw Data'!H$1,FALSE)</f>
        <v>115.164959081609</v>
      </c>
      <c r="O98" s="114">
        <f>VLOOKUP($A98,'ADR Raw Data'!$B$6:$BE$43,'ADR Raw Data'!I$1,FALSE)</f>
        <v>115.829158014507</v>
      </c>
      <c r="P98" s="114">
        <f>VLOOKUP($A98,'ADR Raw Data'!$B$6:$BE$43,'ADR Raw Data'!J$1,FALSE)</f>
        <v>117.189287013949</v>
      </c>
      <c r="Q98" s="114">
        <f>VLOOKUP($A98,'ADR Raw Data'!$B$6:$BE$43,'ADR Raw Data'!K$1,FALSE)</f>
        <v>118.269134276223</v>
      </c>
      <c r="R98" s="115">
        <f>VLOOKUP($A98,'ADR Raw Data'!$B$6:$BE$43,'ADR Raw Data'!L$1,FALSE)</f>
        <v>116.039456251581</v>
      </c>
      <c r="S98" s="114">
        <f>VLOOKUP($A98,'ADR Raw Data'!$B$6:$BE$43,'ADR Raw Data'!N$1,FALSE)</f>
        <v>141.66096528126499</v>
      </c>
      <c r="T98" s="114">
        <f>VLOOKUP($A98,'ADR Raw Data'!$B$6:$BE$43,'ADR Raw Data'!O$1,FALSE)</f>
        <v>138.17194879139299</v>
      </c>
      <c r="U98" s="115">
        <f>VLOOKUP($A98,'ADR Raw Data'!$B$6:$BE$43,'ADR Raw Data'!P$1,FALSE)</f>
        <v>140.00956054493699</v>
      </c>
      <c r="V98" s="116">
        <f>VLOOKUP($A98,'ADR Raw Data'!$B$6:$BE$43,'ADR Raw Data'!R$1,FALSE)</f>
        <v>123.479480617449</v>
      </c>
      <c r="X98" s="113">
        <f>VLOOKUP($A98,'RevPAR Raw Data'!$B$6:$BE$43,'RevPAR Raw Data'!G$1,FALSE)</f>
        <v>52.8127739068292</v>
      </c>
      <c r="Y98" s="114">
        <f>VLOOKUP($A98,'RevPAR Raw Data'!$B$6:$BE$43,'RevPAR Raw Data'!H$1,FALSE)</f>
        <v>67.882976684979198</v>
      </c>
      <c r="Z98" s="114">
        <f>VLOOKUP($A98,'RevPAR Raw Data'!$B$6:$BE$43,'RevPAR Raw Data'!I$1,FALSE)</f>
        <v>72.749547545669699</v>
      </c>
      <c r="AA98" s="114">
        <f>VLOOKUP($A98,'RevPAR Raw Data'!$B$6:$BE$43,'RevPAR Raw Data'!J$1,FALSE)</f>
        <v>77.670812899191503</v>
      </c>
      <c r="AB98" s="114">
        <f>VLOOKUP($A98,'RevPAR Raw Data'!$B$6:$BE$43,'RevPAR Raw Data'!K$1,FALSE)</f>
        <v>77.126646790834698</v>
      </c>
      <c r="AC98" s="115">
        <f>VLOOKUP($A98,'RevPAR Raw Data'!$B$6:$BE$43,'RevPAR Raw Data'!L$1,FALSE)</f>
        <v>69.648551565500895</v>
      </c>
      <c r="AD98" s="114">
        <f>VLOOKUP($A98,'RevPAR Raw Data'!$B$6:$BE$43,'RevPAR Raw Data'!N$1,FALSE)</f>
        <v>100.78055540667199</v>
      </c>
      <c r="AE98" s="114">
        <f>VLOOKUP($A98,'RevPAR Raw Data'!$B$6:$BE$43,'RevPAR Raw Data'!O$1,FALSE)</f>
        <v>88.337722765643804</v>
      </c>
      <c r="AF98" s="115">
        <f>VLOOKUP($A98,'RevPAR Raw Data'!$B$6:$BE$43,'RevPAR Raw Data'!P$1,FALSE)</f>
        <v>94.559139086158297</v>
      </c>
      <c r="AG98" s="116">
        <f>VLOOKUP($A98,'RevPAR Raw Data'!$B$6:$BE$43,'RevPAR Raw Data'!R$1,FALSE)</f>
        <v>76.765862285688698</v>
      </c>
    </row>
    <row r="99" spans="1:33" ht="14.25">
      <c r="A99" s="93" t="s">
        <v>14</v>
      </c>
      <c r="B99" s="81">
        <f>(VLOOKUP($A98,'Occupancy Raw Data'!$B$8:$BE$51,'Occupancy Raw Data'!T$3,FALSE))/100</f>
        <v>1.01841106804801E-3</v>
      </c>
      <c r="C99" s="82">
        <f>(VLOOKUP($A98,'Occupancy Raw Data'!$B$8:$BE$51,'Occupancy Raw Data'!U$3,FALSE))/100</f>
        <v>-1.5299258460979499E-2</v>
      </c>
      <c r="D99" s="82">
        <f>(VLOOKUP($A98,'Occupancy Raw Data'!$B$8:$BE$51,'Occupancy Raw Data'!V$3,FALSE))/100</f>
        <v>1.0155647434278601E-2</v>
      </c>
      <c r="E99" s="82">
        <f>(VLOOKUP($A98,'Occupancy Raw Data'!$B$8:$BE$51,'Occupancy Raw Data'!W$3,FALSE))/100</f>
        <v>3.50349881940243E-2</v>
      </c>
      <c r="F99" s="82">
        <f>(VLOOKUP($A98,'Occupancy Raw Data'!$B$8:$BE$51,'Occupancy Raw Data'!X$3,FALSE))/100</f>
        <v>2.6281555743561703E-2</v>
      </c>
      <c r="G99" s="82">
        <f>(VLOOKUP($A98,'Occupancy Raw Data'!$B$8:$BE$51,'Occupancy Raw Data'!Y$3,FALSE))/100</f>
        <v>1.2403457876427599E-2</v>
      </c>
      <c r="H99" s="83">
        <f>(VLOOKUP($A98,'Occupancy Raw Data'!$B$8:$BE$51,'Occupancy Raw Data'!AA$3,FALSE))/100</f>
        <v>7.5884952855743801E-2</v>
      </c>
      <c r="I99" s="83">
        <f>(VLOOKUP($A98,'Occupancy Raw Data'!$B$8:$BE$51,'Occupancy Raw Data'!AB$3,FALSE))/100</f>
        <v>7.1490471402605007E-3</v>
      </c>
      <c r="J99" s="82">
        <f>(VLOOKUP($A98,'Occupancy Raw Data'!$B$8:$BE$51,'Occupancy Raw Data'!AC$3,FALSE))/100</f>
        <v>4.2218362260570699E-2</v>
      </c>
      <c r="K99" s="84">
        <f>(VLOOKUP($A98,'Occupancy Raw Data'!$B$8:$BE$51,'Occupancy Raw Data'!AE$3,FALSE))/100</f>
        <v>2.1473435412254598E-2</v>
      </c>
      <c r="M99" s="81">
        <f>(VLOOKUP($A98,'ADR Raw Data'!$B$6:$BE$49,'ADR Raw Data'!T$1,FALSE))/100</f>
        <v>3.7775972692616601E-2</v>
      </c>
      <c r="N99" s="82">
        <f>(VLOOKUP($A98,'ADR Raw Data'!$B$6:$BE$49,'ADR Raw Data'!U$1,FALSE))/100</f>
        <v>2.4918251155146499E-2</v>
      </c>
      <c r="O99" s="82">
        <f>(VLOOKUP($A98,'ADR Raw Data'!$B$6:$BE$49,'ADR Raw Data'!V$1,FALSE))/100</f>
        <v>1.12844474172919E-2</v>
      </c>
      <c r="P99" s="82">
        <f>(VLOOKUP($A98,'ADR Raw Data'!$B$6:$BE$49,'ADR Raw Data'!W$1,FALSE))/100</f>
        <v>8.0777245263367898E-3</v>
      </c>
      <c r="Q99" s="82">
        <f>(VLOOKUP($A98,'ADR Raw Data'!$B$6:$BE$49,'ADR Raw Data'!X$1,FALSE))/100</f>
        <v>-5.3814502377843602E-3</v>
      </c>
      <c r="R99" s="82">
        <f>(VLOOKUP($A98,'ADR Raw Data'!$B$6:$BE$49,'ADR Raw Data'!Y$1,FALSE))/100</f>
        <v>1.3742309550385301E-2</v>
      </c>
      <c r="S99" s="83">
        <f>(VLOOKUP($A98,'ADR Raw Data'!$B$6:$BE$49,'ADR Raw Data'!AA$1,FALSE))/100</f>
        <v>1.7640612635459199E-2</v>
      </c>
      <c r="T99" s="83">
        <f>(VLOOKUP($A98,'ADR Raw Data'!$B$6:$BE$49,'ADR Raw Data'!AB$1,FALSE))/100</f>
        <v>-9.46861258998811E-3</v>
      </c>
      <c r="U99" s="82">
        <f>(VLOOKUP($A98,'ADR Raw Data'!$B$6:$BE$49,'ADR Raw Data'!AC$1,FALSE))/100</f>
        <v>4.7613001077868398E-3</v>
      </c>
      <c r="V99" s="84">
        <f>(VLOOKUP($A98,'ADR Raw Data'!$B$6:$BE$49,'ADR Raw Data'!AE$1,FALSE))/100</f>
        <v>1.1836152134033899E-2</v>
      </c>
      <c r="X99" s="81">
        <f>(VLOOKUP($A98,'RevPAR Raw Data'!$B$6:$BE$43,'RevPAR Raw Data'!T$1,FALSE))/100</f>
        <v>3.8832855229361002E-2</v>
      </c>
      <c r="Y99" s="82">
        <f>(VLOOKUP($A98,'RevPAR Raw Data'!$B$6:$BE$43,'RevPAR Raw Data'!U$1,FALSE))/100</f>
        <v>9.2377619293487895E-3</v>
      </c>
      <c r="Z99" s="82">
        <f>(VLOOKUP($A98,'RevPAR Raw Data'!$B$6:$BE$43,'RevPAR Raw Data'!V$1,FALSE))/100</f>
        <v>2.1554695721031299E-2</v>
      </c>
      <c r="AA99" s="82">
        <f>(VLOOKUP($A98,'RevPAR Raw Data'!$B$6:$BE$43,'RevPAR Raw Data'!W$1,FALSE))/100</f>
        <v>4.33957157037759E-2</v>
      </c>
      <c r="AB99" s="82">
        <f>(VLOOKUP($A98,'RevPAR Raw Data'!$B$6:$BE$43,'RevPAR Raw Data'!X$1,FALSE))/100</f>
        <v>2.07586726213718E-2</v>
      </c>
      <c r="AC99" s="82">
        <f>(VLOOKUP($A98,'RevPAR Raw Data'!$B$6:$BE$43,'RevPAR Raw Data'!Y$1,FALSE))/100</f>
        <v>2.6316219584446E-2</v>
      </c>
      <c r="AD99" s="83">
        <f>(VLOOKUP($A98,'RevPAR Raw Data'!$B$6:$BE$43,'RevPAR Raw Data'!AA$1,FALSE))/100</f>
        <v>9.4864222549391392E-2</v>
      </c>
      <c r="AE99" s="83">
        <f>(VLOOKUP($A98,'RevPAR Raw Data'!$B$6:$BE$43,'RevPAR Raw Data'!AB$1,FALSE))/100</f>
        <v>-2.3872570074862901E-3</v>
      </c>
      <c r="AF99" s="82">
        <f>(VLOOKUP($A98,'RevPAR Raw Data'!$B$6:$BE$43,'RevPAR Raw Data'!AC$1,FALSE))/100</f>
        <v>4.7180676661139398E-2</v>
      </c>
      <c r="AG99" s="84">
        <f>(VLOOKUP($A98,'RevPAR Raw Data'!$B$6:$BE$43,'RevPAR Raw Data'!AE$1,FALSE))/100</f>
        <v>3.3563750394668398E-2</v>
      </c>
    </row>
    <row r="100" spans="1:33">
      <c r="A100" s="126"/>
      <c r="B100" s="109"/>
      <c r="C100" s="110"/>
      <c r="D100" s="110"/>
      <c r="E100" s="110"/>
      <c r="F100" s="110"/>
      <c r="G100" s="111"/>
      <c r="H100" s="91"/>
      <c r="I100" s="91"/>
      <c r="J100" s="111"/>
      <c r="K100" s="112"/>
      <c r="M100" s="113"/>
      <c r="N100" s="114"/>
      <c r="O100" s="114"/>
      <c r="P100" s="114"/>
      <c r="Q100" s="114"/>
      <c r="R100" s="115"/>
      <c r="S100" s="114"/>
      <c r="T100" s="114"/>
      <c r="U100" s="115"/>
      <c r="V100" s="116"/>
      <c r="X100" s="113"/>
      <c r="Y100" s="114"/>
      <c r="Z100" s="114"/>
      <c r="AA100" s="114"/>
      <c r="AB100" s="114"/>
      <c r="AC100" s="115"/>
      <c r="AD100" s="114"/>
      <c r="AE100" s="114"/>
      <c r="AF100" s="115"/>
      <c r="AG100" s="116"/>
    </row>
    <row r="101" spans="1:33">
      <c r="A101" s="108" t="s">
        <v>49</v>
      </c>
      <c r="B101" s="109">
        <f>(VLOOKUP($A101,'Occupancy Raw Data'!$B$8:$BE$45,'Occupancy Raw Data'!G$3,FALSE))/100</f>
        <v>0.450122149837133</v>
      </c>
      <c r="C101" s="110">
        <f>(VLOOKUP($A101,'Occupancy Raw Data'!$B$8:$BE$45,'Occupancy Raw Data'!H$3,FALSE))/100</f>
        <v>0.57003257328990198</v>
      </c>
      <c r="D101" s="110">
        <f>(VLOOKUP($A101,'Occupancy Raw Data'!$B$8:$BE$45,'Occupancy Raw Data'!I$3,FALSE))/100</f>
        <v>0.605354234527687</v>
      </c>
      <c r="E101" s="110">
        <f>(VLOOKUP($A101,'Occupancy Raw Data'!$B$8:$BE$45,'Occupancy Raw Data'!J$3,FALSE))/100</f>
        <v>0.61716205211726294</v>
      </c>
      <c r="F101" s="110">
        <f>(VLOOKUP($A101,'Occupancy Raw Data'!$B$8:$BE$45,'Occupancy Raw Data'!K$3,FALSE))/100</f>
        <v>0.58306188925081404</v>
      </c>
      <c r="G101" s="111">
        <f>(VLOOKUP($A101,'Occupancy Raw Data'!$B$8:$BE$45,'Occupancy Raw Data'!L$3,FALSE))/100</f>
        <v>0.56514657980455996</v>
      </c>
      <c r="H101" s="91">
        <f>(VLOOKUP($A101,'Occupancy Raw Data'!$B$8:$BE$45,'Occupancy Raw Data'!N$3,FALSE))/100</f>
        <v>0.66398615635179103</v>
      </c>
      <c r="I101" s="91">
        <f>(VLOOKUP($A101,'Occupancy Raw Data'!$B$8:$BE$45,'Occupancy Raw Data'!O$3,FALSE))/100</f>
        <v>0.62744299674267101</v>
      </c>
      <c r="J101" s="111">
        <f>(VLOOKUP($A101,'Occupancy Raw Data'!$B$8:$BE$45,'Occupancy Raw Data'!P$3,FALSE))/100</f>
        <v>0.64571457654723108</v>
      </c>
      <c r="K101" s="112">
        <f>(VLOOKUP($A101,'Occupancy Raw Data'!$B$8:$BE$45,'Occupancy Raw Data'!R$3,FALSE))/100</f>
        <v>0.58816600744532299</v>
      </c>
      <c r="M101" s="113">
        <f>VLOOKUP($A101,'ADR Raw Data'!$B$6:$BE$43,'ADR Raw Data'!G$1,FALSE)</f>
        <v>125.484905020352</v>
      </c>
      <c r="N101" s="114">
        <f>VLOOKUP($A101,'ADR Raw Data'!$B$6:$BE$43,'ADR Raw Data'!H$1,FALSE)</f>
        <v>124.33417678571401</v>
      </c>
      <c r="O101" s="114">
        <f>VLOOKUP($A101,'ADR Raw Data'!$B$6:$BE$43,'ADR Raw Data'!I$1,FALSE)</f>
        <v>125.713512695476</v>
      </c>
      <c r="P101" s="114">
        <f>VLOOKUP($A101,'ADR Raw Data'!$B$6:$BE$43,'ADR Raw Data'!J$1,FALSE)</f>
        <v>121.739157182912</v>
      </c>
      <c r="Q101" s="114">
        <f>VLOOKUP($A101,'ADR Raw Data'!$B$6:$BE$43,'ADR Raw Data'!K$1,FALSE)</f>
        <v>120.971183659217</v>
      </c>
      <c r="R101" s="115">
        <f>VLOOKUP($A101,'ADR Raw Data'!$B$6:$BE$43,'ADR Raw Data'!L$1,FALSE)</f>
        <v>123.552282060518</v>
      </c>
      <c r="S101" s="114">
        <f>VLOOKUP($A101,'ADR Raw Data'!$B$6:$BE$43,'ADR Raw Data'!N$1,FALSE)</f>
        <v>152.609285604783</v>
      </c>
      <c r="T101" s="114">
        <f>VLOOKUP($A101,'ADR Raw Data'!$B$6:$BE$43,'ADR Raw Data'!O$1,FALSE)</f>
        <v>153.18258598312701</v>
      </c>
      <c r="U101" s="115">
        <f>VLOOKUP($A101,'ADR Raw Data'!$B$6:$BE$43,'ADR Raw Data'!P$1,FALSE)</f>
        <v>152.88782454480901</v>
      </c>
      <c r="V101" s="116">
        <f>VLOOKUP($A101,'ADR Raw Data'!$B$6:$BE$43,'ADR Raw Data'!R$1,FALSE)</f>
        <v>132.75395406334201</v>
      </c>
      <c r="X101" s="113">
        <f>VLOOKUP($A101,'RevPAR Raw Data'!$B$6:$BE$43,'RevPAR Raw Data'!G$1,FALSE)</f>
        <v>56.483535219869701</v>
      </c>
      <c r="Y101" s="114">
        <f>VLOOKUP($A101,'RevPAR Raw Data'!$B$6:$BE$43,'RevPAR Raw Data'!H$1,FALSE)</f>
        <v>70.874530741042307</v>
      </c>
      <c r="Z101" s="114">
        <f>VLOOKUP($A101,'RevPAR Raw Data'!$B$6:$BE$43,'RevPAR Raw Data'!I$1,FALSE)</f>
        <v>76.101207247556999</v>
      </c>
      <c r="AA101" s="114">
        <f>VLOOKUP($A101,'RevPAR Raw Data'!$B$6:$BE$43,'RevPAR Raw Data'!J$1,FALSE)</f>
        <v>75.132788070032504</v>
      </c>
      <c r="AB101" s="114">
        <f>VLOOKUP($A101,'RevPAR Raw Data'!$B$6:$BE$43,'RevPAR Raw Data'!K$1,FALSE)</f>
        <v>70.533686889250802</v>
      </c>
      <c r="AC101" s="115">
        <f>VLOOKUP($A101,'RevPAR Raw Data'!$B$6:$BE$43,'RevPAR Raw Data'!L$1,FALSE)</f>
        <v>69.825149633550396</v>
      </c>
      <c r="AD101" s="114">
        <f>VLOOKUP($A101,'RevPAR Raw Data'!$B$6:$BE$43,'RevPAR Raw Data'!N$1,FALSE)</f>
        <v>101.330452972312</v>
      </c>
      <c r="AE101" s="114">
        <f>VLOOKUP($A101,'RevPAR Raw Data'!$B$6:$BE$43,'RevPAR Raw Data'!O$1,FALSE)</f>
        <v>96.113340798045598</v>
      </c>
      <c r="AF101" s="115">
        <f>VLOOKUP($A101,'RevPAR Raw Data'!$B$6:$BE$43,'RevPAR Raw Data'!P$1,FALSE)</f>
        <v>98.721896885179106</v>
      </c>
      <c r="AG101" s="116">
        <f>VLOOKUP($A101,'RevPAR Raw Data'!$B$6:$BE$43,'RevPAR Raw Data'!R$1,FALSE)</f>
        <v>78.081363134015803</v>
      </c>
    </row>
    <row r="102" spans="1:33" ht="14.25">
      <c r="A102" s="93" t="s">
        <v>14</v>
      </c>
      <c r="B102" s="81">
        <f>(VLOOKUP($A101,'Occupancy Raw Data'!$B$8:$BE$51,'Occupancy Raw Data'!T$3,FALSE))/100</f>
        <v>5.0034829288958707E-2</v>
      </c>
      <c r="C102" s="82">
        <f>(VLOOKUP($A101,'Occupancy Raw Data'!$B$8:$BE$51,'Occupancy Raw Data'!U$3,FALSE))/100</f>
        <v>4.0314757776372098E-2</v>
      </c>
      <c r="D102" s="82">
        <f>(VLOOKUP($A101,'Occupancy Raw Data'!$B$8:$BE$51,'Occupancy Raw Data'!V$3,FALSE))/100</f>
        <v>6.5462620188648707E-2</v>
      </c>
      <c r="E102" s="82">
        <f>(VLOOKUP($A101,'Occupancy Raw Data'!$B$8:$BE$51,'Occupancy Raw Data'!W$3,FALSE))/100</f>
        <v>3.6328528186619399E-2</v>
      </c>
      <c r="F102" s="82">
        <f>(VLOOKUP($A101,'Occupancy Raw Data'!$B$8:$BE$51,'Occupancy Raw Data'!X$3,FALSE))/100</f>
        <v>-2.19381498058881E-2</v>
      </c>
      <c r="G102" s="82">
        <f>(VLOOKUP($A101,'Occupancy Raw Data'!$B$8:$BE$51,'Occupancy Raw Data'!Y$3,FALSE))/100</f>
        <v>3.2629385779919799E-2</v>
      </c>
      <c r="H102" s="83">
        <f>(VLOOKUP($A101,'Occupancy Raw Data'!$B$8:$BE$51,'Occupancy Raw Data'!AA$3,FALSE))/100</f>
        <v>5.3193461152104701E-2</v>
      </c>
      <c r="I102" s="83">
        <f>(VLOOKUP($A101,'Occupancy Raw Data'!$B$8:$BE$51,'Occupancy Raw Data'!AB$3,FALSE))/100</f>
        <v>2.9065360425553001E-2</v>
      </c>
      <c r="J102" s="82">
        <f>(VLOOKUP($A101,'Occupancy Raw Data'!$B$8:$BE$51,'Occupancy Raw Data'!AC$3,FALSE))/100</f>
        <v>4.1331057740145803E-2</v>
      </c>
      <c r="K102" s="84">
        <f>(VLOOKUP($A101,'Occupancy Raw Data'!$B$8:$BE$51,'Occupancy Raw Data'!AE$3,FALSE))/100</f>
        <v>3.5343141935247999E-2</v>
      </c>
      <c r="M102" s="81">
        <f>(VLOOKUP($A101,'ADR Raw Data'!$B$6:$BE$49,'ADR Raw Data'!T$1,FALSE))/100</f>
        <v>0.15094219199214001</v>
      </c>
      <c r="N102" s="82">
        <f>(VLOOKUP($A101,'ADR Raw Data'!$B$6:$BE$49,'ADR Raw Data'!U$1,FALSE))/100</f>
        <v>0.11935375215798799</v>
      </c>
      <c r="O102" s="82">
        <f>(VLOOKUP($A101,'ADR Raw Data'!$B$6:$BE$49,'ADR Raw Data'!V$1,FALSE))/100</f>
        <v>0.123439469812805</v>
      </c>
      <c r="P102" s="82">
        <f>(VLOOKUP($A101,'ADR Raw Data'!$B$6:$BE$49,'ADR Raw Data'!W$1,FALSE))/100</f>
        <v>4.1530289669436796E-2</v>
      </c>
      <c r="Q102" s="82">
        <f>(VLOOKUP($A101,'ADR Raw Data'!$B$6:$BE$49,'ADR Raw Data'!X$1,FALSE))/100</f>
        <v>1.3731798116191801E-2</v>
      </c>
      <c r="R102" s="82">
        <f>(VLOOKUP($A101,'ADR Raw Data'!$B$6:$BE$49,'ADR Raw Data'!Y$1,FALSE))/100</f>
        <v>8.389267810900479E-2</v>
      </c>
      <c r="S102" s="83">
        <f>(VLOOKUP($A101,'ADR Raw Data'!$B$6:$BE$49,'ADR Raw Data'!AA$1,FALSE))/100</f>
        <v>8.2626046008455398E-2</v>
      </c>
      <c r="T102" s="83">
        <f>(VLOOKUP($A101,'ADR Raw Data'!$B$6:$BE$49,'ADR Raw Data'!AB$1,FALSE))/100</f>
        <v>7.3123932378326095E-2</v>
      </c>
      <c r="U102" s="82">
        <f>(VLOOKUP($A101,'ADR Raw Data'!$B$6:$BE$49,'ADR Raw Data'!AC$1,FALSE))/100</f>
        <v>7.7901151351187692E-2</v>
      </c>
      <c r="V102" s="84">
        <f>(VLOOKUP($A101,'ADR Raw Data'!$B$6:$BE$49,'ADR Raw Data'!AE$1,FALSE))/100</f>
        <v>8.2163543597589594E-2</v>
      </c>
      <c r="X102" s="81">
        <f>(VLOOKUP($A101,'RevPAR Raw Data'!$B$6:$BE$43,'RevPAR Raw Data'!T$1,FALSE))/100</f>
        <v>0.20852938808992699</v>
      </c>
      <c r="Y102" s="82">
        <f>(VLOOKUP($A101,'RevPAR Raw Data'!$B$6:$BE$43,'RevPAR Raw Data'!U$1,FALSE))/100</f>
        <v>0.16448022754231101</v>
      </c>
      <c r="Z102" s="82">
        <f>(VLOOKUP($A101,'RevPAR Raw Data'!$B$6:$BE$43,'RevPAR Raw Data'!V$1,FALSE))/100</f>
        <v>0.19698276113009799</v>
      </c>
      <c r="AA102" s="82">
        <f>(VLOOKUP($A101,'RevPAR Raw Data'!$B$6:$BE$43,'RevPAR Raw Data'!W$1,FALSE))/100</f>
        <v>7.9367552154910898E-2</v>
      </c>
      <c r="AB102" s="82">
        <f>(VLOOKUP($A101,'RevPAR Raw Data'!$B$6:$BE$43,'RevPAR Raw Data'!X$1,FALSE))/100</f>
        <v>-8.5076019338735306E-3</v>
      </c>
      <c r="AC102" s="82">
        <f>(VLOOKUP($A101,'RevPAR Raw Data'!$B$6:$BE$43,'RevPAR Raw Data'!Y$1,FALSE))/100</f>
        <v>0.119259430447054</v>
      </c>
      <c r="AD102" s="83">
        <f>(VLOOKUP($A101,'RevPAR Raw Data'!$B$6:$BE$43,'RevPAR Raw Data'!AA$1,FALSE))/100</f>
        <v>0.140214672529062</v>
      </c>
      <c r="AE102" s="83">
        <f>(VLOOKUP($A101,'RevPAR Raw Data'!$B$6:$BE$43,'RevPAR Raw Data'!AB$1,FALSE))/100</f>
        <v>0.10431466625418899</v>
      </c>
      <c r="AF102" s="82">
        <f>(VLOOKUP($A101,'RevPAR Raw Data'!$B$6:$BE$43,'RevPAR Raw Data'!AC$1,FALSE))/100</f>
        <v>0.12245194607585301</v>
      </c>
      <c r="AG102" s="84">
        <f>(VLOOKUP($A101,'RevPAR Raw Data'!$B$6:$BE$43,'RevPAR Raw Data'!AE$1,FALSE))/100</f>
        <v>0.12041060331611</v>
      </c>
    </row>
    <row r="103" spans="1:33">
      <c r="A103" s="131"/>
      <c r="B103" s="109"/>
      <c r="C103" s="110"/>
      <c r="D103" s="110"/>
      <c r="E103" s="110"/>
      <c r="F103" s="110"/>
      <c r="G103" s="111"/>
      <c r="H103" s="91"/>
      <c r="I103" s="91"/>
      <c r="J103" s="111"/>
      <c r="K103" s="112"/>
      <c r="M103" s="113"/>
      <c r="N103" s="114"/>
      <c r="O103" s="114"/>
      <c r="P103" s="114"/>
      <c r="Q103" s="114"/>
      <c r="R103" s="115"/>
      <c r="S103" s="114"/>
      <c r="T103" s="114"/>
      <c r="U103" s="115"/>
      <c r="V103" s="116"/>
      <c r="X103" s="113"/>
      <c r="Y103" s="114"/>
      <c r="Z103" s="114"/>
      <c r="AA103" s="114"/>
      <c r="AB103" s="114"/>
      <c r="AC103" s="115"/>
      <c r="AD103" s="114"/>
      <c r="AE103" s="114"/>
      <c r="AF103" s="115"/>
      <c r="AG103" s="116"/>
    </row>
    <row r="104" spans="1:33">
      <c r="A104" s="108" t="s">
        <v>53</v>
      </c>
      <c r="B104" s="109">
        <f>(VLOOKUP($A104,'Occupancy Raw Data'!$B$8:$BE$54,'Occupancy Raw Data'!G$3,FALSE))/100</f>
        <v>0.47151127361364997</v>
      </c>
      <c r="C104" s="110">
        <f>(VLOOKUP($A104,'Occupancy Raw Data'!$B$8:$BE$54,'Occupancy Raw Data'!H$3,FALSE))/100</f>
        <v>0.57007921998781197</v>
      </c>
      <c r="D104" s="110">
        <f>(VLOOKUP($A104,'Occupancy Raw Data'!$B$8:$BE$54,'Occupancy Raw Data'!I$3,FALSE))/100</f>
        <v>0.58196221815965798</v>
      </c>
      <c r="E104" s="110">
        <f>(VLOOKUP($A104,'Occupancy Raw Data'!$B$8:$BE$54,'Occupancy Raw Data'!J$3,FALSE))/100</f>
        <v>0.60862279098110905</v>
      </c>
      <c r="F104" s="110">
        <f>(VLOOKUP($A104,'Occupancy Raw Data'!$B$8:$BE$54,'Occupancy Raw Data'!K$3,FALSE))/100</f>
        <v>0.60588056063375906</v>
      </c>
      <c r="G104" s="111">
        <f>(VLOOKUP($A104,'Occupancy Raw Data'!$B$8:$BE$54,'Occupancy Raw Data'!L$3,FALSE))/100</f>
        <v>0.56761121267519798</v>
      </c>
      <c r="H104" s="91">
        <f>(VLOOKUP($A104,'Occupancy Raw Data'!$B$8:$BE$54,'Occupancy Raw Data'!N$3,FALSE))/100</f>
        <v>0.67489335770871406</v>
      </c>
      <c r="I104" s="91">
        <f>(VLOOKUP($A104,'Occupancy Raw Data'!$B$8:$BE$54,'Occupancy Raw Data'!O$3,FALSE))/100</f>
        <v>0.65402193784277796</v>
      </c>
      <c r="J104" s="111">
        <f>(VLOOKUP($A104,'Occupancy Raw Data'!$B$8:$BE$54,'Occupancy Raw Data'!P$3,FALSE))/100</f>
        <v>0.66445764777574601</v>
      </c>
      <c r="K104" s="112">
        <f>(VLOOKUP($A104,'Occupancy Raw Data'!$B$8:$BE$54,'Occupancy Raw Data'!R$3,FALSE))/100</f>
        <v>0.59528162270392604</v>
      </c>
      <c r="M104" s="113">
        <f>VLOOKUP($A104,'ADR Raw Data'!$B$6:$BE$54,'ADR Raw Data'!G$1,FALSE)</f>
        <v>95.120258481421601</v>
      </c>
      <c r="N104" s="114">
        <f>VLOOKUP($A104,'ADR Raw Data'!$B$6:$BE$54,'ADR Raw Data'!H$1,FALSE)</f>
        <v>99.960355424906396</v>
      </c>
      <c r="O104" s="114">
        <f>VLOOKUP($A104,'ADR Raw Data'!$B$6:$BE$54,'ADR Raw Data'!I$1,FALSE)</f>
        <v>99.118005235601998</v>
      </c>
      <c r="P104" s="114">
        <f>VLOOKUP($A104,'ADR Raw Data'!$B$6:$BE$54,'ADR Raw Data'!J$1,FALSE)</f>
        <v>99.778305381727094</v>
      </c>
      <c r="Q104" s="114">
        <f>VLOOKUP($A104,'ADR Raw Data'!$B$6:$BE$54,'ADR Raw Data'!K$1,FALSE)</f>
        <v>98.162559718380606</v>
      </c>
      <c r="R104" s="115">
        <f>VLOOKUP($A104,'ADR Raw Data'!$B$6:$BE$54,'ADR Raw Data'!L$1,FALSE)</f>
        <v>98.560655966503802</v>
      </c>
      <c r="S104" s="114">
        <f>VLOOKUP($A104,'ADR Raw Data'!$B$6:$BE$54,'ADR Raw Data'!N$1,FALSE)</f>
        <v>116.39793002257301</v>
      </c>
      <c r="T104" s="114">
        <f>VLOOKUP($A104,'ADR Raw Data'!$B$6:$BE$54,'ADR Raw Data'!O$1,FALSE)</f>
        <v>117.72207547169801</v>
      </c>
      <c r="U104" s="115">
        <f>VLOOKUP($A104,'ADR Raw Data'!$B$6:$BE$54,'ADR Raw Data'!P$1,FALSE)</f>
        <v>117.049604493866</v>
      </c>
      <c r="V104" s="116">
        <f>VLOOKUP($A104,'ADR Raw Data'!$B$6:$BE$54,'ADR Raw Data'!R$1,FALSE)</f>
        <v>104.45708394267299</v>
      </c>
      <c r="X104" s="113">
        <f>VLOOKUP($A104,'RevPAR Raw Data'!$B$6:$BE$54,'RevPAR Raw Data'!G$1,FALSE)</f>
        <v>44.850274223034702</v>
      </c>
      <c r="Y104" s="114">
        <f>VLOOKUP($A104,'RevPAR Raw Data'!$B$6:$BE$54,'RevPAR Raw Data'!H$1,FALSE)</f>
        <v>56.9853214503351</v>
      </c>
      <c r="Z104" s="114">
        <f>VLOOKUP($A104,'RevPAR Raw Data'!$B$6:$BE$54,'RevPAR Raw Data'!I$1,FALSE)</f>
        <v>57.682934186471599</v>
      </c>
      <c r="AA104" s="114">
        <f>VLOOKUP($A104,'RevPAR Raw Data'!$B$6:$BE$54,'RevPAR Raw Data'!J$1,FALSE)</f>
        <v>60.727350700792101</v>
      </c>
      <c r="AB104" s="114">
        <f>VLOOKUP($A104,'RevPAR Raw Data'!$B$6:$BE$54,'RevPAR Raw Data'!K$1,FALSE)</f>
        <v>59.474786715417402</v>
      </c>
      <c r="AC104" s="115">
        <f>VLOOKUP($A104,'RevPAR Raw Data'!$B$6:$BE$54,'RevPAR Raw Data'!L$1,FALSE)</f>
        <v>55.944133455210199</v>
      </c>
      <c r="AD104" s="114">
        <f>VLOOKUP($A104,'RevPAR Raw Data'!$B$6:$BE$54,'RevPAR Raw Data'!N$1,FALSE)</f>
        <v>78.556189823278402</v>
      </c>
      <c r="AE104" s="114">
        <f>VLOOKUP($A104,'RevPAR Raw Data'!$B$6:$BE$54,'RevPAR Raw Data'!O$1,FALSE)</f>
        <v>76.992819926873807</v>
      </c>
      <c r="AF104" s="115">
        <f>VLOOKUP($A104,'RevPAR Raw Data'!$B$6:$BE$54,'RevPAR Raw Data'!P$1,FALSE)</f>
        <v>77.774504875076104</v>
      </c>
      <c r="AG104" s="116">
        <f>VLOOKUP($A104,'RevPAR Raw Data'!$B$6:$BE$54,'RevPAR Raw Data'!R$1,FALSE)</f>
        <v>62.181382432314699</v>
      </c>
    </row>
    <row r="105" spans="1:33" ht="14.25">
      <c r="A105" s="93" t="s">
        <v>14</v>
      </c>
      <c r="B105" s="81">
        <f>(VLOOKUP($A104,'Occupancy Raw Data'!$B$8:$BE$54,'Occupancy Raw Data'!T$3,FALSE))/100</f>
        <v>-1.2873767549987201E-2</v>
      </c>
      <c r="C105" s="82">
        <f>(VLOOKUP($A104,'Occupancy Raw Data'!$B$8:$BE$54,'Occupancy Raw Data'!U$3,FALSE))/100</f>
        <v>-2.0594175895139E-2</v>
      </c>
      <c r="D105" s="82">
        <f>(VLOOKUP($A104,'Occupancy Raw Data'!$B$8:$BE$54,'Occupancy Raw Data'!V$3,FALSE))/100</f>
        <v>-1.5140861575962099E-2</v>
      </c>
      <c r="E105" s="82">
        <f>(VLOOKUP($A104,'Occupancy Raw Data'!$B$8:$BE$54,'Occupancy Raw Data'!W$3,FALSE))/100</f>
        <v>-2.7229727085487401E-2</v>
      </c>
      <c r="F105" s="82">
        <f>(VLOOKUP($A104,'Occupancy Raw Data'!$B$8:$BE$54,'Occupancy Raw Data'!X$3,FALSE))/100</f>
        <v>-7.8455381348462402E-2</v>
      </c>
      <c r="G105" s="82">
        <f>(VLOOKUP($A104,'Occupancy Raw Data'!$B$8:$BE$54,'Occupancy Raw Data'!Y$3,FALSE))/100</f>
        <v>-3.2620729494916498E-2</v>
      </c>
      <c r="H105" s="83">
        <f>(VLOOKUP($A104,'Occupancy Raw Data'!$B$8:$BE$54,'Occupancy Raw Data'!AA$3,FALSE))/100</f>
        <v>-1.59777010200471E-2</v>
      </c>
      <c r="I105" s="83">
        <f>(VLOOKUP($A104,'Occupancy Raw Data'!$B$8:$BE$54,'Occupancy Raw Data'!AB$3,FALSE))/100</f>
        <v>-4.6624737373461705E-2</v>
      </c>
      <c r="J105" s="82">
        <f>(VLOOKUP($A104,'Occupancy Raw Data'!$B$8:$BE$54,'Occupancy Raw Data'!AC$3,FALSE))/100</f>
        <v>-3.1302952038343997E-2</v>
      </c>
      <c r="K105" s="84">
        <f>(VLOOKUP($A104,'Occupancy Raw Data'!$B$8:$BE$54,'Occupancy Raw Data'!AE$3,FALSE))/100</f>
        <v>-3.2200858267400802E-2</v>
      </c>
      <c r="M105" s="81">
        <f>(VLOOKUP($A104,'ADR Raw Data'!$B$6:$BE$54,'ADR Raw Data'!T$1,FALSE))/100</f>
        <v>-5.9179985856963498E-2</v>
      </c>
      <c r="N105" s="82">
        <f>(VLOOKUP($A104,'ADR Raw Data'!$B$6:$BE$54,'ADR Raw Data'!U$1,FALSE))/100</f>
        <v>-4.4511030238751498E-2</v>
      </c>
      <c r="O105" s="82">
        <f>(VLOOKUP($A104,'ADR Raw Data'!$B$6:$BE$54,'ADR Raw Data'!V$1,FALSE))/100</f>
        <v>-6.4583052209998604E-2</v>
      </c>
      <c r="P105" s="82">
        <f>(VLOOKUP($A104,'ADR Raw Data'!$B$6:$BE$54,'ADR Raw Data'!W$1,FALSE))/100</f>
        <v>-7.2788180405984601E-2</v>
      </c>
      <c r="Q105" s="82">
        <f>(VLOOKUP($A104,'ADR Raw Data'!$B$6:$BE$54,'ADR Raw Data'!X$1,FALSE))/100</f>
        <v>-8.8970444236623203E-2</v>
      </c>
      <c r="R105" s="82">
        <f>(VLOOKUP($A104,'ADR Raw Data'!$B$6:$BE$54,'ADR Raw Data'!Y$1,FALSE))/100</f>
        <v>-6.7156468438199904E-2</v>
      </c>
      <c r="S105" s="83">
        <f>(VLOOKUP($A104,'ADR Raw Data'!$B$6:$BE$54,'ADR Raw Data'!AA$1,FALSE))/100</f>
        <v>-5.26856891631712E-2</v>
      </c>
      <c r="T105" s="83">
        <f>(VLOOKUP($A104,'ADR Raw Data'!$B$6:$BE$54,'ADR Raw Data'!AB$1,FALSE))/100</f>
        <v>-4.6405762917406002E-2</v>
      </c>
      <c r="U105" s="82">
        <f>(VLOOKUP($A104,'ADR Raw Data'!$B$6:$BE$54,'ADR Raw Data'!AC$1,FALSE))/100</f>
        <v>-4.9623020886572798E-2</v>
      </c>
      <c r="V105" s="84">
        <f>(VLOOKUP($A104,'ADR Raw Data'!$B$6:$BE$54,'ADR Raw Data'!AE$1,FALSE))/100</f>
        <v>-6.0921769268298599E-2</v>
      </c>
      <c r="X105" s="81">
        <f>(VLOOKUP($A104,'RevPAR Raw Data'!$B$6:$BE$54,'RevPAR Raw Data'!T$1,FALSE))/100</f>
        <v>-7.1291884025416696E-2</v>
      </c>
      <c r="Y105" s="82">
        <f>(VLOOKUP($A104,'RevPAR Raw Data'!$B$6:$BE$54,'RevPAR Raw Data'!U$1,FALSE))/100</f>
        <v>-6.4188538147879906E-2</v>
      </c>
      <c r="Z105" s="82">
        <f>(VLOOKUP($A104,'RevPAR Raw Data'!$B$6:$BE$54,'RevPAR Raw Data'!V$1,FALSE))/100</f>
        <v>-7.8746070732296003E-2</v>
      </c>
      <c r="AA105" s="82">
        <f>(VLOOKUP($A104,'RevPAR Raw Data'!$B$6:$BE$54,'RevPAR Raw Data'!W$1,FALSE))/100</f>
        <v>-9.8035905203967794E-2</v>
      </c>
      <c r="AB105" s="82">
        <f>(VLOOKUP($A104,'RevPAR Raw Data'!$B$6:$BE$54,'RevPAR Raw Data'!X$1,FALSE))/100</f>
        <v>-0.16044561545375899</v>
      </c>
      <c r="AC105" s="82">
        <f>(VLOOKUP($A104,'RevPAR Raw Data'!$B$6:$BE$54,'RevPAR Raw Data'!Y$1,FALSE))/100</f>
        <v>-9.7586504942360014E-2</v>
      </c>
      <c r="AD105" s="83">
        <f>(VLOOKUP($A104,'RevPAR Raw Data'!$B$6:$BE$54,'RevPAR Raw Data'!AA$1,FALSE))/100</f>
        <v>-6.7821593993733997E-2</v>
      </c>
      <c r="AE105" s="83">
        <f>(VLOOKUP($A104,'RevPAR Raw Data'!$B$6:$BE$54,'RevPAR Raw Data'!AB$1,FALSE))/100</f>
        <v>-9.086684378222859E-2</v>
      </c>
      <c r="AF105" s="82">
        <f>(VLOOKUP($A104,'RevPAR Raw Data'!$B$6:$BE$54,'RevPAR Raw Data'!AC$1,FALSE))/100</f>
        <v>-7.9372625882106598E-2</v>
      </c>
      <c r="AG105" s="84">
        <f>(VLOOKUP($A104,'RevPAR Raw Data'!$B$6:$BE$54,'RevPAR Raw Data'!AE$1,FALSE))/100</f>
        <v>-9.1160894278091598E-2</v>
      </c>
    </row>
    <row r="106" spans="1:33">
      <c r="A106" s="131"/>
      <c r="B106" s="109"/>
      <c r="C106" s="110"/>
      <c r="D106" s="110"/>
      <c r="E106" s="110"/>
      <c r="F106" s="110"/>
      <c r="G106" s="111"/>
      <c r="H106" s="91"/>
      <c r="I106" s="91"/>
      <c r="J106" s="111"/>
      <c r="K106" s="112"/>
      <c r="M106" s="113"/>
      <c r="N106" s="114"/>
      <c r="O106" s="114"/>
      <c r="P106" s="114"/>
      <c r="Q106" s="114"/>
      <c r="R106" s="115"/>
      <c r="S106" s="114"/>
      <c r="T106" s="114"/>
      <c r="U106" s="115"/>
      <c r="V106" s="116"/>
      <c r="X106" s="113"/>
      <c r="Y106" s="114"/>
      <c r="Z106" s="114"/>
      <c r="AA106" s="114"/>
      <c r="AB106" s="114"/>
      <c r="AC106" s="115"/>
      <c r="AD106" s="114"/>
      <c r="AE106" s="114"/>
      <c r="AF106" s="115"/>
      <c r="AG106" s="116"/>
    </row>
    <row r="107" spans="1:33">
      <c r="A107" s="108" t="s">
        <v>52</v>
      </c>
      <c r="B107" s="109">
        <f>(VLOOKUP($A107,'Occupancy Raw Data'!$B$8:$BE$45,'Occupancy Raw Data'!G$3,FALSE))/100</f>
        <v>0.46580600139567302</v>
      </c>
      <c r="C107" s="110">
        <f>(VLOOKUP($A107,'Occupancy Raw Data'!$B$8:$BE$45,'Occupancy Raw Data'!H$3,FALSE))/100</f>
        <v>0.561584089323098</v>
      </c>
      <c r="D107" s="110">
        <f>(VLOOKUP($A107,'Occupancy Raw Data'!$B$8:$BE$45,'Occupancy Raw Data'!I$3,FALSE))/100</f>
        <v>0.58321702721563096</v>
      </c>
      <c r="E107" s="110">
        <f>(VLOOKUP($A107,'Occupancy Raw Data'!$B$8:$BE$45,'Occupancy Raw Data'!J$3,FALSE))/100</f>
        <v>0.60170969993021606</v>
      </c>
      <c r="F107" s="110">
        <f>(VLOOKUP($A107,'Occupancy Raw Data'!$B$8:$BE$45,'Occupancy Raw Data'!K$3,FALSE))/100</f>
        <v>0.61165387299371898</v>
      </c>
      <c r="G107" s="111">
        <f>(VLOOKUP($A107,'Occupancy Raw Data'!$B$8:$BE$45,'Occupancy Raw Data'!L$3,FALSE))/100</f>
        <v>0.56479413817166702</v>
      </c>
      <c r="H107" s="91">
        <f>(VLOOKUP($A107,'Occupancy Raw Data'!$B$8:$BE$45,'Occupancy Raw Data'!N$3,FALSE))/100</f>
        <v>0.71336357292393504</v>
      </c>
      <c r="I107" s="91">
        <f>(VLOOKUP($A107,'Occupancy Raw Data'!$B$8:$BE$45,'Occupancy Raw Data'!O$3,FALSE))/100</f>
        <v>0.69783670621074601</v>
      </c>
      <c r="J107" s="111">
        <f>(VLOOKUP($A107,'Occupancy Raw Data'!$B$8:$BE$45,'Occupancy Raw Data'!P$3,FALSE))/100</f>
        <v>0.70560013956734091</v>
      </c>
      <c r="K107" s="112">
        <f>(VLOOKUP($A107,'Occupancy Raw Data'!$B$8:$BE$45,'Occupancy Raw Data'!R$3,FALSE))/100</f>
        <v>0.60502442428471703</v>
      </c>
      <c r="M107" s="113">
        <f>VLOOKUP($A107,'ADR Raw Data'!$B$6:$BE$43,'ADR Raw Data'!G$1,FALSE)</f>
        <v>90.718363295880096</v>
      </c>
      <c r="N107" s="114">
        <f>VLOOKUP($A107,'ADR Raw Data'!$B$6:$BE$43,'ADR Raw Data'!H$1,FALSE)</f>
        <v>95.016340478409404</v>
      </c>
      <c r="O107" s="114">
        <f>VLOOKUP($A107,'ADR Raw Data'!$B$6:$BE$43,'ADR Raw Data'!I$1,FALSE)</f>
        <v>96.450397846245806</v>
      </c>
      <c r="P107" s="114">
        <f>VLOOKUP($A107,'ADR Raw Data'!$B$6:$BE$43,'ADR Raw Data'!J$1,FALSE)</f>
        <v>96.599683966366996</v>
      </c>
      <c r="Q107" s="114">
        <f>VLOOKUP($A107,'ADR Raw Data'!$B$6:$BE$43,'ADR Raw Data'!K$1,FALSE)</f>
        <v>98.545792926411806</v>
      </c>
      <c r="R107" s="115">
        <f>VLOOKUP($A107,'ADR Raw Data'!$B$6:$BE$43,'ADR Raw Data'!L$1,FALSE)</f>
        <v>95.705391363439702</v>
      </c>
      <c r="S107" s="114">
        <f>VLOOKUP($A107,'ADR Raw Data'!$B$6:$BE$43,'ADR Raw Data'!N$1,FALSE)</f>
        <v>119.72172413793101</v>
      </c>
      <c r="T107" s="114">
        <f>VLOOKUP($A107,'ADR Raw Data'!$B$6:$BE$43,'ADR Raw Data'!O$1,FALSE)</f>
        <v>119.224204999999</v>
      </c>
      <c r="U107" s="115">
        <f>VLOOKUP($A107,'ADR Raw Data'!$B$6:$BE$43,'ADR Raw Data'!P$1,FALSE)</f>
        <v>119.475701570033</v>
      </c>
      <c r="V107" s="116">
        <f>VLOOKUP($A107,'ADR Raw Data'!$B$6:$BE$43,'ADR Raw Data'!R$1,FALSE)</f>
        <v>103.62589059152999</v>
      </c>
      <c r="X107" s="113">
        <f>VLOOKUP($A107,'RevPAR Raw Data'!$B$6:$BE$43,'RevPAR Raw Data'!G$1,FALSE)</f>
        <v>42.2571580600139</v>
      </c>
      <c r="Y107" s="114">
        <f>VLOOKUP($A107,'RevPAR Raw Data'!$B$6:$BE$43,'RevPAR Raw Data'!H$1,FALSE)</f>
        <v>53.359665038381003</v>
      </c>
      <c r="Z107" s="114">
        <f>VLOOKUP($A107,'RevPAR Raw Data'!$B$6:$BE$43,'RevPAR Raw Data'!I$1,FALSE)</f>
        <v>56.2515143056524</v>
      </c>
      <c r="AA107" s="114">
        <f>VLOOKUP($A107,'RevPAR Raw Data'!$B$6:$BE$43,'RevPAR Raw Data'!J$1,FALSE)</f>
        <v>58.124966852756401</v>
      </c>
      <c r="AB107" s="114">
        <f>VLOOKUP($A107,'RevPAR Raw Data'!$B$6:$BE$43,'RevPAR Raw Data'!K$1,FALSE)</f>
        <v>60.2759159106769</v>
      </c>
      <c r="AC107" s="115">
        <f>VLOOKUP($A107,'RevPAR Raw Data'!$B$6:$BE$43,'RevPAR Raw Data'!L$1,FALSE)</f>
        <v>54.053844033496098</v>
      </c>
      <c r="AD107" s="114">
        <f>VLOOKUP($A107,'RevPAR Raw Data'!$B$6:$BE$43,'RevPAR Raw Data'!N$1,FALSE)</f>
        <v>85.405116887648205</v>
      </c>
      <c r="AE107" s="114">
        <f>VLOOKUP($A107,'RevPAR Raw Data'!$B$6:$BE$43,'RevPAR Raw Data'!O$1,FALSE)</f>
        <v>83.199026517794806</v>
      </c>
      <c r="AF107" s="115">
        <f>VLOOKUP($A107,'RevPAR Raw Data'!$B$6:$BE$43,'RevPAR Raw Data'!P$1,FALSE)</f>
        <v>84.302071702721506</v>
      </c>
      <c r="AG107" s="116">
        <f>VLOOKUP($A107,'RevPAR Raw Data'!$B$6:$BE$43,'RevPAR Raw Data'!R$1,FALSE)</f>
        <v>62.696194796131898</v>
      </c>
    </row>
    <row r="108" spans="1:33" ht="14.25">
      <c r="A108" s="93" t="s">
        <v>14</v>
      </c>
      <c r="B108" s="81">
        <f>(VLOOKUP($A107,'Occupancy Raw Data'!$B$8:$BE$51,'Occupancy Raw Data'!T$3,FALSE))/100</f>
        <v>4.0149323504901704E-2</v>
      </c>
      <c r="C108" s="82">
        <f>(VLOOKUP($A107,'Occupancy Raw Data'!$B$8:$BE$51,'Occupancy Raw Data'!U$3,FALSE))/100</f>
        <v>3.3659277446983299E-2</v>
      </c>
      <c r="D108" s="82">
        <f>(VLOOKUP($A107,'Occupancy Raw Data'!$B$8:$BE$51,'Occupancy Raw Data'!V$3,FALSE))/100</f>
        <v>6.3638606534186003E-3</v>
      </c>
      <c r="E108" s="82">
        <f>(VLOOKUP($A107,'Occupancy Raw Data'!$B$8:$BE$51,'Occupancy Raw Data'!W$3,FALSE))/100</f>
        <v>1.8221196693682998E-2</v>
      </c>
      <c r="F108" s="82">
        <f>(VLOOKUP($A107,'Occupancy Raw Data'!$B$8:$BE$51,'Occupancy Raw Data'!X$3,FALSE))/100</f>
        <v>-2.26673199606043E-3</v>
      </c>
      <c r="G108" s="82">
        <f>(VLOOKUP($A107,'Occupancy Raw Data'!$B$8:$BE$51,'Occupancy Raw Data'!Y$3,FALSE))/100</f>
        <v>1.7779982602378598E-2</v>
      </c>
      <c r="H108" s="83">
        <f>(VLOOKUP($A107,'Occupancy Raw Data'!$B$8:$BE$51,'Occupancy Raw Data'!AA$3,FALSE))/100</f>
        <v>7.2668734007116709E-2</v>
      </c>
      <c r="I108" s="83">
        <f>(VLOOKUP($A107,'Occupancy Raw Data'!$B$8:$BE$51,'Occupancy Raw Data'!AB$3,FALSE))/100</f>
        <v>0.120435898279034</v>
      </c>
      <c r="J108" s="82">
        <f>(VLOOKUP($A107,'Occupancy Raw Data'!$B$8:$BE$51,'Occupancy Raw Data'!AC$3,FALSE))/100</f>
        <v>9.5769523255513689E-2</v>
      </c>
      <c r="K108" s="84">
        <f>(VLOOKUP($A107,'Occupancy Raw Data'!$B$8:$BE$51,'Occupancy Raw Data'!AE$3,FALSE))/100</f>
        <v>4.25036233828976E-2</v>
      </c>
      <c r="M108" s="81">
        <f>(VLOOKUP($A107,'ADR Raw Data'!$B$6:$BE$49,'ADR Raw Data'!T$1,FALSE))/100</f>
        <v>-3.6796622241843401E-2</v>
      </c>
      <c r="N108" s="82">
        <f>(VLOOKUP($A107,'ADR Raw Data'!$B$6:$BE$49,'ADR Raw Data'!U$1,FALSE))/100</f>
        <v>-1.7107995720970399E-2</v>
      </c>
      <c r="O108" s="82">
        <f>(VLOOKUP($A107,'ADR Raw Data'!$B$6:$BE$49,'ADR Raw Data'!V$1,FALSE))/100</f>
        <v>-1.05416594922151E-2</v>
      </c>
      <c r="P108" s="82">
        <f>(VLOOKUP($A107,'ADR Raw Data'!$B$6:$BE$49,'ADR Raw Data'!W$1,FALSE))/100</f>
        <v>-1.06558826716353E-2</v>
      </c>
      <c r="Q108" s="82">
        <f>(VLOOKUP($A107,'ADR Raw Data'!$B$6:$BE$49,'ADR Raw Data'!X$1,FALSE))/100</f>
        <v>-2.8996572330506399E-3</v>
      </c>
      <c r="R108" s="82">
        <f>(VLOOKUP($A107,'ADR Raw Data'!$B$6:$BE$49,'ADR Raw Data'!Y$1,FALSE))/100</f>
        <v>-1.4585256853085E-2</v>
      </c>
      <c r="S108" s="83">
        <f>(VLOOKUP($A107,'ADR Raw Data'!$B$6:$BE$49,'ADR Raw Data'!AA$1,FALSE))/100</f>
        <v>6.2827290440418307E-2</v>
      </c>
      <c r="T108" s="83">
        <f>(VLOOKUP($A107,'ADR Raw Data'!$B$6:$BE$49,'ADR Raw Data'!AB$1,FALSE))/100</f>
        <v>5.7604641647260299E-2</v>
      </c>
      <c r="U108" s="82">
        <f>(VLOOKUP($A107,'ADR Raw Data'!$B$6:$BE$49,'ADR Raw Data'!AC$1,FALSE))/100</f>
        <v>6.0252495263229199E-2</v>
      </c>
      <c r="V108" s="84">
        <f>(VLOOKUP($A107,'ADR Raw Data'!$B$6:$BE$49,'ADR Raw Data'!AE$1,FALSE))/100</f>
        <v>1.53829937953804E-2</v>
      </c>
      <c r="X108" s="81">
        <f>(VLOOKUP($A107,'RevPAR Raw Data'!$B$6:$BE$43,'RevPAR Raw Data'!T$1,FALSE))/100</f>
        <v>1.8753417727829099E-3</v>
      </c>
      <c r="Y108" s="82">
        <f>(VLOOKUP($A107,'RevPAR Raw Data'!$B$6:$BE$43,'RevPAR Raw Data'!U$1,FALSE))/100</f>
        <v>1.5975438951478901E-2</v>
      </c>
      <c r="Z108" s="82">
        <f>(VLOOKUP($A107,'RevPAR Raw Data'!$B$6:$BE$43,'RevPAR Raw Data'!V$1,FALSE))/100</f>
        <v>-4.24488449086078E-3</v>
      </c>
      <c r="AA108" s="82">
        <f>(VLOOKUP($A107,'RevPAR Raw Data'!$B$6:$BE$43,'RevPAR Raw Data'!W$1,FALSE))/100</f>
        <v>7.3711510879430299E-3</v>
      </c>
      <c r="AB108" s="82">
        <f>(VLOOKUP($A107,'RevPAR Raw Data'!$B$6:$BE$43,'RevPAR Raw Data'!X$1,FALSE))/100</f>
        <v>-5.1598164832833207E-3</v>
      </c>
      <c r="AC108" s="82">
        <f>(VLOOKUP($A107,'RevPAR Raw Data'!$B$6:$BE$43,'RevPAR Raw Data'!Y$1,FALSE))/100</f>
        <v>2.9354001361945499E-3</v>
      </c>
      <c r="AD108" s="83">
        <f>(VLOOKUP($A107,'RevPAR Raw Data'!$B$6:$BE$43,'RevPAR Raw Data'!AA$1,FALSE))/100</f>
        <v>0.14006160410493701</v>
      </c>
      <c r="AE108" s="83">
        <f>(VLOOKUP($A107,'RevPAR Raw Data'!$B$6:$BE$43,'RevPAR Raw Data'!AB$1,FALSE))/100</f>
        <v>0.18497820668812398</v>
      </c>
      <c r="AF108" s="82">
        <f>(VLOOKUP($A107,'RevPAR Raw Data'!$B$6:$BE$43,'RevPAR Raw Data'!AC$1,FALSE))/100</f>
        <v>0.16179237126505699</v>
      </c>
      <c r="AG108" s="84">
        <f>(VLOOKUP($A107,'RevPAR Raw Data'!$B$6:$BE$43,'RevPAR Raw Data'!AE$1,FALSE))/100</f>
        <v>5.8540450153058296E-2</v>
      </c>
    </row>
    <row r="109" spans="1:33">
      <c r="A109" s="126"/>
      <c r="B109" s="109"/>
      <c r="C109" s="110"/>
      <c r="D109" s="110"/>
      <c r="E109" s="110"/>
      <c r="F109" s="110"/>
      <c r="G109" s="111"/>
      <c r="H109" s="91"/>
      <c r="I109" s="91"/>
      <c r="J109" s="111"/>
      <c r="K109" s="112"/>
      <c r="M109" s="113"/>
      <c r="N109" s="114"/>
      <c r="O109" s="114"/>
      <c r="P109" s="114"/>
      <c r="Q109" s="114"/>
      <c r="R109" s="115"/>
      <c r="S109" s="114"/>
      <c r="T109" s="114"/>
      <c r="U109" s="115"/>
      <c r="V109" s="116"/>
      <c r="X109" s="113"/>
      <c r="Y109" s="114"/>
      <c r="Z109" s="114"/>
      <c r="AA109" s="114"/>
      <c r="AB109" s="114"/>
      <c r="AC109" s="115"/>
      <c r="AD109" s="114"/>
      <c r="AE109" s="114"/>
      <c r="AF109" s="115"/>
      <c r="AG109" s="116"/>
    </row>
    <row r="110" spans="1:33">
      <c r="A110" s="108" t="s">
        <v>55</v>
      </c>
      <c r="B110" s="109">
        <f>(VLOOKUP($A110,'Occupancy Raw Data'!$B$8:$BE$45,'Occupancy Raw Data'!G$3,FALSE))/100</f>
        <v>0.51051811453058005</v>
      </c>
      <c r="C110" s="110">
        <f>(VLOOKUP($A110,'Occupancy Raw Data'!$B$8:$BE$45,'Occupancy Raw Data'!H$3,FALSE))/100</f>
        <v>0.62602259446825004</v>
      </c>
      <c r="D110" s="110">
        <f>(VLOOKUP($A110,'Occupancy Raw Data'!$B$8:$BE$45,'Occupancy Raw Data'!I$3,FALSE))/100</f>
        <v>0.636345929100116</v>
      </c>
      <c r="E110" s="110">
        <f>(VLOOKUP($A110,'Occupancy Raw Data'!$B$8:$BE$45,'Occupancy Raw Data'!J$3,FALSE))/100</f>
        <v>0.64939618231398499</v>
      </c>
      <c r="F110" s="110">
        <f>(VLOOKUP($A110,'Occupancy Raw Data'!$B$8:$BE$45,'Occupancy Raw Data'!K$3,FALSE))/100</f>
        <v>0.69653291780288196</v>
      </c>
      <c r="G110" s="111">
        <f>(VLOOKUP($A110,'Occupancy Raw Data'!$B$8:$BE$45,'Occupancy Raw Data'!L$3,FALSE))/100</f>
        <v>0.62376314764316299</v>
      </c>
      <c r="H110" s="91">
        <f>(VLOOKUP($A110,'Occupancy Raw Data'!$B$8:$BE$45,'Occupancy Raw Data'!N$3,FALSE))/100</f>
        <v>0.75847292559407808</v>
      </c>
      <c r="I110" s="91">
        <f>(VLOOKUP($A110,'Occupancy Raw Data'!$B$8:$BE$45,'Occupancy Raw Data'!O$3,FALSE))/100</f>
        <v>0.69789637709388297</v>
      </c>
      <c r="J110" s="111">
        <f>(VLOOKUP($A110,'Occupancy Raw Data'!$B$8:$BE$45,'Occupancy Raw Data'!P$3,FALSE))/100</f>
        <v>0.72818465134398092</v>
      </c>
      <c r="K110" s="112">
        <f>(VLOOKUP($A110,'Occupancy Raw Data'!$B$8:$BE$45,'Occupancy Raw Data'!R$3,FALSE))/100</f>
        <v>0.653597862986254</v>
      </c>
      <c r="M110" s="113">
        <f>VLOOKUP($A110,'ADR Raw Data'!$B$6:$BE$43,'ADR Raw Data'!G$1,FALSE)</f>
        <v>166.209927508584</v>
      </c>
      <c r="N110" s="114">
        <f>VLOOKUP($A110,'ADR Raw Data'!$B$6:$BE$43,'ADR Raw Data'!H$1,FALSE)</f>
        <v>155.17720597386401</v>
      </c>
      <c r="O110" s="114">
        <f>VLOOKUP($A110,'ADR Raw Data'!$B$6:$BE$43,'ADR Raw Data'!I$1,FALSE)</f>
        <v>150.56333333333299</v>
      </c>
      <c r="P110" s="114">
        <f>VLOOKUP($A110,'ADR Raw Data'!$B$6:$BE$43,'ADR Raw Data'!J$1,FALSE)</f>
        <v>152.31153569286101</v>
      </c>
      <c r="Q110" s="114">
        <f>VLOOKUP($A110,'ADR Raw Data'!$B$6:$BE$43,'ADR Raw Data'!K$1,FALSE)</f>
        <v>162.34855984340001</v>
      </c>
      <c r="R110" s="115">
        <f>VLOOKUP($A110,'ADR Raw Data'!$B$6:$BE$43,'ADR Raw Data'!L$1,FALSE)</f>
        <v>157.046669997501</v>
      </c>
      <c r="S110" s="114">
        <f>VLOOKUP($A110,'ADR Raw Data'!$B$6:$BE$43,'ADR Raw Data'!N$1,FALSE)</f>
        <v>213.64103492552599</v>
      </c>
      <c r="T110" s="114">
        <f>VLOOKUP($A110,'ADR Raw Data'!$B$6:$BE$43,'ADR Raw Data'!O$1,FALSE)</f>
        <v>207.771177783979</v>
      </c>
      <c r="U110" s="115">
        <f>VLOOKUP($A110,'ADR Raw Data'!$B$6:$BE$43,'ADR Raw Data'!P$1,FALSE)</f>
        <v>210.828182426106</v>
      </c>
      <c r="V110" s="116">
        <f>VLOOKUP($A110,'ADR Raw Data'!$B$6:$BE$43,'ADR Raw Data'!R$1,FALSE)</f>
        <v>174.16635872110299</v>
      </c>
      <c r="X110" s="113">
        <f>VLOOKUP($A110,'RevPAR Raw Data'!$B$6:$BE$43,'RevPAR Raw Data'!G$1,FALSE)</f>
        <v>84.853178807947003</v>
      </c>
      <c r="Y110" s="114">
        <f>VLOOKUP($A110,'RevPAR Raw Data'!$B$6:$BE$43,'RevPAR Raw Data'!H$1,FALSE)</f>
        <v>97.144437086092694</v>
      </c>
      <c r="Z110" s="114">
        <f>VLOOKUP($A110,'RevPAR Raw Data'!$B$6:$BE$43,'RevPAR Raw Data'!I$1,FALSE)</f>
        <v>95.8103642384105</v>
      </c>
      <c r="AA110" s="114">
        <f>VLOOKUP($A110,'RevPAR Raw Data'!$B$6:$BE$43,'RevPAR Raw Data'!J$1,FALSE)</f>
        <v>98.9105298013245</v>
      </c>
      <c r="AB110" s="114">
        <f>VLOOKUP($A110,'RevPAR Raw Data'!$B$6:$BE$43,'RevPAR Raw Data'!K$1,FALSE)</f>
        <v>113.081116088819</v>
      </c>
      <c r="AC110" s="115">
        <f>VLOOKUP($A110,'RevPAR Raw Data'!$B$6:$BE$43,'RevPAR Raw Data'!L$1,FALSE)</f>
        <v>97.959925204518797</v>
      </c>
      <c r="AD110" s="114">
        <f>VLOOKUP($A110,'RevPAR Raw Data'!$B$6:$BE$43,'RevPAR Raw Data'!N$1,FALSE)</f>
        <v>162.04094078691</v>
      </c>
      <c r="AE110" s="114">
        <f>VLOOKUP($A110,'RevPAR Raw Data'!$B$6:$BE$43,'RevPAR Raw Data'!O$1,FALSE)</f>
        <v>145.002752239968</v>
      </c>
      <c r="AF110" s="115">
        <f>VLOOKUP($A110,'RevPAR Raw Data'!$B$6:$BE$43,'RevPAR Raw Data'!P$1,FALSE)</f>
        <v>153.52184651343899</v>
      </c>
      <c r="AG110" s="116">
        <f>VLOOKUP($A110,'RevPAR Raw Data'!$B$6:$BE$43,'RevPAR Raw Data'!R$1,FALSE)</f>
        <v>113.83475986421</v>
      </c>
    </row>
    <row r="111" spans="1:33" ht="14.25">
      <c r="A111" s="93" t="s">
        <v>14</v>
      </c>
      <c r="B111" s="81">
        <f>(VLOOKUP($A110,'Occupancy Raw Data'!$B$8:$BE$51,'Occupancy Raw Data'!T$3,FALSE))/100</f>
        <v>-0.11483902754494099</v>
      </c>
      <c r="C111" s="82">
        <f>(VLOOKUP($A110,'Occupancy Raw Data'!$B$8:$BE$51,'Occupancy Raw Data'!U$3,FALSE))/100</f>
        <v>-9.5317655404090401E-2</v>
      </c>
      <c r="D111" s="82">
        <f>(VLOOKUP($A110,'Occupancy Raw Data'!$B$8:$BE$51,'Occupancy Raw Data'!V$3,FALSE))/100</f>
        <v>-7.0882259640337897E-2</v>
      </c>
      <c r="E111" s="82">
        <f>(VLOOKUP($A110,'Occupancy Raw Data'!$B$8:$BE$51,'Occupancy Raw Data'!W$3,FALSE))/100</f>
        <v>-7.2398510770477598E-2</v>
      </c>
      <c r="F111" s="82">
        <f>(VLOOKUP($A110,'Occupancy Raw Data'!$B$8:$BE$51,'Occupancy Raw Data'!X$3,FALSE))/100</f>
        <v>-7.3166384233189094E-2</v>
      </c>
      <c r="G111" s="82">
        <f>(VLOOKUP($A110,'Occupancy Raw Data'!$B$8:$BE$51,'Occupancy Raw Data'!Y$3,FALSE))/100</f>
        <v>-8.4108705601563999E-2</v>
      </c>
      <c r="H111" s="83">
        <f>(VLOOKUP($A110,'Occupancy Raw Data'!$B$8:$BE$51,'Occupancy Raw Data'!AA$3,FALSE))/100</f>
        <v>3.6628648376296799E-2</v>
      </c>
      <c r="I111" s="83">
        <f>(VLOOKUP($A110,'Occupancy Raw Data'!$B$8:$BE$51,'Occupancy Raw Data'!AB$3,FALSE))/100</f>
        <v>-6.2824942071514501E-3</v>
      </c>
      <c r="J111" s="82">
        <f>(VLOOKUP($A110,'Occupancy Raw Data'!$B$8:$BE$51,'Occupancy Raw Data'!AC$3,FALSE))/100</f>
        <v>1.56124299778504E-2</v>
      </c>
      <c r="K111" s="84">
        <f>(VLOOKUP($A110,'Occupancy Raw Data'!$B$8:$BE$51,'Occupancy Raw Data'!AE$3,FALSE))/100</f>
        <v>-5.4558765819264297E-2</v>
      </c>
      <c r="M111" s="81">
        <f>(VLOOKUP($A110,'ADR Raw Data'!$B$6:$BE$49,'ADR Raw Data'!T$1,FALSE))/100</f>
        <v>0.103719461255718</v>
      </c>
      <c r="N111" s="82">
        <f>(VLOOKUP($A110,'ADR Raw Data'!$B$6:$BE$49,'ADR Raw Data'!U$1,FALSE))/100</f>
        <v>7.4918862826575797E-2</v>
      </c>
      <c r="O111" s="82">
        <f>(VLOOKUP($A110,'ADR Raw Data'!$B$6:$BE$49,'ADR Raw Data'!V$1,FALSE))/100</f>
        <v>8.3285930623607889E-3</v>
      </c>
      <c r="P111" s="82">
        <f>(VLOOKUP($A110,'ADR Raw Data'!$B$6:$BE$49,'ADR Raw Data'!W$1,FALSE))/100</f>
        <v>1.4159068959606099E-3</v>
      </c>
      <c r="Q111" s="82">
        <f>(VLOOKUP($A110,'ADR Raw Data'!$B$6:$BE$49,'ADR Raw Data'!X$1,FALSE))/100</f>
        <v>-2.83353172562533E-3</v>
      </c>
      <c r="R111" s="82">
        <f>(VLOOKUP($A110,'ADR Raw Data'!$B$6:$BE$49,'ADR Raw Data'!Y$1,FALSE))/100</f>
        <v>3.2688684513520604E-2</v>
      </c>
      <c r="S111" s="83">
        <f>(VLOOKUP($A110,'ADR Raw Data'!$B$6:$BE$49,'ADR Raw Data'!AA$1,FALSE))/100</f>
        <v>-6.6056968547208494E-2</v>
      </c>
      <c r="T111" s="83">
        <f>(VLOOKUP($A110,'ADR Raw Data'!$B$6:$BE$49,'ADR Raw Data'!AB$1,FALSE))/100</f>
        <v>-8.9617060164187301E-2</v>
      </c>
      <c r="U111" s="82">
        <f>(VLOOKUP($A110,'ADR Raw Data'!$B$6:$BE$49,'ADR Raw Data'!AC$1,FALSE))/100</f>
        <v>-7.7310951921022997E-2</v>
      </c>
      <c r="V111" s="84">
        <f>(VLOOKUP($A110,'ADR Raw Data'!$B$6:$BE$49,'ADR Raw Data'!AE$1,FALSE))/100</f>
        <v>-3.1690185451677001E-3</v>
      </c>
      <c r="X111" s="81">
        <f>(VLOOKUP($A110,'RevPAR Raw Data'!$B$6:$BE$43,'RevPAR Raw Data'!T$1,FALSE))/100</f>
        <v>-2.30306083573153E-2</v>
      </c>
      <c r="Y111" s="82">
        <f>(VLOOKUP($A110,'RevPAR Raw Data'!$B$6:$BE$43,'RevPAR Raw Data'!U$1,FALSE))/100</f>
        <v>-2.75398829276845E-2</v>
      </c>
      <c r="Z111" s="82">
        <f>(VLOOKUP($A110,'RevPAR Raw Data'!$B$6:$BE$43,'RevPAR Raw Data'!V$1,FALSE))/100</f>
        <v>-6.3144016073862094E-2</v>
      </c>
      <c r="AA111" s="82">
        <f>(VLOOKUP($A110,'RevPAR Raw Data'!$B$6:$BE$43,'RevPAR Raw Data'!W$1,FALSE))/100</f>
        <v>-7.1085113425174096E-2</v>
      </c>
      <c r="AB111" s="82">
        <f>(VLOOKUP($A110,'RevPAR Raw Data'!$B$6:$BE$43,'RevPAR Raw Data'!X$1,FALSE))/100</f>
        <v>-7.5792596687840399E-2</v>
      </c>
      <c r="AC111" s="82">
        <f>(VLOOKUP($A110,'RevPAR Raw Data'!$B$6:$BE$43,'RevPAR Raw Data'!Y$1,FALSE))/100</f>
        <v>-5.4169424030293498E-2</v>
      </c>
      <c r="AD111" s="83">
        <f>(VLOOKUP($A110,'RevPAR Raw Data'!$B$6:$BE$43,'RevPAR Raw Data'!AA$1,FALSE))/100</f>
        <v>-3.1847897644631501E-2</v>
      </c>
      <c r="AE111" s="83">
        <f>(VLOOKUP($A110,'RevPAR Raw Data'!$B$6:$BE$43,'RevPAR Raw Data'!AB$1,FALSE))/100</f>
        <v>-9.5336535709995299E-2</v>
      </c>
      <c r="AF111" s="82">
        <f>(VLOOKUP($A110,'RevPAR Raw Data'!$B$6:$BE$43,'RevPAR Raw Data'!AC$1,FALSE))/100</f>
        <v>-6.2905533766560398E-2</v>
      </c>
      <c r="AG111" s="84">
        <f>(VLOOKUP($A110,'RevPAR Raw Data'!$B$6:$BE$43,'RevPAR Raw Data'!AE$1,FALSE))/100</f>
        <v>-5.7554886623749295E-2</v>
      </c>
    </row>
    <row r="112" spans="1:33">
      <c r="A112" s="131"/>
      <c r="B112" s="109"/>
      <c r="C112" s="110"/>
      <c r="D112" s="110"/>
      <c r="E112" s="110"/>
      <c r="F112" s="110"/>
      <c r="G112" s="111"/>
      <c r="H112" s="91"/>
      <c r="I112" s="91"/>
      <c r="J112" s="111"/>
      <c r="K112" s="112"/>
      <c r="M112" s="113"/>
      <c r="N112" s="114"/>
      <c r="O112" s="114"/>
      <c r="P112" s="114"/>
      <c r="Q112" s="114"/>
      <c r="R112" s="115"/>
      <c r="S112" s="114"/>
      <c r="T112" s="114"/>
      <c r="U112" s="115"/>
      <c r="V112" s="116"/>
      <c r="X112" s="113"/>
      <c r="Y112" s="114"/>
      <c r="Z112" s="114"/>
      <c r="AA112" s="114"/>
      <c r="AB112" s="114"/>
      <c r="AC112" s="115"/>
      <c r="AD112" s="114"/>
      <c r="AE112" s="114"/>
      <c r="AF112" s="115"/>
      <c r="AG112" s="116"/>
    </row>
    <row r="113" spans="1:34">
      <c r="A113" s="108" t="s">
        <v>54</v>
      </c>
      <c r="B113" s="109">
        <f>(VLOOKUP($A113,'Occupancy Raw Data'!$B$8:$BE$45,'Occupancy Raw Data'!G$3,FALSE))/100</f>
        <v>0.49218472468916502</v>
      </c>
      <c r="C113" s="110">
        <f>(VLOOKUP($A113,'Occupancy Raw Data'!$B$8:$BE$45,'Occupancy Raw Data'!H$3,FALSE))/100</f>
        <v>0.61580817051509695</v>
      </c>
      <c r="D113" s="110">
        <f>(VLOOKUP($A113,'Occupancy Raw Data'!$B$8:$BE$45,'Occupancy Raw Data'!I$3,FALSE))/100</f>
        <v>0.66678507992895208</v>
      </c>
      <c r="E113" s="110">
        <f>(VLOOKUP($A113,'Occupancy Raw Data'!$B$8:$BE$45,'Occupancy Raw Data'!J$3,FALSE))/100</f>
        <v>0.82504440497335696</v>
      </c>
      <c r="F113" s="110">
        <f>(VLOOKUP($A113,'Occupancy Raw Data'!$B$8:$BE$45,'Occupancy Raw Data'!K$3,FALSE))/100</f>
        <v>0.86039076376554102</v>
      </c>
      <c r="G113" s="111">
        <f>(VLOOKUP($A113,'Occupancy Raw Data'!$B$8:$BE$45,'Occupancy Raw Data'!L$3,FALSE))/100</f>
        <v>0.69204262877442202</v>
      </c>
      <c r="H113" s="91">
        <f>(VLOOKUP($A113,'Occupancy Raw Data'!$B$8:$BE$45,'Occupancy Raw Data'!N$3,FALSE))/100</f>
        <v>0.85079928952042594</v>
      </c>
      <c r="I113" s="91">
        <f>(VLOOKUP($A113,'Occupancy Raw Data'!$B$8:$BE$45,'Occupancy Raw Data'!O$3,FALSE))/100</f>
        <v>0.60817051509769005</v>
      </c>
      <c r="J113" s="111">
        <f>(VLOOKUP($A113,'Occupancy Raw Data'!$B$8:$BE$45,'Occupancy Raw Data'!P$3,FALSE))/100</f>
        <v>0.72948490230905805</v>
      </c>
      <c r="K113" s="112">
        <f>(VLOOKUP($A113,'Occupancy Raw Data'!$B$8:$BE$45,'Occupancy Raw Data'!R$3,FALSE))/100</f>
        <v>0.70274042121289004</v>
      </c>
      <c r="M113" s="113">
        <f>VLOOKUP($A113,'ADR Raw Data'!$B$6:$BE$43,'ADR Raw Data'!G$1,FALSE)</f>
        <v>96.737560447491802</v>
      </c>
      <c r="N113" s="114">
        <f>VLOOKUP($A113,'ADR Raw Data'!$B$6:$BE$43,'ADR Raw Data'!H$1,FALSE)</f>
        <v>106.114626478223</v>
      </c>
      <c r="O113" s="114">
        <f>VLOOKUP($A113,'ADR Raw Data'!$B$6:$BE$43,'ADR Raw Data'!I$1,FALSE)</f>
        <v>112.30932871603601</v>
      </c>
      <c r="P113" s="114">
        <f>VLOOKUP($A113,'ADR Raw Data'!$B$6:$BE$43,'ADR Raw Data'!J$1,FALSE)</f>
        <v>126.81438966630699</v>
      </c>
      <c r="Q113" s="114">
        <f>VLOOKUP($A113,'ADR Raw Data'!$B$6:$BE$43,'ADR Raw Data'!K$1,FALSE)</f>
        <v>125.675844343517</v>
      </c>
      <c r="R113" s="115">
        <f>VLOOKUP($A113,'ADR Raw Data'!$B$6:$BE$43,'ADR Raw Data'!L$1,FALSE)</f>
        <v>115.774089625789</v>
      </c>
      <c r="S113" s="114">
        <f>VLOOKUP($A113,'ADR Raw Data'!$B$6:$BE$43,'ADR Raw Data'!N$1,FALSE)</f>
        <v>136.670697286012</v>
      </c>
      <c r="T113" s="114">
        <f>VLOOKUP($A113,'ADR Raw Data'!$B$6:$BE$43,'ADR Raw Data'!O$1,FALSE)</f>
        <v>113.8419567757</v>
      </c>
      <c r="U113" s="115">
        <f>VLOOKUP($A113,'ADR Raw Data'!$B$6:$BE$43,'ADR Raw Data'!P$1,FALSE)</f>
        <v>127.15455320185001</v>
      </c>
      <c r="V113" s="116">
        <f>VLOOKUP($A113,'ADR Raw Data'!$B$6:$BE$43,'ADR Raw Data'!R$1,FALSE)</f>
        <v>119.14939664199299</v>
      </c>
      <c r="X113" s="113">
        <f>VLOOKUP($A113,'RevPAR Raw Data'!$B$6:$BE$43,'RevPAR Raw Data'!G$1,FALSE)</f>
        <v>47.612749555950202</v>
      </c>
      <c r="Y113" s="114">
        <f>VLOOKUP($A113,'RevPAR Raw Data'!$B$6:$BE$43,'RevPAR Raw Data'!H$1,FALSE)</f>
        <v>65.346253996447601</v>
      </c>
      <c r="Z113" s="114">
        <f>VLOOKUP($A113,'RevPAR Raw Data'!$B$6:$BE$43,'RevPAR Raw Data'!I$1,FALSE)</f>
        <v>74.886184724689102</v>
      </c>
      <c r="AA113" s="114">
        <f>VLOOKUP($A113,'RevPAR Raw Data'!$B$6:$BE$43,'RevPAR Raw Data'!J$1,FALSE)</f>
        <v>104.62750266429801</v>
      </c>
      <c r="AB113" s="114">
        <f>VLOOKUP($A113,'RevPAR Raw Data'!$B$6:$BE$43,'RevPAR Raw Data'!K$1,FALSE)</f>
        <v>108.130335701598</v>
      </c>
      <c r="AC113" s="115">
        <f>VLOOKUP($A113,'RevPAR Raw Data'!$B$6:$BE$43,'RevPAR Raw Data'!L$1,FALSE)</f>
        <v>80.120605328596795</v>
      </c>
      <c r="AD113" s="114">
        <f>VLOOKUP($A113,'RevPAR Raw Data'!$B$6:$BE$43,'RevPAR Raw Data'!N$1,FALSE)</f>
        <v>116.2793321492</v>
      </c>
      <c r="AE113" s="114">
        <f>VLOOKUP($A113,'RevPAR Raw Data'!$B$6:$BE$43,'RevPAR Raw Data'!O$1,FALSE)</f>
        <v>69.235321492007103</v>
      </c>
      <c r="AF113" s="115">
        <f>VLOOKUP($A113,'RevPAR Raw Data'!$B$6:$BE$43,'RevPAR Raw Data'!P$1,FALSE)</f>
        <v>92.757326820603893</v>
      </c>
      <c r="AG113" s="116">
        <f>VLOOKUP($A113,'RevPAR Raw Data'!$B$6:$BE$43,'RevPAR Raw Data'!R$1,FALSE)</f>
        <v>83.731097183455901</v>
      </c>
    </row>
    <row r="114" spans="1:34" ht="14.25">
      <c r="A114" s="93" t="s">
        <v>14</v>
      </c>
      <c r="B114" s="81">
        <f>(VLOOKUP($A113,'Occupancy Raw Data'!$B$8:$BE$51,'Occupancy Raw Data'!T$3,FALSE))/100</f>
        <v>4.1825880323876498E-2</v>
      </c>
      <c r="C114" s="82">
        <f>(VLOOKUP($A113,'Occupancy Raw Data'!$B$8:$BE$51,'Occupancy Raw Data'!U$3,FALSE))/100</f>
        <v>-4.9826559103782697E-2</v>
      </c>
      <c r="D114" s="82">
        <f>(VLOOKUP($A113,'Occupancy Raw Data'!$B$8:$BE$51,'Occupancy Raw Data'!V$3,FALSE))/100</f>
        <v>-3.3532266360259001E-2</v>
      </c>
      <c r="E114" s="82">
        <f>(VLOOKUP($A113,'Occupancy Raw Data'!$B$8:$BE$51,'Occupancy Raw Data'!W$3,FALSE))/100</f>
        <v>0.167427173548863</v>
      </c>
      <c r="F114" s="82">
        <f>(VLOOKUP($A113,'Occupancy Raw Data'!$B$8:$BE$51,'Occupancy Raw Data'!X$3,FALSE))/100</f>
        <v>0.37201509096683305</v>
      </c>
      <c r="G114" s="82">
        <f>(VLOOKUP($A113,'Occupancy Raw Data'!$B$8:$BE$51,'Occupancy Raw Data'!Y$3,FALSE))/100</f>
        <v>0.100483632003931</v>
      </c>
      <c r="H114" s="83">
        <f>(VLOOKUP($A113,'Occupancy Raw Data'!$B$8:$BE$51,'Occupancy Raw Data'!AA$3,FALSE))/100</f>
        <v>0.37635950056539202</v>
      </c>
      <c r="I114" s="83">
        <f>(VLOOKUP($A113,'Occupancy Raw Data'!$B$8:$BE$51,'Occupancy Raw Data'!AB$3,FALSE))/100</f>
        <v>3.4172162322854997E-3</v>
      </c>
      <c r="J114" s="82">
        <f>(VLOOKUP($A113,'Occupancy Raw Data'!$B$8:$BE$51,'Occupancy Raw Data'!AC$3,FALSE))/100</f>
        <v>0.19172414231634899</v>
      </c>
      <c r="K114" s="84">
        <f>(VLOOKUP($A113,'Occupancy Raw Data'!$B$8:$BE$51,'Occupancy Raw Data'!AE$3,FALSE))/100</f>
        <v>0.126053249140226</v>
      </c>
      <c r="M114" s="81">
        <f>(VLOOKUP($A113,'ADR Raw Data'!$B$6:$BE$49,'ADR Raw Data'!T$1,FALSE))/100</f>
        <v>-1.3272094353409101E-2</v>
      </c>
      <c r="N114" s="82">
        <f>(VLOOKUP($A113,'ADR Raw Data'!$B$6:$BE$49,'ADR Raw Data'!U$1,FALSE))/100</f>
        <v>-2.57989676305347E-2</v>
      </c>
      <c r="O114" s="82">
        <f>(VLOOKUP($A113,'ADR Raw Data'!$B$6:$BE$49,'ADR Raw Data'!V$1,FALSE))/100</f>
        <v>-9.1629730446358901E-3</v>
      </c>
      <c r="P114" s="82">
        <f>(VLOOKUP($A113,'ADR Raw Data'!$B$6:$BE$49,'ADR Raw Data'!W$1,FALSE))/100</f>
        <v>0.12373621442355401</v>
      </c>
      <c r="Q114" s="82">
        <f>(VLOOKUP($A113,'ADR Raw Data'!$B$6:$BE$49,'ADR Raw Data'!X$1,FALSE))/100</f>
        <v>0.14334389022129301</v>
      </c>
      <c r="R114" s="82">
        <f>(VLOOKUP($A113,'ADR Raw Data'!$B$6:$BE$49,'ADR Raw Data'!Y$1,FALSE))/100</f>
        <v>5.8840040091922799E-2</v>
      </c>
      <c r="S114" s="83">
        <f>(VLOOKUP($A113,'ADR Raw Data'!$B$6:$BE$49,'ADR Raw Data'!AA$1,FALSE))/100</f>
        <v>0.27050619547638299</v>
      </c>
      <c r="T114" s="83">
        <f>(VLOOKUP($A113,'ADR Raw Data'!$B$6:$BE$49,'ADR Raw Data'!AB$1,FALSE))/100</f>
        <v>5.3698229893489401E-2</v>
      </c>
      <c r="U114" s="82">
        <f>(VLOOKUP($A113,'ADR Raw Data'!$B$6:$BE$49,'ADR Raw Data'!AC$1,FALSE))/100</f>
        <v>0.179499658822347</v>
      </c>
      <c r="V114" s="84">
        <f>(VLOOKUP($A113,'ADR Raw Data'!$B$6:$BE$49,'ADR Raw Data'!AE$1,FALSE))/100</f>
        <v>9.4018613764709394E-2</v>
      </c>
      <c r="X114" s="81">
        <f>(VLOOKUP($A113,'RevPAR Raw Data'!$B$6:$BE$43,'RevPAR Raw Data'!T$1,FALSE))/100</f>
        <v>2.7998668940394399E-2</v>
      </c>
      <c r="Y114" s="82">
        <f>(VLOOKUP($A113,'RevPAR Raw Data'!$B$6:$BE$43,'RevPAR Raw Data'!U$1,FALSE))/100</f>
        <v>-7.4340052948858093E-2</v>
      </c>
      <c r="Z114" s="82">
        <f>(VLOOKUP($A113,'RevPAR Raw Data'!$B$6:$BE$43,'RevPAR Raw Data'!V$1,FALSE))/100</f>
        <v>-4.23879841521103E-2</v>
      </c>
      <c r="AA114" s="82">
        <f>(VLOOKUP($A113,'RevPAR Raw Data'!$B$6:$BE$43,'RevPAR Raw Data'!W$1,FALSE))/100</f>
        <v>0.31188019261899003</v>
      </c>
      <c r="AB114" s="82">
        <f>(VLOOKUP($A113,'RevPAR Raw Data'!$B$6:$BE$43,'RevPAR Raw Data'!X$1,FALSE))/100</f>
        <v>0.56868507154834103</v>
      </c>
      <c r="AC114" s="82">
        <f>(VLOOKUP($A113,'RevPAR Raw Data'!$B$6:$BE$43,'RevPAR Raw Data'!Y$1,FALSE))/100</f>
        <v>0.16523613303154699</v>
      </c>
      <c r="AD114" s="83">
        <f>(VLOOKUP($A113,'RevPAR Raw Data'!$B$6:$BE$43,'RevPAR Raw Data'!AA$1,FALSE))/100</f>
        <v>0.74867327267111194</v>
      </c>
      <c r="AE114" s="83">
        <f>(VLOOKUP($A113,'RevPAR Raw Data'!$B$6:$BE$43,'RevPAR Raw Data'!AB$1,FALSE))/100</f>
        <v>5.72989445886119E-2</v>
      </c>
      <c r="AF114" s="82">
        <f>(VLOOKUP($A113,'RevPAR Raw Data'!$B$6:$BE$43,'RevPAR Raw Data'!AC$1,FALSE))/100</f>
        <v>0.40563821927248805</v>
      </c>
      <c r="AG114" s="84">
        <f>(VLOOKUP($A113,'RevPAR Raw Data'!$B$6:$BE$43,'RevPAR Raw Data'!AE$1,FALSE))/100</f>
        <v>0.231923214649637</v>
      </c>
    </row>
    <row r="115" spans="1:34">
      <c r="A115" s="131"/>
      <c r="B115" s="109"/>
      <c r="C115" s="110"/>
      <c r="D115" s="110"/>
      <c r="E115" s="110"/>
      <c r="F115" s="110"/>
      <c r="G115" s="111"/>
      <c r="H115" s="91"/>
      <c r="I115" s="91"/>
      <c r="J115" s="111"/>
      <c r="K115" s="112"/>
      <c r="M115" s="113"/>
      <c r="N115" s="114"/>
      <c r="O115" s="114"/>
      <c r="P115" s="114"/>
      <c r="Q115" s="114"/>
      <c r="R115" s="115"/>
      <c r="S115" s="114"/>
      <c r="T115" s="114"/>
      <c r="U115" s="115"/>
      <c r="V115" s="116"/>
      <c r="X115" s="113"/>
      <c r="Y115" s="114"/>
      <c r="Z115" s="114"/>
      <c r="AA115" s="114"/>
      <c r="AB115" s="114"/>
      <c r="AC115" s="115"/>
      <c r="AD115" s="114"/>
      <c r="AE115" s="114"/>
      <c r="AF115" s="115"/>
      <c r="AG115" s="116"/>
    </row>
    <row r="116" spans="1:34">
      <c r="A116" s="108" t="s">
        <v>50</v>
      </c>
      <c r="B116" s="109">
        <f>(VLOOKUP($A116,'Occupancy Raw Data'!$B$8:$BE$45,'Occupancy Raw Data'!G$3,FALSE))/100</f>
        <v>0.47249093107617801</v>
      </c>
      <c r="C116" s="110">
        <f>(VLOOKUP($A116,'Occupancy Raw Data'!$B$8:$BE$45,'Occupancy Raw Data'!H$3,FALSE))/100</f>
        <v>0.60519951632406199</v>
      </c>
      <c r="D116" s="110">
        <f>(VLOOKUP($A116,'Occupancy Raw Data'!$B$8:$BE$45,'Occupancy Raw Data'!I$3,FALSE))/100</f>
        <v>0.70798065296251489</v>
      </c>
      <c r="E116" s="110">
        <f>(VLOOKUP($A116,'Occupancy Raw Data'!$B$8:$BE$45,'Occupancy Raw Data'!J$3,FALSE))/100</f>
        <v>0.72309552599758109</v>
      </c>
      <c r="F116" s="110">
        <f>(VLOOKUP($A116,'Occupancy Raw Data'!$B$8:$BE$45,'Occupancy Raw Data'!K$3,FALSE))/100</f>
        <v>0.68016928657799203</v>
      </c>
      <c r="G116" s="111">
        <f>(VLOOKUP($A116,'Occupancy Raw Data'!$B$8:$BE$45,'Occupancy Raw Data'!L$3,FALSE))/100</f>
        <v>0.63778718258766598</v>
      </c>
      <c r="H116" s="91">
        <f>(VLOOKUP($A116,'Occupancy Raw Data'!$B$8:$BE$45,'Occupancy Raw Data'!N$3,FALSE))/100</f>
        <v>0.64328899637242998</v>
      </c>
      <c r="I116" s="91">
        <f>(VLOOKUP($A116,'Occupancy Raw Data'!$B$8:$BE$45,'Occupancy Raw Data'!O$3,FALSE))/100</f>
        <v>0.56136638452236998</v>
      </c>
      <c r="J116" s="111">
        <f>(VLOOKUP($A116,'Occupancy Raw Data'!$B$8:$BE$45,'Occupancy Raw Data'!P$3,FALSE))/100</f>
        <v>0.60232769044739998</v>
      </c>
      <c r="K116" s="112">
        <f>(VLOOKUP($A116,'Occupancy Raw Data'!$B$8:$BE$45,'Occupancy Raw Data'!R$3,FALSE))/100</f>
        <v>0.62765589911901798</v>
      </c>
      <c r="M116" s="113">
        <f>VLOOKUP($A116,'ADR Raw Data'!$B$6:$BE$43,'ADR Raw Data'!G$1,FALSE)</f>
        <v>102.165265515035</v>
      </c>
      <c r="N116" s="114">
        <f>VLOOKUP($A116,'ADR Raw Data'!$B$6:$BE$43,'ADR Raw Data'!H$1,FALSE)</f>
        <v>111.468331668331</v>
      </c>
      <c r="O116" s="114">
        <f>VLOOKUP($A116,'ADR Raw Data'!$B$6:$BE$43,'ADR Raw Data'!I$1,FALSE)</f>
        <v>113.59422288642099</v>
      </c>
      <c r="P116" s="114">
        <f>VLOOKUP($A116,'ADR Raw Data'!$B$6:$BE$43,'ADR Raw Data'!J$1,FALSE)</f>
        <v>113.786906354515</v>
      </c>
      <c r="Q116" s="114">
        <f>VLOOKUP($A116,'ADR Raw Data'!$B$6:$BE$43,'ADR Raw Data'!K$1,FALSE)</f>
        <v>111.79870666666601</v>
      </c>
      <c r="R116" s="115">
        <f>VLOOKUP($A116,'ADR Raw Data'!$B$6:$BE$43,'ADR Raw Data'!L$1,FALSE)</f>
        <v>111.15811451322401</v>
      </c>
      <c r="S116" s="114">
        <f>VLOOKUP($A116,'ADR Raw Data'!$B$6:$BE$43,'ADR Raw Data'!N$1,FALSE)</f>
        <v>127.70869830827</v>
      </c>
      <c r="T116" s="114">
        <f>VLOOKUP($A116,'ADR Raw Data'!$B$6:$BE$43,'ADR Raw Data'!O$1,FALSE)</f>
        <v>123.486833602584</v>
      </c>
      <c r="U116" s="115">
        <f>VLOOKUP($A116,'ADR Raw Data'!$B$6:$BE$43,'ADR Raw Data'!P$1,FALSE)</f>
        <v>125.741319949811</v>
      </c>
      <c r="V116" s="116">
        <f>VLOOKUP($A116,'ADR Raw Data'!$B$6:$BE$43,'ADR Raw Data'!R$1,FALSE)</f>
        <v>115.156605889638</v>
      </c>
      <c r="X116" s="113">
        <f>VLOOKUP($A116,'RevPAR Raw Data'!$B$6:$BE$43,'RevPAR Raw Data'!G$1,FALSE)</f>
        <v>48.272161426844001</v>
      </c>
      <c r="Y116" s="114">
        <f>VLOOKUP($A116,'RevPAR Raw Data'!$B$6:$BE$43,'RevPAR Raw Data'!H$1,FALSE)</f>
        <v>67.460580411124496</v>
      </c>
      <c r="Z116" s="114">
        <f>VLOOKUP($A116,'RevPAR Raw Data'!$B$6:$BE$43,'RevPAR Raw Data'!I$1,FALSE)</f>
        <v>80.422512091898398</v>
      </c>
      <c r="AA116" s="114">
        <f>VLOOKUP($A116,'RevPAR Raw Data'!$B$6:$BE$43,'RevPAR Raw Data'!J$1,FALSE)</f>
        <v>82.278802902055602</v>
      </c>
      <c r="AB116" s="114">
        <f>VLOOKUP($A116,'RevPAR Raw Data'!$B$6:$BE$43,'RevPAR Raw Data'!K$1,FALSE)</f>
        <v>76.042046553808902</v>
      </c>
      <c r="AC116" s="115">
        <f>VLOOKUP($A116,'RevPAR Raw Data'!$B$6:$BE$43,'RevPAR Raw Data'!L$1,FALSE)</f>
        <v>70.895220677146298</v>
      </c>
      <c r="AD116" s="114">
        <f>VLOOKUP($A116,'RevPAR Raw Data'!$B$6:$BE$43,'RevPAR Raw Data'!N$1,FALSE)</f>
        <v>82.153600362756904</v>
      </c>
      <c r="AE116" s="114">
        <f>VLOOKUP($A116,'RevPAR Raw Data'!$B$6:$BE$43,'RevPAR Raw Data'!O$1,FALSE)</f>
        <v>69.321357315598505</v>
      </c>
      <c r="AF116" s="115">
        <f>VLOOKUP($A116,'RevPAR Raw Data'!$B$6:$BE$43,'RevPAR Raw Data'!P$1,FALSE)</f>
        <v>75.737478839177697</v>
      </c>
      <c r="AG116" s="116">
        <f>VLOOKUP($A116,'RevPAR Raw Data'!$B$6:$BE$43,'RevPAR Raw Data'!R$1,FALSE)</f>
        <v>72.2787230091552</v>
      </c>
    </row>
    <row r="117" spans="1:34" ht="14.25">
      <c r="A117" s="93" t="s">
        <v>14</v>
      </c>
      <c r="B117" s="81">
        <f>(VLOOKUP($A116,'Occupancy Raw Data'!$B$8:$BE$51,'Occupancy Raw Data'!T$3,FALSE))/100</f>
        <v>0.11734548072805399</v>
      </c>
      <c r="C117" s="82">
        <f>(VLOOKUP($A116,'Occupancy Raw Data'!$B$8:$BE$51,'Occupancy Raw Data'!U$3,FALSE))/100</f>
        <v>-2.67737507761691E-2</v>
      </c>
      <c r="D117" s="82">
        <f>(VLOOKUP($A116,'Occupancy Raw Data'!$B$8:$BE$51,'Occupancy Raw Data'!V$3,FALSE))/100</f>
        <v>4.8906863348643997E-2</v>
      </c>
      <c r="E117" s="82">
        <f>(VLOOKUP($A116,'Occupancy Raw Data'!$B$8:$BE$51,'Occupancy Raw Data'!W$3,FALSE))/100</f>
        <v>8.6273351047764596E-2</v>
      </c>
      <c r="F117" s="82">
        <f>(VLOOKUP($A116,'Occupancy Raw Data'!$B$8:$BE$51,'Occupancy Raw Data'!X$3,FALSE))/100</f>
        <v>6.1510099708605E-2</v>
      </c>
      <c r="G117" s="82">
        <f>(VLOOKUP($A116,'Occupancy Raw Data'!$B$8:$BE$51,'Occupancy Raw Data'!Y$3,FALSE))/100</f>
        <v>5.3806849341517402E-2</v>
      </c>
      <c r="H117" s="83">
        <f>(VLOOKUP($A116,'Occupancy Raw Data'!$B$8:$BE$51,'Occupancy Raw Data'!AA$3,FALSE))/100</f>
        <v>5.5361366771510705E-2</v>
      </c>
      <c r="I117" s="83">
        <f>(VLOOKUP($A116,'Occupancy Raw Data'!$B$8:$BE$51,'Occupancy Raw Data'!AB$3,FALSE))/100</f>
        <v>-1.65758184918312E-2</v>
      </c>
      <c r="J117" s="82">
        <f>(VLOOKUP($A116,'Occupancy Raw Data'!$B$8:$BE$51,'Occupancy Raw Data'!AC$3,FALSE))/100</f>
        <v>2.0572522029360499E-2</v>
      </c>
      <c r="K117" s="84">
        <f>(VLOOKUP($A116,'Occupancy Raw Data'!$B$8:$BE$51,'Occupancy Raw Data'!AE$3,FALSE))/100</f>
        <v>4.4481035320490497E-2</v>
      </c>
      <c r="M117" s="81">
        <f>(VLOOKUP($A116,'ADR Raw Data'!$B$6:$BE$49,'ADR Raw Data'!T$1,FALSE))/100</f>
        <v>-5.4671063356612308E-3</v>
      </c>
      <c r="N117" s="82">
        <f>(VLOOKUP($A116,'ADR Raw Data'!$B$6:$BE$49,'ADR Raw Data'!U$1,FALSE))/100</f>
        <v>3.3810913372916099E-2</v>
      </c>
      <c r="O117" s="82">
        <f>(VLOOKUP($A116,'ADR Raw Data'!$B$6:$BE$49,'ADR Raw Data'!V$1,FALSE))/100</f>
        <v>1.22822520507695E-2</v>
      </c>
      <c r="P117" s="82">
        <f>(VLOOKUP($A116,'ADR Raw Data'!$B$6:$BE$49,'ADR Raw Data'!W$1,FALSE))/100</f>
        <v>1.4947156879243799E-2</v>
      </c>
      <c r="Q117" s="82">
        <f>(VLOOKUP($A116,'ADR Raw Data'!$B$6:$BE$49,'ADR Raw Data'!X$1,FALSE))/100</f>
        <v>-4.6459591754989997E-3</v>
      </c>
      <c r="R117" s="82">
        <f>(VLOOKUP($A116,'ADR Raw Data'!$B$6:$BE$49,'ADR Raw Data'!Y$1,FALSE))/100</f>
        <v>1.06544986356952E-2</v>
      </c>
      <c r="S117" s="83">
        <f>(VLOOKUP($A116,'ADR Raw Data'!$B$6:$BE$49,'ADR Raw Data'!AA$1,FALSE))/100</f>
        <v>-2.7033066244087398E-2</v>
      </c>
      <c r="T117" s="83">
        <f>(VLOOKUP($A116,'ADR Raw Data'!$B$6:$BE$49,'ADR Raw Data'!AB$1,FALSE))/100</f>
        <v>-5.2375601531452202E-2</v>
      </c>
      <c r="U117" s="82">
        <f>(VLOOKUP($A116,'ADR Raw Data'!$B$6:$BE$49,'ADR Raw Data'!AC$1,FALSE))/100</f>
        <v>-3.8674830496309598E-2</v>
      </c>
      <c r="V117" s="84">
        <f>(VLOOKUP($A116,'ADR Raw Data'!$B$6:$BE$49,'ADR Raw Data'!AE$1,FALSE))/100</f>
        <v>-5.7858325734130196E-3</v>
      </c>
      <c r="X117" s="81">
        <f>(VLOOKUP($A116,'RevPAR Raw Data'!$B$6:$BE$43,'RevPAR Raw Data'!T$1,FALSE))/100</f>
        <v>0.111236834171243</v>
      </c>
      <c r="Y117" s="82">
        <f>(VLOOKUP($A116,'RevPAR Raw Data'!$B$6:$BE$43,'RevPAR Raw Data'!U$1,FALSE))/100</f>
        <v>6.1319176285859001E-3</v>
      </c>
      <c r="Z117" s="82">
        <f>(VLOOKUP($A116,'RevPAR Raw Data'!$B$6:$BE$43,'RevPAR Raw Data'!V$1,FALSE))/100</f>
        <v>6.1789801822074004E-2</v>
      </c>
      <c r="AA117" s="82">
        <f>(VLOOKUP($A116,'RevPAR Raw Data'!$B$6:$BE$43,'RevPAR Raw Data'!W$1,FALSE))/100</f>
        <v>0.102510049239617</v>
      </c>
      <c r="AB117" s="82">
        <f>(VLOOKUP($A116,'RevPAR Raw Data'!$B$6:$BE$43,'RevPAR Raw Data'!X$1,FALSE))/100</f>
        <v>5.6578367120979002E-2</v>
      </c>
      <c r="AC117" s="82">
        <f>(VLOOKUP($A116,'RevPAR Raw Data'!$B$6:$BE$43,'RevPAR Raw Data'!Y$1,FALSE))/100</f>
        <v>6.5034632980112903E-2</v>
      </c>
      <c r="AD117" s="83">
        <f>(VLOOKUP($A116,'RevPAR Raw Data'!$B$6:$BE$43,'RevPAR Raw Data'!AA$1,FALSE))/100</f>
        <v>2.6831713032125802E-2</v>
      </c>
      <c r="AE117" s="83">
        <f>(VLOOKUP($A116,'RevPAR Raw Data'!$B$6:$BE$43,'RevPAR Raw Data'!AB$1,FALSE))/100</f>
        <v>-6.8083251558897592E-2</v>
      </c>
      <c r="AF117" s="82">
        <f>(VLOOKUP($A116,'RevPAR Raw Data'!$B$6:$BE$43,'RevPAR Raw Data'!AC$1,FALSE))/100</f>
        <v>-1.8897947269316099E-2</v>
      </c>
      <c r="AG117" s="84">
        <f>(VLOOKUP($A116,'RevPAR Raw Data'!$B$6:$BE$43,'RevPAR Raw Data'!AE$1,FALSE))/100</f>
        <v>3.8437842924020998E-2</v>
      </c>
    </row>
    <row r="118" spans="1:34">
      <c r="A118" s="131"/>
      <c r="B118" s="109"/>
      <c r="C118" s="110"/>
      <c r="D118" s="110"/>
      <c r="E118" s="110"/>
      <c r="F118" s="110"/>
      <c r="G118" s="111"/>
      <c r="H118" s="91"/>
      <c r="I118" s="91"/>
      <c r="J118" s="111"/>
      <c r="K118" s="112"/>
      <c r="M118" s="113"/>
      <c r="N118" s="114"/>
      <c r="O118" s="114"/>
      <c r="P118" s="114"/>
      <c r="Q118" s="114"/>
      <c r="R118" s="115"/>
      <c r="S118" s="114"/>
      <c r="T118" s="114"/>
      <c r="U118" s="115"/>
      <c r="V118" s="116"/>
      <c r="X118" s="113"/>
      <c r="Y118" s="114"/>
      <c r="Z118" s="114"/>
      <c r="AA118" s="114"/>
      <c r="AB118" s="114"/>
      <c r="AC118" s="115"/>
      <c r="AD118" s="114"/>
      <c r="AE118" s="114"/>
      <c r="AF118" s="115"/>
      <c r="AG118" s="116"/>
    </row>
    <row r="119" spans="1:34">
      <c r="A119" s="108" t="s">
        <v>51</v>
      </c>
      <c r="B119" s="109">
        <f>(VLOOKUP($A119,'Occupancy Raw Data'!$B$8:$BE$45,'Occupancy Raw Data'!G$3,FALSE))/100</f>
        <v>0.42013129102844604</v>
      </c>
      <c r="C119" s="110">
        <f>(VLOOKUP($A119,'Occupancy Raw Data'!$B$8:$BE$45,'Occupancy Raw Data'!H$3,FALSE))/100</f>
        <v>0.548239506664014</v>
      </c>
      <c r="D119" s="110">
        <f>(VLOOKUP($A119,'Occupancy Raw Data'!$B$8:$BE$45,'Occupancy Raw Data'!I$3,FALSE))/100</f>
        <v>0.62144420131291001</v>
      </c>
      <c r="E119" s="110">
        <f>(VLOOKUP($A119,'Occupancy Raw Data'!$B$8:$BE$45,'Occupancy Raw Data'!J$3,FALSE))/100</f>
        <v>0.65128307141436192</v>
      </c>
      <c r="F119" s="110">
        <f>(VLOOKUP($A119,'Occupancy Raw Data'!$B$8:$BE$45,'Occupancy Raw Data'!K$3,FALSE))/100</f>
        <v>0.59618062462701404</v>
      </c>
      <c r="G119" s="111">
        <f>(VLOOKUP($A119,'Occupancy Raw Data'!$B$8:$BE$45,'Occupancy Raw Data'!L$3,FALSE))/100</f>
        <v>0.56745573900934898</v>
      </c>
      <c r="H119" s="91">
        <f>(VLOOKUP($A119,'Occupancy Raw Data'!$B$8:$BE$45,'Occupancy Raw Data'!N$3,FALSE))/100</f>
        <v>0.72468669186393397</v>
      </c>
      <c r="I119" s="91">
        <f>(VLOOKUP($A119,'Occupancy Raw Data'!$B$8:$BE$45,'Occupancy Raw Data'!O$3,FALSE))/100</f>
        <v>0.59797095683310098</v>
      </c>
      <c r="J119" s="111">
        <f>(VLOOKUP($A119,'Occupancy Raw Data'!$B$8:$BE$45,'Occupancy Raw Data'!P$3,FALSE))/100</f>
        <v>0.66132882434851792</v>
      </c>
      <c r="K119" s="112">
        <f>(VLOOKUP($A119,'Occupancy Raw Data'!$B$8:$BE$45,'Occupancy Raw Data'!R$3,FALSE))/100</f>
        <v>0.59427662053482599</v>
      </c>
      <c r="M119" s="113">
        <f>VLOOKUP($A119,'ADR Raw Data'!$B$6:$BE$43,'ADR Raw Data'!G$1,FALSE)</f>
        <v>94.759375000000006</v>
      </c>
      <c r="N119" s="114">
        <f>VLOOKUP($A119,'ADR Raw Data'!$B$6:$BE$43,'ADR Raw Data'!H$1,FALSE)</f>
        <v>97.267057329462901</v>
      </c>
      <c r="O119" s="114">
        <f>VLOOKUP($A119,'ADR Raw Data'!$B$6:$BE$43,'ADR Raw Data'!I$1,FALSE)</f>
        <v>99.635771446862904</v>
      </c>
      <c r="P119" s="114">
        <f>VLOOKUP($A119,'ADR Raw Data'!$B$6:$BE$43,'ADR Raw Data'!J$1,FALSE)</f>
        <v>100.59409896151401</v>
      </c>
      <c r="Q119" s="114">
        <f>VLOOKUP($A119,'ADR Raw Data'!$B$6:$BE$43,'ADR Raw Data'!K$1,FALSE)</f>
        <v>100.07275942609201</v>
      </c>
      <c r="R119" s="115">
        <f>VLOOKUP($A119,'ADR Raw Data'!$B$6:$BE$43,'ADR Raw Data'!L$1,FALSE)</f>
        <v>98.767797798499601</v>
      </c>
      <c r="S119" s="114">
        <f>VLOOKUP($A119,'ADR Raw Data'!$B$6:$BE$43,'ADR Raw Data'!N$1,FALSE)</f>
        <v>118.515863299478</v>
      </c>
      <c r="T119" s="114">
        <f>VLOOKUP($A119,'ADR Raw Data'!$B$6:$BE$43,'ADR Raw Data'!O$1,FALSE)</f>
        <v>114.047724550898</v>
      </c>
      <c r="U119" s="115">
        <f>VLOOKUP($A119,'ADR Raw Data'!$B$6:$BE$43,'ADR Raw Data'!P$1,FALSE)</f>
        <v>116.495826440066</v>
      </c>
      <c r="V119" s="116">
        <f>VLOOKUP($A119,'ADR Raw Data'!$B$6:$BE$43,'ADR Raw Data'!R$1,FALSE)</f>
        <v>104.40444959831601</v>
      </c>
      <c r="X119" s="113">
        <f>VLOOKUP($A119,'RevPAR Raw Data'!$B$6:$BE$43,'RevPAR Raw Data'!G$1,FALSE)</f>
        <v>39.811378555798598</v>
      </c>
      <c r="Y119" s="114">
        <f>VLOOKUP($A119,'RevPAR Raw Data'!$B$6:$BE$43,'RevPAR Raw Data'!H$1,FALSE)</f>
        <v>53.325643524965102</v>
      </c>
      <c r="Z119" s="114">
        <f>VLOOKUP($A119,'RevPAR Raw Data'!$B$6:$BE$43,'RevPAR Raw Data'!I$1,FALSE)</f>
        <v>61.918072408991399</v>
      </c>
      <c r="AA119" s="114">
        <f>VLOOKUP($A119,'RevPAR Raw Data'!$B$6:$BE$43,'RevPAR Raw Data'!J$1,FALSE)</f>
        <v>65.515233737815706</v>
      </c>
      <c r="AB119" s="114">
        <f>VLOOKUP($A119,'RevPAR Raw Data'!$B$6:$BE$43,'RevPAR Raw Data'!K$1,FALSE)</f>
        <v>59.661440222796799</v>
      </c>
      <c r="AC119" s="115">
        <f>VLOOKUP($A119,'RevPAR Raw Data'!$B$6:$BE$43,'RevPAR Raw Data'!L$1,FALSE)</f>
        <v>56.046353690073602</v>
      </c>
      <c r="AD119" s="114">
        <f>VLOOKUP($A119,'RevPAR Raw Data'!$B$6:$BE$43,'RevPAR Raw Data'!N$1,FALSE)</f>
        <v>85.886868907897295</v>
      </c>
      <c r="AE119" s="114">
        <f>VLOOKUP($A119,'RevPAR Raw Data'!$B$6:$BE$43,'RevPAR Raw Data'!O$1,FALSE)</f>
        <v>68.197226974338506</v>
      </c>
      <c r="AF119" s="115">
        <f>VLOOKUP($A119,'RevPAR Raw Data'!$B$6:$BE$43,'RevPAR Raw Data'!P$1,FALSE)</f>
        <v>77.0420479411179</v>
      </c>
      <c r="AG119" s="116">
        <f>VLOOKUP($A119,'RevPAR Raw Data'!$B$6:$BE$43,'RevPAR Raw Data'!R$1,FALSE)</f>
        <v>62.045123476086196</v>
      </c>
    </row>
    <row r="120" spans="1:34" ht="14.25">
      <c r="A120" s="93" t="s">
        <v>14</v>
      </c>
      <c r="B120" s="81">
        <f>(VLOOKUP($A119,'Occupancy Raw Data'!$B$8:$BE$51,'Occupancy Raw Data'!T$3,FALSE))/100</f>
        <v>-3.3862215681002096E-2</v>
      </c>
      <c r="C120" s="82">
        <f>(VLOOKUP($A119,'Occupancy Raw Data'!$B$8:$BE$51,'Occupancy Raw Data'!U$3,FALSE))/100</f>
        <v>4.0672554585168399E-2</v>
      </c>
      <c r="D120" s="82">
        <f>(VLOOKUP($A119,'Occupancy Raw Data'!$B$8:$BE$51,'Occupancy Raw Data'!V$3,FALSE))/100</f>
        <v>0.130208959530622</v>
      </c>
      <c r="E120" s="82">
        <f>(VLOOKUP($A119,'Occupancy Raw Data'!$B$8:$BE$51,'Occupancy Raw Data'!W$3,FALSE))/100</f>
        <v>0.135724447221094</v>
      </c>
      <c r="F120" s="82">
        <f>(VLOOKUP($A119,'Occupancy Raw Data'!$B$8:$BE$51,'Occupancy Raw Data'!X$3,FALSE))/100</f>
        <v>9.8598673634191586E-2</v>
      </c>
      <c r="G120" s="82">
        <f>(VLOOKUP($A119,'Occupancy Raw Data'!$B$8:$BE$51,'Occupancy Raw Data'!Y$3,FALSE))/100</f>
        <v>7.9780681874646001E-2</v>
      </c>
      <c r="H120" s="83">
        <f>(VLOOKUP($A119,'Occupancy Raw Data'!$B$8:$BE$51,'Occupancy Raw Data'!AA$3,FALSE))/100</f>
        <v>9.1564482398008587E-2</v>
      </c>
      <c r="I120" s="83">
        <f>(VLOOKUP($A119,'Occupancy Raw Data'!$B$8:$BE$51,'Occupancy Raw Data'!AB$3,FALSE))/100</f>
        <v>-2.8796639206220896E-3</v>
      </c>
      <c r="J120" s="82">
        <f>(VLOOKUP($A119,'Occupancy Raw Data'!$B$8:$BE$51,'Occupancy Raw Data'!AC$3,FALSE))/100</f>
        <v>4.6741617976614205E-2</v>
      </c>
      <c r="K120" s="84">
        <f>(VLOOKUP($A119,'Occupancy Raw Data'!$B$8:$BE$51,'Occupancy Raw Data'!AE$3,FALSE))/100</f>
        <v>6.9051964114279704E-2</v>
      </c>
      <c r="M120" s="81">
        <f>(VLOOKUP($A119,'ADR Raw Data'!$B$6:$BE$49,'ADR Raw Data'!T$1,FALSE))/100</f>
        <v>6.2763989184656801E-3</v>
      </c>
      <c r="N120" s="82">
        <f>(VLOOKUP($A119,'ADR Raw Data'!$B$6:$BE$49,'ADR Raw Data'!U$1,FALSE))/100</f>
        <v>1.37505052377748E-2</v>
      </c>
      <c r="O120" s="82">
        <f>(VLOOKUP($A119,'ADR Raw Data'!$B$6:$BE$49,'ADR Raw Data'!V$1,FALSE))/100</f>
        <v>2.99148295183202E-2</v>
      </c>
      <c r="P120" s="82">
        <f>(VLOOKUP($A119,'ADR Raw Data'!$B$6:$BE$49,'ADR Raw Data'!W$1,FALSE))/100</f>
        <v>2.9640000249809503E-2</v>
      </c>
      <c r="Q120" s="82">
        <f>(VLOOKUP($A119,'ADR Raw Data'!$B$6:$BE$49,'ADR Raw Data'!X$1,FALSE))/100</f>
        <v>1.9200551054609102E-2</v>
      </c>
      <c r="R120" s="82">
        <f>(VLOOKUP($A119,'ADR Raw Data'!$B$6:$BE$49,'ADR Raw Data'!Y$1,FALSE))/100</f>
        <v>2.1763793458335599E-2</v>
      </c>
      <c r="S120" s="83">
        <f>(VLOOKUP($A119,'ADR Raw Data'!$B$6:$BE$49,'ADR Raw Data'!AA$1,FALSE))/100</f>
        <v>-1.6946279749742901E-2</v>
      </c>
      <c r="T120" s="83">
        <f>(VLOOKUP($A119,'ADR Raw Data'!$B$6:$BE$49,'ADR Raw Data'!AB$1,FALSE))/100</f>
        <v>-3.08278657233278E-2</v>
      </c>
      <c r="U120" s="82">
        <f>(VLOOKUP($A119,'ADR Raw Data'!$B$6:$BE$49,'ADR Raw Data'!AC$1,FALSE))/100</f>
        <v>-2.26072830213528E-2</v>
      </c>
      <c r="V120" s="84">
        <f>(VLOOKUP($A119,'ADR Raw Data'!$B$6:$BE$49,'ADR Raw Data'!AE$1,FALSE))/100</f>
        <v>4.0919510754184405E-3</v>
      </c>
      <c r="X120" s="81">
        <f>(VLOOKUP($A119,'RevPAR Raw Data'!$B$6:$BE$43,'RevPAR Raw Data'!T$1,FALSE))/100</f>
        <v>-2.77983495364135E-2</v>
      </c>
      <c r="Y120" s="82">
        <f>(VLOOKUP($A119,'RevPAR Raw Data'!$B$6:$BE$43,'RevPAR Raw Data'!U$1,FALSE))/100</f>
        <v>5.4982327997800305E-2</v>
      </c>
      <c r="Z120" s="82">
        <f>(VLOOKUP($A119,'RevPAR Raw Data'!$B$6:$BE$43,'RevPAR Raw Data'!V$1,FALSE))/100</f>
        <v>0.16401896787505901</v>
      </c>
      <c r="AA120" s="82">
        <f>(VLOOKUP($A119,'RevPAR Raw Data'!$B$6:$BE$43,'RevPAR Raw Data'!W$1,FALSE))/100</f>
        <v>0.169387320120442</v>
      </c>
      <c r="AB120" s="82">
        <f>(VLOOKUP($A119,'RevPAR Raw Data'!$B$6:$BE$43,'RevPAR Raw Data'!X$1,FALSE))/100</f>
        <v>0.11969237355583</v>
      </c>
      <c r="AC120" s="82">
        <f>(VLOOKUP($A119,'RevPAR Raw Data'!$B$6:$BE$43,'RevPAR Raw Data'!Y$1,FALSE))/100</f>
        <v>0.10328080561526599</v>
      </c>
      <c r="AD120" s="83">
        <f>(VLOOKUP($A119,'RevPAR Raw Data'!$B$6:$BE$43,'RevPAR Raw Data'!AA$1,FALSE))/100</f>
        <v>7.3066525314408604E-2</v>
      </c>
      <c r="AE120" s="83">
        <f>(VLOOKUP($A119,'RevPAR Raw Data'!$B$6:$BE$43,'RevPAR Raw Data'!AB$1,FALSE))/100</f>
        <v>-3.3618755751276701E-2</v>
      </c>
      <c r="AF120" s="82">
        <f>(VLOOKUP($A119,'RevPAR Raw Data'!$B$6:$BE$43,'RevPAR Raw Data'!AC$1,FALSE))/100</f>
        <v>2.3077633968788099E-2</v>
      </c>
      <c r="AG120" s="84">
        <f>(VLOOKUP($A119,'RevPAR Raw Data'!$B$6:$BE$43,'RevPAR Raw Data'!AE$1,FALSE))/100</f>
        <v>7.3426472448515398E-2</v>
      </c>
    </row>
    <row r="121" spans="1:34">
      <c r="A121" s="131"/>
      <c r="B121" s="109"/>
      <c r="C121" s="110"/>
      <c r="D121" s="110"/>
      <c r="E121" s="110"/>
      <c r="F121" s="110"/>
      <c r="G121" s="111"/>
      <c r="H121" s="91"/>
      <c r="I121" s="91"/>
      <c r="J121" s="111"/>
      <c r="K121" s="112"/>
      <c r="M121" s="113"/>
      <c r="N121" s="114"/>
      <c r="O121" s="114"/>
      <c r="P121" s="114"/>
      <c r="Q121" s="114"/>
      <c r="R121" s="115"/>
      <c r="S121" s="114"/>
      <c r="T121" s="114"/>
      <c r="U121" s="115"/>
      <c r="V121" s="116"/>
      <c r="X121" s="113"/>
      <c r="Y121" s="114"/>
      <c r="Z121" s="114"/>
      <c r="AA121" s="114"/>
      <c r="AB121" s="114"/>
      <c r="AC121" s="115"/>
      <c r="AD121" s="114"/>
      <c r="AE121" s="114"/>
      <c r="AF121" s="115"/>
      <c r="AG121" s="116"/>
    </row>
    <row r="122" spans="1:34">
      <c r="A122" s="108" t="s">
        <v>48</v>
      </c>
      <c r="B122" s="109">
        <f>(VLOOKUP($A122,'Occupancy Raw Data'!$B$8:$BE$54,'Occupancy Raw Data'!G$3,FALSE))/100</f>
        <v>0.486372576566451</v>
      </c>
      <c r="C122" s="110">
        <f>(VLOOKUP($A122,'Occupancy Raw Data'!$B$8:$BE$54,'Occupancy Raw Data'!H$3,FALSE))/100</f>
        <v>0.67266085979207602</v>
      </c>
      <c r="D122" s="110">
        <f>(VLOOKUP($A122,'Occupancy Raw Data'!$B$8:$BE$54,'Occupancy Raw Data'!I$3,FALSE))/100</f>
        <v>0.710030907558302</v>
      </c>
      <c r="E122" s="110">
        <f>(VLOOKUP($A122,'Occupancy Raw Data'!$B$8:$BE$54,'Occupancy Raw Data'!J$3,FALSE))/100</f>
        <v>0.70974992975554896</v>
      </c>
      <c r="F122" s="110">
        <f>(VLOOKUP($A122,'Occupancy Raw Data'!$B$8:$BE$54,'Occupancy Raw Data'!K$3,FALSE))/100</f>
        <v>0.65271143579657209</v>
      </c>
      <c r="G122" s="111">
        <f>(VLOOKUP($A122,'Occupancy Raw Data'!$B$8:$BE$54,'Occupancy Raw Data'!L$3,FALSE))/100</f>
        <v>0.64630514189378996</v>
      </c>
      <c r="H122" s="91">
        <f>(VLOOKUP($A122,'Occupancy Raw Data'!$B$8:$BE$54,'Occupancy Raw Data'!N$3,FALSE))/100</f>
        <v>0.66282663669570097</v>
      </c>
      <c r="I122" s="91">
        <f>(VLOOKUP($A122,'Occupancy Raw Data'!$B$8:$BE$54,'Occupancy Raw Data'!O$3,FALSE))/100</f>
        <v>0.64652992413599308</v>
      </c>
      <c r="J122" s="111">
        <f>(VLOOKUP($A122,'Occupancy Raw Data'!$B$8:$BE$54,'Occupancy Raw Data'!P$3,FALSE))/100</f>
        <v>0.65467828041584697</v>
      </c>
      <c r="K122" s="112">
        <f>(VLOOKUP($A122,'Occupancy Raw Data'!$B$8:$BE$54,'Occupancy Raw Data'!R$3,FALSE))/100</f>
        <v>0.64869746718580601</v>
      </c>
      <c r="M122" s="113">
        <f>VLOOKUP($A122,'ADR Raw Data'!$B$6:$BE$54,'ADR Raw Data'!G$1,FALSE)</f>
        <v>121.218255343731</v>
      </c>
      <c r="N122" s="114">
        <f>VLOOKUP($A122,'ADR Raw Data'!$B$6:$BE$54,'ADR Raw Data'!H$1,FALSE)</f>
        <v>127.659452798663</v>
      </c>
      <c r="O122" s="114">
        <f>VLOOKUP($A122,'ADR Raw Data'!$B$6:$BE$54,'ADR Raw Data'!I$1,FALSE)</f>
        <v>125.879331222793</v>
      </c>
      <c r="P122" s="114">
        <f>VLOOKUP($A122,'ADR Raw Data'!$B$6:$BE$54,'ADR Raw Data'!J$1,FALSE)</f>
        <v>122.592893903404</v>
      </c>
      <c r="Q122" s="114">
        <f>VLOOKUP($A122,'ADR Raw Data'!$B$6:$BE$54,'ADR Raw Data'!K$1,FALSE)</f>
        <v>122.239608265174</v>
      </c>
      <c r="R122" s="115">
        <f>VLOOKUP($A122,'ADR Raw Data'!$B$6:$BE$54,'ADR Raw Data'!L$1,FALSE)</f>
        <v>124.091371185114</v>
      </c>
      <c r="S122" s="114">
        <f>VLOOKUP($A122,'ADR Raw Data'!$B$6:$BE$54,'ADR Raw Data'!N$1,FALSE)</f>
        <v>136.50197117422601</v>
      </c>
      <c r="T122" s="114">
        <f>VLOOKUP($A122,'ADR Raw Data'!$B$6:$BE$54,'ADR Raw Data'!O$1,FALSE)</f>
        <v>140.24767492394599</v>
      </c>
      <c r="U122" s="115">
        <f>VLOOKUP($A122,'ADR Raw Data'!$B$6:$BE$54,'ADR Raw Data'!P$1,FALSE)</f>
        <v>138.351512875536</v>
      </c>
      <c r="V122" s="116">
        <f>VLOOKUP($A122,'ADR Raw Data'!$B$6:$BE$54,'ADR Raw Data'!R$1,FALSE)</f>
        <v>128.20326155559599</v>
      </c>
      <c r="X122" s="113">
        <f>VLOOKUP($A122,'RevPAR Raw Data'!$B$6:$BE$54,'RevPAR Raw Data'!G$1,FALSE)</f>
        <v>58.957235178420902</v>
      </c>
      <c r="Y122" s="114">
        <f>VLOOKUP($A122,'RevPAR Raw Data'!$B$6:$BE$54,'RevPAR Raw Data'!H$1,FALSE)</f>
        <v>85.871517280134796</v>
      </c>
      <c r="Z122" s="114">
        <f>VLOOKUP($A122,'RevPAR Raw Data'!$B$6:$BE$54,'RevPAR Raw Data'!I$1,FALSE)</f>
        <v>89.378215790952495</v>
      </c>
      <c r="AA122" s="114">
        <f>VLOOKUP($A122,'RevPAR Raw Data'!$B$6:$BE$54,'RevPAR Raw Data'!J$1,FALSE)</f>
        <v>87.010297836470897</v>
      </c>
      <c r="AB122" s="114">
        <f>VLOOKUP($A122,'RevPAR Raw Data'!$B$6:$BE$54,'RevPAR Raw Data'!K$1,FALSE)</f>
        <v>79.787190221972395</v>
      </c>
      <c r="AC122" s="115">
        <f>VLOOKUP($A122,'RevPAR Raw Data'!$B$6:$BE$54,'RevPAR Raw Data'!L$1,FALSE)</f>
        <v>80.2008912615903</v>
      </c>
      <c r="AD122" s="114">
        <f>VLOOKUP($A122,'RevPAR Raw Data'!$B$6:$BE$54,'RevPAR Raw Data'!N$1,FALSE)</f>
        <v>90.477142455745906</v>
      </c>
      <c r="AE122" s="114">
        <f>VLOOKUP($A122,'RevPAR Raw Data'!$B$6:$BE$54,'RevPAR Raw Data'!O$1,FALSE)</f>
        <v>90.674318628828303</v>
      </c>
      <c r="AF122" s="115">
        <f>VLOOKUP($A122,'RevPAR Raw Data'!$B$6:$BE$54,'RevPAR Raw Data'!P$1,FALSE)</f>
        <v>90.575730542287104</v>
      </c>
      <c r="AG122" s="116">
        <f>VLOOKUP($A122,'RevPAR Raw Data'!$B$6:$BE$54,'RevPAR Raw Data'!R$1,FALSE)</f>
        <v>83.165131056075097</v>
      </c>
    </row>
    <row r="123" spans="1:34" ht="14.25">
      <c r="A123" s="93" t="s">
        <v>14</v>
      </c>
      <c r="B123" s="81">
        <f>(VLOOKUP($A122,'Occupancy Raw Data'!$B$8:$BE$54,'Occupancy Raw Data'!T$3,FALSE))/100</f>
        <v>-8.2493072485093008E-2</v>
      </c>
      <c r="C123" s="82">
        <f>(VLOOKUP($A122,'Occupancy Raw Data'!$B$8:$BE$54,'Occupancy Raw Data'!U$3,FALSE))/100</f>
        <v>-9.4211845873823294E-2</v>
      </c>
      <c r="D123" s="82">
        <f>(VLOOKUP($A122,'Occupancy Raw Data'!$B$8:$BE$54,'Occupancy Raw Data'!V$3,FALSE))/100</f>
        <v>-7.1734484490876702E-2</v>
      </c>
      <c r="E123" s="82">
        <f>(VLOOKUP($A122,'Occupancy Raw Data'!$B$8:$BE$54,'Occupancy Raw Data'!W$3,FALSE))/100</f>
        <v>-7.3560209568591398E-2</v>
      </c>
      <c r="F123" s="82">
        <f>(VLOOKUP($A122,'Occupancy Raw Data'!$B$8:$BE$54,'Occupancy Raw Data'!X$3,FALSE))/100</f>
        <v>-0.10511457296070401</v>
      </c>
      <c r="G123" s="82">
        <f>(VLOOKUP($A122,'Occupancy Raw Data'!$B$8:$BE$54,'Occupancy Raw Data'!Y$3,FALSE))/100</f>
        <v>-8.5360108472705198E-2</v>
      </c>
      <c r="H123" s="83">
        <f>(VLOOKUP($A122,'Occupancy Raw Data'!$B$8:$BE$54,'Occupancy Raw Data'!AA$3,FALSE))/100</f>
        <v>-6.8959794036736202E-2</v>
      </c>
      <c r="I123" s="83">
        <f>(VLOOKUP($A122,'Occupancy Raw Data'!$B$8:$BE$54,'Occupancy Raw Data'!AB$3,FALSE))/100</f>
        <v>-7.1434324262961604E-2</v>
      </c>
      <c r="J123" s="82">
        <f>(VLOOKUP($A122,'Occupancy Raw Data'!$B$8:$BE$54,'Occupancy Raw Data'!AC$3,FALSE))/100</f>
        <v>-7.0183305882238395E-2</v>
      </c>
      <c r="K123" s="84">
        <f>(VLOOKUP($A122,'Occupancy Raw Data'!$B$8:$BE$54,'Occupancy Raw Data'!AE$3,FALSE))/100</f>
        <v>-8.1034973990938314E-2</v>
      </c>
      <c r="M123" s="81">
        <f>(VLOOKUP($A122,'ADR Raw Data'!$B$6:$BE$54,'ADR Raw Data'!T$1,FALSE))/100</f>
        <v>8.2430102000797312E-2</v>
      </c>
      <c r="N123" s="82">
        <f>(VLOOKUP($A122,'ADR Raw Data'!$B$6:$BE$54,'ADR Raw Data'!U$1,FALSE))/100</f>
        <v>-1.0722030183386499E-2</v>
      </c>
      <c r="O123" s="82">
        <f>(VLOOKUP($A122,'ADR Raw Data'!$B$6:$BE$54,'ADR Raw Data'!V$1,FALSE))/100</f>
        <v>-5.0389736597627299E-2</v>
      </c>
      <c r="P123" s="82">
        <f>(VLOOKUP($A122,'ADR Raw Data'!$B$6:$BE$54,'ADR Raw Data'!W$1,FALSE))/100</f>
        <v>-8.8956189286231502E-2</v>
      </c>
      <c r="Q123" s="82">
        <f>(VLOOKUP($A122,'ADR Raw Data'!$B$6:$BE$54,'ADR Raw Data'!X$1,FALSE))/100</f>
        <v>-0.13510477233413598</v>
      </c>
      <c r="R123" s="82">
        <f>(VLOOKUP($A122,'ADR Raw Data'!$B$6:$BE$54,'ADR Raw Data'!Y$1,FALSE))/100</f>
        <v>-5.2590159700700197E-2</v>
      </c>
      <c r="S123" s="83">
        <f>(VLOOKUP($A122,'ADR Raw Data'!$B$6:$BE$54,'ADR Raw Data'!AA$1,FALSE))/100</f>
        <v>-8.6360450266840999E-2</v>
      </c>
      <c r="T123" s="83">
        <f>(VLOOKUP($A122,'ADR Raw Data'!$B$6:$BE$54,'ADR Raw Data'!AB$1,FALSE))/100</f>
        <v>-7.2104334551931493E-2</v>
      </c>
      <c r="U123" s="82">
        <f>(VLOOKUP($A122,'ADR Raw Data'!$B$6:$BE$54,'ADR Raw Data'!AC$1,FALSE))/100</f>
        <v>-7.9286913485103E-2</v>
      </c>
      <c r="V123" s="84">
        <f>(VLOOKUP($A122,'ADR Raw Data'!$B$6:$BE$54,'ADR Raw Data'!AE$1,FALSE))/100</f>
        <v>-6.0615399817787498E-2</v>
      </c>
      <c r="X123" s="81">
        <f>(VLOOKUP($A122,'RevPAR Raw Data'!$B$6:$BE$54,'RevPAR Raw Data'!T$1,FALSE))/100</f>
        <v>-6.8628828636011696E-3</v>
      </c>
      <c r="Y123" s="82">
        <f>(VLOOKUP($A122,'RevPAR Raw Data'!$B$6:$BE$54,'RevPAR Raw Data'!U$1,FALSE))/100</f>
        <v>-0.103923733802118</v>
      </c>
      <c r="Z123" s="82">
        <f>(VLOOKUP($A122,'RevPAR Raw Data'!$B$6:$BE$54,'RevPAR Raw Data'!V$1,FALSE))/100</f>
        <v>-0.118509539310042</v>
      </c>
      <c r="AA123" s="82">
        <f>(VLOOKUP($A122,'RevPAR Raw Data'!$B$6:$BE$54,'RevPAR Raw Data'!W$1,FALSE))/100</f>
        <v>-0.15597276292850401</v>
      </c>
      <c r="AB123" s="82">
        <f>(VLOOKUP($A122,'RevPAR Raw Data'!$B$6:$BE$54,'RevPAR Raw Data'!X$1,FALSE))/100</f>
        <v>-0.22601786484598399</v>
      </c>
      <c r="AC123" s="82">
        <f>(VLOOKUP($A122,'RevPAR Raw Data'!$B$6:$BE$54,'RevPAR Raw Data'!Y$1,FALSE))/100</f>
        <v>-0.13346116643675601</v>
      </c>
      <c r="AD123" s="83">
        <f>(VLOOKUP($A122,'RevPAR Raw Data'!$B$6:$BE$54,'RevPAR Raw Data'!AA$1,FALSE))/100</f>
        <v>-0.14936484544025599</v>
      </c>
      <c r="AE123" s="83">
        <f>(VLOOKUP($A122,'RevPAR Raw Data'!$B$6:$BE$54,'RevPAR Raw Data'!AB$1,FALSE))/100</f>
        <v>-0.13838793439974501</v>
      </c>
      <c r="AF123" s="82">
        <f>(VLOOKUP($A122,'RevPAR Raw Data'!$B$6:$BE$54,'RevPAR Raw Data'!AC$1,FALSE))/100</f>
        <v>-0.143905601665757</v>
      </c>
      <c r="AG123" s="84">
        <f>(VLOOKUP($A122,'RevPAR Raw Data'!$B$6:$BE$54,'RevPAR Raw Data'!AE$1,FALSE))/100</f>
        <v>-0.13673840646104099</v>
      </c>
    </row>
    <row r="124" spans="1:34">
      <c r="A124" s="121"/>
      <c r="B124" s="122"/>
      <c r="C124" s="123"/>
      <c r="D124" s="123"/>
      <c r="E124" s="123"/>
      <c r="F124" s="123"/>
      <c r="G124" s="124"/>
      <c r="H124" s="123"/>
      <c r="I124" s="123"/>
      <c r="J124" s="124"/>
      <c r="K124" s="125"/>
      <c r="M124" s="122"/>
      <c r="N124" s="123"/>
      <c r="O124" s="123"/>
      <c r="P124" s="123"/>
      <c r="Q124" s="123"/>
      <c r="R124" s="124"/>
      <c r="S124" s="123"/>
      <c r="T124" s="123"/>
      <c r="U124" s="124"/>
      <c r="V124" s="125"/>
      <c r="X124" s="122"/>
      <c r="Y124" s="123"/>
      <c r="Z124" s="123"/>
      <c r="AA124" s="123"/>
      <c r="AB124" s="123"/>
      <c r="AC124" s="124"/>
      <c r="AD124" s="123"/>
      <c r="AE124" s="123"/>
      <c r="AF124" s="124"/>
      <c r="AG124" s="125"/>
    </row>
    <row r="125" spans="1:34">
      <c r="A125" s="108" t="s">
        <v>56</v>
      </c>
      <c r="B125" s="109">
        <f>(VLOOKUP($A125,'Occupancy Raw Data'!$B$8:$BE$45,'Occupancy Raw Data'!G$3,FALSE))/100</f>
        <v>0.62049937922471998</v>
      </c>
      <c r="C125" s="110">
        <f>(VLOOKUP($A125,'Occupancy Raw Data'!$B$8:$BE$45,'Occupancy Raw Data'!H$3,FALSE))/100</f>
        <v>0.63608773623948101</v>
      </c>
      <c r="D125" s="110">
        <f>(VLOOKUP($A125,'Occupancy Raw Data'!$B$8:$BE$45,'Occupancy Raw Data'!I$3,FALSE))/100</f>
        <v>0.67747275486273906</v>
      </c>
      <c r="E125" s="110">
        <f>(VLOOKUP($A125,'Occupancy Raw Data'!$B$8:$BE$45,'Occupancy Raw Data'!J$3,FALSE))/100</f>
        <v>0.71237412056835392</v>
      </c>
      <c r="F125" s="110">
        <f>(VLOOKUP($A125,'Occupancy Raw Data'!$B$8:$BE$45,'Occupancy Raw Data'!K$3,FALSE))/100</f>
        <v>0.69802731411229102</v>
      </c>
      <c r="G125" s="111">
        <f>(VLOOKUP($A125,'Occupancy Raw Data'!$B$8:$BE$45,'Occupancy Raw Data'!L$3,FALSE))/100</f>
        <v>0.668892261001517</v>
      </c>
      <c r="H125" s="91">
        <f>(VLOOKUP($A125,'Occupancy Raw Data'!$B$8:$BE$45,'Occupancy Raw Data'!N$3,FALSE))/100</f>
        <v>0.69747551386398099</v>
      </c>
      <c r="I125" s="91">
        <f>(VLOOKUP($A125,'Occupancy Raw Data'!$B$8:$BE$45,'Occupancy Raw Data'!O$3,FALSE))/100</f>
        <v>0.69857911436060105</v>
      </c>
      <c r="J125" s="111">
        <f>(VLOOKUP($A125,'Occupancy Raw Data'!$B$8:$BE$45,'Occupancy Raw Data'!P$3,FALSE))/100</f>
        <v>0.69802731411229102</v>
      </c>
      <c r="K125" s="112">
        <f>(VLOOKUP($A125,'Occupancy Raw Data'!$B$8:$BE$45,'Occupancy Raw Data'!R$3,FALSE))/100</f>
        <v>0.67721656189030899</v>
      </c>
      <c r="M125" s="113">
        <f>VLOOKUP($A125,'ADR Raw Data'!$B$6:$BE$43,'ADR Raw Data'!G$1,FALSE)</f>
        <v>114.77781903068001</v>
      </c>
      <c r="N125" s="114">
        <f>VLOOKUP($A125,'ADR Raw Data'!$B$6:$BE$43,'ADR Raw Data'!H$1,FALSE)</f>
        <v>110.50084363478599</v>
      </c>
      <c r="O125" s="114">
        <f>VLOOKUP($A125,'ADR Raw Data'!$B$6:$BE$43,'ADR Raw Data'!I$1,FALSE)</f>
        <v>112.426065974343</v>
      </c>
      <c r="P125" s="114">
        <f>VLOOKUP($A125,'ADR Raw Data'!$B$6:$BE$43,'ADR Raw Data'!J$1,FALSE)</f>
        <v>113.025302091402</v>
      </c>
      <c r="Q125" s="114">
        <f>VLOOKUP($A125,'ADR Raw Data'!$B$6:$BE$43,'ADR Raw Data'!K$1,FALSE)</f>
        <v>112.59061660079</v>
      </c>
      <c r="R125" s="115">
        <f>VLOOKUP($A125,'ADR Raw Data'!$B$6:$BE$43,'ADR Raw Data'!L$1,FALSE)</f>
        <v>112.65820862893899</v>
      </c>
      <c r="S125" s="114">
        <f>VLOOKUP($A125,'ADR Raw Data'!$B$6:$BE$43,'ADR Raw Data'!N$1,FALSE)</f>
        <v>121.49363528481</v>
      </c>
      <c r="T125" s="114">
        <f>VLOOKUP($A125,'ADR Raw Data'!$B$6:$BE$43,'ADR Raw Data'!O$1,FALSE)</f>
        <v>120.55686413902001</v>
      </c>
      <c r="U125" s="115">
        <f>VLOOKUP($A125,'ADR Raw Data'!$B$6:$BE$43,'ADR Raw Data'!P$1,FALSE)</f>
        <v>121.02487944664</v>
      </c>
      <c r="V125" s="116">
        <f>VLOOKUP($A125,'ADR Raw Data'!$B$6:$BE$43,'ADR Raw Data'!R$1,FALSE)</f>
        <v>115.12214497730101</v>
      </c>
      <c r="W125" s="96"/>
      <c r="X125" s="113">
        <f>VLOOKUP($A125,'RevPAR Raw Data'!$B$6:$BE$43,'RevPAR Raw Data'!G$1,FALSE)</f>
        <v>71.219565457304398</v>
      </c>
      <c r="Y125" s="114">
        <f>VLOOKUP($A125,'RevPAR Raw Data'!$B$6:$BE$43,'RevPAR Raw Data'!H$1,FALSE)</f>
        <v>70.288231480204104</v>
      </c>
      <c r="Z125" s="114">
        <f>VLOOKUP($A125,'RevPAR Raw Data'!$B$6:$BE$43,'RevPAR Raw Data'!I$1,FALSE)</f>
        <v>76.165596634018399</v>
      </c>
      <c r="AA125" s="114">
        <f>VLOOKUP($A125,'RevPAR Raw Data'!$B$6:$BE$43,'RevPAR Raw Data'!J$1,FALSE)</f>
        <v>80.516300179335005</v>
      </c>
      <c r="AB125" s="114">
        <f>VLOOKUP($A125,'RevPAR Raw Data'!$B$6:$BE$43,'RevPAR Raw Data'!K$1,FALSE)</f>
        <v>78.591325700096505</v>
      </c>
      <c r="AC125" s="115">
        <f>VLOOKUP($A125,'RevPAR Raw Data'!$B$6:$BE$43,'RevPAR Raw Data'!L$1,FALSE)</f>
        <v>75.356203890191694</v>
      </c>
      <c r="AD125" s="114">
        <f>VLOOKUP($A125,'RevPAR Raw Data'!$B$6:$BE$43,'RevPAR Raw Data'!N$1,FALSE)</f>
        <v>84.738835701476006</v>
      </c>
      <c r="AE125" s="114">
        <f>VLOOKUP($A125,'RevPAR Raw Data'!$B$6:$BE$43,'RevPAR Raw Data'!O$1,FALSE)</f>
        <v>84.218507380328305</v>
      </c>
      <c r="AF125" s="115">
        <f>VLOOKUP($A125,'RevPAR Raw Data'!$B$6:$BE$43,'RevPAR Raw Data'!P$1,FALSE)</f>
        <v>84.478671540902099</v>
      </c>
      <c r="AG125" s="116">
        <f>VLOOKUP($A125,'RevPAR Raw Data'!$B$6:$BE$43,'RevPAR Raw Data'!R$1,FALSE)</f>
        <v>77.962623218966101</v>
      </c>
    </row>
    <row r="126" spans="1:34" ht="14.25">
      <c r="A126" s="93" t="s">
        <v>14</v>
      </c>
      <c r="B126" s="81">
        <f>(VLOOKUP($A125,'Occupancy Raw Data'!$B$8:$BE$51,'Occupancy Raw Data'!T$3,FALSE))/100</f>
        <v>5.8184286172786696E-2</v>
      </c>
      <c r="C126" s="82">
        <f>(VLOOKUP($A125,'Occupancy Raw Data'!$B$8:$BE$51,'Occupancy Raw Data'!U$3,FALSE))/100</f>
        <v>4.7069533516091805E-2</v>
      </c>
      <c r="D126" s="82">
        <f>(VLOOKUP($A125,'Occupancy Raw Data'!$B$8:$BE$51,'Occupancy Raw Data'!V$3,FALSE))/100</f>
        <v>3.4533691272378604E-3</v>
      </c>
      <c r="E126" s="82">
        <f>(VLOOKUP($A125,'Occupancy Raw Data'!$B$8:$BE$51,'Occupancy Raw Data'!W$3,FALSE))/100</f>
        <v>4.1614855422337102E-2</v>
      </c>
      <c r="F126" s="82">
        <f>(VLOOKUP($A125,'Occupancy Raw Data'!$B$8:$BE$51,'Occupancy Raw Data'!X$3,FALSE))/100</f>
        <v>-5.1002935538733496E-3</v>
      </c>
      <c r="G126" s="82">
        <f>(VLOOKUP($A125,'Occupancy Raw Data'!$B$8:$BE$51,'Occupancy Raw Data'!Y$3,FALSE))/100</f>
        <v>2.7631189469211101E-2</v>
      </c>
      <c r="H126" s="83">
        <f>(VLOOKUP($A125,'Occupancy Raw Data'!$B$8:$BE$51,'Occupancy Raw Data'!AA$3,FALSE))/100</f>
        <v>-3.8487332189149799E-2</v>
      </c>
      <c r="I126" s="83">
        <f>(VLOOKUP($A125,'Occupancy Raw Data'!$B$8:$BE$51,'Occupancy Raw Data'!AB$3,FALSE))/100</f>
        <v>-5.38374701592014E-2</v>
      </c>
      <c r="J126" s="82">
        <f>(VLOOKUP($A125,'Occupancy Raw Data'!$B$8:$BE$51,'Occupancy Raw Data'!AC$3,FALSE))/100</f>
        <v>-4.6230225552204803E-2</v>
      </c>
      <c r="K126" s="84">
        <f>(VLOOKUP($A125,'Occupancy Raw Data'!$B$8:$BE$51,'Occupancy Raw Data'!AE$3,FALSE))/100</f>
        <v>4.7175095925500203E-3</v>
      </c>
      <c r="M126" s="81">
        <f>(VLOOKUP($A125,'ADR Raw Data'!$B$6:$BE$49,'ADR Raw Data'!T$1,FALSE))/100</f>
        <v>1.7700322937578401E-2</v>
      </c>
      <c r="N126" s="82">
        <f>(VLOOKUP($A125,'ADR Raw Data'!$B$6:$BE$49,'ADR Raw Data'!U$1,FALSE))/100</f>
        <v>4.9190500301814301E-2</v>
      </c>
      <c r="O126" s="82">
        <f>(VLOOKUP($A125,'ADR Raw Data'!$B$6:$BE$49,'ADR Raw Data'!V$1,FALSE))/100</f>
        <v>2.8161064676545798E-2</v>
      </c>
      <c r="P126" s="82">
        <f>(VLOOKUP($A125,'ADR Raw Data'!$B$6:$BE$49,'ADR Raw Data'!W$1,FALSE))/100</f>
        <v>5.6468781855013001E-2</v>
      </c>
      <c r="Q126" s="82">
        <f>(VLOOKUP($A125,'ADR Raw Data'!$B$6:$BE$49,'ADR Raw Data'!X$1,FALSE))/100</f>
        <v>4.40552233082349E-2</v>
      </c>
      <c r="R126" s="82">
        <f>(VLOOKUP($A125,'ADR Raw Data'!$B$6:$BE$49,'ADR Raw Data'!Y$1,FALSE))/100</f>
        <v>3.9353273156850901E-2</v>
      </c>
      <c r="S126" s="83">
        <f>(VLOOKUP($A125,'ADR Raw Data'!$B$6:$BE$49,'ADR Raw Data'!AA$1,FALSE))/100</f>
        <v>3.4065207627620699E-2</v>
      </c>
      <c r="T126" s="83">
        <f>(VLOOKUP($A125,'ADR Raw Data'!$B$6:$BE$49,'ADR Raw Data'!AB$1,FALSE))/100</f>
        <v>2.8079035456603299E-2</v>
      </c>
      <c r="U126" s="82">
        <f>(VLOOKUP($A125,'ADR Raw Data'!$B$6:$BE$49,'ADR Raw Data'!AC$1,FALSE))/100</f>
        <v>3.1080675611105703E-2</v>
      </c>
      <c r="V126" s="84">
        <f>(VLOOKUP($A125,'ADR Raw Data'!$B$6:$BE$49,'ADR Raw Data'!AE$1,FALSE))/100</f>
        <v>3.5460038816636202E-2</v>
      </c>
      <c r="X126" s="81">
        <f>(VLOOKUP($A125,'RevPAR Raw Data'!$B$6:$BE$43,'RevPAR Raw Data'!T$1,FALSE))/100</f>
        <v>7.6914489765515903E-2</v>
      </c>
      <c r="Y126" s="82">
        <f>(VLOOKUP($A125,'RevPAR Raw Data'!$B$6:$BE$43,'RevPAR Raw Data'!U$1,FALSE))/100</f>
        <v>9.857540772053569E-2</v>
      </c>
      <c r="Z126" s="82">
        <f>(VLOOKUP($A125,'RevPAR Raw Data'!$B$6:$BE$43,'RevPAR Raw Data'!V$1,FALSE))/100</f>
        <v>3.1711684355127799E-2</v>
      </c>
      <c r="AA126" s="82">
        <f>(VLOOKUP($A125,'RevPAR Raw Data'!$B$6:$BE$43,'RevPAR Raw Data'!W$1,FALSE))/100</f>
        <v>0.10043357747012199</v>
      </c>
      <c r="AB126" s="82">
        <f>(VLOOKUP($A125,'RevPAR Raw Data'!$B$6:$BE$43,'RevPAR Raw Data'!X$1,FALSE))/100</f>
        <v>3.87302351829081E-2</v>
      </c>
      <c r="AC126" s="82">
        <f>(VLOOKUP($A125,'RevPAR Raw Data'!$B$6:$BE$43,'RevPAR Raw Data'!Y$1,FALSE))/100</f>
        <v>6.80718403728926E-2</v>
      </c>
      <c r="AD126" s="83">
        <f>(VLOOKUP($A125,'RevPAR Raw Data'!$B$6:$BE$43,'RevPAR Raw Data'!AA$1,FALSE))/100</f>
        <v>-5.7332035235857504E-3</v>
      </c>
      <c r="AE126" s="83">
        <f>(VLOOKUP($A125,'RevPAR Raw Data'!$B$6:$BE$43,'RevPAR Raw Data'!AB$1,FALSE))/100</f>
        <v>-2.72701389360922E-2</v>
      </c>
      <c r="AF126" s="82">
        <f>(VLOOKUP($A125,'RevPAR Raw Data'!$B$6:$BE$43,'RevPAR Raw Data'!AC$1,FALSE))/100</f>
        <v>-1.65864165849153E-2</v>
      </c>
      <c r="AG126" s="84">
        <f>(VLOOKUP($A125,'RevPAR Raw Data'!$B$6:$BE$43,'RevPAR Raw Data'!AE$1,FALSE))/100</f>
        <v>4.0344831482455899E-2</v>
      </c>
    </row>
    <row r="127" spans="1:34">
      <c r="A127" s="121"/>
      <c r="B127" s="122"/>
      <c r="C127" s="123"/>
      <c r="D127" s="123"/>
      <c r="E127" s="123"/>
      <c r="F127" s="123"/>
      <c r="G127" s="124"/>
      <c r="H127" s="123"/>
      <c r="I127" s="123"/>
      <c r="J127" s="124"/>
      <c r="K127" s="125"/>
      <c r="M127" s="122"/>
      <c r="N127" s="123"/>
      <c r="O127" s="123"/>
      <c r="P127" s="123"/>
      <c r="Q127" s="123"/>
      <c r="R127" s="124"/>
      <c r="S127" s="123"/>
      <c r="T127" s="123"/>
      <c r="U127" s="124"/>
      <c r="V127" s="125"/>
      <c r="X127" s="122"/>
      <c r="Y127" s="123"/>
      <c r="Z127" s="123"/>
      <c r="AA127" s="123"/>
      <c r="AB127" s="123"/>
      <c r="AC127" s="124"/>
      <c r="AD127" s="123"/>
      <c r="AE127" s="123"/>
      <c r="AF127" s="124"/>
      <c r="AG127" s="125"/>
    </row>
    <row r="128" spans="1:34">
      <c r="A128" s="126" t="s">
        <v>57</v>
      </c>
      <c r="B128" s="109">
        <f>(VLOOKUP($A128,'Occupancy Raw Data'!$B$8:$BE$45,'Occupancy Raw Data'!G$3,FALSE))/100</f>
        <v>0.47267759562841499</v>
      </c>
      <c r="C128" s="110">
        <f>(VLOOKUP($A128,'Occupancy Raw Data'!$B$8:$BE$45,'Occupancy Raw Data'!H$3,FALSE))/100</f>
        <v>0.63136099726775907</v>
      </c>
      <c r="D128" s="110">
        <f>(VLOOKUP($A128,'Occupancy Raw Data'!$B$8:$BE$45,'Occupancy Raw Data'!I$3,FALSE))/100</f>
        <v>0.72263490437158395</v>
      </c>
      <c r="E128" s="110">
        <f>(VLOOKUP($A128,'Occupancy Raw Data'!$B$8:$BE$45,'Occupancy Raw Data'!J$3,FALSE))/100</f>
        <v>0.73971140710382499</v>
      </c>
      <c r="F128" s="110">
        <f>(VLOOKUP($A128,'Occupancy Raw Data'!$B$8:$BE$45,'Occupancy Raw Data'!K$3,FALSE))/100</f>
        <v>0.70146004098360604</v>
      </c>
      <c r="G128" s="111">
        <f>(VLOOKUP($A128,'Occupancy Raw Data'!$B$8:$BE$45,'Occupancy Raw Data'!L$3,FALSE))/100</f>
        <v>0.653568989071038</v>
      </c>
      <c r="H128" s="91">
        <f>(VLOOKUP($A128,'Occupancy Raw Data'!$B$8:$BE$45,'Occupancy Raw Data'!N$3,FALSE))/100</f>
        <v>0.72553790983606503</v>
      </c>
      <c r="I128" s="91">
        <f>(VLOOKUP($A128,'Occupancy Raw Data'!$B$8:$BE$45,'Occupancy Raw Data'!O$3,FALSE))/100</f>
        <v>0.69629439890710298</v>
      </c>
      <c r="J128" s="111">
        <f>(VLOOKUP($A128,'Occupancy Raw Data'!$B$8:$BE$45,'Occupancy Raw Data'!P$3,FALSE))/100</f>
        <v>0.71091615437158395</v>
      </c>
      <c r="K128" s="112">
        <f>(VLOOKUP($A128,'Occupancy Raw Data'!$B$8:$BE$45,'Occupancy Raw Data'!R$3,FALSE))/100</f>
        <v>0.66995389344262191</v>
      </c>
      <c r="M128" s="113">
        <f>VLOOKUP($A128,'ADR Raw Data'!$B$6:$BE$43,'ADR Raw Data'!G$1,FALSE)</f>
        <v>97.155498871025998</v>
      </c>
      <c r="N128" s="114">
        <f>VLOOKUP($A128,'ADR Raw Data'!$B$6:$BE$43,'ADR Raw Data'!H$1,FALSE)</f>
        <v>109.141665467577</v>
      </c>
      <c r="O128" s="114">
        <f>VLOOKUP($A128,'ADR Raw Data'!$B$6:$BE$43,'ADR Raw Data'!I$1,FALSE)</f>
        <v>118.39411594494</v>
      </c>
      <c r="P128" s="114">
        <f>VLOOKUP($A128,'ADR Raw Data'!$B$6:$BE$43,'ADR Raw Data'!J$1,FALSE)</f>
        <v>118.580215628787</v>
      </c>
      <c r="Q128" s="114">
        <f>VLOOKUP($A128,'ADR Raw Data'!$B$6:$BE$43,'ADR Raw Data'!K$1,FALSE)</f>
        <v>110.567222061956</v>
      </c>
      <c r="R128" s="115">
        <f>VLOOKUP($A128,'ADR Raw Data'!$B$6:$BE$43,'ADR Raw Data'!L$1,FALSE)</f>
        <v>111.89648572884199</v>
      </c>
      <c r="S128" s="114">
        <f>VLOOKUP($A128,'ADR Raw Data'!$B$6:$BE$43,'ADR Raw Data'!N$1,FALSE)</f>
        <v>118.920913033245</v>
      </c>
      <c r="T128" s="114">
        <f>VLOOKUP($A128,'ADR Raw Data'!$B$6:$BE$43,'ADR Raw Data'!O$1,FALSE)</f>
        <v>116.80861109748599</v>
      </c>
      <c r="U128" s="115">
        <f>VLOOKUP($A128,'ADR Raw Data'!$B$6:$BE$43,'ADR Raw Data'!P$1,FALSE)</f>
        <v>117.886484431767</v>
      </c>
      <c r="V128" s="116">
        <f>VLOOKUP($A128,'ADR Raw Data'!$B$6:$BE$43,'ADR Raw Data'!R$1,FALSE)</f>
        <v>113.712553919399</v>
      </c>
      <c r="X128" s="113">
        <f>VLOOKUP($A128,'RevPAR Raw Data'!$B$6:$BE$43,'RevPAR Raw Data'!G$1,FALSE)</f>
        <v>45.923227608435703</v>
      </c>
      <c r="Y128" s="114">
        <f>VLOOKUP($A128,'RevPAR Raw Data'!$B$6:$BE$43,'RevPAR Raw Data'!H$1,FALSE)</f>
        <v>68.907790753073698</v>
      </c>
      <c r="Z128" s="114">
        <f>VLOOKUP($A128,'RevPAR Raw Data'!$B$6:$BE$43,'RevPAR Raw Data'!I$1,FALSE)</f>
        <v>85.555720654029997</v>
      </c>
      <c r="AA128" s="114">
        <f>VLOOKUP($A128,'RevPAR Raw Data'!$B$6:$BE$43,'RevPAR Raw Data'!J$1,FALSE)</f>
        <v>87.715138157445296</v>
      </c>
      <c r="AB128" s="114">
        <f>VLOOKUP($A128,'RevPAR Raw Data'!$B$6:$BE$43,'RevPAR Raw Data'!K$1,FALSE)</f>
        <v>77.558488119023195</v>
      </c>
      <c r="AC128" s="115">
        <f>VLOOKUP($A128,'RevPAR Raw Data'!$B$6:$BE$43,'RevPAR Raw Data'!L$1,FALSE)</f>
        <v>73.132073058401602</v>
      </c>
      <c r="AD128" s="114">
        <f>VLOOKUP($A128,'RevPAR Raw Data'!$B$6:$BE$43,'RevPAR Raw Data'!N$1,FALSE)</f>
        <v>86.281630677937102</v>
      </c>
      <c r="AE128" s="114">
        <f>VLOOKUP($A128,'RevPAR Raw Data'!$B$6:$BE$43,'RevPAR Raw Data'!O$1,FALSE)</f>
        <v>81.333181651297807</v>
      </c>
      <c r="AF128" s="115">
        <f>VLOOKUP($A128,'RevPAR Raw Data'!$B$6:$BE$43,'RevPAR Raw Data'!P$1,FALSE)</f>
        <v>83.807406164617404</v>
      </c>
      <c r="AG128" s="116">
        <f>VLOOKUP($A128,'RevPAR Raw Data'!$B$6:$BE$43,'RevPAR Raw Data'!R$1,FALSE)</f>
        <v>76.182168231606099</v>
      </c>
      <c r="AH128" s="96"/>
    </row>
    <row r="129" spans="1:34" ht="14.25">
      <c r="A129" s="93" t="s">
        <v>14</v>
      </c>
      <c r="B129" s="81">
        <f>(VLOOKUP($A128,'Occupancy Raw Data'!$B$8:$BE$51,'Occupancy Raw Data'!T$3,FALSE))/100</f>
        <v>-4.47752971577745E-2</v>
      </c>
      <c r="C129" s="82">
        <f>(VLOOKUP($A128,'Occupancy Raw Data'!$B$8:$BE$51,'Occupancy Raw Data'!U$3,FALSE))/100</f>
        <v>-6.6372337745229701E-2</v>
      </c>
      <c r="D129" s="82">
        <f>(VLOOKUP($A128,'Occupancy Raw Data'!$B$8:$BE$51,'Occupancy Raw Data'!V$3,FALSE))/100</f>
        <v>-3.9425892809690104E-2</v>
      </c>
      <c r="E129" s="82">
        <f>(VLOOKUP($A128,'Occupancy Raw Data'!$B$8:$BE$51,'Occupancy Raw Data'!W$3,FALSE))/100</f>
        <v>-1.3061652964243199E-2</v>
      </c>
      <c r="F129" s="82">
        <f>(VLOOKUP($A128,'Occupancy Raw Data'!$B$8:$BE$51,'Occupancy Raw Data'!X$3,FALSE))/100</f>
        <v>-3.0662088104582898E-2</v>
      </c>
      <c r="G129" s="82">
        <f>(VLOOKUP($A128,'Occupancy Raw Data'!$B$8:$BE$51,'Occupancy Raw Data'!Y$3,FALSE))/100</f>
        <v>-3.7885353316731901E-2</v>
      </c>
      <c r="H129" s="83">
        <f>(VLOOKUP($A128,'Occupancy Raw Data'!$B$8:$BE$51,'Occupancy Raw Data'!AA$3,FALSE))/100</f>
        <v>5.1855056555005705E-2</v>
      </c>
      <c r="I129" s="83">
        <f>(VLOOKUP($A128,'Occupancy Raw Data'!$B$8:$BE$51,'Occupancy Raw Data'!AB$3,FALSE))/100</f>
        <v>5.0802047095904301E-2</v>
      </c>
      <c r="J129" s="82">
        <f>(VLOOKUP($A128,'Occupancy Raw Data'!$B$8:$BE$51,'Occupancy Raw Data'!AC$3,FALSE))/100</f>
        <v>5.1339117137753701E-2</v>
      </c>
      <c r="K129" s="84">
        <f>(VLOOKUP($A128,'Occupancy Raw Data'!$B$8:$BE$51,'Occupancy Raw Data'!AE$3,FALSE))/100</f>
        <v>-1.2475962414236801E-2</v>
      </c>
      <c r="M129" s="81">
        <f>(VLOOKUP($A128,'ADR Raw Data'!$B$6:$BE$49,'ADR Raw Data'!T$1,FALSE))/100</f>
        <v>-5.0395540456339198E-2</v>
      </c>
      <c r="N129" s="82">
        <f>(VLOOKUP($A128,'ADR Raw Data'!$B$6:$BE$49,'ADR Raw Data'!U$1,FALSE))/100</f>
        <v>-6.8563024658603103E-2</v>
      </c>
      <c r="O129" s="82">
        <f>(VLOOKUP($A128,'ADR Raw Data'!$B$6:$BE$49,'ADR Raw Data'!V$1,FALSE))/100</f>
        <v>-4.30971405282118E-2</v>
      </c>
      <c r="P129" s="82">
        <f>(VLOOKUP($A128,'ADR Raw Data'!$B$6:$BE$49,'ADR Raw Data'!W$1,FALSE))/100</f>
        <v>-2.8315342531182699E-2</v>
      </c>
      <c r="Q129" s="82">
        <f>(VLOOKUP($A128,'ADR Raw Data'!$B$6:$BE$49,'ADR Raw Data'!X$1,FALSE))/100</f>
        <v>-6.0519241927173499E-2</v>
      </c>
      <c r="R129" s="82">
        <f>(VLOOKUP($A128,'ADR Raw Data'!$B$6:$BE$49,'ADR Raw Data'!Y$1,FALSE))/100</f>
        <v>-4.8847073417281998E-2</v>
      </c>
      <c r="S129" s="83">
        <f>(VLOOKUP($A128,'ADR Raw Data'!$B$6:$BE$49,'ADR Raw Data'!AA$1,FALSE))/100</f>
        <v>-1.6178993804167E-2</v>
      </c>
      <c r="T129" s="83">
        <f>(VLOOKUP($A128,'ADR Raw Data'!$B$6:$BE$49,'ADR Raw Data'!AB$1,FALSE))/100</f>
        <v>-2.1668380825443999E-2</v>
      </c>
      <c r="U129" s="82">
        <f>(VLOOKUP($A128,'ADR Raw Data'!$B$6:$BE$49,'ADR Raw Data'!AC$1,FALSE))/100</f>
        <v>-1.8847302294522097E-2</v>
      </c>
      <c r="V129" s="84">
        <f>(VLOOKUP($A128,'ADR Raw Data'!$B$6:$BE$49,'ADR Raw Data'!AE$1,FALSE))/100</f>
        <v>-3.9242882984542399E-2</v>
      </c>
      <c r="X129" s="81">
        <f>(VLOOKUP($A128,'RevPAR Raw Data'!$B$6:$BE$43,'RevPAR Raw Data'!T$1,FALSE))/100</f>
        <v>-9.2914362314754501E-2</v>
      </c>
      <c r="Y129" s="82">
        <f>(VLOOKUP($A128,'RevPAR Raw Data'!$B$6:$BE$43,'RevPAR Raw Data'!U$1,FALSE))/100</f>
        <v>-0.13038467417435698</v>
      </c>
      <c r="Z129" s="82">
        <f>(VLOOKUP($A128,'RevPAR Raw Data'!$B$6:$BE$43,'RevPAR Raw Data'!V$1,FALSE))/100</f>
        <v>-8.0823890095032505E-2</v>
      </c>
      <c r="AA129" s="82">
        <f>(VLOOKUP($A128,'RevPAR Raw Data'!$B$6:$BE$43,'RevPAR Raw Data'!W$1,FALSE))/100</f>
        <v>-4.1007150317719898E-2</v>
      </c>
      <c r="AB129" s="82">
        <f>(VLOOKUP($A128,'RevPAR Raw Data'!$B$6:$BE$43,'RevPAR Raw Data'!X$1,FALSE))/100</f>
        <v>-8.9325683703762898E-2</v>
      </c>
      <c r="AC129" s="82">
        <f>(VLOOKUP($A128,'RevPAR Raw Data'!$B$6:$BE$43,'RevPAR Raw Data'!Y$1,FALSE))/100</f>
        <v>-8.4881838099111789E-2</v>
      </c>
      <c r="AD129" s="83">
        <f>(VLOOKUP($A128,'RevPAR Raw Data'!$B$6:$BE$43,'RevPAR Raw Data'!AA$1,FALSE))/100</f>
        <v>3.4837100112120496E-2</v>
      </c>
      <c r="AE129" s="83">
        <f>(VLOOKUP($A128,'RevPAR Raw Data'!$B$6:$BE$43,'RevPAR Raw Data'!AB$1,FALSE))/100</f>
        <v>2.8032868167273999E-2</v>
      </c>
      <c r="AF129" s="82">
        <f>(VLOOKUP($A128,'RevPAR Raw Data'!$B$6:$BE$43,'RevPAR Raw Data'!AC$1,FALSE))/100</f>
        <v>3.1524210983002399E-2</v>
      </c>
      <c r="AG129" s="84">
        <f>(VLOOKUP($A128,'RevPAR Raw Data'!$B$6:$BE$43,'RevPAR Raw Data'!AE$1,FALSE))/100</f>
        <v>-5.1229252665637902E-2</v>
      </c>
      <c r="AH129" s="96"/>
    </row>
    <row r="130" spans="1:34">
      <c r="A130" s="131"/>
      <c r="B130" s="109"/>
      <c r="C130" s="110"/>
      <c r="D130" s="110"/>
      <c r="E130" s="110"/>
      <c r="F130" s="110"/>
      <c r="G130" s="111"/>
      <c r="H130" s="91"/>
      <c r="I130" s="91"/>
      <c r="J130" s="111"/>
      <c r="K130" s="112"/>
      <c r="M130" s="113"/>
      <c r="N130" s="114"/>
      <c r="O130" s="114"/>
      <c r="P130" s="114"/>
      <c r="Q130" s="114"/>
      <c r="R130" s="115"/>
      <c r="S130" s="114"/>
      <c r="T130" s="114"/>
      <c r="U130" s="115"/>
      <c r="V130" s="116"/>
      <c r="X130" s="113"/>
      <c r="Y130" s="114"/>
      <c r="Z130" s="114"/>
      <c r="AA130" s="114"/>
      <c r="AB130" s="114"/>
      <c r="AC130" s="115"/>
      <c r="AD130" s="114"/>
      <c r="AE130" s="114"/>
      <c r="AF130" s="115"/>
      <c r="AG130" s="116"/>
    </row>
    <row r="131" spans="1:34">
      <c r="A131" s="108" t="s">
        <v>59</v>
      </c>
      <c r="B131" s="109">
        <f>(VLOOKUP($A131,'Occupancy Raw Data'!$B$8:$BE$45,'Occupancy Raw Data'!G$3,FALSE))/100</f>
        <v>0.36515353805073403</v>
      </c>
      <c r="C131" s="110">
        <f>(VLOOKUP($A131,'Occupancy Raw Data'!$B$8:$BE$45,'Occupancy Raw Data'!H$3,FALSE))/100</f>
        <v>0.61048064085447207</v>
      </c>
      <c r="D131" s="110">
        <f>(VLOOKUP($A131,'Occupancy Raw Data'!$B$8:$BE$45,'Occupancy Raw Data'!I$3,FALSE))/100</f>
        <v>0.868825100133511</v>
      </c>
      <c r="E131" s="110">
        <f>(VLOOKUP($A131,'Occupancy Raw Data'!$B$8:$BE$45,'Occupancy Raw Data'!J$3,FALSE))/100</f>
        <v>0.87883845126835691</v>
      </c>
      <c r="F131" s="110">
        <f>(VLOOKUP($A131,'Occupancy Raw Data'!$B$8:$BE$45,'Occupancy Raw Data'!K$3,FALSE))/100</f>
        <v>0.697263017356475</v>
      </c>
      <c r="G131" s="111">
        <f>(VLOOKUP($A131,'Occupancy Raw Data'!$B$8:$BE$45,'Occupancy Raw Data'!L$3,FALSE))/100</f>
        <v>0.68411214953271005</v>
      </c>
      <c r="H131" s="91">
        <f>(VLOOKUP($A131,'Occupancy Raw Data'!$B$8:$BE$45,'Occupancy Raw Data'!N$3,FALSE))/100</f>
        <v>0.70126835781041297</v>
      </c>
      <c r="I131" s="91">
        <f>(VLOOKUP($A131,'Occupancy Raw Data'!$B$8:$BE$45,'Occupancy Raw Data'!O$3,FALSE))/100</f>
        <v>0.67790387182910494</v>
      </c>
      <c r="J131" s="111">
        <f>(VLOOKUP($A131,'Occupancy Raw Data'!$B$8:$BE$45,'Occupancy Raw Data'!P$3,FALSE))/100</f>
        <v>0.68958611481975896</v>
      </c>
      <c r="K131" s="112">
        <f>(VLOOKUP($A131,'Occupancy Raw Data'!$B$8:$BE$45,'Occupancy Raw Data'!R$3,FALSE))/100</f>
        <v>0.68567613961472407</v>
      </c>
      <c r="M131" s="113">
        <f>VLOOKUP($A131,'ADR Raw Data'!$B$6:$BE$43,'ADR Raw Data'!G$1,FALSE)</f>
        <v>151.60979890310699</v>
      </c>
      <c r="N131" s="114">
        <f>VLOOKUP($A131,'ADR Raw Data'!$B$6:$BE$43,'ADR Raw Data'!H$1,FALSE)</f>
        <v>164.004609075997</v>
      </c>
      <c r="O131" s="114">
        <f>VLOOKUP($A131,'ADR Raw Data'!$B$6:$BE$43,'ADR Raw Data'!I$1,FALSE)</f>
        <v>189.597890895121</v>
      </c>
      <c r="P131" s="114">
        <f>VLOOKUP($A131,'ADR Raw Data'!$B$6:$BE$43,'ADR Raw Data'!J$1,FALSE)</f>
        <v>193.58932396505801</v>
      </c>
      <c r="Q131" s="114">
        <f>VLOOKUP($A131,'ADR Raw Data'!$B$6:$BE$43,'ADR Raw Data'!K$1,FALSE)</f>
        <v>167.99209669698399</v>
      </c>
      <c r="R131" s="115">
        <f>VLOOKUP($A131,'ADR Raw Data'!$B$6:$BE$43,'ADR Raw Data'!L$1,FALSE)</f>
        <v>177.59612021857899</v>
      </c>
      <c r="S131" s="114">
        <f>VLOOKUP($A131,'ADR Raw Data'!$B$6:$BE$43,'ADR Raw Data'!N$1,FALSE)</f>
        <v>175.51701570680601</v>
      </c>
      <c r="T131" s="114">
        <f>VLOOKUP($A131,'ADR Raw Data'!$B$6:$BE$43,'ADR Raw Data'!O$1,FALSE)</f>
        <v>170.78410142786799</v>
      </c>
      <c r="U131" s="115">
        <f>VLOOKUP($A131,'ADR Raw Data'!$B$6:$BE$43,'ADR Raw Data'!P$1,FALSE)</f>
        <v>173.19064859632101</v>
      </c>
      <c r="V131" s="116">
        <f>VLOOKUP($A131,'ADR Raw Data'!$B$6:$BE$43,'ADR Raw Data'!R$1,FALSE)</f>
        <v>176.330236439499</v>
      </c>
      <c r="X131" s="113">
        <f>VLOOKUP($A131,'RevPAR Raw Data'!$B$6:$BE$43,'RevPAR Raw Data'!G$1,FALSE)</f>
        <v>55.360854472630102</v>
      </c>
      <c r="Y131" s="114">
        <f>VLOOKUP($A131,'RevPAR Raw Data'!$B$6:$BE$43,'RevPAR Raw Data'!H$1,FALSE)</f>
        <v>100.121638851802</v>
      </c>
      <c r="Z131" s="114">
        <f>VLOOKUP($A131,'RevPAR Raw Data'!$B$6:$BE$43,'RevPAR Raw Data'!I$1,FALSE)</f>
        <v>164.727406542056</v>
      </c>
      <c r="AA131" s="114">
        <f>VLOOKUP($A131,'RevPAR Raw Data'!$B$6:$BE$43,'RevPAR Raw Data'!J$1,FALSE)</f>
        <v>170.13374165554001</v>
      </c>
      <c r="AB131" s="114">
        <f>VLOOKUP($A131,'RevPAR Raw Data'!$B$6:$BE$43,'RevPAR Raw Data'!K$1,FALSE)</f>
        <v>117.134676234979</v>
      </c>
      <c r="AC131" s="115">
        <f>VLOOKUP($A131,'RevPAR Raw Data'!$B$6:$BE$43,'RevPAR Raw Data'!L$1,FALSE)</f>
        <v>121.49566355140099</v>
      </c>
      <c r="AD131" s="114">
        <f>VLOOKUP($A131,'RevPAR Raw Data'!$B$6:$BE$43,'RevPAR Raw Data'!N$1,FALSE)</f>
        <v>123.08452937249599</v>
      </c>
      <c r="AE131" s="114">
        <f>VLOOKUP($A131,'RevPAR Raw Data'!$B$6:$BE$43,'RevPAR Raw Data'!O$1,FALSE)</f>
        <v>115.77520360480599</v>
      </c>
      <c r="AF131" s="115">
        <f>VLOOKUP($A131,'RevPAR Raw Data'!$B$6:$BE$43,'RevPAR Raw Data'!P$1,FALSE)</f>
        <v>119.429866488651</v>
      </c>
      <c r="AG131" s="116">
        <f>VLOOKUP($A131,'RevPAR Raw Data'!$B$6:$BE$43,'RevPAR Raw Data'!R$1,FALSE)</f>
        <v>120.90543581918701</v>
      </c>
    </row>
    <row r="132" spans="1:34" ht="14.25">
      <c r="A132" s="93" t="s">
        <v>14</v>
      </c>
      <c r="B132" s="81">
        <f>(VLOOKUP($A131,'Occupancy Raw Data'!$B$8:$BE$51,'Occupancy Raw Data'!T$3,FALSE))/100</f>
        <v>-0.24080499653018697</v>
      </c>
      <c r="C132" s="82">
        <f>(VLOOKUP($A131,'Occupancy Raw Data'!$B$8:$BE$51,'Occupancy Raw Data'!U$3,FALSE))/100</f>
        <v>-0.235687421646468</v>
      </c>
      <c r="D132" s="82">
        <f>(VLOOKUP($A131,'Occupancy Raw Data'!$B$8:$BE$51,'Occupancy Raw Data'!V$3,FALSE))/100</f>
        <v>-6.7025089605734695E-2</v>
      </c>
      <c r="E132" s="82">
        <f>(VLOOKUP($A131,'Occupancy Raw Data'!$B$8:$BE$51,'Occupancy Raw Data'!W$3,FALSE))/100</f>
        <v>-4.0102078016769897E-2</v>
      </c>
      <c r="F132" s="82">
        <f>(VLOOKUP($A131,'Occupancy Raw Data'!$B$8:$BE$51,'Occupancy Raw Data'!X$3,FALSE))/100</f>
        <v>-0.16540151817818599</v>
      </c>
      <c r="G132" s="82">
        <f>(VLOOKUP($A131,'Occupancy Raw Data'!$B$8:$BE$51,'Occupancy Raw Data'!Y$3,FALSE))/100</f>
        <v>-0.136647009267059</v>
      </c>
      <c r="H132" s="83">
        <f>(VLOOKUP($A131,'Occupancy Raw Data'!$B$8:$BE$51,'Occupancy Raw Data'!AA$3,FALSE))/100</f>
        <v>0.118147951037786</v>
      </c>
      <c r="I132" s="83">
        <f>(VLOOKUP($A131,'Occupancy Raw Data'!$B$8:$BE$51,'Occupancy Raw Data'!AB$3,FALSE))/100</f>
        <v>1.4485514485514399E-2</v>
      </c>
      <c r="J132" s="82">
        <f>(VLOOKUP($A131,'Occupancy Raw Data'!$B$8:$BE$51,'Occupancy Raw Data'!AC$3,FALSE))/100</f>
        <v>6.4674053079103302E-2</v>
      </c>
      <c r="K132" s="84">
        <f>(VLOOKUP($A131,'Occupancy Raw Data'!$B$8:$BE$51,'Occupancy Raw Data'!AE$3,FALSE))/100</f>
        <v>-8.7042092565551302E-2</v>
      </c>
      <c r="M132" s="81">
        <f>(VLOOKUP($A131,'ADR Raw Data'!$B$6:$BE$49,'ADR Raw Data'!T$1,FALSE))/100</f>
        <v>-8.5642819328454689E-2</v>
      </c>
      <c r="N132" s="82">
        <f>(VLOOKUP($A131,'ADR Raw Data'!$B$6:$BE$49,'ADR Raw Data'!U$1,FALSE))/100</f>
        <v>-0.148485729361791</v>
      </c>
      <c r="O132" s="82">
        <f>(VLOOKUP($A131,'ADR Raw Data'!$B$6:$BE$49,'ADR Raw Data'!V$1,FALSE))/100</f>
        <v>-8.4937922842531391E-2</v>
      </c>
      <c r="P132" s="82">
        <f>(VLOOKUP($A131,'ADR Raw Data'!$B$6:$BE$49,'ADR Raw Data'!W$1,FALSE))/100</f>
        <v>-5.3404526101970301E-2</v>
      </c>
      <c r="Q132" s="82">
        <f>(VLOOKUP($A131,'ADR Raw Data'!$B$6:$BE$49,'ADR Raw Data'!X$1,FALSE))/100</f>
        <v>-0.156922859390805</v>
      </c>
      <c r="R132" s="82">
        <f>(VLOOKUP($A131,'ADR Raw Data'!$B$6:$BE$49,'ADR Raw Data'!Y$1,FALSE))/100</f>
        <v>-9.8205730237113209E-2</v>
      </c>
      <c r="S132" s="83">
        <f>(VLOOKUP($A131,'ADR Raw Data'!$B$6:$BE$49,'ADR Raw Data'!AA$1,FALSE))/100</f>
        <v>-4.4139095557842498E-2</v>
      </c>
      <c r="T132" s="83">
        <f>(VLOOKUP($A131,'ADR Raw Data'!$B$6:$BE$49,'ADR Raw Data'!AB$1,FALSE))/100</f>
        <v>-9.4630371344808714E-2</v>
      </c>
      <c r="U132" s="82">
        <f>(VLOOKUP($A131,'ADR Raw Data'!$B$6:$BE$49,'ADR Raw Data'!AC$1,FALSE))/100</f>
        <v>-6.9906235216570703E-2</v>
      </c>
      <c r="V132" s="84">
        <f>(VLOOKUP($A131,'ADR Raw Data'!$B$6:$BE$49,'ADR Raw Data'!AE$1,FALSE))/100</f>
        <v>-9.2451419802492399E-2</v>
      </c>
      <c r="X132" s="81">
        <f>(VLOOKUP($A131,'RevPAR Raw Data'!$B$6:$BE$43,'RevPAR Raw Data'!T$1,FALSE))/100</f>
        <v>-0.30582459704741799</v>
      </c>
      <c r="Y132" s="82">
        <f>(VLOOKUP($A131,'RevPAR Raw Data'!$B$6:$BE$43,'RevPAR Raw Data'!U$1,FALSE))/100</f>
        <v>-0.34917693230368402</v>
      </c>
      <c r="Z132" s="82">
        <f>(VLOOKUP($A131,'RevPAR Raw Data'!$B$6:$BE$43,'RevPAR Raw Data'!V$1,FALSE))/100</f>
        <v>-0.14627004055882001</v>
      </c>
      <c r="AA132" s="82">
        <f>(VLOOKUP($A131,'RevPAR Raw Data'!$B$6:$BE$43,'RevPAR Raw Data'!W$1,FALSE))/100</f>
        <v>-9.13649716465504E-2</v>
      </c>
      <c r="AB132" s="82">
        <f>(VLOOKUP($A131,'RevPAR Raw Data'!$B$6:$BE$43,'RevPAR Raw Data'!X$1,FALSE))/100</f>
        <v>-0.29636909838889003</v>
      </c>
      <c r="AC132" s="82">
        <f>(VLOOKUP($A131,'RevPAR Raw Data'!$B$6:$BE$43,'RevPAR Raw Data'!Y$1,FALSE))/100</f>
        <v>-0.22143322017438302</v>
      </c>
      <c r="AD132" s="83">
        <f>(VLOOKUP($A131,'RevPAR Raw Data'!$B$6:$BE$43,'RevPAR Raw Data'!AA$1,FALSE))/100</f>
        <v>6.8793911779123307E-2</v>
      </c>
      <c r="AE132" s="83">
        <f>(VLOOKUP($A131,'RevPAR Raw Data'!$B$6:$BE$43,'RevPAR Raw Data'!AB$1,FALSE))/100</f>
        <v>-8.1515626474179093E-2</v>
      </c>
      <c r="AF132" s="82">
        <f>(VLOOKUP($A131,'RevPAR Raw Data'!$B$6:$BE$43,'RevPAR Raw Data'!AC$1,FALSE))/100</f>
        <v>-9.7533017044242106E-3</v>
      </c>
      <c r="AG132" s="84">
        <f>(VLOOKUP($A131,'RevPAR Raw Data'!$B$6:$BE$43,'RevPAR Raw Data'!AE$1,FALSE))/100</f>
        <v>-0.171446347327778</v>
      </c>
    </row>
    <row r="133" spans="1:34">
      <c r="A133" s="131"/>
      <c r="B133" s="109"/>
      <c r="C133" s="110"/>
      <c r="D133" s="110"/>
      <c r="E133" s="110"/>
      <c r="F133" s="110"/>
      <c r="G133" s="111"/>
      <c r="H133" s="91"/>
      <c r="I133" s="91"/>
      <c r="J133" s="111"/>
      <c r="K133" s="112"/>
      <c r="M133" s="113"/>
      <c r="N133" s="114"/>
      <c r="O133" s="114"/>
      <c r="P133" s="114"/>
      <c r="Q133" s="114"/>
      <c r="R133" s="115"/>
      <c r="S133" s="114"/>
      <c r="T133" s="114"/>
      <c r="U133" s="115"/>
      <c r="V133" s="116"/>
      <c r="X133" s="113"/>
      <c r="Y133" s="114"/>
      <c r="Z133" s="114"/>
      <c r="AA133" s="114"/>
      <c r="AB133" s="114"/>
      <c r="AC133" s="115"/>
      <c r="AD133" s="114"/>
      <c r="AE133" s="114"/>
      <c r="AF133" s="115"/>
      <c r="AG133" s="116"/>
    </row>
    <row r="134" spans="1:34">
      <c r="A134" s="108" t="s">
        <v>61</v>
      </c>
      <c r="B134" s="109">
        <f>(VLOOKUP($A134,'Occupancy Raw Data'!$B$8:$BE$45,'Occupancy Raw Data'!G$3,FALSE))/100</f>
        <v>0.43741403026134795</v>
      </c>
      <c r="C134" s="110">
        <f>(VLOOKUP($A134,'Occupancy Raw Data'!$B$8:$BE$45,'Occupancy Raw Data'!H$3,FALSE))/100</f>
        <v>0.61886749197615698</v>
      </c>
      <c r="D134" s="110">
        <f>(VLOOKUP($A134,'Occupancy Raw Data'!$B$8:$BE$45,'Occupancy Raw Data'!I$3,FALSE))/100</f>
        <v>0.70976616231086598</v>
      </c>
      <c r="E134" s="110">
        <f>(VLOOKUP($A134,'Occupancy Raw Data'!$B$8:$BE$45,'Occupancy Raw Data'!J$3,FALSE))/100</f>
        <v>0.73658872077028803</v>
      </c>
      <c r="F134" s="110">
        <f>(VLOOKUP($A134,'Occupancy Raw Data'!$B$8:$BE$45,'Occupancy Raw Data'!K$3,FALSE))/100</f>
        <v>0.71607060981201198</v>
      </c>
      <c r="G134" s="111">
        <f>(VLOOKUP($A134,'Occupancy Raw Data'!$B$8:$BE$45,'Occupancy Raw Data'!L$3,FALSE))/100</f>
        <v>0.64374140302613403</v>
      </c>
      <c r="H134" s="91">
        <f>(VLOOKUP($A134,'Occupancy Raw Data'!$B$8:$BE$45,'Occupancy Raw Data'!N$3,FALSE))/100</f>
        <v>0.75848234754699606</v>
      </c>
      <c r="I134" s="91">
        <f>(VLOOKUP($A134,'Occupancy Raw Data'!$B$8:$BE$45,'Occupancy Raw Data'!O$3,FALSE))/100</f>
        <v>0.712287941311325</v>
      </c>
      <c r="J134" s="111">
        <f>(VLOOKUP($A134,'Occupancy Raw Data'!$B$8:$BE$45,'Occupancy Raw Data'!P$3,FALSE))/100</f>
        <v>0.73538514442915992</v>
      </c>
      <c r="K134" s="112">
        <f>(VLOOKUP($A134,'Occupancy Raw Data'!$B$8:$BE$45,'Occupancy Raw Data'!R$3,FALSE))/100</f>
        <v>0.669925329141285</v>
      </c>
      <c r="M134" s="113">
        <f>VLOOKUP($A134,'ADR Raw Data'!$B$6:$BE$43,'ADR Raw Data'!G$1,FALSE)</f>
        <v>93.275838574423403</v>
      </c>
      <c r="N134" s="114">
        <f>VLOOKUP($A134,'ADR Raw Data'!$B$6:$BE$43,'ADR Raw Data'!H$1,FALSE)</f>
        <v>107.19859233191301</v>
      </c>
      <c r="O134" s="114">
        <f>VLOOKUP($A134,'ADR Raw Data'!$B$6:$BE$43,'ADR Raw Data'!I$1,FALSE)</f>
        <v>114.45622254521901</v>
      </c>
      <c r="P134" s="114">
        <f>VLOOKUP($A134,'ADR Raw Data'!$B$6:$BE$43,'ADR Raw Data'!J$1,FALSE)</f>
        <v>112.978081232492</v>
      </c>
      <c r="Q134" s="114">
        <f>VLOOKUP($A134,'ADR Raw Data'!$B$6:$BE$43,'ADR Raw Data'!K$1,FALSE)</f>
        <v>109.933392028173</v>
      </c>
      <c r="R134" s="115">
        <f>VLOOKUP($A134,'ADR Raw Data'!$B$6:$BE$43,'ADR Raw Data'!L$1,FALSE)</f>
        <v>108.837955128205</v>
      </c>
      <c r="S134" s="114">
        <f>VLOOKUP($A134,'ADR Raw Data'!$B$6:$BE$43,'ADR Raw Data'!N$1,FALSE)</f>
        <v>122.137456551307</v>
      </c>
      <c r="T134" s="114">
        <f>VLOOKUP($A134,'ADR Raw Data'!$B$6:$BE$43,'ADR Raw Data'!O$1,FALSE)</f>
        <v>118.942240102993</v>
      </c>
      <c r="U134" s="115">
        <f>VLOOKUP($A134,'ADR Raw Data'!$B$6:$BE$43,'ADR Raw Data'!P$1,FALSE)</f>
        <v>120.59002649832399</v>
      </c>
      <c r="V134" s="116">
        <f>VLOOKUP($A134,'ADR Raw Data'!$B$6:$BE$43,'ADR Raw Data'!R$1,FALSE)</f>
        <v>112.52378113465799</v>
      </c>
      <c r="X134" s="113">
        <f>VLOOKUP($A134,'RevPAR Raw Data'!$B$6:$BE$43,'RevPAR Raw Data'!G$1,FALSE)</f>
        <v>40.800160476845399</v>
      </c>
      <c r="Y134" s="114">
        <f>VLOOKUP($A134,'RevPAR Raw Data'!$B$6:$BE$43,'RevPAR Raw Data'!H$1,FALSE)</f>
        <v>66.341723979825701</v>
      </c>
      <c r="Z134" s="114">
        <f>VLOOKUP($A134,'RevPAR Raw Data'!$B$6:$BE$43,'RevPAR Raw Data'!I$1,FALSE)</f>
        <v>81.237153828518998</v>
      </c>
      <c r="AA134" s="114">
        <f>VLOOKUP($A134,'RevPAR Raw Data'!$B$6:$BE$43,'RevPAR Raw Data'!J$1,FALSE)</f>
        <v>83.218380330123694</v>
      </c>
      <c r="AB134" s="114">
        <f>VLOOKUP($A134,'RevPAR Raw Data'!$B$6:$BE$43,'RevPAR Raw Data'!K$1,FALSE)</f>
        <v>78.720071068317196</v>
      </c>
      <c r="AC134" s="115">
        <f>VLOOKUP($A134,'RevPAR Raw Data'!$B$6:$BE$43,'RevPAR Raw Data'!L$1,FALSE)</f>
        <v>70.063497936726193</v>
      </c>
      <c r="AD134" s="114">
        <f>VLOOKUP($A134,'RevPAR Raw Data'!$B$6:$BE$43,'RevPAR Raw Data'!N$1,FALSE)</f>
        <v>92.6391047684548</v>
      </c>
      <c r="AE134" s="114">
        <f>VLOOKUP($A134,'RevPAR Raw Data'!$B$6:$BE$43,'RevPAR Raw Data'!O$1,FALSE)</f>
        <v>84.7211233379183</v>
      </c>
      <c r="AF134" s="115">
        <f>VLOOKUP($A134,'RevPAR Raw Data'!$B$6:$BE$43,'RevPAR Raw Data'!P$1,FALSE)</f>
        <v>88.6801140531866</v>
      </c>
      <c r="AG134" s="116">
        <f>VLOOKUP($A134,'RevPAR Raw Data'!$B$6:$BE$43,'RevPAR Raw Data'!R$1,FALSE)</f>
        <v>75.382531112857706</v>
      </c>
    </row>
    <row r="135" spans="1:34" ht="14.25">
      <c r="A135" s="93" t="s">
        <v>14</v>
      </c>
      <c r="B135" s="81">
        <f>(VLOOKUP($A134,'Occupancy Raw Data'!$B$8:$BE$51,'Occupancy Raw Data'!T$3,FALSE))/100</f>
        <v>-6.1105108845935806E-2</v>
      </c>
      <c r="C135" s="82">
        <f>(VLOOKUP($A134,'Occupancy Raw Data'!$B$8:$BE$51,'Occupancy Raw Data'!U$3,FALSE))/100</f>
        <v>-6.2861014515274302E-2</v>
      </c>
      <c r="D135" s="82">
        <f>(VLOOKUP($A134,'Occupancy Raw Data'!$B$8:$BE$51,'Occupancy Raw Data'!V$3,FALSE))/100</f>
        <v>-6.0268246369388601E-2</v>
      </c>
      <c r="E135" s="82">
        <f>(VLOOKUP($A134,'Occupancy Raw Data'!$B$8:$BE$51,'Occupancy Raw Data'!W$3,FALSE))/100</f>
        <v>-1.9765865436948901E-2</v>
      </c>
      <c r="F135" s="82">
        <f>(VLOOKUP($A134,'Occupancy Raw Data'!$B$8:$BE$51,'Occupancy Raw Data'!X$3,FALSE))/100</f>
        <v>-1.51071123471257E-2</v>
      </c>
      <c r="G135" s="82">
        <f>(VLOOKUP($A134,'Occupancy Raw Data'!$B$8:$BE$51,'Occupancy Raw Data'!Y$3,FALSE))/100</f>
        <v>-4.2063813724204202E-2</v>
      </c>
      <c r="H135" s="83">
        <f>(VLOOKUP($A134,'Occupancy Raw Data'!$B$8:$BE$51,'Occupancy Raw Data'!AA$3,FALSE))/100</f>
        <v>5.0866687912982905E-2</v>
      </c>
      <c r="I135" s="83">
        <f>(VLOOKUP($A134,'Occupancy Raw Data'!$B$8:$BE$51,'Occupancy Raw Data'!AB$3,FALSE))/100</f>
        <v>9.7369021557555002E-2</v>
      </c>
      <c r="J135" s="82">
        <f>(VLOOKUP($A134,'Occupancy Raw Data'!$B$8:$BE$51,'Occupancy Raw Data'!AC$3,FALSE))/100</f>
        <v>7.2885100732334604E-2</v>
      </c>
      <c r="K135" s="84">
        <f>(VLOOKUP($A134,'Occupancy Raw Data'!$B$8:$BE$51,'Occupancy Raw Data'!AE$3,FALSE))/100</f>
        <v>-8.7554830268054395E-3</v>
      </c>
      <c r="M135" s="81">
        <f>(VLOOKUP($A134,'ADR Raw Data'!$B$6:$BE$49,'ADR Raw Data'!T$1,FALSE))/100</f>
        <v>-2.2150312515328001E-2</v>
      </c>
      <c r="N135" s="82">
        <f>(VLOOKUP($A134,'ADR Raw Data'!$B$6:$BE$49,'ADR Raw Data'!U$1,FALSE))/100</f>
        <v>-1.7890733598279701E-3</v>
      </c>
      <c r="O135" s="82">
        <f>(VLOOKUP($A134,'ADR Raw Data'!$B$6:$BE$49,'ADR Raw Data'!V$1,FALSE))/100</f>
        <v>-3.88951309617385E-3</v>
      </c>
      <c r="P135" s="82">
        <f>(VLOOKUP($A134,'ADR Raw Data'!$B$6:$BE$49,'ADR Raw Data'!W$1,FALSE))/100</f>
        <v>1.3866529857945399E-2</v>
      </c>
      <c r="Q135" s="82">
        <f>(VLOOKUP($A134,'ADR Raw Data'!$B$6:$BE$49,'ADR Raw Data'!X$1,FALSE))/100</f>
        <v>2.9600341719937099E-3</v>
      </c>
      <c r="R135" s="82">
        <f>(VLOOKUP($A134,'ADR Raw Data'!$B$6:$BE$49,'ADR Raw Data'!Y$1,FALSE))/100</f>
        <v>3.55683436503965E-4</v>
      </c>
      <c r="S135" s="83">
        <f>(VLOOKUP($A134,'ADR Raw Data'!$B$6:$BE$49,'ADR Raw Data'!AA$1,FALSE))/100</f>
        <v>1.6994801143718302E-2</v>
      </c>
      <c r="T135" s="83">
        <f>(VLOOKUP($A134,'ADR Raw Data'!$B$6:$BE$49,'ADR Raw Data'!AB$1,FALSE))/100</f>
        <v>4.2940627438090698E-2</v>
      </c>
      <c r="U135" s="82">
        <f>(VLOOKUP($A134,'ADR Raw Data'!$B$6:$BE$49,'ADR Raw Data'!AC$1,FALSE))/100</f>
        <v>2.8651511936276099E-2</v>
      </c>
      <c r="V135" s="84">
        <f>(VLOOKUP($A134,'ADR Raw Data'!$B$6:$BE$49,'ADR Raw Data'!AE$1,FALSE))/100</f>
        <v>1.1517513132250801E-2</v>
      </c>
      <c r="X135" s="81">
        <f>(VLOOKUP($A134,'RevPAR Raw Data'!$B$6:$BE$43,'RevPAR Raw Data'!T$1,FALSE))/100</f>
        <v>-8.1901924104043206E-2</v>
      </c>
      <c r="Y135" s="82">
        <f>(VLOOKUP($A134,'RevPAR Raw Data'!$B$6:$BE$43,'RevPAR Raw Data'!U$1,FALSE))/100</f>
        <v>-6.4537624908661204E-2</v>
      </c>
      <c r="Z135" s="82">
        <f>(VLOOKUP($A134,'RevPAR Raw Data'!$B$6:$BE$43,'RevPAR Raw Data'!V$1,FALSE))/100</f>
        <v>-6.3923345332025303E-2</v>
      </c>
      <c r="AA135" s="82">
        <f>(VLOOKUP($A134,'RevPAR Raw Data'!$B$6:$BE$43,'RevPAR Raw Data'!W$1,FALSE))/100</f>
        <v>-6.1734195422530102E-3</v>
      </c>
      <c r="AB135" s="82">
        <f>(VLOOKUP($A134,'RevPAR Raw Data'!$B$6:$BE$43,'RevPAR Raw Data'!X$1,FALSE))/100</f>
        <v>-1.21917957439196E-2</v>
      </c>
      <c r="AC135" s="82">
        <f>(VLOOKUP($A134,'RevPAR Raw Data'!$B$6:$BE$43,'RevPAR Raw Data'!Y$1,FALSE))/100</f>
        <v>-4.1723091689518196E-2</v>
      </c>
      <c r="AD135" s="83">
        <f>(VLOOKUP($A134,'RevPAR Raw Data'!$B$6:$BE$43,'RevPAR Raw Data'!AA$1,FALSE))/100</f>
        <v>6.8725958302622001E-2</v>
      </c>
      <c r="AE135" s="83">
        <f>(VLOOKUP($A134,'RevPAR Raw Data'!$B$6:$BE$43,'RevPAR Raw Data'!AB$1,FALSE))/100</f>
        <v>0.14449073587436001</v>
      </c>
      <c r="AF135" s="82">
        <f>(VLOOKUP($A134,'RevPAR Raw Data'!$B$6:$BE$43,'RevPAR Raw Data'!AC$1,FALSE))/100</f>
        <v>0.10362488100222</v>
      </c>
      <c r="AG135" s="84">
        <f>(VLOOKUP($A134,'RevPAR Raw Data'!$B$6:$BE$43,'RevPAR Raw Data'!AE$1,FALSE))/100</f>
        <v>2.6611887147049902E-3</v>
      </c>
    </row>
    <row r="136" spans="1:34">
      <c r="A136" s="131"/>
      <c r="B136" s="109"/>
      <c r="C136" s="110"/>
      <c r="D136" s="110"/>
      <c r="E136" s="110"/>
      <c r="F136" s="110"/>
      <c r="G136" s="111"/>
      <c r="H136" s="91"/>
      <c r="I136" s="91"/>
      <c r="J136" s="111"/>
      <c r="K136" s="112"/>
      <c r="M136" s="113"/>
      <c r="N136" s="114"/>
      <c r="O136" s="114"/>
      <c r="P136" s="114"/>
      <c r="Q136" s="114"/>
      <c r="R136" s="115"/>
      <c r="S136" s="114"/>
      <c r="T136" s="114"/>
      <c r="U136" s="115"/>
      <c r="V136" s="116"/>
      <c r="X136" s="113"/>
      <c r="Y136" s="114"/>
      <c r="Z136" s="114"/>
      <c r="AA136" s="114"/>
      <c r="AB136" s="114"/>
      <c r="AC136" s="115"/>
      <c r="AD136" s="114"/>
      <c r="AE136" s="114"/>
      <c r="AF136" s="115"/>
      <c r="AG136" s="116"/>
    </row>
    <row r="137" spans="1:34">
      <c r="A137" s="108" t="s">
        <v>60</v>
      </c>
      <c r="B137" s="109">
        <f>(VLOOKUP($A137,'Occupancy Raw Data'!$B$8:$BE$54,'Occupancy Raw Data'!G$3,FALSE))/100</f>
        <v>0.55090040426313802</v>
      </c>
      <c r="C137" s="110">
        <f>(VLOOKUP($A137,'Occupancy Raw Data'!$B$8:$BE$54,'Occupancy Raw Data'!H$3,FALSE))/100</f>
        <v>0.71922087467842699</v>
      </c>
      <c r="D137" s="110">
        <f>(VLOOKUP($A137,'Occupancy Raw Data'!$B$8:$BE$54,'Occupancy Raw Data'!I$3,FALSE))/100</f>
        <v>0.79786843072399805</v>
      </c>
      <c r="E137" s="110">
        <f>(VLOOKUP($A137,'Occupancy Raw Data'!$B$8:$BE$54,'Occupancy Raw Data'!J$3,FALSE))/100</f>
        <v>0.81881661153987495</v>
      </c>
      <c r="F137" s="110">
        <f>(VLOOKUP($A137,'Occupancy Raw Data'!$B$8:$BE$54,'Occupancy Raw Data'!K$3,FALSE))/100</f>
        <v>0.81697905181918395</v>
      </c>
      <c r="G137" s="111">
        <f>(VLOOKUP($A137,'Occupancy Raw Data'!$B$8:$BE$54,'Occupancy Raw Data'!L$3,FALSE))/100</f>
        <v>0.7407570746049239</v>
      </c>
      <c r="H137" s="91">
        <f>(VLOOKUP($A137,'Occupancy Raw Data'!$B$8:$BE$54,'Occupancy Raw Data'!N$3,FALSE))/100</f>
        <v>0.82984196986401992</v>
      </c>
      <c r="I137" s="91">
        <f>(VLOOKUP($A137,'Occupancy Raw Data'!$B$8:$BE$54,'Occupancy Raw Data'!O$3,FALSE))/100</f>
        <v>0.76295479603087102</v>
      </c>
      <c r="J137" s="111">
        <f>(VLOOKUP($A137,'Occupancy Raw Data'!$B$8:$BE$54,'Occupancy Raw Data'!P$3,FALSE))/100</f>
        <v>0.79639838294744492</v>
      </c>
      <c r="K137" s="112">
        <f>(VLOOKUP($A137,'Occupancy Raw Data'!$B$8:$BE$54,'Occupancy Raw Data'!R$3,FALSE))/100</f>
        <v>0.75665459127421597</v>
      </c>
      <c r="M137" s="113">
        <f>VLOOKUP($A137,'ADR Raw Data'!$B$6:$BE$54,'ADR Raw Data'!G$1,FALSE)</f>
        <v>94.310220146764493</v>
      </c>
      <c r="N137" s="114">
        <f>VLOOKUP($A137,'ADR Raw Data'!$B$6:$BE$54,'ADR Raw Data'!H$1,FALSE)</f>
        <v>102.843673990802</v>
      </c>
      <c r="O137" s="114">
        <f>VLOOKUP($A137,'ADR Raw Data'!$B$6:$BE$54,'ADR Raw Data'!I$1,FALSE)</f>
        <v>107.963233532934</v>
      </c>
      <c r="P137" s="114">
        <f>VLOOKUP($A137,'ADR Raw Data'!$B$6:$BE$54,'ADR Raw Data'!J$1,FALSE)</f>
        <v>109.37263464991</v>
      </c>
      <c r="Q137" s="114">
        <f>VLOOKUP($A137,'ADR Raw Data'!$B$6:$BE$54,'ADR Raw Data'!K$1,FALSE)</f>
        <v>104.974777327935</v>
      </c>
      <c r="R137" s="115">
        <f>VLOOKUP($A137,'ADR Raw Data'!$B$6:$BE$54,'ADR Raw Data'!L$1,FALSE)</f>
        <v>104.590735264933</v>
      </c>
      <c r="S137" s="114">
        <f>VLOOKUP($A137,'ADR Raw Data'!$B$6:$BE$54,'ADR Raw Data'!N$1,FALSE)</f>
        <v>106.789574844995</v>
      </c>
      <c r="T137" s="114">
        <f>VLOOKUP($A137,'ADR Raw Data'!$B$6:$BE$54,'ADR Raw Data'!O$1,FALSE)</f>
        <v>100.758810211946</v>
      </c>
      <c r="U137" s="115">
        <f>VLOOKUP($A137,'ADR Raw Data'!$B$6:$BE$54,'ADR Raw Data'!P$1,FALSE)</f>
        <v>103.900819104753</v>
      </c>
      <c r="V137" s="116">
        <f>VLOOKUP($A137,'ADR Raw Data'!$B$6:$BE$54,'ADR Raw Data'!R$1,FALSE)</f>
        <v>104.383262558978</v>
      </c>
      <c r="X137" s="113">
        <f>VLOOKUP($A137,'RevPAR Raw Data'!$B$6:$BE$54,'RevPAR Raw Data'!G$1,FALSE)</f>
        <v>51.955538404998101</v>
      </c>
      <c r="Y137" s="114">
        <f>VLOOKUP($A137,'RevPAR Raw Data'!$B$6:$BE$54,'RevPAR Raw Data'!H$1,FALSE)</f>
        <v>73.967317162807703</v>
      </c>
      <c r="Z137" s="114">
        <f>VLOOKUP($A137,'RevPAR Raw Data'!$B$6:$BE$54,'RevPAR Raw Data'!I$1,FALSE)</f>
        <v>86.140455714810699</v>
      </c>
      <c r="AA137" s="114">
        <f>VLOOKUP($A137,'RevPAR Raw Data'!$B$6:$BE$54,'RevPAR Raw Data'!J$1,FALSE)</f>
        <v>89.556130099228199</v>
      </c>
      <c r="AB137" s="114">
        <f>VLOOKUP($A137,'RevPAR Raw Data'!$B$6:$BE$54,'RevPAR Raw Data'!K$1,FALSE)</f>
        <v>85.762194046306504</v>
      </c>
      <c r="AC137" s="115">
        <f>VLOOKUP($A137,'RevPAR Raw Data'!$B$6:$BE$54,'RevPAR Raw Data'!L$1,FALSE)</f>
        <v>77.476327085630203</v>
      </c>
      <c r="AD137" s="114">
        <f>VLOOKUP($A137,'RevPAR Raw Data'!$B$6:$BE$54,'RevPAR Raw Data'!N$1,FALSE)</f>
        <v>88.618471150312303</v>
      </c>
      <c r="AE137" s="114">
        <f>VLOOKUP($A137,'RevPAR Raw Data'!$B$6:$BE$54,'RevPAR Raw Data'!O$1,FALSE)</f>
        <v>76.874417493568501</v>
      </c>
      <c r="AF137" s="115">
        <f>VLOOKUP($A137,'RevPAR Raw Data'!$B$6:$BE$54,'RevPAR Raw Data'!P$1,FALSE)</f>
        <v>82.746444321940402</v>
      </c>
      <c r="AG137" s="116">
        <f>VLOOKUP($A137,'RevPAR Raw Data'!$B$6:$BE$54,'RevPAR Raw Data'!R$1,FALSE)</f>
        <v>78.982074867433099</v>
      </c>
    </row>
    <row r="138" spans="1:34" ht="14.25">
      <c r="A138" s="93" t="s">
        <v>14</v>
      </c>
      <c r="B138" s="81">
        <f>(VLOOKUP($A137,'Occupancy Raw Data'!$B$8:$BE$54,'Occupancy Raw Data'!T$3,FALSE))/100</f>
        <v>4.7375504636027299E-2</v>
      </c>
      <c r="C138" s="82">
        <f>(VLOOKUP($A137,'Occupancy Raw Data'!$B$8:$BE$54,'Occupancy Raw Data'!U$3,FALSE))/100</f>
        <v>1.69129697500362E-2</v>
      </c>
      <c r="D138" s="82">
        <f>(VLOOKUP($A137,'Occupancy Raw Data'!$B$8:$BE$54,'Occupancy Raw Data'!V$3,FALSE))/100</f>
        <v>1.8959632145491501E-2</v>
      </c>
      <c r="E138" s="82">
        <f>(VLOOKUP($A137,'Occupancy Raw Data'!$B$8:$BE$54,'Occupancy Raw Data'!W$3,FALSE))/100</f>
        <v>3.2634656174099497E-2</v>
      </c>
      <c r="F138" s="82">
        <f>(VLOOKUP($A137,'Occupancy Raw Data'!$B$8:$BE$54,'Occupancy Raw Data'!X$3,FALSE))/100</f>
        <v>0.11029875452084199</v>
      </c>
      <c r="G138" s="82">
        <f>(VLOOKUP($A137,'Occupancy Raw Data'!$B$8:$BE$54,'Occupancy Raw Data'!Y$3,FALSE))/100</f>
        <v>4.4784930669696202E-2</v>
      </c>
      <c r="H138" s="83">
        <f>(VLOOKUP($A137,'Occupancy Raw Data'!$B$8:$BE$54,'Occupancy Raw Data'!AA$3,FALSE))/100</f>
        <v>0.226998009400114</v>
      </c>
      <c r="I138" s="83">
        <f>(VLOOKUP($A137,'Occupancy Raw Data'!$B$8:$BE$54,'Occupancy Raw Data'!AB$3,FALSE))/100</f>
        <v>0.25877555025773902</v>
      </c>
      <c r="J138" s="82">
        <f>(VLOOKUP($A137,'Occupancy Raw Data'!$B$8:$BE$54,'Occupancy Raw Data'!AC$3,FALSE))/100</f>
        <v>0.24201690282122498</v>
      </c>
      <c r="K138" s="84">
        <f>(VLOOKUP($A137,'Occupancy Raw Data'!$B$8:$BE$54,'Occupancy Raw Data'!AE$3,FALSE))/100</f>
        <v>9.7180244224822993E-2</v>
      </c>
      <c r="M138" s="81">
        <f>(VLOOKUP($A137,'ADR Raw Data'!$B$6:$BE$54,'ADR Raw Data'!T$1,FALSE))/100</f>
        <v>-6.0128800700444698E-2</v>
      </c>
      <c r="N138" s="82">
        <f>(VLOOKUP($A137,'ADR Raw Data'!$B$6:$BE$54,'ADR Raw Data'!U$1,FALSE))/100</f>
        <v>-9.2497150847118889E-2</v>
      </c>
      <c r="O138" s="82">
        <f>(VLOOKUP($A137,'ADR Raw Data'!$B$6:$BE$54,'ADR Raw Data'!V$1,FALSE))/100</f>
        <v>-7.9540561162121201E-2</v>
      </c>
      <c r="P138" s="82">
        <f>(VLOOKUP($A137,'ADR Raw Data'!$B$6:$BE$54,'ADR Raw Data'!W$1,FALSE))/100</f>
        <v>-5.7195033306596602E-2</v>
      </c>
      <c r="Q138" s="82">
        <f>(VLOOKUP($A137,'ADR Raw Data'!$B$6:$BE$54,'ADR Raw Data'!X$1,FALSE))/100</f>
        <v>-4.6815191793088899E-2</v>
      </c>
      <c r="R138" s="82">
        <f>(VLOOKUP($A137,'ADR Raw Data'!$B$6:$BE$54,'ADR Raw Data'!Y$1,FALSE))/100</f>
        <v>-6.7923062238277696E-2</v>
      </c>
      <c r="S138" s="83">
        <f>(VLOOKUP($A137,'ADR Raw Data'!$B$6:$BE$54,'ADR Raw Data'!AA$1,FALSE))/100</f>
        <v>-4.4648070757127602E-2</v>
      </c>
      <c r="T138" s="83">
        <f>(VLOOKUP($A137,'ADR Raw Data'!$B$6:$BE$54,'ADR Raw Data'!AB$1,FALSE))/100</f>
        <v>-3.4644979645060997E-2</v>
      </c>
      <c r="U138" s="82">
        <f>(VLOOKUP($A137,'ADR Raw Data'!$B$6:$BE$54,'ADR Raw Data'!AC$1,FALSE))/100</f>
        <v>-4.0446051635550505E-2</v>
      </c>
      <c r="V138" s="84">
        <f>(VLOOKUP($A137,'ADR Raw Data'!$B$6:$BE$54,'ADR Raw Data'!AE$1,FALSE))/100</f>
        <v>-6.1030944716150205E-2</v>
      </c>
      <c r="X138" s="81">
        <f>(VLOOKUP($A137,'RevPAR Raw Data'!$B$6:$BE$54,'RevPAR Raw Data'!T$1,FALSE))/100</f>
        <v>-1.5601928340760001E-2</v>
      </c>
      <c r="Y138" s="82">
        <f>(VLOOKUP($A137,'RevPAR Raw Data'!$B$6:$BE$54,'RevPAR Raw Data'!U$1,FALSE))/100</f>
        <v>-7.7148582611324595E-2</v>
      </c>
      <c r="Z138" s="82">
        <f>(VLOOKUP($A137,'RevPAR Raw Data'!$B$6:$BE$54,'RevPAR Raw Data'!V$1,FALSE))/100</f>
        <v>-6.2088988796909501E-2</v>
      </c>
      <c r="AA138" s="82">
        <f>(VLOOKUP($A137,'RevPAR Raw Data'!$B$6:$BE$54,'RevPAR Raw Data'!W$1,FALSE))/100</f>
        <v>-2.6426917379324E-2</v>
      </c>
      <c r="AB138" s="82">
        <f>(VLOOKUP($A137,'RevPAR Raw Data'!$B$6:$BE$54,'RevPAR Raw Data'!X$1,FALSE))/100</f>
        <v>5.8319905380321606E-2</v>
      </c>
      <c r="AC138" s="82">
        <f>(VLOOKUP($A137,'RevPAR Raw Data'!$B$6:$BE$54,'RevPAR Raw Data'!Y$1,FALSE))/100</f>
        <v>-2.6180061201796199E-2</v>
      </c>
      <c r="AD138" s="83">
        <f>(VLOOKUP($A137,'RevPAR Raw Data'!$B$6:$BE$54,'RevPAR Raw Data'!AA$1,FALSE))/100</f>
        <v>0.17221491545756301</v>
      </c>
      <c r="AE138" s="83">
        <f>(VLOOKUP($A137,'RevPAR Raw Data'!$B$6:$BE$54,'RevPAR Raw Data'!AB$1,FALSE))/100</f>
        <v>0.215165296941359</v>
      </c>
      <c r="AF138" s="82">
        <f>(VLOOKUP($A137,'RevPAR Raw Data'!$B$6:$BE$54,'RevPAR Raw Data'!AC$1,FALSE))/100</f>
        <v>0.19178222303749098</v>
      </c>
      <c r="AG138" s="84">
        <f>(VLOOKUP($A137,'RevPAR Raw Data'!$B$6:$BE$54,'RevPAR Raw Data'!AE$1,FALSE))/100</f>
        <v>3.0218297395885697E-2</v>
      </c>
    </row>
    <row r="139" spans="1:34">
      <c r="A139" s="131"/>
      <c r="B139" s="109"/>
      <c r="C139" s="110"/>
      <c r="D139" s="110"/>
      <c r="E139" s="110"/>
      <c r="F139" s="110"/>
      <c r="G139" s="111"/>
      <c r="H139" s="91"/>
      <c r="I139" s="91"/>
      <c r="J139" s="111"/>
      <c r="K139" s="112"/>
      <c r="M139" s="113"/>
      <c r="N139" s="114"/>
      <c r="O139" s="114"/>
      <c r="P139" s="114"/>
      <c r="Q139" s="114"/>
      <c r="R139" s="115"/>
      <c r="S139" s="114"/>
      <c r="T139" s="114"/>
      <c r="U139" s="115"/>
      <c r="V139" s="116"/>
      <c r="X139" s="113"/>
      <c r="Y139" s="114"/>
      <c r="Z139" s="114"/>
      <c r="AA139" s="114"/>
      <c r="AB139" s="114"/>
      <c r="AC139" s="115"/>
      <c r="AD139" s="114"/>
      <c r="AE139" s="114"/>
      <c r="AF139" s="115"/>
      <c r="AG139" s="116"/>
    </row>
    <row r="140" spans="1:34">
      <c r="A140" s="108" t="s">
        <v>62</v>
      </c>
      <c r="B140" s="109">
        <f>(VLOOKUP($A140,'Occupancy Raw Data'!$B$8:$BE$45,'Occupancy Raw Data'!G$3,FALSE))/100</f>
        <v>0.50285062713797002</v>
      </c>
      <c r="C140" s="110">
        <f>(VLOOKUP($A140,'Occupancy Raw Data'!$B$8:$BE$45,'Occupancy Raw Data'!H$3,FALSE))/100</f>
        <v>0.57753705815279299</v>
      </c>
      <c r="D140" s="110">
        <f>(VLOOKUP($A140,'Occupancy Raw Data'!$B$8:$BE$45,'Occupancy Raw Data'!I$3,FALSE))/100</f>
        <v>0.62856328392246197</v>
      </c>
      <c r="E140" s="110">
        <f>(VLOOKUP($A140,'Occupancy Raw Data'!$B$8:$BE$45,'Occupancy Raw Data'!J$3,FALSE))/100</f>
        <v>0.63483466362599694</v>
      </c>
      <c r="F140" s="110">
        <f>(VLOOKUP($A140,'Occupancy Raw Data'!$B$8:$BE$45,'Occupancy Raw Data'!K$3,FALSE))/100</f>
        <v>0.64965792474344297</v>
      </c>
      <c r="G140" s="111">
        <f>(VLOOKUP($A140,'Occupancy Raw Data'!$B$8:$BE$45,'Occupancy Raw Data'!L$3,FALSE))/100</f>
        <v>0.59868871151653302</v>
      </c>
      <c r="H140" s="91">
        <f>(VLOOKUP($A140,'Occupancy Raw Data'!$B$8:$BE$45,'Occupancy Raw Data'!N$3,FALSE))/100</f>
        <v>0.67588369441276996</v>
      </c>
      <c r="I140" s="91">
        <f>(VLOOKUP($A140,'Occupancy Raw Data'!$B$8:$BE$45,'Occupancy Raw Data'!O$3,FALSE))/100</f>
        <v>0.65935005701254201</v>
      </c>
      <c r="J140" s="111">
        <f>(VLOOKUP($A140,'Occupancy Raw Data'!$B$8:$BE$45,'Occupancy Raw Data'!P$3,FALSE))/100</f>
        <v>0.66761687571265593</v>
      </c>
      <c r="K140" s="112">
        <f>(VLOOKUP($A140,'Occupancy Raw Data'!$B$8:$BE$45,'Occupancy Raw Data'!R$3,FALSE))/100</f>
        <v>0.61838247271542501</v>
      </c>
      <c r="M140" s="113">
        <f>VLOOKUP($A140,'ADR Raw Data'!$B$6:$BE$43,'ADR Raw Data'!G$1,FALSE)</f>
        <v>85.176873752834396</v>
      </c>
      <c r="N140" s="114">
        <f>VLOOKUP($A140,'ADR Raw Data'!$B$6:$BE$43,'ADR Raw Data'!H$1,FALSE)</f>
        <v>90.735618854886397</v>
      </c>
      <c r="O140" s="114">
        <f>VLOOKUP($A140,'ADR Raw Data'!$B$6:$BE$43,'ADR Raw Data'!I$1,FALSE)</f>
        <v>88.856699455782305</v>
      </c>
      <c r="P140" s="114">
        <f>VLOOKUP($A140,'ADR Raw Data'!$B$6:$BE$43,'ADR Raw Data'!J$1,FALSE)</f>
        <v>89.485347687471901</v>
      </c>
      <c r="Q140" s="114">
        <f>VLOOKUP($A140,'ADR Raw Data'!$B$6:$BE$43,'ADR Raw Data'!K$1,FALSE)</f>
        <v>89.617006318560698</v>
      </c>
      <c r="R140" s="115">
        <f>VLOOKUP($A140,'ADR Raw Data'!$B$6:$BE$43,'ADR Raw Data'!L$1,FALSE)</f>
        <v>88.899382734977607</v>
      </c>
      <c r="S140" s="114">
        <f>VLOOKUP($A140,'ADR Raw Data'!$B$6:$BE$43,'ADR Raw Data'!N$1,FALSE)</f>
        <v>101.147944285111</v>
      </c>
      <c r="T140" s="114">
        <f>VLOOKUP($A140,'ADR Raw Data'!$B$6:$BE$43,'ADR Raw Data'!O$1,FALSE)</f>
        <v>99.320161262429707</v>
      </c>
      <c r="U140" s="115">
        <f>VLOOKUP($A140,'ADR Raw Data'!$B$6:$BE$43,'ADR Raw Data'!P$1,FALSE)</f>
        <v>100.2453691076</v>
      </c>
      <c r="V140" s="116">
        <f>VLOOKUP($A140,'ADR Raw Data'!$B$6:$BE$43,'ADR Raw Data'!R$1,FALSE)</f>
        <v>92.399191768192196</v>
      </c>
      <c r="X140" s="113">
        <f>VLOOKUP($A140,'RevPAR Raw Data'!$B$6:$BE$43,'RevPAR Raw Data'!G$1,FALSE)</f>
        <v>42.831244384264501</v>
      </c>
      <c r="Y140" s="114">
        <f>VLOOKUP($A140,'RevPAR Raw Data'!$B$6:$BE$43,'RevPAR Raw Data'!H$1,FALSE)</f>
        <v>52.403182383124197</v>
      </c>
      <c r="Z140" s="114">
        <f>VLOOKUP($A140,'RevPAR Raw Data'!$B$6:$BE$43,'RevPAR Raw Data'!I$1,FALSE)</f>
        <v>55.852058808437803</v>
      </c>
      <c r="AA140" s="114">
        <f>VLOOKUP($A140,'RevPAR Raw Data'!$B$6:$BE$43,'RevPAR Raw Data'!J$1,FALSE)</f>
        <v>56.8084005986316</v>
      </c>
      <c r="AB140" s="114">
        <f>VLOOKUP($A140,'RevPAR Raw Data'!$B$6:$BE$43,'RevPAR Raw Data'!K$1,FALSE)</f>
        <v>58.220398346636202</v>
      </c>
      <c r="AC140" s="115">
        <f>VLOOKUP($A140,'RevPAR Raw Data'!$B$6:$BE$43,'RevPAR Raw Data'!L$1,FALSE)</f>
        <v>53.2230569042189</v>
      </c>
      <c r="AD140" s="114">
        <f>VLOOKUP($A140,'RevPAR Raw Data'!$B$6:$BE$43,'RevPAR Raw Data'!N$1,FALSE)</f>
        <v>68.364246265678403</v>
      </c>
      <c r="AE140" s="114">
        <f>VLOOKUP($A140,'RevPAR Raw Data'!$B$6:$BE$43,'RevPAR Raw Data'!O$1,FALSE)</f>
        <v>65.486753990877901</v>
      </c>
      <c r="AF140" s="115">
        <f>VLOOKUP($A140,'RevPAR Raw Data'!$B$6:$BE$43,'RevPAR Raw Data'!P$1,FALSE)</f>
        <v>66.925500128278202</v>
      </c>
      <c r="AG140" s="116">
        <f>VLOOKUP($A140,'RevPAR Raw Data'!$B$6:$BE$43,'RevPAR Raw Data'!R$1,FALSE)</f>
        <v>57.138040682521499</v>
      </c>
    </row>
    <row r="141" spans="1:34" ht="14.25">
      <c r="A141" s="93" t="s">
        <v>14</v>
      </c>
      <c r="B141" s="81">
        <f>(VLOOKUP($A140,'Occupancy Raw Data'!$B$8:$BE$51,'Occupancy Raw Data'!T$3,FALSE))/100</f>
        <v>9.2153000932932494E-2</v>
      </c>
      <c r="C141" s="82">
        <f>(VLOOKUP($A140,'Occupancy Raw Data'!$B$8:$BE$51,'Occupancy Raw Data'!U$3,FALSE))/100</f>
        <v>-7.1903337089519407E-3</v>
      </c>
      <c r="D141" s="82">
        <f>(VLOOKUP($A140,'Occupancy Raw Data'!$B$8:$BE$51,'Occupancy Raw Data'!V$3,FALSE))/100</f>
        <v>-1.4942323455738499E-2</v>
      </c>
      <c r="E141" s="82">
        <f>(VLOOKUP($A140,'Occupancy Raw Data'!$B$8:$BE$51,'Occupancy Raw Data'!W$3,FALSE))/100</f>
        <v>3.0762523649793799E-2</v>
      </c>
      <c r="F141" s="82">
        <f>(VLOOKUP($A140,'Occupancy Raw Data'!$B$8:$BE$51,'Occupancy Raw Data'!X$3,FALSE))/100</f>
        <v>-6.13827551916875E-4</v>
      </c>
      <c r="G141" s="82">
        <f>(VLOOKUP($A140,'Occupancy Raw Data'!$B$8:$BE$51,'Occupancy Raw Data'!Y$3,FALSE))/100</f>
        <v>1.6040762948712699E-2</v>
      </c>
      <c r="H141" s="83">
        <f>(VLOOKUP($A140,'Occupancy Raw Data'!$B$8:$BE$51,'Occupancy Raw Data'!AA$3,FALSE))/100</f>
        <v>-5.4588009362059597E-4</v>
      </c>
      <c r="I141" s="83">
        <f>(VLOOKUP($A140,'Occupancy Raw Data'!$B$8:$BE$51,'Occupancy Raw Data'!AB$3,FALSE))/100</f>
        <v>-3.75571902626557E-2</v>
      </c>
      <c r="J141" s="82">
        <f>(VLOOKUP($A140,'Occupancy Raw Data'!$B$8:$BE$51,'Occupancy Raw Data'!AC$3,FALSE))/100</f>
        <v>-1.9171525830223499E-2</v>
      </c>
      <c r="K141" s="84">
        <f>(VLOOKUP($A140,'Occupancy Raw Data'!$B$8:$BE$51,'Occupancy Raw Data'!AE$3,FALSE))/100</f>
        <v>4.9123948463796804E-3</v>
      </c>
      <c r="M141" s="81">
        <f>(VLOOKUP($A140,'ADR Raw Data'!$B$6:$BE$49,'ADR Raw Data'!T$1,FALSE))/100</f>
        <v>-2.92523280893261E-2</v>
      </c>
      <c r="N141" s="82">
        <f>(VLOOKUP($A140,'ADR Raw Data'!$B$6:$BE$49,'ADR Raw Data'!U$1,FALSE))/100</f>
        <v>-2.1731889321129998E-2</v>
      </c>
      <c r="O141" s="82">
        <f>(VLOOKUP($A140,'ADR Raw Data'!$B$6:$BE$49,'ADR Raw Data'!V$1,FALSE))/100</f>
        <v>-4.8120505745420497E-2</v>
      </c>
      <c r="P141" s="82">
        <f>(VLOOKUP($A140,'ADR Raw Data'!$B$6:$BE$49,'ADR Raw Data'!W$1,FALSE))/100</f>
        <v>-5.13557829720643E-2</v>
      </c>
      <c r="Q141" s="82">
        <f>(VLOOKUP($A140,'ADR Raw Data'!$B$6:$BE$49,'ADR Raw Data'!X$1,FALSE))/100</f>
        <v>-1.99525101498913E-2</v>
      </c>
      <c r="R141" s="82">
        <f>(VLOOKUP($A140,'ADR Raw Data'!$B$6:$BE$49,'ADR Raw Data'!Y$1,FALSE))/100</f>
        <v>-3.5160639212666898E-2</v>
      </c>
      <c r="S141" s="83">
        <f>(VLOOKUP($A140,'ADR Raw Data'!$B$6:$BE$49,'ADR Raw Data'!AA$1,FALSE))/100</f>
        <v>-6.2115657903589201E-2</v>
      </c>
      <c r="T141" s="83">
        <f>(VLOOKUP($A140,'ADR Raw Data'!$B$6:$BE$49,'ADR Raw Data'!AB$1,FALSE))/100</f>
        <v>-7.6736126918183101E-2</v>
      </c>
      <c r="U141" s="82">
        <f>(VLOOKUP($A140,'ADR Raw Data'!$B$6:$BE$49,'ADR Raw Data'!AC$1,FALSE))/100</f>
        <v>-6.9303988535432001E-2</v>
      </c>
      <c r="V141" s="84">
        <f>(VLOOKUP($A140,'ADR Raw Data'!$B$6:$BE$49,'ADR Raw Data'!AE$1,FALSE))/100</f>
        <v>-4.8020585792871599E-2</v>
      </c>
      <c r="X141" s="81">
        <f>(VLOOKUP($A140,'RevPAR Raw Data'!$B$6:$BE$43,'RevPAR Raw Data'!T$1,FALSE))/100</f>
        <v>6.0204983025900195E-2</v>
      </c>
      <c r="Y141" s="82">
        <f>(VLOOKUP($A140,'RevPAR Raw Data'!$B$6:$BE$43,'RevPAR Raw Data'!U$1,FALSE))/100</f>
        <v>-2.8765963493736998E-2</v>
      </c>
      <c r="Z141" s="82">
        <f>(VLOOKUP($A140,'RevPAR Raw Data'!$B$6:$BE$43,'RevPAR Raw Data'!V$1,FALSE))/100</f>
        <v>-6.2343797039457298E-2</v>
      </c>
      <c r="AA141" s="82">
        <f>(VLOOKUP($A140,'RevPAR Raw Data'!$B$6:$BE$43,'RevPAR Raw Data'!W$1,FALSE))/100</f>
        <v>-2.2173092810502299E-2</v>
      </c>
      <c r="AB141" s="82">
        <f>(VLOOKUP($A140,'RevPAR Raw Data'!$B$6:$BE$43,'RevPAR Raw Data'!X$1,FALSE))/100</f>
        <v>-2.0554090301348298E-2</v>
      </c>
      <c r="AC141" s="82">
        <f>(VLOOKUP($A140,'RevPAR Raw Data'!$B$6:$BE$43,'RevPAR Raw Data'!Y$1,FALSE))/100</f>
        <v>-1.96838797426898E-2</v>
      </c>
      <c r="AD141" s="83">
        <f>(VLOOKUP($A140,'RevPAR Raw Data'!$B$6:$BE$43,'RevPAR Raw Data'!AA$1,FALSE))/100</f>
        <v>-6.2627630296058098E-2</v>
      </c>
      <c r="AE141" s="83">
        <f>(VLOOKUP($A140,'RevPAR Raw Data'!$B$6:$BE$43,'RevPAR Raw Data'!AB$1,FALSE))/100</f>
        <v>-0.11141132386215301</v>
      </c>
      <c r="AF141" s="82">
        <f>(VLOOKUP($A140,'RevPAR Raw Data'!$B$6:$BE$43,'RevPAR Raw Data'!AC$1,FALSE))/100</f>
        <v>-8.7146851159311006E-2</v>
      </c>
      <c r="AG141" s="84">
        <f>(VLOOKUP($A140,'RevPAR Raw Data'!$B$6:$BE$43,'RevPAR Raw Data'!AE$1,FALSE))/100</f>
        <v>-4.3344087024660895E-2</v>
      </c>
    </row>
    <row r="142" spans="1:34">
      <c r="A142" s="126"/>
      <c r="B142" s="109"/>
      <c r="C142" s="110"/>
      <c r="D142" s="110"/>
      <c r="E142" s="110"/>
      <c r="F142" s="110"/>
      <c r="G142" s="111"/>
      <c r="H142" s="91"/>
      <c r="I142" s="91"/>
      <c r="J142" s="111"/>
      <c r="K142" s="112"/>
      <c r="M142" s="113"/>
      <c r="N142" s="114"/>
      <c r="O142" s="114"/>
      <c r="P142" s="114"/>
      <c r="Q142" s="114"/>
      <c r="R142" s="115"/>
      <c r="S142" s="114"/>
      <c r="T142" s="114"/>
      <c r="U142" s="115"/>
      <c r="V142" s="116"/>
      <c r="X142" s="113"/>
      <c r="Y142" s="114"/>
      <c r="Z142" s="114"/>
      <c r="AA142" s="114"/>
      <c r="AB142" s="114"/>
      <c r="AC142" s="115"/>
      <c r="AD142" s="114"/>
      <c r="AE142" s="114"/>
      <c r="AF142" s="115"/>
      <c r="AG142" s="116"/>
      <c r="AH142" s="96"/>
    </row>
    <row r="143" spans="1:34">
      <c r="A143" s="108" t="s">
        <v>58</v>
      </c>
      <c r="B143" s="109">
        <f>(VLOOKUP($A143,'Occupancy Raw Data'!$B$8:$BE$45,'Occupancy Raw Data'!G$3,FALSE))/100</f>
        <v>0.52949771689497704</v>
      </c>
      <c r="C143" s="110">
        <f>(VLOOKUP($A143,'Occupancy Raw Data'!$B$8:$BE$45,'Occupancy Raw Data'!H$3,FALSE))/100</f>
        <v>0.65351598173515901</v>
      </c>
      <c r="D143" s="110">
        <f>(VLOOKUP($A143,'Occupancy Raw Data'!$B$8:$BE$45,'Occupancy Raw Data'!I$3,FALSE))/100</f>
        <v>0.68602739726027295</v>
      </c>
      <c r="E143" s="110">
        <f>(VLOOKUP($A143,'Occupancy Raw Data'!$B$8:$BE$45,'Occupancy Raw Data'!J$3,FALSE))/100</f>
        <v>0.69643835616438299</v>
      </c>
      <c r="F143" s="110">
        <f>(VLOOKUP($A143,'Occupancy Raw Data'!$B$8:$BE$45,'Occupancy Raw Data'!K$3,FALSE))/100</f>
        <v>0.65625570776255704</v>
      </c>
      <c r="G143" s="111">
        <f>(VLOOKUP($A143,'Occupancy Raw Data'!$B$8:$BE$45,'Occupancy Raw Data'!L$3,FALSE))/100</f>
        <v>0.64434703196346998</v>
      </c>
      <c r="H143" s="91">
        <f>(VLOOKUP($A143,'Occupancy Raw Data'!$B$8:$BE$45,'Occupancy Raw Data'!N$3,FALSE))/100</f>
        <v>0.66630136986301292</v>
      </c>
      <c r="I143" s="91">
        <f>(VLOOKUP($A143,'Occupancy Raw Data'!$B$8:$BE$45,'Occupancy Raw Data'!O$3,FALSE))/100</f>
        <v>0.67141552511415492</v>
      </c>
      <c r="J143" s="111">
        <f>(VLOOKUP($A143,'Occupancy Raw Data'!$B$8:$BE$45,'Occupancy Raw Data'!P$3,FALSE))/100</f>
        <v>0.66885844748858403</v>
      </c>
      <c r="K143" s="112">
        <f>(VLOOKUP($A143,'Occupancy Raw Data'!$B$8:$BE$45,'Occupancy Raw Data'!R$3,FALSE))/100</f>
        <v>0.65135029354207408</v>
      </c>
      <c r="M143" s="113">
        <f>VLOOKUP($A143,'ADR Raw Data'!$B$6:$BE$43,'ADR Raw Data'!G$1,FALSE)</f>
        <v>90.4729003794411</v>
      </c>
      <c r="N143" s="114">
        <f>VLOOKUP($A143,'ADR Raw Data'!$B$6:$BE$43,'ADR Raw Data'!H$1,FALSE)</f>
        <v>97.895759306875306</v>
      </c>
      <c r="O143" s="114">
        <f>VLOOKUP($A143,'ADR Raw Data'!$B$6:$BE$43,'ADR Raw Data'!I$1,FALSE)</f>
        <v>98.909413817891306</v>
      </c>
      <c r="P143" s="114">
        <f>VLOOKUP($A143,'ADR Raw Data'!$B$6:$BE$43,'ADR Raw Data'!J$1,FALSE)</f>
        <v>98.598336454235493</v>
      </c>
      <c r="Q143" s="114">
        <f>VLOOKUP($A143,'ADR Raw Data'!$B$6:$BE$43,'ADR Raw Data'!K$1,FALSE)</f>
        <v>95.030489368215896</v>
      </c>
      <c r="R143" s="115">
        <f>VLOOKUP($A143,'ADR Raw Data'!$B$6:$BE$43,'ADR Raw Data'!L$1,FALSE)</f>
        <v>96.459874624411796</v>
      </c>
      <c r="S143" s="114">
        <f>VLOOKUP($A143,'ADR Raw Data'!$B$6:$BE$43,'ADR Raw Data'!N$1,FALSE)</f>
        <v>99.551392845394702</v>
      </c>
      <c r="T143" s="114">
        <f>VLOOKUP($A143,'ADR Raw Data'!$B$6:$BE$43,'ADR Raw Data'!O$1,FALSE)</f>
        <v>103.448322633297</v>
      </c>
      <c r="U143" s="115">
        <f>VLOOKUP($A143,'ADR Raw Data'!$B$6:$BE$43,'ADR Raw Data'!P$1,FALSE)</f>
        <v>101.507306813216</v>
      </c>
      <c r="V143" s="116">
        <f>VLOOKUP($A143,'ADR Raw Data'!$B$6:$BE$43,'ADR Raw Data'!R$1,FALSE)</f>
        <v>97.940762071866303</v>
      </c>
      <c r="X143" s="113">
        <f>VLOOKUP($A143,'RevPAR Raw Data'!$B$6:$BE$43,'RevPAR Raw Data'!G$1,FALSE)</f>
        <v>47.905194191780801</v>
      </c>
      <c r="Y143" s="114">
        <f>VLOOKUP($A143,'RevPAR Raw Data'!$B$6:$BE$43,'RevPAR Raw Data'!H$1,FALSE)</f>
        <v>63.976443251141497</v>
      </c>
      <c r="Z143" s="114">
        <f>VLOOKUP($A143,'RevPAR Raw Data'!$B$6:$BE$43,'RevPAR Raw Data'!I$1,FALSE)</f>
        <v>67.854567726027298</v>
      </c>
      <c r="AA143" s="114">
        <f>VLOOKUP($A143,'RevPAR Raw Data'!$B$6:$BE$43,'RevPAR Raw Data'!J$1,FALSE)</f>
        <v>68.667663360730501</v>
      </c>
      <c r="AB143" s="114">
        <f>VLOOKUP($A143,'RevPAR Raw Data'!$B$6:$BE$43,'RevPAR Raw Data'!K$1,FALSE)</f>
        <v>62.364301059360699</v>
      </c>
      <c r="AC143" s="115">
        <f>VLOOKUP($A143,'RevPAR Raw Data'!$B$6:$BE$43,'RevPAR Raw Data'!L$1,FALSE)</f>
        <v>62.1536339178082</v>
      </c>
      <c r="AD143" s="114">
        <f>VLOOKUP($A143,'RevPAR Raw Data'!$B$6:$BE$43,'RevPAR Raw Data'!N$1,FALSE)</f>
        <v>66.331229424657494</v>
      </c>
      <c r="AE143" s="114">
        <f>VLOOKUP($A143,'RevPAR Raw Data'!$B$6:$BE$43,'RevPAR Raw Data'!O$1,FALSE)</f>
        <v>69.456809863013603</v>
      </c>
      <c r="AF143" s="115">
        <f>VLOOKUP($A143,'RevPAR Raw Data'!$B$6:$BE$43,'RevPAR Raw Data'!P$1,FALSE)</f>
        <v>67.894019643835605</v>
      </c>
      <c r="AG143" s="116">
        <f>VLOOKUP($A143,'RevPAR Raw Data'!$B$6:$BE$43,'RevPAR Raw Data'!R$1,FALSE)</f>
        <v>63.793744125244601</v>
      </c>
    </row>
    <row r="144" spans="1:34" thickBot="1">
      <c r="A144" s="97" t="s">
        <v>14</v>
      </c>
      <c r="B144" s="87">
        <f>(VLOOKUP($A143,'Occupancy Raw Data'!$B$8:$BE$51,'Occupancy Raw Data'!T$3,FALSE))/100</f>
        <v>-4.9938166234003593E-2</v>
      </c>
      <c r="C144" s="88">
        <f>(VLOOKUP($A143,'Occupancy Raw Data'!$B$8:$BE$51,'Occupancy Raw Data'!U$3,FALSE))/100</f>
        <v>-3.8773041013197299E-2</v>
      </c>
      <c r="D144" s="88">
        <f>(VLOOKUP($A143,'Occupancy Raw Data'!$B$8:$BE$51,'Occupancy Raw Data'!V$3,FALSE))/100</f>
        <v>-2.9139555960004299E-2</v>
      </c>
      <c r="E144" s="88">
        <f>(VLOOKUP($A143,'Occupancy Raw Data'!$B$8:$BE$51,'Occupancy Raw Data'!W$3,FALSE))/100</f>
        <v>-3.2579750042098898E-2</v>
      </c>
      <c r="F144" s="88">
        <f>(VLOOKUP($A143,'Occupancy Raw Data'!$B$8:$BE$51,'Occupancy Raw Data'!X$3,FALSE))/100</f>
        <v>-5.9234095711590801E-2</v>
      </c>
      <c r="G144" s="88">
        <f>(VLOOKUP($A143,'Occupancy Raw Data'!$B$8:$BE$51,'Occupancy Raw Data'!Y$3,FALSE))/100</f>
        <v>-4.1519038419723299E-2</v>
      </c>
      <c r="H144" s="89">
        <f>(VLOOKUP($A143,'Occupancy Raw Data'!$B$8:$BE$51,'Occupancy Raw Data'!AA$3,FALSE))/100</f>
        <v>-3.4717246224095499E-2</v>
      </c>
      <c r="I144" s="89">
        <f>(VLOOKUP($A143,'Occupancy Raw Data'!$B$8:$BE$51,'Occupancy Raw Data'!AB$3,FALSE))/100</f>
        <v>-3.1626553955777098E-2</v>
      </c>
      <c r="J144" s="88">
        <f>(VLOOKUP($A143,'Occupancy Raw Data'!$B$8:$BE$51,'Occupancy Raw Data'!AC$3,FALSE))/100</f>
        <v>-3.3168462167502105E-2</v>
      </c>
      <c r="K144" s="90">
        <f>(VLOOKUP($A143,'Occupancy Raw Data'!$B$8:$BE$51,'Occupancy Raw Data'!AE$3,FALSE))/100</f>
        <v>-3.9084017968621501E-2</v>
      </c>
      <c r="M144" s="87">
        <f>(VLOOKUP($A143,'ADR Raw Data'!$B$6:$BE$49,'ADR Raw Data'!T$1,FALSE))/100</f>
        <v>1.6256786146939199E-2</v>
      </c>
      <c r="N144" s="88">
        <f>(VLOOKUP($A143,'ADR Raw Data'!$B$6:$BE$49,'ADR Raw Data'!U$1,FALSE))/100</f>
        <v>5.2712866828660502E-3</v>
      </c>
      <c r="O144" s="88">
        <f>(VLOOKUP($A143,'ADR Raw Data'!$B$6:$BE$49,'ADR Raw Data'!V$1,FALSE))/100</f>
        <v>1.5320136496935E-2</v>
      </c>
      <c r="P144" s="88">
        <f>(VLOOKUP($A143,'ADR Raw Data'!$B$6:$BE$49,'ADR Raw Data'!W$1,FALSE))/100</f>
        <v>6.2107861154531293E-4</v>
      </c>
      <c r="Q144" s="88">
        <f>(VLOOKUP($A143,'ADR Raw Data'!$B$6:$BE$49,'ADR Raw Data'!X$1,FALSE))/100</f>
        <v>-2.4376927816494001E-3</v>
      </c>
      <c r="R144" s="88">
        <f>(VLOOKUP($A143,'ADR Raw Data'!$B$6:$BE$49,'ADR Raw Data'!Y$1,FALSE))/100</f>
        <v>6.7675990145118102E-3</v>
      </c>
      <c r="S144" s="89">
        <f>(VLOOKUP($A143,'ADR Raw Data'!$B$6:$BE$49,'ADR Raw Data'!AA$1,FALSE))/100</f>
        <v>-2.6591645172718201E-2</v>
      </c>
      <c r="T144" s="89">
        <f>(VLOOKUP($A143,'ADR Raw Data'!$B$6:$BE$49,'ADR Raw Data'!AB$1,FALSE))/100</f>
        <v>2.2581258353927E-3</v>
      </c>
      <c r="U144" s="88">
        <f>(VLOOKUP($A143,'ADR Raw Data'!$B$6:$BE$49,'ADR Raw Data'!AC$1,FALSE))/100</f>
        <v>-1.2038069137634499E-2</v>
      </c>
      <c r="V144" s="90">
        <f>(VLOOKUP($A143,'ADR Raw Data'!$B$6:$BE$49,'ADR Raw Data'!AE$1,FALSE))/100</f>
        <v>1.1012211192981301E-3</v>
      </c>
      <c r="X144" s="87">
        <f>(VLOOKUP($A143,'RevPAR Raw Data'!$B$6:$BE$43,'RevPAR Raw Data'!T$1,FALSE))/100</f>
        <v>-3.4493214176100899E-2</v>
      </c>
      <c r="Y144" s="88">
        <f>(VLOOKUP($A143,'RevPAR Raw Data'!$B$6:$BE$43,'RevPAR Raw Data'!U$1,FALSE))/100</f>
        <v>-3.37061381450783E-2</v>
      </c>
      <c r="Z144" s="88">
        <f>(VLOOKUP($A143,'RevPAR Raw Data'!$B$6:$BE$43,'RevPAR Raw Data'!V$1,FALSE))/100</f>
        <v>-1.42658414378366E-2</v>
      </c>
      <c r="AA144" s="88">
        <f>(VLOOKUP($A143,'RevPAR Raw Data'!$B$6:$BE$43,'RevPAR Raw Data'!W$1,FALSE))/100</f>
        <v>-3.1978906016474198E-2</v>
      </c>
      <c r="AB144" s="88">
        <f>(VLOOKUP($A143,'RevPAR Raw Data'!$B$6:$BE$43,'RevPAR Raw Data'!X$1,FALSE))/100</f>
        <v>-6.1527393965696502E-2</v>
      </c>
      <c r="AC144" s="88">
        <f>(VLOOKUP($A143,'RevPAR Raw Data'!$B$6:$BE$43,'RevPAR Raw Data'!Y$1,FALSE))/100</f>
        <v>-3.5032423608704302E-2</v>
      </c>
      <c r="AD144" s="89">
        <f>(VLOOKUP($A143,'RevPAR Raw Data'!$B$6:$BE$43,'RevPAR Raw Data'!AA$1,FALSE))/100</f>
        <v>-6.0385702703848701E-2</v>
      </c>
      <c r="AE144" s="89">
        <f>(VLOOKUP($A143,'RevPAR Raw Data'!$B$6:$BE$43,'RevPAR Raw Data'!AB$1,FALSE))/100</f>
        <v>-2.9439844858956402E-2</v>
      </c>
      <c r="AF144" s="88">
        <f>(VLOOKUP($A143,'RevPAR Raw Data'!$B$6:$BE$43,'RevPAR Raw Data'!AC$1,FALSE))/100</f>
        <v>-4.4807247064375201E-2</v>
      </c>
      <c r="AG144" s="90">
        <f>(VLOOKUP($A143,'RevPAR Raw Data'!$B$6:$BE$43,'RevPAR Raw Data'!AE$1,FALSE))/100</f>
        <v>-3.80258369953375E-2</v>
      </c>
    </row>
    <row r="145" spans="1:33" ht="14.25" customHeight="1">
      <c r="A145" s="204" t="s">
        <v>63</v>
      </c>
      <c r="B145" s="205"/>
      <c r="C145" s="205"/>
      <c r="D145" s="205"/>
      <c r="E145" s="205"/>
      <c r="F145" s="205"/>
      <c r="G145" s="205"/>
      <c r="H145" s="205"/>
      <c r="I145" s="205"/>
      <c r="J145" s="205"/>
      <c r="K145" s="205"/>
      <c r="AG145" s="136"/>
    </row>
    <row r="146" spans="1:33">
      <c r="A146" s="204"/>
      <c r="B146" s="205"/>
      <c r="C146" s="205"/>
      <c r="D146" s="205"/>
      <c r="E146" s="205"/>
      <c r="F146" s="205"/>
      <c r="G146" s="205"/>
      <c r="H146" s="205"/>
      <c r="I146" s="205"/>
      <c r="J146" s="205"/>
      <c r="K146" s="205"/>
      <c r="AG146" s="136"/>
    </row>
    <row r="147" spans="1:33" ht="15.75" thickBot="1">
      <c r="A147" s="206"/>
      <c r="B147" s="207"/>
      <c r="C147" s="207"/>
      <c r="D147" s="207"/>
      <c r="E147" s="207"/>
      <c r="F147" s="207"/>
      <c r="G147" s="207"/>
      <c r="H147" s="207"/>
      <c r="I147" s="207"/>
      <c r="J147" s="207"/>
      <c r="K147" s="207"/>
      <c r="L147" s="137"/>
      <c r="M147" s="137"/>
      <c r="N147" s="137"/>
      <c r="O147" s="137"/>
      <c r="P147" s="137"/>
      <c r="Q147" s="137"/>
      <c r="R147" s="138"/>
      <c r="S147" s="137"/>
      <c r="T147" s="137"/>
      <c r="U147" s="137"/>
      <c r="V147" s="137"/>
      <c r="W147" s="137"/>
      <c r="X147" s="137"/>
      <c r="Y147" s="137"/>
      <c r="Z147" s="137"/>
      <c r="AA147" s="137"/>
      <c r="AB147" s="137"/>
      <c r="AC147" s="137"/>
      <c r="AD147" s="137"/>
      <c r="AE147" s="137"/>
      <c r="AF147" s="137"/>
      <c r="AG147" s="139"/>
    </row>
  </sheetData>
  <sheetProtection algorithmName="SHA-512" hashValue="31Cluyk72dpVl3L9pvPiFRwGstDDuB1A/L8E6SQ1dUGBzIqubodbL5kBpo3gDnl900QeZDfLaXxxxWJFtQHu+w==" saltValue="+a9Uczg4NK9AaYiLzUd+7Q==" spinCount="100000" sheet="1" formatColumns="0" formatRows="0"/>
  <mergeCells count="14">
    <mergeCell ref="A145:K147"/>
    <mergeCell ref="A1:A3"/>
    <mergeCell ref="G2:G3"/>
    <mergeCell ref="J2:J3"/>
    <mergeCell ref="K2:K3"/>
    <mergeCell ref="B1:K1"/>
    <mergeCell ref="M1:V1"/>
    <mergeCell ref="R2:R3"/>
    <mergeCell ref="U2:U3"/>
    <mergeCell ref="V2:V3"/>
    <mergeCell ref="X1:AG1"/>
    <mergeCell ref="AC2:AC3"/>
    <mergeCell ref="AF2:AF3"/>
    <mergeCell ref="AG2:AG3"/>
  </mergeCells>
  <pageMargins left="0.25" right="0.25" top="0.75" bottom="0.75" header="0.3" footer="0.3"/>
  <pageSetup scale="37"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pageSetUpPr fitToPage="1"/>
  </sheetPr>
  <dimension ref="A1"/>
  <sheetViews>
    <sheetView topLeftCell="A22" zoomScale="110" zoomScaleNormal="110" workbookViewId="0">
      <selection activeCell="H40" sqref="H40"/>
    </sheetView>
  </sheetViews>
  <sheetFormatPr defaultRowHeight="12.75"/>
  <sheetData/>
  <pageMargins left="0.7" right="0.7" top="0.75" bottom="0.75" header="0.3" footer="0.3"/>
  <pageSetup scale="4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B37D5-D462-434B-977F-80F74FEE2DDD}">
  <sheetPr>
    <tabColor theme="7" tint="0.79998168889431442"/>
    <pageSetUpPr fitToPage="1"/>
  </sheetPr>
  <dimension ref="A1"/>
  <sheetViews>
    <sheetView zoomScaleNormal="100" workbookViewId="0">
      <selection activeCell="H40" sqref="H40"/>
    </sheetView>
  </sheetViews>
  <sheetFormatPr defaultRowHeight="12.7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E176-23ED-4F29-B1A3-9D73A4DAF529}">
  <sheetPr>
    <tabColor theme="7" tint="0.79998168889431442"/>
    <pageSetUpPr fitToPage="1"/>
  </sheetPr>
  <dimension ref="A1"/>
  <sheetViews>
    <sheetView zoomScaleNormal="100" workbookViewId="0">
      <selection activeCell="H40" sqref="H40"/>
    </sheetView>
  </sheetViews>
  <sheetFormatPr defaultRowHeight="12.75"/>
  <sheetData/>
  <pageMargins left="0.7" right="0.7" top="0.75" bottom="0.75" header="0.3" footer="0.3"/>
  <pageSetup scale="5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pageSetUpPr fitToPage="1"/>
  </sheetPr>
  <dimension ref="A1"/>
  <sheetViews>
    <sheetView topLeftCell="A10" zoomScaleNormal="100" workbookViewId="0">
      <selection activeCell="P38" sqref="P38"/>
    </sheetView>
  </sheetViews>
  <sheetFormatPr defaultRowHeight="12.75"/>
  <sheetData/>
  <pageMargins left="0.7" right="0.7" top="0.75" bottom="0.75" header="0.3" footer="0.3"/>
  <pageSetup scale="4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47"/>
  <sheetViews>
    <sheetView showGridLines="0" zoomScaleNormal="100" zoomScaleSheetLayoutView="96" workbookViewId="0">
      <pane xSplit="1" ySplit="3" topLeftCell="B4" activePane="bottomRight" state="frozen"/>
      <selection pane="topRight" sqref="A1:A3"/>
      <selection pane="bottomLeft" sqref="A1:A3"/>
      <selection pane="bottomRight" activeCell="AD18" sqref="AD18"/>
    </sheetView>
  </sheetViews>
  <sheetFormatPr defaultColWidth="9.140625" defaultRowHeight="15"/>
  <cols>
    <col min="1" max="1" width="44.7109375" style="94" customWidth="1"/>
    <col min="2" max="6" width="8.85546875" style="94" customWidth="1"/>
    <col min="7" max="7" width="8.85546875" style="100" customWidth="1"/>
    <col min="8" max="9" width="8.85546875" style="94" customWidth="1"/>
    <col min="10" max="11" width="8.85546875" style="100" customWidth="1"/>
    <col min="12" max="12" width="2.7109375" style="94" customWidth="1"/>
    <col min="13" max="22" width="8.7109375" style="94" customWidth="1"/>
    <col min="23" max="23" width="2.7109375" style="94" customWidth="1"/>
    <col min="24" max="33" width="8.85546875" style="94" customWidth="1"/>
    <col min="34" max="16384" width="9.140625" style="94"/>
  </cols>
  <sheetData>
    <row r="1" spans="1:33">
      <c r="A1" s="208" t="str">
        <f>'Occupancy Raw Data'!B2</f>
        <v>May 18 - June 14, 2025
Rolling-28 Day Period</v>
      </c>
      <c r="B1" s="195" t="s">
        <v>0</v>
      </c>
      <c r="C1" s="196"/>
      <c r="D1" s="196"/>
      <c r="E1" s="196"/>
      <c r="F1" s="196"/>
      <c r="G1" s="196"/>
      <c r="H1" s="196"/>
      <c r="I1" s="196"/>
      <c r="J1" s="196"/>
      <c r="K1" s="197"/>
      <c r="L1" s="98"/>
      <c r="M1" s="195" t="s">
        <v>1</v>
      </c>
      <c r="N1" s="196"/>
      <c r="O1" s="196"/>
      <c r="P1" s="196"/>
      <c r="Q1" s="196"/>
      <c r="R1" s="196"/>
      <c r="S1" s="196"/>
      <c r="T1" s="196"/>
      <c r="U1" s="196"/>
      <c r="V1" s="197"/>
      <c r="W1" s="98"/>
      <c r="X1" s="195" t="s">
        <v>2</v>
      </c>
      <c r="Y1" s="196"/>
      <c r="Z1" s="196"/>
      <c r="AA1" s="196"/>
      <c r="AB1" s="196"/>
      <c r="AC1" s="196"/>
      <c r="AD1" s="196"/>
      <c r="AE1" s="196"/>
      <c r="AF1" s="196"/>
      <c r="AG1" s="197"/>
    </row>
    <row r="2" spans="1:33">
      <c r="A2" s="209"/>
      <c r="B2" s="99"/>
      <c r="C2" s="100"/>
      <c r="D2" s="100"/>
      <c r="E2" s="100"/>
      <c r="F2" s="101"/>
      <c r="G2" s="198" t="s">
        <v>3</v>
      </c>
      <c r="H2" s="100"/>
      <c r="I2" s="100"/>
      <c r="J2" s="198" t="s">
        <v>4</v>
      </c>
      <c r="K2" s="200" t="s">
        <v>5</v>
      </c>
      <c r="L2" s="95"/>
      <c r="M2" s="102"/>
      <c r="N2" s="103"/>
      <c r="O2" s="103"/>
      <c r="P2" s="103"/>
      <c r="Q2" s="103"/>
      <c r="R2" s="202" t="s">
        <v>3</v>
      </c>
      <c r="S2" s="104"/>
      <c r="T2" s="104"/>
      <c r="U2" s="202" t="s">
        <v>4</v>
      </c>
      <c r="V2" s="203" t="s">
        <v>5</v>
      </c>
      <c r="W2" s="95"/>
      <c r="X2" s="102"/>
      <c r="Y2" s="103"/>
      <c r="Z2" s="103"/>
      <c r="AA2" s="103"/>
      <c r="AB2" s="103"/>
      <c r="AC2" s="202" t="s">
        <v>3</v>
      </c>
      <c r="AD2" s="104"/>
      <c r="AE2" s="104"/>
      <c r="AF2" s="202" t="s">
        <v>4</v>
      </c>
      <c r="AG2" s="203" t="s">
        <v>5</v>
      </c>
    </row>
    <row r="3" spans="1:33">
      <c r="A3" s="210"/>
      <c r="B3" s="105" t="s">
        <v>6</v>
      </c>
      <c r="C3" s="106" t="s">
        <v>7</v>
      </c>
      <c r="D3" s="106" t="s">
        <v>8</v>
      </c>
      <c r="E3" s="106" t="s">
        <v>9</v>
      </c>
      <c r="F3" s="107" t="s">
        <v>10</v>
      </c>
      <c r="G3" s="199"/>
      <c r="H3" s="106" t="s">
        <v>11</v>
      </c>
      <c r="I3" s="106" t="s">
        <v>12</v>
      </c>
      <c r="J3" s="199"/>
      <c r="K3" s="201"/>
      <c r="L3" s="95"/>
      <c r="M3" s="105" t="s">
        <v>6</v>
      </c>
      <c r="N3" s="106" t="s">
        <v>7</v>
      </c>
      <c r="O3" s="106" t="s">
        <v>8</v>
      </c>
      <c r="P3" s="106" t="s">
        <v>9</v>
      </c>
      <c r="Q3" s="106" t="s">
        <v>10</v>
      </c>
      <c r="R3" s="199"/>
      <c r="S3" s="107" t="s">
        <v>11</v>
      </c>
      <c r="T3" s="107" t="s">
        <v>12</v>
      </c>
      <c r="U3" s="199"/>
      <c r="V3" s="201"/>
      <c r="W3" s="95"/>
      <c r="X3" s="105" t="s">
        <v>6</v>
      </c>
      <c r="Y3" s="106" t="s">
        <v>7</v>
      </c>
      <c r="Z3" s="106" t="s">
        <v>8</v>
      </c>
      <c r="AA3" s="106" t="s">
        <v>9</v>
      </c>
      <c r="AB3" s="106" t="s">
        <v>10</v>
      </c>
      <c r="AC3" s="199"/>
      <c r="AD3" s="107" t="s">
        <v>11</v>
      </c>
      <c r="AE3" s="107" t="s">
        <v>12</v>
      </c>
      <c r="AF3" s="199"/>
      <c r="AG3" s="201"/>
    </row>
    <row r="4" spans="1:33">
      <c r="A4" s="126" t="s">
        <v>13</v>
      </c>
      <c r="B4" s="109">
        <f>(VLOOKUP($A4,'Occupancy Raw Data'!$B$8:$BE$45,'Occupancy Raw Data'!AG$3,FALSE))/100</f>
        <v>0.57328211500729997</v>
      </c>
      <c r="C4" s="110">
        <f>(VLOOKUP($A4,'Occupancy Raw Data'!$B$8:$BE$45,'Occupancy Raw Data'!AH$3,FALSE))/100</f>
        <v>0.60031189631350901</v>
      </c>
      <c r="D4" s="110">
        <f>(VLOOKUP($A4,'Occupancy Raw Data'!$B$8:$BE$45,'Occupancy Raw Data'!AI$3,FALSE))/100</f>
        <v>0.66152153985921502</v>
      </c>
      <c r="E4" s="110">
        <f>(VLOOKUP($A4,'Occupancy Raw Data'!$B$8:$BE$45,'Occupancy Raw Data'!AJ$3,FALSE))/100</f>
        <v>0.66865199797373709</v>
      </c>
      <c r="F4" s="110">
        <f>(VLOOKUP($A4,'Occupancy Raw Data'!$B$8:$BE$45,'Occupancy Raw Data'!AK$3,FALSE))/100</f>
        <v>0.64891890730463109</v>
      </c>
      <c r="G4" s="111">
        <f>(VLOOKUP($A4,'Occupancy Raw Data'!$B$8:$BE$45,'Occupancy Raw Data'!AL$3,FALSE))/100</f>
        <v>0.63053762560166293</v>
      </c>
      <c r="H4" s="91">
        <f>(VLOOKUP($A4,'Occupancy Raw Data'!$B$8:$BE$45,'Occupancy Raw Data'!AN$3,FALSE))/100</f>
        <v>0.71524563400909202</v>
      </c>
      <c r="I4" s="91">
        <f>(VLOOKUP($A4,'Occupancy Raw Data'!$B$8:$BE$45,'Occupancy Raw Data'!AO$3,FALSE))/100</f>
        <v>0.75209445363322702</v>
      </c>
      <c r="J4" s="111">
        <f>(VLOOKUP($A4,'Occupancy Raw Data'!$B$8:$BE$45,'Occupancy Raw Data'!AP$3,FALSE))/100</f>
        <v>0.73367023173172397</v>
      </c>
      <c r="K4" s="112">
        <f>(VLOOKUP($A4,'Occupancy Raw Data'!$B$8:$BE$45,'Occupancy Raw Data'!AR$3,FALSE))/100</f>
        <v>0.66000520309508404</v>
      </c>
      <c r="M4" s="113">
        <f>VLOOKUP($A4,'ADR Raw Data'!$B$6:$BE$43,'ADR Raw Data'!AG$1,FALSE)</f>
        <v>153.25833100233601</v>
      </c>
      <c r="N4" s="114">
        <f>VLOOKUP($A4,'ADR Raw Data'!$B$6:$BE$43,'ADR Raw Data'!AH$1,FALSE)</f>
        <v>155.56923664439401</v>
      </c>
      <c r="O4" s="114">
        <f>VLOOKUP($A4,'ADR Raw Data'!$B$6:$BE$43,'ADR Raw Data'!AI$1,FALSE)</f>
        <v>160.511493998963</v>
      </c>
      <c r="P4" s="114">
        <f>VLOOKUP($A4,'ADR Raw Data'!$B$6:$BE$43,'ADR Raw Data'!AJ$1,FALSE)</f>
        <v>157.832861865832</v>
      </c>
      <c r="Q4" s="114">
        <f>VLOOKUP($A4,'ADR Raw Data'!$B$6:$BE$43,'ADR Raw Data'!AK$1,FALSE)</f>
        <v>151.322089927696</v>
      </c>
      <c r="R4" s="115">
        <f>VLOOKUP($A4,'ADR Raw Data'!$B$6:$BE$43,'ADR Raw Data'!AL$1,FALSE)</f>
        <v>155.791905130983</v>
      </c>
      <c r="S4" s="114">
        <f>VLOOKUP($A4,'ADR Raw Data'!$B$6:$BE$43,'ADR Raw Data'!AN$1,FALSE)</f>
        <v>167.73456984678799</v>
      </c>
      <c r="T4" s="114">
        <f>VLOOKUP($A4,'ADR Raw Data'!$B$6:$BE$43,'ADR Raw Data'!AO$1,FALSE)</f>
        <v>173.67565201488401</v>
      </c>
      <c r="U4" s="115">
        <f>VLOOKUP($A4,'ADR Raw Data'!$B$6:$BE$43,'ADR Raw Data'!AP$1,FALSE)</f>
        <v>170.779739410498</v>
      </c>
      <c r="V4" s="116">
        <f>VLOOKUP($A4,'ADR Raw Data'!$B$6:$BE$43,'ADR Raw Data'!AR$1,FALSE)</f>
        <v>160.552276815494</v>
      </c>
      <c r="X4" s="113">
        <f>VLOOKUP($A4,'RevPAR Raw Data'!$B$6:$BE$43,'RevPAR Raw Data'!AG$1,FALSE)</f>
        <v>87.860260139508497</v>
      </c>
      <c r="Y4" s="114">
        <f>VLOOKUP($A4,'RevPAR Raw Data'!$B$6:$BE$43,'RevPAR Raw Data'!AH$1,FALSE)</f>
        <v>93.390063458041297</v>
      </c>
      <c r="Z4" s="114">
        <f>VLOOKUP($A4,'RevPAR Raw Data'!$B$6:$BE$43,'RevPAR Raw Data'!AI$1,FALSE)</f>
        <v>106.181810675297</v>
      </c>
      <c r="AA4" s="114">
        <f>VLOOKUP($A4,'RevPAR Raw Data'!$B$6:$BE$43,'RevPAR Raw Data'!AJ$1,FALSE)</f>
        <v>105.535258432502</v>
      </c>
      <c r="AB4" s="114">
        <f>VLOOKUP($A4,'RevPAR Raw Data'!$B$6:$BE$43,'RevPAR Raw Data'!AK$1,FALSE)</f>
        <v>98.195765246934201</v>
      </c>
      <c r="AC4" s="115">
        <f>VLOOKUP($A4,'RevPAR Raw Data'!$B$6:$BE$43,'RevPAR Raw Data'!AL$1,FALSE)</f>
        <v>98.232657949250196</v>
      </c>
      <c r="AD4" s="114">
        <f>VLOOKUP($A4,'RevPAR Raw Data'!$B$6:$BE$43,'RevPAR Raw Data'!AN$1,FALSE)</f>
        <v>119.97141875530799</v>
      </c>
      <c r="AE4" s="114">
        <f>VLOOKUP($A4,'RevPAR Raw Data'!$B$6:$BE$43,'RevPAR Raw Data'!AO$1,FALSE)</f>
        <v>130.62049461152901</v>
      </c>
      <c r="AF4" s="115">
        <f>VLOOKUP($A4,'RevPAR Raw Data'!$B$6:$BE$43,'RevPAR Raw Data'!AP$1,FALSE)</f>
        <v>125.296010988383</v>
      </c>
      <c r="AG4" s="116">
        <f>VLOOKUP($A4,'RevPAR Raw Data'!$B$6:$BE$43,'RevPAR Raw Data'!AR$1,FALSE)</f>
        <v>105.965338066988</v>
      </c>
    </row>
    <row r="5" spans="1:33" ht="14.25">
      <c r="A5" s="93" t="s">
        <v>14</v>
      </c>
      <c r="B5" s="81">
        <f>(VLOOKUP($A4,'Occupancy Raw Data'!$B$8:$BE$45,'Occupancy Raw Data'!AT$3,FALSE))/100</f>
        <v>-1.49378431342804E-2</v>
      </c>
      <c r="C5" s="82">
        <f>(VLOOKUP($A4,'Occupancy Raw Data'!$B$8:$BE$45,'Occupancy Raw Data'!AU$3,FALSE))/100</f>
        <v>-2.0618254195474601E-2</v>
      </c>
      <c r="D5" s="82">
        <f>(VLOOKUP($A4,'Occupancy Raw Data'!$B$8:$BE$45,'Occupancy Raw Data'!AV$3,FALSE))/100</f>
        <v>-2.2768728950169802E-2</v>
      </c>
      <c r="E5" s="82">
        <f>(VLOOKUP($A4,'Occupancy Raw Data'!$B$8:$BE$45,'Occupancy Raw Data'!AW$3,FALSE))/100</f>
        <v>-2.3429969024723399E-2</v>
      </c>
      <c r="F5" s="82">
        <f>(VLOOKUP($A4,'Occupancy Raw Data'!$B$8:$BE$45,'Occupancy Raw Data'!AX$3,FALSE))/100</f>
        <v>-1.9735452717288399E-2</v>
      </c>
      <c r="G5" s="82">
        <f>(VLOOKUP($A4,'Occupancy Raw Data'!$B$8:$BE$45,'Occupancy Raw Data'!AY$3,FALSE))/100</f>
        <v>-2.0459977818710499E-2</v>
      </c>
      <c r="H5" s="83">
        <f>(VLOOKUP($A4,'Occupancy Raw Data'!$B$8:$BE$45,'Occupancy Raw Data'!BA$3,FALSE))/100</f>
        <v>-1.56885017173845E-2</v>
      </c>
      <c r="I5" s="83">
        <f>(VLOOKUP($A4,'Occupancy Raw Data'!$B$8:$BE$45,'Occupancy Raw Data'!BB$3,FALSE))/100</f>
        <v>-1.8380463438512799E-2</v>
      </c>
      <c r="J5" s="82">
        <f>(VLOOKUP($A4,'Occupancy Raw Data'!$B$8:$BE$45,'Occupancy Raw Data'!BC$3,FALSE))/100</f>
        <v>-1.7073465602262403E-2</v>
      </c>
      <c r="K5" s="84">
        <f>(VLOOKUP($A4,'Occupancy Raw Data'!$B$8:$BE$45,'Occupancy Raw Data'!BE$3,FALSE))/100</f>
        <v>-1.9390951553339898E-2</v>
      </c>
      <c r="M5" s="81">
        <f>(VLOOKUP($A4,'ADR Raw Data'!$B$6:$BE$49,'ADR Raw Data'!AT$1,FALSE))/100</f>
        <v>-2.8095303726795103E-3</v>
      </c>
      <c r="N5" s="82">
        <f>(VLOOKUP($A4,'ADR Raw Data'!$B$6:$BE$49,'ADR Raw Data'!AU$1,FALSE))/100</f>
        <v>1.1644257658545001E-2</v>
      </c>
      <c r="O5" s="82">
        <f>(VLOOKUP($A4,'ADR Raw Data'!$B$6:$BE$49,'ADR Raw Data'!AV$1,FALSE))/100</f>
        <v>1.80307850364438E-2</v>
      </c>
      <c r="P5" s="82">
        <f>(VLOOKUP($A4,'ADR Raw Data'!$B$6:$BE$49,'ADR Raw Data'!AW$1,FALSE))/100</f>
        <v>1.48979968279674E-2</v>
      </c>
      <c r="Q5" s="82">
        <f>(VLOOKUP($A4,'ADR Raw Data'!$B$6:$BE$49,'ADR Raw Data'!AX$1,FALSE))/100</f>
        <v>2.69599124065527E-3</v>
      </c>
      <c r="R5" s="82">
        <f>(VLOOKUP($A4,'ADR Raw Data'!$B$6:$BE$49,'ADR Raw Data'!AY$1,FALSE))/100</f>
        <v>9.2672450879991899E-3</v>
      </c>
      <c r="S5" s="83">
        <f>(VLOOKUP($A4,'ADR Raw Data'!$B$6:$BE$49,'ADR Raw Data'!BA$1,FALSE))/100</f>
        <v>7.9511729685430494E-4</v>
      </c>
      <c r="T5" s="83">
        <f>(VLOOKUP($A4,'ADR Raw Data'!$B$6:$BE$49,'ADR Raw Data'!BB$1,FALSE))/100</f>
        <v>-5.6694676113275702E-3</v>
      </c>
      <c r="U5" s="82">
        <f>(VLOOKUP($A4,'ADR Raw Data'!$B$6:$BE$49,'ADR Raw Data'!BC$1,FALSE))/100</f>
        <v>-2.61580307385674E-3</v>
      </c>
      <c r="V5" s="84">
        <f>(VLOOKUP($A4,'ADR Raw Data'!$B$6:$BE$49,'ADR Raw Data'!BE$1,FALSE))/100</f>
        <v>5.29734179309258E-3</v>
      </c>
      <c r="X5" s="81">
        <f>(VLOOKUP($A4,'RevPAR Raw Data'!$B$6:$BE$49,'RevPAR Raw Data'!AT$1,FALSE))/100</f>
        <v>-1.7705405182971801E-2</v>
      </c>
      <c r="Y5" s="82">
        <f>(VLOOKUP($A4,'RevPAR Raw Data'!$B$6:$BE$49,'RevPAR Raw Data'!AU$1,FALSE))/100</f>
        <v>-9.2140808012510598E-3</v>
      </c>
      <c r="Z5" s="82">
        <f>(VLOOKUP($A4,'RevPAR Raw Data'!$B$6:$BE$49,'RevPAR Raw Data'!AV$1,FALSE))/100</f>
        <v>-5.1484819709795501E-3</v>
      </c>
      <c r="AA5" s="82">
        <f>(VLOOKUP($A4,'RevPAR Raw Data'!$B$6:$BE$49,'RevPAR Raw Data'!AW$1,FALSE))/100</f>
        <v>-8.8810318009656802E-3</v>
      </c>
      <c r="AB5" s="82">
        <f>(VLOOKUP($A4,'RevPAR Raw Data'!$B$6:$BE$49,'RevPAR Raw Data'!AX$1,FALSE))/100</f>
        <v>-1.70926680842893E-2</v>
      </c>
      <c r="AC5" s="82">
        <f>(VLOOKUP($A4,'RevPAR Raw Data'!$B$6:$BE$49,'RevPAR Raw Data'!AY$1,FALSE))/100</f>
        <v>-1.13823403596523E-2</v>
      </c>
      <c r="AD5" s="83">
        <f>(VLOOKUP($A4,'RevPAR Raw Data'!$B$6:$BE$49,'RevPAR Raw Data'!BA$1,FALSE))/100</f>
        <v>-1.4905858619607399E-2</v>
      </c>
      <c r="AE5" s="83">
        <f>(VLOOKUP($A4,'RevPAR Raw Data'!$B$6:$BE$49,'RevPAR Raw Data'!BB$1,FALSE))/100</f>
        <v>-2.3945723607694501E-2</v>
      </c>
      <c r="AF5" s="82">
        <f>(VLOOKUP($A4,'RevPAR Raw Data'!$B$6:$BE$49,'RevPAR Raw Data'!BC$1,FALSE))/100</f>
        <v>-1.96446078523154E-2</v>
      </c>
      <c r="AG5" s="84">
        <f>(VLOOKUP($A4,'RevPAR Raw Data'!$B$6:$BE$49,'RevPAR Raw Data'!BE$1,FALSE))/100</f>
        <v>-1.41963302583187E-2</v>
      </c>
    </row>
    <row r="6" spans="1:33">
      <c r="A6" s="108"/>
      <c r="B6" s="109"/>
      <c r="C6" s="110"/>
      <c r="D6" s="110"/>
      <c r="E6" s="110"/>
      <c r="F6" s="110"/>
      <c r="G6" s="111"/>
      <c r="H6" s="91"/>
      <c r="I6" s="91"/>
      <c r="J6" s="111"/>
      <c r="K6" s="112"/>
      <c r="M6" s="113"/>
      <c r="N6" s="114"/>
      <c r="O6" s="114"/>
      <c r="P6" s="114"/>
      <c r="Q6" s="114"/>
      <c r="R6" s="115"/>
      <c r="S6" s="114"/>
      <c r="T6" s="114"/>
      <c r="U6" s="115"/>
      <c r="V6" s="116"/>
      <c r="X6" s="113"/>
      <c r="Y6" s="114"/>
      <c r="Z6" s="114"/>
      <c r="AA6" s="114"/>
      <c r="AB6" s="114"/>
      <c r="AC6" s="115"/>
      <c r="AD6" s="114"/>
      <c r="AE6" s="114"/>
      <c r="AF6" s="115"/>
      <c r="AG6" s="116"/>
    </row>
    <row r="7" spans="1:33">
      <c r="A7" s="126" t="s">
        <v>15</v>
      </c>
      <c r="B7" s="117">
        <f>(VLOOKUP($A7,'Occupancy Raw Data'!$B$8:$BE$45,'Occupancy Raw Data'!AG$3,FALSE))/100</f>
        <v>0.58198639547890396</v>
      </c>
      <c r="C7" s="118">
        <f>(VLOOKUP($A7,'Occupancy Raw Data'!$B$8:$BE$45,'Occupancy Raw Data'!AH$3,FALSE))/100</f>
        <v>0.620524332582997</v>
      </c>
      <c r="D7" s="118">
        <f>(VLOOKUP($A7,'Occupancy Raw Data'!$B$8:$BE$45,'Occupancy Raw Data'!AI$3,FALSE))/100</f>
        <v>0.69158264492692301</v>
      </c>
      <c r="E7" s="118">
        <f>(VLOOKUP($A7,'Occupancy Raw Data'!$B$8:$BE$45,'Occupancy Raw Data'!AJ$3,FALSE))/100</f>
        <v>0.70648114953741203</v>
      </c>
      <c r="F7" s="118">
        <f>(VLOOKUP($A7,'Occupancy Raw Data'!$B$8:$BE$45,'Occupancy Raw Data'!AK$3,FALSE))/100</f>
        <v>0.6695546611030071</v>
      </c>
      <c r="G7" s="119">
        <f>(VLOOKUP($A7,'Occupancy Raw Data'!$B$8:$BE$45,'Occupancy Raw Data'!AL$3,FALSE))/100</f>
        <v>0.65402584150445409</v>
      </c>
      <c r="H7" s="91">
        <f>(VLOOKUP($A7,'Occupancy Raw Data'!$B$8:$BE$45,'Occupancy Raw Data'!AN$3,FALSE))/100</f>
        <v>0.74463174609035998</v>
      </c>
      <c r="I7" s="91">
        <f>(VLOOKUP($A7,'Occupancy Raw Data'!$B$8:$BE$45,'Occupancy Raw Data'!AO$3,FALSE))/100</f>
        <v>0.76933894622821997</v>
      </c>
      <c r="J7" s="119">
        <f>(VLOOKUP($A7,'Occupancy Raw Data'!$B$8:$BE$45,'Occupancy Raw Data'!AP$3,FALSE))/100</f>
        <v>0.75698534615929003</v>
      </c>
      <c r="K7" s="120">
        <f>(VLOOKUP($A7,'Occupancy Raw Data'!$B$8:$BE$45,'Occupancy Raw Data'!AR$3,FALSE))/100</f>
        <v>0.68344286869823601</v>
      </c>
      <c r="M7" s="113">
        <f>VLOOKUP($A7,'ADR Raw Data'!$B$6:$BE$43,'ADR Raw Data'!AG$1,FALSE)</f>
        <v>130.237679639974</v>
      </c>
      <c r="N7" s="114">
        <f>VLOOKUP($A7,'ADR Raw Data'!$B$6:$BE$43,'ADR Raw Data'!AH$1,FALSE)</f>
        <v>136.842122183844</v>
      </c>
      <c r="O7" s="114">
        <f>VLOOKUP($A7,'ADR Raw Data'!$B$6:$BE$43,'ADR Raw Data'!AI$1,FALSE)</f>
        <v>143.908473152146</v>
      </c>
      <c r="P7" s="114">
        <f>VLOOKUP($A7,'ADR Raw Data'!$B$6:$BE$43,'ADR Raw Data'!AJ$1,FALSE)</f>
        <v>140.97639287226301</v>
      </c>
      <c r="Q7" s="114">
        <f>VLOOKUP($A7,'ADR Raw Data'!$B$6:$BE$43,'ADR Raw Data'!AK$1,FALSE)</f>
        <v>130.93153294658299</v>
      </c>
      <c r="R7" s="115">
        <f>VLOOKUP($A7,'ADR Raw Data'!$B$6:$BE$43,'ADR Raw Data'!AL$1,FALSE)</f>
        <v>136.84413605720201</v>
      </c>
      <c r="S7" s="114">
        <f>VLOOKUP($A7,'ADR Raw Data'!$B$6:$BE$43,'ADR Raw Data'!AN$1,FALSE)</f>
        <v>147.12345859471799</v>
      </c>
      <c r="T7" s="114">
        <f>VLOOKUP($A7,'ADR Raw Data'!$B$6:$BE$43,'ADR Raw Data'!AO$1,FALSE)</f>
        <v>150.99541137579001</v>
      </c>
      <c r="U7" s="115">
        <f>VLOOKUP($A7,'ADR Raw Data'!$B$6:$BE$43,'ADR Raw Data'!AP$1,FALSE)</f>
        <v>149.091029094959</v>
      </c>
      <c r="V7" s="116">
        <f>VLOOKUP($A7,'ADR Raw Data'!$B$6:$BE$43,'ADR Raw Data'!AR$1,FALSE)</f>
        <v>140.71977685056299</v>
      </c>
      <c r="X7" s="113">
        <f>VLOOKUP($A7,'RevPAR Raw Data'!$B$6:$BE$43,'RevPAR Raw Data'!AG$1,FALSE)</f>
        <v>75.796557729205105</v>
      </c>
      <c r="Y7" s="114">
        <f>VLOOKUP($A7,'RevPAR Raw Data'!$B$6:$BE$43,'RevPAR Raw Data'!AH$1,FALSE)</f>
        <v>84.913866537370794</v>
      </c>
      <c r="Z7" s="114">
        <f>VLOOKUP($A7,'RevPAR Raw Data'!$B$6:$BE$43,'RevPAR Raw Data'!AI$1,FALSE)</f>
        <v>99.524602489956607</v>
      </c>
      <c r="AA7" s="114">
        <f>VLOOKUP($A7,'RevPAR Raw Data'!$B$6:$BE$43,'RevPAR Raw Data'!AJ$1,FALSE)</f>
        <v>99.597164094034497</v>
      </c>
      <c r="AB7" s="114">
        <f>VLOOKUP($A7,'RevPAR Raw Data'!$B$6:$BE$43,'RevPAR Raw Data'!AK$1,FALSE)</f>
        <v>87.665818169746899</v>
      </c>
      <c r="AC7" s="115">
        <f>VLOOKUP($A7,'RevPAR Raw Data'!$B$6:$BE$43,'RevPAR Raw Data'!AL$1,FALSE)</f>
        <v>89.499601239761901</v>
      </c>
      <c r="AD7" s="114">
        <f>VLOOKUP($A7,'RevPAR Raw Data'!$B$6:$BE$43,'RevPAR Raw Data'!AN$1,FALSE)</f>
        <v>109.552797864238</v>
      </c>
      <c r="AE7" s="114">
        <f>VLOOKUP($A7,'RevPAR Raw Data'!$B$6:$BE$43,'RevPAR Raw Data'!AO$1,FALSE)</f>
        <v>116.166650673147</v>
      </c>
      <c r="AF7" s="115">
        <f>VLOOKUP($A7,'RevPAR Raw Data'!$B$6:$BE$43,'RevPAR Raw Data'!AP$1,FALSE)</f>
        <v>112.85972426869201</v>
      </c>
      <c r="AG7" s="116">
        <f>VLOOKUP($A7,'RevPAR Raw Data'!$B$6:$BE$43,'RevPAR Raw Data'!AR$1,FALSE)</f>
        <v>96.173927973324595</v>
      </c>
    </row>
    <row r="8" spans="1:33" ht="14.25">
      <c r="A8" s="93" t="s">
        <v>14</v>
      </c>
      <c r="B8" s="81">
        <f>(VLOOKUP($A7,'Occupancy Raw Data'!$B$8:$BE$45,'Occupancy Raw Data'!AT$3,FALSE))/100</f>
        <v>-2.4121302531968001E-3</v>
      </c>
      <c r="C8" s="82">
        <f>(VLOOKUP($A7,'Occupancy Raw Data'!$B$8:$BE$45,'Occupancy Raw Data'!AU$3,FALSE))/100</f>
        <v>-1.4328723780041599E-2</v>
      </c>
      <c r="D8" s="82">
        <f>(VLOOKUP($A7,'Occupancy Raw Data'!$B$8:$BE$45,'Occupancy Raw Data'!AV$3,FALSE))/100</f>
        <v>-1.8151682645357901E-2</v>
      </c>
      <c r="E8" s="82">
        <f>(VLOOKUP($A7,'Occupancy Raw Data'!$B$8:$BE$45,'Occupancy Raw Data'!AW$3,FALSE))/100</f>
        <v>-1.32591005155916E-2</v>
      </c>
      <c r="F8" s="82">
        <f>(VLOOKUP($A7,'Occupancy Raw Data'!$B$8:$BE$45,'Occupancy Raw Data'!AX$3,FALSE))/100</f>
        <v>-7.9033125384966596E-3</v>
      </c>
      <c r="G8" s="82">
        <f>(VLOOKUP($A7,'Occupancy Raw Data'!$B$8:$BE$45,'Occupancy Raw Data'!AY$3,FALSE))/100</f>
        <v>-1.1497828401119198E-2</v>
      </c>
      <c r="H8" s="83">
        <f>(VLOOKUP($A7,'Occupancy Raw Data'!$B$8:$BE$45,'Occupancy Raw Data'!BA$3,FALSE))/100</f>
        <v>2.0846396709157201E-2</v>
      </c>
      <c r="I8" s="83">
        <f>(VLOOKUP($A7,'Occupancy Raw Data'!$B$8:$BE$45,'Occupancy Raw Data'!BB$3,FALSE))/100</f>
        <v>9.5465855133450503E-3</v>
      </c>
      <c r="J8" s="82">
        <f>(VLOOKUP($A7,'Occupancy Raw Data'!$B$8:$BE$45,'Occupancy Raw Data'!BC$3,FALSE))/100</f>
        <v>1.5067650443947301E-2</v>
      </c>
      <c r="K8" s="84">
        <f>(VLOOKUP($A7,'Occupancy Raw Data'!$B$8:$BE$45,'Occupancy Raw Data'!BE$3,FALSE))/100</f>
        <v>-3.24817940927726E-3</v>
      </c>
      <c r="M8" s="81">
        <f>(VLOOKUP($A7,'ADR Raw Data'!$B$6:$BE$49,'ADR Raw Data'!AT$1,FALSE))/100</f>
        <v>-2.0341761154539402E-2</v>
      </c>
      <c r="N8" s="82">
        <f>(VLOOKUP($A7,'ADR Raw Data'!$B$6:$BE$49,'ADR Raw Data'!AU$1,FALSE))/100</f>
        <v>-1.2177670729246299E-2</v>
      </c>
      <c r="O8" s="82">
        <f>(VLOOKUP($A7,'ADR Raw Data'!$B$6:$BE$49,'ADR Raw Data'!AV$1,FALSE))/100</f>
        <v>-1.1355752517506501E-2</v>
      </c>
      <c r="P8" s="82">
        <f>(VLOOKUP($A7,'ADR Raw Data'!$B$6:$BE$49,'ADR Raw Data'!AW$1,FALSE))/100</f>
        <v>-1.32744367521679E-2</v>
      </c>
      <c r="Q8" s="82">
        <f>(VLOOKUP($A7,'ADR Raw Data'!$B$6:$BE$49,'ADR Raw Data'!AX$1,FALSE))/100</f>
        <v>-2.13597882085639E-2</v>
      </c>
      <c r="R8" s="82">
        <f>(VLOOKUP($A7,'ADR Raw Data'!$B$6:$BE$49,'ADR Raw Data'!AY$1,FALSE))/100</f>
        <v>-1.5610572659909202E-2</v>
      </c>
      <c r="S8" s="83">
        <f>(VLOOKUP($A7,'ADR Raw Data'!$B$6:$BE$49,'ADR Raw Data'!BA$1,FALSE))/100</f>
        <v>-1.04963917798574E-2</v>
      </c>
      <c r="T8" s="83">
        <f>(VLOOKUP($A7,'ADR Raw Data'!$B$6:$BE$49,'ADR Raw Data'!BB$1,FALSE))/100</f>
        <v>-1.7280144615051399E-2</v>
      </c>
      <c r="U8" s="82">
        <f>(VLOOKUP($A7,'ADR Raw Data'!$B$6:$BE$49,'ADR Raw Data'!BC$1,FALSE))/100</f>
        <v>-1.4093178175834199E-2</v>
      </c>
      <c r="V8" s="84">
        <f>(VLOOKUP($A7,'ADR Raw Data'!$B$6:$BE$49,'ADR Raw Data'!BE$1,FALSE))/100</f>
        <v>-1.4625758328715299E-2</v>
      </c>
      <c r="X8" s="81">
        <f>(VLOOKUP($A7,'RevPAR Raw Data'!$B$6:$BE$49,'RevPAR Raw Data'!AT$1,FALSE))/100</f>
        <v>-2.2704824430251999E-2</v>
      </c>
      <c r="Y8" s="82">
        <f>(VLOOKUP($A7,'RevPAR Raw Data'!$B$6:$BE$49,'RevPAR Raw Data'!AU$1,FALSE))/100</f>
        <v>-2.63319040291243E-2</v>
      </c>
      <c r="Z8" s="82">
        <f>(VLOOKUP($A7,'RevPAR Raw Data'!$B$6:$BE$49,'RevPAR Raw Data'!AV$1,FALSE))/100</f>
        <v>-2.9301309146967502E-2</v>
      </c>
      <c r="AA8" s="82">
        <f>(VLOOKUP($A7,'RevPAR Raw Data'!$B$6:$BE$49,'RevPAR Raw Data'!AW$1,FALSE))/100</f>
        <v>-2.63575301765747E-2</v>
      </c>
      <c r="AB8" s="82">
        <f>(VLOOKUP($A7,'RevPAR Raw Data'!$B$6:$BE$49,'RevPAR Raw Data'!AX$1,FALSE))/100</f>
        <v>-2.9094287665092203E-2</v>
      </c>
      <c r="AC8" s="82">
        <f>(VLOOKUP($A7,'RevPAR Raw Data'!$B$6:$BE$49,'RevPAR Raw Data'!AY$1,FALSE))/100</f>
        <v>-2.69289133753416E-2</v>
      </c>
      <c r="AD8" s="83">
        <f>(VLOOKUP($A7,'RevPAR Raw Data'!$B$6:$BE$49,'RevPAR Raw Data'!BA$1,FALSE))/100</f>
        <v>1.0131192982242101E-2</v>
      </c>
      <c r="AE8" s="83">
        <f>(VLOOKUP($A7,'RevPAR Raw Data'!$B$6:$BE$49,'RevPAR Raw Data'!BB$1,FALSE))/100</f>
        <v>-7.8985254799569509E-3</v>
      </c>
      <c r="AF8" s="82">
        <f>(VLOOKUP($A7,'RevPAR Raw Data'!$B$6:$BE$49,'RevPAR Raw Data'!BC$1,FALSE))/100</f>
        <v>7.6212118571533801E-4</v>
      </c>
      <c r="AG8" s="84">
        <f>(VLOOKUP($A7,'RevPAR Raw Data'!$B$6:$BE$49,'RevPAR Raw Data'!BE$1,FALSE))/100</f>
        <v>-1.7826430650944202E-2</v>
      </c>
    </row>
    <row r="9" spans="1:33">
      <c r="A9" s="121"/>
      <c r="B9" s="122"/>
      <c r="C9" s="123"/>
      <c r="D9" s="123"/>
      <c r="E9" s="123"/>
      <c r="F9" s="123"/>
      <c r="G9" s="124"/>
      <c r="H9" s="123"/>
      <c r="I9" s="123"/>
      <c r="J9" s="124"/>
      <c r="K9" s="125"/>
      <c r="M9" s="122"/>
      <c r="N9" s="123"/>
      <c r="O9" s="123"/>
      <c r="P9" s="123"/>
      <c r="Q9" s="123"/>
      <c r="R9" s="124"/>
      <c r="S9" s="123"/>
      <c r="T9" s="123"/>
      <c r="U9" s="124"/>
      <c r="V9" s="125"/>
      <c r="X9" s="122"/>
      <c r="Y9" s="123"/>
      <c r="Z9" s="123"/>
      <c r="AA9" s="123"/>
      <c r="AB9" s="123"/>
      <c r="AC9" s="124"/>
      <c r="AD9" s="123"/>
      <c r="AE9" s="123"/>
      <c r="AF9" s="124"/>
      <c r="AG9" s="125"/>
    </row>
    <row r="10" spans="1:33">
      <c r="A10" s="126" t="s">
        <v>16</v>
      </c>
      <c r="B10" s="127"/>
      <c r="C10" s="128"/>
      <c r="D10" s="128"/>
      <c r="E10" s="128"/>
      <c r="F10" s="128"/>
      <c r="G10" s="129"/>
      <c r="H10" s="128"/>
      <c r="I10" s="128"/>
      <c r="J10" s="129"/>
      <c r="K10" s="130"/>
      <c r="M10" s="113"/>
      <c r="N10" s="114"/>
      <c r="O10" s="114"/>
      <c r="P10" s="114"/>
      <c r="Q10" s="114"/>
      <c r="R10" s="115"/>
      <c r="S10" s="114"/>
      <c r="T10" s="114"/>
      <c r="U10" s="115"/>
      <c r="V10" s="116"/>
      <c r="X10" s="113"/>
      <c r="Y10" s="114"/>
      <c r="Z10" s="114"/>
      <c r="AA10" s="114"/>
      <c r="AB10" s="114"/>
      <c r="AC10" s="115"/>
      <c r="AD10" s="114"/>
      <c r="AE10" s="114"/>
      <c r="AF10" s="115"/>
      <c r="AG10" s="116"/>
    </row>
    <row r="11" spans="1:33">
      <c r="A11" s="108" t="s">
        <v>17</v>
      </c>
      <c r="B11" s="85">
        <f>(VLOOKUP($A11,'Occupancy Raw Data'!$B$8:$BE$51,'Occupancy Raw Data'!AG$3,FALSE))/100</f>
        <v>0.58952116585704306</v>
      </c>
      <c r="C11" s="91">
        <f>(VLOOKUP($A11,'Occupancy Raw Data'!$B$8:$BE$51,'Occupancy Raw Data'!AH$3,FALSE))/100</f>
        <v>0.65085010409437805</v>
      </c>
      <c r="D11" s="91">
        <f>(VLOOKUP($A11,'Occupancy Raw Data'!$B$8:$BE$51,'Occupancy Raw Data'!AI$3,FALSE))/100</f>
        <v>0.72952810548230307</v>
      </c>
      <c r="E11" s="91">
        <f>(VLOOKUP($A11,'Occupancy Raw Data'!$B$8:$BE$51,'Occupancy Raw Data'!AJ$3,FALSE))/100</f>
        <v>0.74514226231783398</v>
      </c>
      <c r="F11" s="91">
        <f>(VLOOKUP($A11,'Occupancy Raw Data'!$B$8:$BE$51,'Occupancy Raw Data'!AK$3,FALSE))/100</f>
        <v>0.66611727966689704</v>
      </c>
      <c r="G11" s="92">
        <f>(VLOOKUP($A11,'Occupancy Raw Data'!$B$8:$BE$51,'Occupancy Raw Data'!AL$3,FALSE))/100</f>
        <v>0.67623178348369095</v>
      </c>
      <c r="H11" s="91">
        <f>(VLOOKUP($A11,'Occupancy Raw Data'!$B$8:$BE$51,'Occupancy Raw Data'!AN$3,FALSE))/100</f>
        <v>0.75589868147119998</v>
      </c>
      <c r="I11" s="91">
        <f>(VLOOKUP($A11,'Occupancy Raw Data'!$B$8:$BE$51,'Occupancy Raw Data'!AO$3,FALSE))/100</f>
        <v>0.78894864677307397</v>
      </c>
      <c r="J11" s="92">
        <f>(VLOOKUP($A11,'Occupancy Raw Data'!$B$8:$BE$51,'Occupancy Raw Data'!AP$3,FALSE))/100</f>
        <v>0.77242366412213703</v>
      </c>
      <c r="K11" s="86">
        <f>(VLOOKUP($A11,'Occupancy Raw Data'!$B$8:$BE$51,'Occupancy Raw Data'!AR$3,FALSE))/100</f>
        <v>0.70371517795181904</v>
      </c>
      <c r="M11" s="113">
        <f>VLOOKUP($A11,'ADR Raw Data'!$B$6:$BE$49,'ADR Raw Data'!AG$1,FALSE)</f>
        <v>348.96289287816302</v>
      </c>
      <c r="N11" s="114">
        <f>VLOOKUP($A11,'ADR Raw Data'!$B$6:$BE$49,'ADR Raw Data'!AH$1,FALSE)</f>
        <v>330.49906170864898</v>
      </c>
      <c r="O11" s="114">
        <f>VLOOKUP($A11,'ADR Raw Data'!$B$6:$BE$49,'ADR Raw Data'!AI$1,FALSE)</f>
        <v>331.236595719381</v>
      </c>
      <c r="P11" s="114">
        <f>VLOOKUP($A11,'ADR Raw Data'!$B$6:$BE$49,'ADR Raw Data'!AJ$1,FALSE)</f>
        <v>325.444622817229</v>
      </c>
      <c r="Q11" s="114">
        <f>VLOOKUP($A11,'ADR Raw Data'!$B$6:$BE$49,'ADR Raw Data'!AK$1,FALSE)</f>
        <v>323.87826800364599</v>
      </c>
      <c r="R11" s="115">
        <f>VLOOKUP($A11,'ADR Raw Data'!$B$6:$BE$49,'ADR Raw Data'!AL$1,FALSE)</f>
        <v>331.459196982913</v>
      </c>
      <c r="S11" s="114">
        <f>VLOOKUP($A11,'ADR Raw Data'!$B$6:$BE$49,'ADR Raw Data'!AN$1,FALSE)</f>
        <v>394.34923341748902</v>
      </c>
      <c r="T11" s="114">
        <f>VLOOKUP($A11,'ADR Raw Data'!$B$6:$BE$49,'ADR Raw Data'!AO$1,FALSE)</f>
        <v>406.86997581088502</v>
      </c>
      <c r="U11" s="115">
        <f>VLOOKUP($A11,'ADR Raw Data'!$B$6:$BE$49,'ADR Raw Data'!AP$1,FALSE)</f>
        <v>400.74353697568603</v>
      </c>
      <c r="V11" s="116">
        <f>VLOOKUP($A11,'ADR Raw Data'!$B$6:$BE$49,'ADR Raw Data'!AR$1,FALSE)</f>
        <v>353.187494144786</v>
      </c>
      <c r="X11" s="113">
        <f>VLOOKUP($A11,'RevPAR Raw Data'!$B$6:$BE$49,'RevPAR Raw Data'!AG$1,FALSE)</f>
        <v>205.72101145038101</v>
      </c>
      <c r="Y11" s="114">
        <f>VLOOKUP($A11,'RevPAR Raw Data'!$B$6:$BE$49,'RevPAR Raw Data'!AH$1,FALSE)</f>
        <v>215.105348716169</v>
      </c>
      <c r="Z11" s="114">
        <f>VLOOKUP($A11,'RevPAR Raw Data'!$B$6:$BE$49,'RevPAR Raw Data'!AI$1,FALSE)</f>
        <v>241.64640614156801</v>
      </c>
      <c r="AA11" s="114">
        <f>VLOOKUP($A11,'RevPAR Raw Data'!$B$6:$BE$49,'RevPAR Raw Data'!AJ$1,FALSE)</f>
        <v>242.50254250520399</v>
      </c>
      <c r="AB11" s="114">
        <f>VLOOKUP($A11,'RevPAR Raw Data'!$B$6:$BE$49,'RevPAR Raw Data'!AK$1,FALSE)</f>
        <v>215.74091082581501</v>
      </c>
      <c r="AC11" s="115">
        <f>VLOOKUP($A11,'RevPAR Raw Data'!$B$6:$BE$49,'RevPAR Raw Data'!AL$1,FALSE)</f>
        <v>224.143243927827</v>
      </c>
      <c r="AD11" s="114">
        <f>VLOOKUP($A11,'RevPAR Raw Data'!$B$6:$BE$49,'RevPAR Raw Data'!AN$1,FALSE)</f>
        <v>298.08806557945798</v>
      </c>
      <c r="AE11" s="114">
        <f>VLOOKUP($A11,'RevPAR Raw Data'!$B$6:$BE$49,'RevPAR Raw Data'!AO$1,FALSE)</f>
        <v>320.99951682859103</v>
      </c>
      <c r="AF11" s="115">
        <f>VLOOKUP($A11,'RevPAR Raw Data'!$B$6:$BE$49,'RevPAR Raw Data'!AP$1,FALSE)</f>
        <v>309.54379120402399</v>
      </c>
      <c r="AG11" s="116">
        <f>VLOOKUP($A11,'RevPAR Raw Data'!$B$6:$BE$49,'RevPAR Raw Data'!AR$1,FALSE)</f>
        <v>248.543400292455</v>
      </c>
    </row>
    <row r="12" spans="1:33" ht="14.25">
      <c r="A12" s="93" t="s">
        <v>14</v>
      </c>
      <c r="B12" s="81">
        <f>(VLOOKUP($A11,'Occupancy Raw Data'!$B$8:$BE$51,'Occupancy Raw Data'!AT$3,FALSE))/100</f>
        <v>-2.6061008799160498E-2</v>
      </c>
      <c r="C12" s="82">
        <f>(VLOOKUP($A11,'Occupancy Raw Data'!$B$8:$BE$51,'Occupancy Raw Data'!AU$3,FALSE))/100</f>
        <v>-4.2813473196414301E-3</v>
      </c>
      <c r="D12" s="82">
        <f>(VLOOKUP($A11,'Occupancy Raw Data'!$B$8:$BE$51,'Occupancy Raw Data'!AV$3,FALSE))/100</f>
        <v>-4.7649552935702104E-2</v>
      </c>
      <c r="E12" s="82">
        <f>(VLOOKUP($A11,'Occupancy Raw Data'!$B$8:$BE$51,'Occupancy Raw Data'!AW$3,FALSE))/100</f>
        <v>-5.7650242392315201E-4</v>
      </c>
      <c r="F12" s="82">
        <f>(VLOOKUP($A11,'Occupancy Raw Data'!$B$8:$BE$51,'Occupancy Raw Data'!AX$3,FALSE))/100</f>
        <v>-1.2221056966389399E-3</v>
      </c>
      <c r="G12" s="82">
        <f>(VLOOKUP($A11,'Occupancy Raw Data'!$B$8:$BE$51,'Occupancy Raw Data'!AY$3,FALSE))/100</f>
        <v>-1.6383798034592799E-2</v>
      </c>
      <c r="H12" s="83">
        <f>(VLOOKUP($A11,'Occupancy Raw Data'!$B$8:$BE$51,'Occupancy Raw Data'!BA$3,FALSE))/100</f>
        <v>5.8483123905356704E-2</v>
      </c>
      <c r="I12" s="83">
        <f>(VLOOKUP($A11,'Occupancy Raw Data'!$B$8:$BE$51,'Occupancy Raw Data'!BB$3,FALSE))/100</f>
        <v>3.9977761655416E-2</v>
      </c>
      <c r="J12" s="82">
        <f>(VLOOKUP($A11,'Occupancy Raw Data'!$B$8:$BE$51,'Occupancy Raw Data'!BC$3,FALSE))/100</f>
        <v>4.87640928476403E-2</v>
      </c>
      <c r="K12" s="84">
        <f>(VLOOKUP($A11,'Occupancy Raw Data'!$B$8:$BE$51,'Occupancy Raw Data'!BE$3,FALSE))/100</f>
        <v>3.0741045558640902E-3</v>
      </c>
      <c r="M12" s="81">
        <f>(VLOOKUP($A11,'ADR Raw Data'!$B$6:$BE$49,'ADR Raw Data'!AT$1,FALSE))/100</f>
        <v>5.5953843861630402E-2</v>
      </c>
      <c r="N12" s="82">
        <f>(VLOOKUP($A11,'ADR Raw Data'!$B$6:$BE$49,'ADR Raw Data'!AU$1,FALSE))/100</f>
        <v>3.5900167955769204E-2</v>
      </c>
      <c r="O12" s="82">
        <f>(VLOOKUP($A11,'ADR Raw Data'!$B$6:$BE$49,'ADR Raw Data'!AV$1,FALSE))/100</f>
        <v>3.31285452349349E-2</v>
      </c>
      <c r="P12" s="82">
        <f>(VLOOKUP($A11,'ADR Raw Data'!$B$6:$BE$49,'ADR Raw Data'!AW$1,FALSE))/100</f>
        <v>3.8489446539664997E-2</v>
      </c>
      <c r="Q12" s="82">
        <f>(VLOOKUP($A11,'ADR Raw Data'!$B$6:$BE$49,'ADR Raw Data'!AX$1,FALSE))/100</f>
        <v>1.0985136436045899E-2</v>
      </c>
      <c r="R12" s="82">
        <f>(VLOOKUP($A11,'ADR Raw Data'!$B$6:$BE$49,'ADR Raw Data'!AY$1,FALSE))/100</f>
        <v>3.4407492965751602E-2</v>
      </c>
      <c r="S12" s="83">
        <f>(VLOOKUP($A11,'ADR Raw Data'!$B$6:$BE$49,'ADR Raw Data'!BA$1,FALSE))/100</f>
        <v>-7.6450319959985302E-3</v>
      </c>
      <c r="T12" s="83">
        <f>(VLOOKUP($A11,'ADR Raw Data'!$B$6:$BE$49,'ADR Raw Data'!BB$1,FALSE))/100</f>
        <v>-1.3998973639165E-2</v>
      </c>
      <c r="U12" s="82">
        <f>(VLOOKUP($A11,'ADR Raw Data'!$B$6:$BE$49,'ADR Raw Data'!BC$1,FALSE))/100</f>
        <v>-1.1223554293181299E-2</v>
      </c>
      <c r="V12" s="84">
        <f>(VLOOKUP($A11,'ADR Raw Data'!$B$6:$BE$49,'ADR Raw Data'!BE$1,FALSE))/100</f>
        <v>2.0788779893695302E-2</v>
      </c>
      <c r="X12" s="81">
        <f>(VLOOKUP($A11,'RevPAR Raw Data'!$B$6:$BE$49,'RevPAR Raw Data'!AT$1,FALSE))/100</f>
        <v>2.8434621445245098E-2</v>
      </c>
      <c r="Y12" s="82">
        <f>(VLOOKUP($A11,'RevPAR Raw Data'!$B$6:$BE$49,'RevPAR Raw Data'!AU$1,FALSE))/100</f>
        <v>3.1465119548275598E-2</v>
      </c>
      <c r="Z12" s="82">
        <f>(VLOOKUP($A11,'RevPAR Raw Data'!$B$6:$BE$49,'RevPAR Raw Data'!AV$1,FALSE))/100</f>
        <v>-1.6099568070621999E-2</v>
      </c>
      <c r="AA12" s="82">
        <f>(VLOOKUP($A11,'RevPAR Raw Data'!$B$6:$BE$49,'RevPAR Raw Data'!AW$1,FALSE))/100</f>
        <v>3.7890754856516301E-2</v>
      </c>
      <c r="AB12" s="82">
        <f>(VLOOKUP($A11,'RevPAR Raw Data'!$B$6:$BE$49,'RevPAR Raw Data'!AX$1,FALSE))/100</f>
        <v>9.7496057415901709E-3</v>
      </c>
      <c r="AC12" s="82">
        <f>(VLOOKUP($A11,'RevPAR Raw Data'!$B$6:$BE$49,'RevPAR Raw Data'!AY$1,FALSE))/100</f>
        <v>1.74599695155312E-2</v>
      </c>
      <c r="AD12" s="83">
        <f>(VLOOKUP($A11,'RevPAR Raw Data'!$B$6:$BE$49,'RevPAR Raw Data'!BA$1,FALSE))/100</f>
        <v>5.0390986555875698E-2</v>
      </c>
      <c r="AE12" s="83">
        <f>(VLOOKUP($A11,'RevPAR Raw Data'!$B$6:$BE$49,'RevPAR Raw Data'!BB$1,FALSE))/100</f>
        <v>2.5419140384684E-2</v>
      </c>
      <c r="AF12" s="82">
        <f>(VLOOKUP($A11,'RevPAR Raw Data'!$B$6:$BE$49,'RevPAR Raw Data'!BC$1,FALSE))/100</f>
        <v>3.6993232110825697E-2</v>
      </c>
      <c r="AG12" s="84">
        <f>(VLOOKUP($A11,'RevPAR Raw Data'!$B$6:$BE$49,'RevPAR Raw Data'!BE$1,FALSE))/100</f>
        <v>2.3926791332541501E-2</v>
      </c>
    </row>
    <row r="13" spans="1:33">
      <c r="A13" s="131"/>
      <c r="B13" s="109"/>
      <c r="C13" s="110"/>
      <c r="D13" s="110"/>
      <c r="E13" s="110"/>
      <c r="F13" s="110"/>
      <c r="G13" s="111"/>
      <c r="H13" s="91"/>
      <c r="I13" s="91"/>
      <c r="J13" s="111"/>
      <c r="K13" s="112"/>
      <c r="M13" s="113"/>
      <c r="N13" s="114"/>
      <c r="O13" s="114"/>
      <c r="P13" s="114"/>
      <c r="Q13" s="114"/>
      <c r="R13" s="115"/>
      <c r="S13" s="114"/>
      <c r="T13" s="114"/>
      <c r="U13" s="115"/>
      <c r="V13" s="116"/>
      <c r="X13" s="113"/>
      <c r="Y13" s="114"/>
      <c r="Z13" s="114"/>
      <c r="AA13" s="114"/>
      <c r="AB13" s="114"/>
      <c r="AC13" s="115"/>
      <c r="AD13" s="114"/>
      <c r="AE13" s="114"/>
      <c r="AF13" s="115"/>
      <c r="AG13" s="116"/>
    </row>
    <row r="14" spans="1:33">
      <c r="A14" s="108" t="s">
        <v>18</v>
      </c>
      <c r="B14" s="85">
        <f>(VLOOKUP($A14,'Occupancy Raw Data'!$B$8:$BE$51,'Occupancy Raw Data'!AG$3,FALSE))/100</f>
        <v>0.61864146720098101</v>
      </c>
      <c r="C14" s="91">
        <f>(VLOOKUP($A14,'Occupancy Raw Data'!$B$8:$BE$51,'Occupancy Raw Data'!AH$3,FALSE))/100</f>
        <v>0.68498862774829405</v>
      </c>
      <c r="D14" s="91">
        <f>(VLOOKUP($A14,'Occupancy Raw Data'!$B$8:$BE$51,'Occupancy Raw Data'!AI$3,FALSE))/100</f>
        <v>0.78381891042997909</v>
      </c>
      <c r="E14" s="91">
        <f>(VLOOKUP($A14,'Occupancy Raw Data'!$B$8:$BE$51,'Occupancy Raw Data'!AJ$3,FALSE))/100</f>
        <v>0.782131123867287</v>
      </c>
      <c r="F14" s="91">
        <f>(VLOOKUP($A14,'Occupancy Raw Data'!$B$8:$BE$51,'Occupancy Raw Data'!AK$3,FALSE))/100</f>
        <v>0.68800317701000002</v>
      </c>
      <c r="G14" s="92">
        <f>(VLOOKUP($A14,'Occupancy Raw Data'!$B$8:$BE$51,'Occupancy Raw Data'!AL$3,FALSE))/100</f>
        <v>0.71151666125130797</v>
      </c>
      <c r="H14" s="91">
        <f>(VLOOKUP($A14,'Occupancy Raw Data'!$B$8:$BE$51,'Occupancy Raw Data'!AN$3,FALSE))/100</f>
        <v>0.78138199935015706</v>
      </c>
      <c r="I14" s="91">
        <f>(VLOOKUP($A14,'Occupancy Raw Data'!$B$8:$BE$51,'Occupancy Raw Data'!AO$3,FALSE))/100</f>
        <v>0.81486696270623393</v>
      </c>
      <c r="J14" s="92">
        <f>(VLOOKUP($A14,'Occupancy Raw Data'!$B$8:$BE$51,'Occupancy Raw Data'!AP$3,FALSE))/100</f>
        <v>0.798124481028195</v>
      </c>
      <c r="K14" s="86">
        <f>(VLOOKUP($A14,'Occupancy Raw Data'!$B$8:$BE$51,'Occupancy Raw Data'!AR$3,FALSE))/100</f>
        <v>0.73626175261613303</v>
      </c>
      <c r="M14" s="113">
        <f>VLOOKUP($A14,'ADR Raw Data'!$B$6:$BE$49,'ADR Raw Data'!AG$1,FALSE)</f>
        <v>193.91580715755001</v>
      </c>
      <c r="N14" s="114">
        <f>VLOOKUP($A14,'ADR Raw Data'!$B$6:$BE$49,'ADR Raw Data'!AH$1,FALSE)</f>
        <v>213.11583023690901</v>
      </c>
      <c r="O14" s="114">
        <f>VLOOKUP($A14,'ADR Raw Data'!$B$6:$BE$49,'ADR Raw Data'!AI$1,FALSE)</f>
        <v>223.570148772511</v>
      </c>
      <c r="P14" s="114">
        <f>VLOOKUP($A14,'ADR Raw Data'!$B$6:$BE$49,'ADR Raw Data'!AJ$1,FALSE)</f>
        <v>216.730548484254</v>
      </c>
      <c r="Q14" s="114">
        <f>VLOOKUP($A14,'ADR Raw Data'!$B$6:$BE$49,'ADR Raw Data'!AK$1,FALSE)</f>
        <v>195.865303956551</v>
      </c>
      <c r="R14" s="115">
        <f>VLOOKUP($A14,'ADR Raw Data'!$B$6:$BE$49,'ADR Raw Data'!AL$1,FALSE)</f>
        <v>209.539000116702</v>
      </c>
      <c r="S14" s="114">
        <f>VLOOKUP($A14,'ADR Raw Data'!$B$6:$BE$49,'ADR Raw Data'!AN$1,FALSE)</f>
        <v>204.12125210802299</v>
      </c>
      <c r="T14" s="114">
        <f>VLOOKUP($A14,'ADR Raw Data'!$B$6:$BE$49,'ADR Raw Data'!AO$1,FALSE)</f>
        <v>207.96857771033601</v>
      </c>
      <c r="U14" s="115">
        <f>VLOOKUP($A14,'ADR Raw Data'!$B$6:$BE$49,'ADR Raw Data'!AP$1,FALSE)</f>
        <v>206.08526812471001</v>
      </c>
      <c r="V14" s="116">
        <f>VLOOKUP($A14,'ADR Raw Data'!$B$6:$BE$49,'ADR Raw Data'!AR$1,FALSE)</f>
        <v>208.46930754223899</v>
      </c>
      <c r="X14" s="113">
        <f>VLOOKUP($A14,'RevPAR Raw Data'!$B$6:$BE$49,'RevPAR Raw Data'!AG$1,FALSE)</f>
        <v>119.964359453409</v>
      </c>
      <c r="Y14" s="114">
        <f>VLOOKUP($A14,'RevPAR Raw Data'!$B$6:$BE$49,'RevPAR Raw Data'!AH$1,FALSE)</f>
        <v>145.981920105418</v>
      </c>
      <c r="Z14" s="114">
        <f>VLOOKUP($A14,'RevPAR Raw Data'!$B$6:$BE$49,'RevPAR Raw Data'!AI$1,FALSE)</f>
        <v>175.238510415538</v>
      </c>
      <c r="AA14" s="114">
        <f>VLOOKUP($A14,'RevPAR Raw Data'!$B$6:$BE$49,'RevPAR Raw Data'!AJ$1,FALSE)</f>
        <v>169.51170746236301</v>
      </c>
      <c r="AB14" s="114">
        <f>VLOOKUP($A14,'RevPAR Raw Data'!$B$6:$BE$49,'RevPAR Raw Data'!AK$1,FALSE)</f>
        <v>134.755951388136</v>
      </c>
      <c r="AC14" s="115">
        <f>VLOOKUP($A14,'RevPAR Raw Data'!$B$6:$BE$49,'RevPAR Raw Data'!AL$1,FALSE)</f>
        <v>149.090489764973</v>
      </c>
      <c r="AD14" s="114">
        <f>VLOOKUP($A14,'RevPAR Raw Data'!$B$6:$BE$49,'RevPAR Raw Data'!AN$1,FALSE)</f>
        <v>159.49667208202399</v>
      </c>
      <c r="AE14" s="114">
        <f>VLOOKUP($A14,'RevPAR Raw Data'!$B$6:$BE$49,'RevPAR Raw Data'!AO$1,FALSE)</f>
        <v>169.46672325715701</v>
      </c>
      <c r="AF14" s="115">
        <f>VLOOKUP($A14,'RevPAR Raw Data'!$B$6:$BE$49,'RevPAR Raw Data'!AP$1,FALSE)</f>
        <v>164.48169766959001</v>
      </c>
      <c r="AG14" s="116">
        <f>VLOOKUP($A14,'RevPAR Raw Data'!$B$6:$BE$49,'RevPAR Raw Data'!AR$1,FALSE)</f>
        <v>153.487977737721</v>
      </c>
    </row>
    <row r="15" spans="1:33" ht="14.25">
      <c r="A15" s="93" t="s">
        <v>14</v>
      </c>
      <c r="B15" s="81">
        <f>(VLOOKUP($A14,'Occupancy Raw Data'!$B$8:$BE$51,'Occupancy Raw Data'!AT$3,FALSE))/100</f>
        <v>-1.1041972195719901E-2</v>
      </c>
      <c r="C15" s="82">
        <f>(VLOOKUP($A14,'Occupancy Raw Data'!$B$8:$BE$51,'Occupancy Raw Data'!AU$3,FALSE))/100</f>
        <v>-3.4187589623690201E-2</v>
      </c>
      <c r="D15" s="82">
        <f>(VLOOKUP($A14,'Occupancy Raw Data'!$B$8:$BE$51,'Occupancy Raw Data'!AV$3,FALSE))/100</f>
        <v>-3.7545018151669302E-2</v>
      </c>
      <c r="E15" s="82">
        <f>(VLOOKUP($A14,'Occupancy Raw Data'!$B$8:$BE$51,'Occupancy Raw Data'!AW$3,FALSE))/100</f>
        <v>-3.9942267691983196E-2</v>
      </c>
      <c r="F15" s="82">
        <f>(VLOOKUP($A14,'Occupancy Raw Data'!$B$8:$BE$51,'Occupancy Raw Data'!AX$3,FALSE))/100</f>
        <v>-2.9547596652465802E-2</v>
      </c>
      <c r="G15" s="82">
        <f>(VLOOKUP($A14,'Occupancy Raw Data'!$B$8:$BE$51,'Occupancy Raw Data'!AY$3,FALSE))/100</f>
        <v>-3.1370721947314599E-2</v>
      </c>
      <c r="H15" s="83">
        <f>(VLOOKUP($A14,'Occupancy Raw Data'!$B$8:$BE$51,'Occupancy Raw Data'!BA$3,FALSE))/100</f>
        <v>5.41381364314239E-2</v>
      </c>
      <c r="I15" s="83">
        <f>(VLOOKUP($A14,'Occupancy Raw Data'!$B$8:$BE$51,'Occupancy Raw Data'!BB$3,FALSE))/100</f>
        <v>4.7886827131743102E-2</v>
      </c>
      <c r="J15" s="82">
        <f>(VLOOKUP($A14,'Occupancy Raw Data'!$B$8:$BE$51,'Occupancy Raw Data'!BC$3,FALSE))/100</f>
        <v>5.0937738769020198E-2</v>
      </c>
      <c r="K15" s="84">
        <f>(VLOOKUP($A14,'Occupancy Raw Data'!$B$8:$BE$51,'Occupancy Raw Data'!BE$3,FALSE))/100</f>
        <v>-7.2904953709729201E-3</v>
      </c>
      <c r="M15" s="81">
        <f>(VLOOKUP($A14,'ADR Raw Data'!$B$6:$BE$49,'ADR Raw Data'!AT$1,FALSE))/100</f>
        <v>-1.40720728532059E-2</v>
      </c>
      <c r="N15" s="82">
        <f>(VLOOKUP($A14,'ADR Raw Data'!$B$6:$BE$49,'ADR Raw Data'!AU$1,FALSE))/100</f>
        <v>8.8924985813250909E-3</v>
      </c>
      <c r="O15" s="82">
        <f>(VLOOKUP($A14,'ADR Raw Data'!$B$6:$BE$49,'ADR Raw Data'!AV$1,FALSE))/100</f>
        <v>3.5646255023763902E-4</v>
      </c>
      <c r="P15" s="82">
        <f>(VLOOKUP($A14,'ADR Raw Data'!$B$6:$BE$49,'ADR Raw Data'!AW$1,FALSE))/100</f>
        <v>-2.19558121083274E-3</v>
      </c>
      <c r="Q15" s="82">
        <f>(VLOOKUP($A14,'ADR Raw Data'!$B$6:$BE$49,'ADR Raw Data'!AX$1,FALSE))/100</f>
        <v>-1.0128993837885999E-2</v>
      </c>
      <c r="R15" s="82">
        <f>(VLOOKUP($A14,'ADR Raw Data'!$B$6:$BE$49,'ADR Raw Data'!AY$1,FALSE))/100</f>
        <v>-3.2367204056900798E-3</v>
      </c>
      <c r="S15" s="83">
        <f>(VLOOKUP($A14,'ADR Raw Data'!$B$6:$BE$49,'ADR Raw Data'!BA$1,FALSE))/100</f>
        <v>8.6785717534250493E-3</v>
      </c>
      <c r="T15" s="83">
        <f>(VLOOKUP($A14,'ADR Raw Data'!$B$6:$BE$49,'ADR Raw Data'!BB$1,FALSE))/100</f>
        <v>-8.5665959197708495E-3</v>
      </c>
      <c r="U15" s="82">
        <f>(VLOOKUP($A14,'ADR Raw Data'!$B$6:$BE$49,'ADR Raw Data'!BC$1,FALSE))/100</f>
        <v>-3.32853441294782E-4</v>
      </c>
      <c r="V15" s="84">
        <f>(VLOOKUP($A14,'ADR Raw Data'!$B$6:$BE$49,'ADR Raw Data'!BE$1,FALSE))/100</f>
        <v>-2.6824070953514801E-3</v>
      </c>
      <c r="X15" s="81">
        <f>(VLOOKUP($A14,'RevPAR Raw Data'!$B$6:$BE$49,'RevPAR Raw Data'!AT$1,FALSE))/100</f>
        <v>-2.4958661611744599E-2</v>
      </c>
      <c r="Y15" s="82">
        <f>(VLOOKUP($A14,'RevPAR Raw Data'!$B$6:$BE$49,'RevPAR Raw Data'!AU$1,FALSE))/100</f>
        <v>-2.5599104134592699E-2</v>
      </c>
      <c r="Z15" s="82">
        <f>(VLOOKUP($A14,'RevPAR Raw Data'!$B$6:$BE$49,'RevPAR Raw Data'!AV$1,FALSE))/100</f>
        <v>-3.72019389943508E-2</v>
      </c>
      <c r="AA15" s="82">
        <f>(VLOOKUP($A14,'RevPAR Raw Data'!$B$6:$BE$49,'RevPAR Raw Data'!AW$1,FALSE))/100</f>
        <v>-4.2050152410353397E-2</v>
      </c>
      <c r="AB15" s="82">
        <f>(VLOOKUP($A14,'RevPAR Raw Data'!$B$6:$BE$49,'RevPAR Raw Data'!AX$1,FALSE))/100</f>
        <v>-3.93773030659346E-2</v>
      </c>
      <c r="AC15" s="82">
        <f>(VLOOKUP($A14,'RevPAR Raw Data'!$B$6:$BE$49,'RevPAR Raw Data'!AY$1,FALSE))/100</f>
        <v>-3.4505904097136601E-2</v>
      </c>
      <c r="AD15" s="83">
        <f>(VLOOKUP($A14,'RevPAR Raw Data'!$B$6:$BE$49,'RevPAR Raw Data'!BA$1,FALSE))/100</f>
        <v>6.3286549886465801E-2</v>
      </c>
      <c r="AE15" s="83">
        <f>(VLOOKUP($A14,'RevPAR Raw Data'!$B$6:$BE$49,'RevPAR Raw Data'!BB$1,FALSE))/100</f>
        <v>3.8910004114054701E-2</v>
      </c>
      <c r="AF15" s="82">
        <f>(VLOOKUP($A14,'RevPAR Raw Data'!$B$6:$BE$49,'RevPAR Raw Data'!BC$1,FALSE))/100</f>
        <v>5.0587930526084401E-2</v>
      </c>
      <c r="AG15" s="84">
        <f>(VLOOKUP($A14,'RevPAR Raw Data'!$B$6:$BE$49,'RevPAR Raw Data'!BE$1,FALSE))/100</f>
        <v>-9.9533463898126787E-3</v>
      </c>
    </row>
    <row r="16" spans="1:33">
      <c r="A16" s="131"/>
      <c r="B16" s="85"/>
      <c r="C16" s="91"/>
      <c r="D16" s="91"/>
      <c r="E16" s="91"/>
      <c r="F16" s="91"/>
      <c r="G16" s="92"/>
      <c r="H16" s="91"/>
      <c r="I16" s="91"/>
      <c r="J16" s="92"/>
      <c r="K16" s="86"/>
      <c r="M16" s="113"/>
      <c r="N16" s="114"/>
      <c r="O16" s="114"/>
      <c r="P16" s="114"/>
      <c r="Q16" s="114"/>
      <c r="R16" s="115"/>
      <c r="S16" s="114"/>
      <c r="T16" s="114"/>
      <c r="U16" s="115"/>
      <c r="V16" s="116"/>
      <c r="X16" s="113"/>
      <c r="Y16" s="114"/>
      <c r="Z16" s="114"/>
      <c r="AA16" s="114"/>
      <c r="AB16" s="114"/>
      <c r="AC16" s="115"/>
      <c r="AD16" s="114"/>
      <c r="AE16" s="114"/>
      <c r="AF16" s="115"/>
      <c r="AG16" s="116"/>
    </row>
    <row r="17" spans="1:33">
      <c r="A17" s="108" t="s">
        <v>19</v>
      </c>
      <c r="B17" s="85">
        <f>(VLOOKUP($A17,'Occupancy Raw Data'!$B$8:$BE$51,'Occupancy Raw Data'!AG$3,FALSE))/100</f>
        <v>0.62666419570051801</v>
      </c>
      <c r="C17" s="91">
        <f>(VLOOKUP($A17,'Occupancy Raw Data'!$B$8:$BE$51,'Occupancy Raw Data'!AH$3,FALSE))/100</f>
        <v>0.67802816901408403</v>
      </c>
      <c r="D17" s="91">
        <f>(VLOOKUP($A17,'Occupancy Raw Data'!$B$8:$BE$51,'Occupancy Raw Data'!AI$3,FALSE))/100</f>
        <v>0.77569310600444696</v>
      </c>
      <c r="E17" s="91">
        <f>(VLOOKUP($A17,'Occupancy Raw Data'!$B$8:$BE$51,'Occupancy Raw Data'!AJ$3,FALSE))/100</f>
        <v>0.78677538917716805</v>
      </c>
      <c r="F17" s="91">
        <f>(VLOOKUP($A17,'Occupancy Raw Data'!$B$8:$BE$51,'Occupancy Raw Data'!AK$3,FALSE))/100</f>
        <v>0.72424017790956197</v>
      </c>
      <c r="G17" s="92">
        <f>(VLOOKUP($A17,'Occupancy Raw Data'!$B$8:$BE$51,'Occupancy Raw Data'!AL$3,FALSE))/100</f>
        <v>0.71828020756115607</v>
      </c>
      <c r="H17" s="91">
        <f>(VLOOKUP($A17,'Occupancy Raw Data'!$B$8:$BE$51,'Occupancy Raw Data'!AN$3,FALSE))/100</f>
        <v>0.8014825796886581</v>
      </c>
      <c r="I17" s="91">
        <f>(VLOOKUP($A17,'Occupancy Raw Data'!$B$8:$BE$51,'Occupancy Raw Data'!AO$3,FALSE))/100</f>
        <v>0.83232765011119303</v>
      </c>
      <c r="J17" s="92">
        <f>(VLOOKUP($A17,'Occupancy Raw Data'!$B$8:$BE$51,'Occupancy Raw Data'!AP$3,FALSE))/100</f>
        <v>0.81690511489992501</v>
      </c>
      <c r="K17" s="86">
        <f>(VLOOKUP($A17,'Occupancy Raw Data'!$B$8:$BE$51,'Occupancy Raw Data'!AR$3,FALSE))/100</f>
        <v>0.74645875251508997</v>
      </c>
      <c r="M17" s="113">
        <f>VLOOKUP($A17,'ADR Raw Data'!$B$6:$BE$49,'ADR Raw Data'!AG$1,FALSE)</f>
        <v>150.182243041508</v>
      </c>
      <c r="N17" s="114">
        <f>VLOOKUP($A17,'ADR Raw Data'!$B$6:$BE$49,'ADR Raw Data'!AH$1,FALSE)</f>
        <v>159.050712942514</v>
      </c>
      <c r="O17" s="114">
        <f>VLOOKUP($A17,'ADR Raw Data'!$B$6:$BE$49,'ADR Raw Data'!AI$1,FALSE)</f>
        <v>167.066154088741</v>
      </c>
      <c r="P17" s="114">
        <f>VLOOKUP($A17,'ADR Raw Data'!$B$6:$BE$49,'ADR Raw Data'!AJ$1,FALSE)</f>
        <v>163.197769748247</v>
      </c>
      <c r="Q17" s="114">
        <f>VLOOKUP($A17,'ADR Raw Data'!$B$6:$BE$49,'ADR Raw Data'!AK$1,FALSE)</f>
        <v>150.48057778915</v>
      </c>
      <c r="R17" s="115">
        <f>VLOOKUP($A17,'ADR Raw Data'!$B$6:$BE$49,'ADR Raw Data'!AL$1,FALSE)</f>
        <v>158.41473158850701</v>
      </c>
      <c r="S17" s="114">
        <f>VLOOKUP($A17,'ADR Raw Data'!$B$6:$BE$49,'ADR Raw Data'!AN$1,FALSE)</f>
        <v>163.612424343322</v>
      </c>
      <c r="T17" s="114">
        <f>VLOOKUP($A17,'ADR Raw Data'!$B$6:$BE$49,'ADR Raw Data'!AO$1,FALSE)</f>
        <v>167.60131117464201</v>
      </c>
      <c r="U17" s="115">
        <f>VLOOKUP($A17,'ADR Raw Data'!$B$6:$BE$49,'ADR Raw Data'!AP$1,FALSE)</f>
        <v>165.64452130434901</v>
      </c>
      <c r="V17" s="116">
        <f>VLOOKUP($A17,'ADR Raw Data'!$B$6:$BE$49,'ADR Raw Data'!AR$1,FALSE)</f>
        <v>160.67533002024399</v>
      </c>
      <c r="X17" s="113">
        <f>VLOOKUP($A17,'RevPAR Raw Data'!$B$6:$BE$49,'RevPAR Raw Data'!AG$1,FALSE)</f>
        <v>94.113834544106695</v>
      </c>
      <c r="Y17" s="114">
        <f>VLOOKUP($A17,'RevPAR Raw Data'!$B$6:$BE$49,'RevPAR Raw Data'!AH$1,FALSE)</f>
        <v>107.840863676797</v>
      </c>
      <c r="Z17" s="114">
        <f>VLOOKUP($A17,'RevPAR Raw Data'!$B$6:$BE$49,'RevPAR Raw Data'!AI$1,FALSE)</f>
        <v>129.592063973313</v>
      </c>
      <c r="AA17" s="114">
        <f>VLOOKUP($A17,'RevPAR Raw Data'!$B$6:$BE$49,'RevPAR Raw Data'!AJ$1,FALSE)</f>
        <v>128.399988806523</v>
      </c>
      <c r="AB17" s="114">
        <f>VLOOKUP($A17,'RevPAR Raw Data'!$B$6:$BE$49,'RevPAR Raw Data'!AK$1,FALSE)</f>
        <v>108.98408042994799</v>
      </c>
      <c r="AC17" s="115">
        <f>VLOOKUP($A17,'RevPAR Raw Data'!$B$6:$BE$49,'RevPAR Raw Data'!AL$1,FALSE)</f>
        <v>113.786166286137</v>
      </c>
      <c r="AD17" s="114">
        <f>VLOOKUP($A17,'RevPAR Raw Data'!$B$6:$BE$49,'RevPAR Raw Data'!AN$1,FALSE)</f>
        <v>131.132507931801</v>
      </c>
      <c r="AE17" s="114">
        <f>VLOOKUP($A17,'RevPAR Raw Data'!$B$6:$BE$49,'RevPAR Raw Data'!AO$1,FALSE)</f>
        <v>139.499205485544</v>
      </c>
      <c r="AF17" s="115">
        <f>VLOOKUP($A17,'RevPAR Raw Data'!$B$6:$BE$49,'RevPAR Raw Data'!AP$1,FALSE)</f>
        <v>135.31585670867301</v>
      </c>
      <c r="AG17" s="116">
        <f>VLOOKUP($A17,'RevPAR Raw Data'!$B$6:$BE$49,'RevPAR Raw Data'!AR$1,FALSE)</f>
        <v>119.937506406862</v>
      </c>
    </row>
    <row r="18" spans="1:33" ht="14.25">
      <c r="A18" s="93" t="s">
        <v>14</v>
      </c>
      <c r="B18" s="81">
        <f>(VLOOKUP($A17,'Occupancy Raw Data'!$B$8:$BE$51,'Occupancy Raw Data'!AT$3,FALSE))/100</f>
        <v>-4.3324404242336802E-3</v>
      </c>
      <c r="C18" s="82">
        <f>(VLOOKUP($A17,'Occupancy Raw Data'!$B$8:$BE$51,'Occupancy Raw Data'!AU$3,FALSE))/100</f>
        <v>-1.95229479826876E-2</v>
      </c>
      <c r="D18" s="82">
        <f>(VLOOKUP($A17,'Occupancy Raw Data'!$B$8:$BE$51,'Occupancy Raw Data'!AV$3,FALSE))/100</f>
        <v>-9.4946286355984E-3</v>
      </c>
      <c r="E18" s="82">
        <f>(VLOOKUP($A17,'Occupancy Raw Data'!$B$8:$BE$51,'Occupancy Raw Data'!AW$3,FALSE))/100</f>
        <v>-7.3735478540355006E-3</v>
      </c>
      <c r="F18" s="82">
        <f>(VLOOKUP($A17,'Occupancy Raw Data'!$B$8:$BE$51,'Occupancy Raw Data'!AX$3,FALSE))/100</f>
        <v>-1.3567522238885701E-2</v>
      </c>
      <c r="G18" s="82">
        <f>(VLOOKUP($A17,'Occupancy Raw Data'!$B$8:$BE$51,'Occupancy Raw Data'!AY$3,FALSE))/100</f>
        <v>-1.0870318639107299E-2</v>
      </c>
      <c r="H18" s="83">
        <f>(VLOOKUP($A17,'Occupancy Raw Data'!$B$8:$BE$51,'Occupancy Raw Data'!BA$3,FALSE))/100</f>
        <v>1.8862581328859301E-2</v>
      </c>
      <c r="I18" s="83">
        <f>(VLOOKUP($A17,'Occupancy Raw Data'!$B$8:$BE$51,'Occupancy Raw Data'!BB$3,FALSE))/100</f>
        <v>5.7773020899118399E-3</v>
      </c>
      <c r="J18" s="82">
        <f>(VLOOKUP($A17,'Occupancy Raw Data'!$B$8:$BE$51,'Occupancy Raw Data'!BC$3,FALSE))/100</f>
        <v>1.2153963294842E-2</v>
      </c>
      <c r="K18" s="84">
        <f>(VLOOKUP($A17,'Occupancy Raw Data'!$B$8:$BE$51,'Occupancy Raw Data'!BE$3,FALSE))/100</f>
        <v>-3.7846568973002696E-3</v>
      </c>
      <c r="M18" s="81">
        <f>(VLOOKUP($A17,'ADR Raw Data'!$B$6:$BE$49,'ADR Raw Data'!AT$1,FALSE))/100</f>
        <v>-2.5350898211705802E-2</v>
      </c>
      <c r="N18" s="82">
        <f>(VLOOKUP($A17,'ADR Raw Data'!$B$6:$BE$49,'ADR Raw Data'!AU$1,FALSE))/100</f>
        <v>-1.9657047942818001E-2</v>
      </c>
      <c r="O18" s="82">
        <f>(VLOOKUP($A17,'ADR Raw Data'!$B$6:$BE$49,'ADR Raw Data'!AV$1,FALSE))/100</f>
        <v>-1.1878170219446401E-2</v>
      </c>
      <c r="P18" s="82">
        <f>(VLOOKUP($A17,'ADR Raw Data'!$B$6:$BE$49,'ADR Raw Data'!AW$1,FALSE))/100</f>
        <v>-2.31737968555422E-2</v>
      </c>
      <c r="Q18" s="82">
        <f>(VLOOKUP($A17,'ADR Raw Data'!$B$6:$BE$49,'ADR Raw Data'!AX$1,FALSE))/100</f>
        <v>-3.5034913957053403E-2</v>
      </c>
      <c r="R18" s="82">
        <f>(VLOOKUP($A17,'ADR Raw Data'!$B$6:$BE$49,'ADR Raw Data'!AY$1,FALSE))/100</f>
        <v>-2.2627286109098699E-2</v>
      </c>
      <c r="S18" s="83">
        <f>(VLOOKUP($A17,'ADR Raw Data'!$B$6:$BE$49,'ADR Raw Data'!BA$1,FALSE))/100</f>
        <v>-1.6701361462883299E-2</v>
      </c>
      <c r="T18" s="83">
        <f>(VLOOKUP($A17,'ADR Raw Data'!$B$6:$BE$49,'ADR Raw Data'!BB$1,FALSE))/100</f>
        <v>-2.18312988695647E-2</v>
      </c>
      <c r="U18" s="82">
        <f>(VLOOKUP($A17,'ADR Raw Data'!$B$6:$BE$49,'ADR Raw Data'!BC$1,FALSE))/100</f>
        <v>-1.94452604651928E-2</v>
      </c>
      <c r="V18" s="84">
        <f>(VLOOKUP($A17,'ADR Raw Data'!$B$6:$BE$49,'ADR Raw Data'!BE$1,FALSE))/100</f>
        <v>-2.1402989021999698E-2</v>
      </c>
      <c r="X18" s="81">
        <f>(VLOOKUP($A17,'RevPAR Raw Data'!$B$6:$BE$49,'RevPAR Raw Data'!AT$1,FALSE))/100</f>
        <v>-2.9573507379736502E-2</v>
      </c>
      <c r="Y18" s="82">
        <f>(VLOOKUP($A17,'RevPAR Raw Data'!$B$6:$BE$49,'RevPAR Raw Data'!AU$1,FALSE))/100</f>
        <v>-3.8796232401024804E-2</v>
      </c>
      <c r="Z18" s="82">
        <f>(VLOOKUP($A17,'RevPAR Raw Data'!$B$6:$BE$49,'RevPAR Raw Data'!AV$1,FALSE))/100</f>
        <v>-2.1260020039940798E-2</v>
      </c>
      <c r="AA18" s="82">
        <f>(VLOOKUP($A17,'RevPAR Raw Data'!$B$6:$BE$49,'RevPAR Raw Data'!AW$1,FALSE))/100</f>
        <v>-3.03764716095037E-2</v>
      </c>
      <c r="AB18" s="82">
        <f>(VLOOKUP($A17,'RevPAR Raw Data'!$B$6:$BE$49,'RevPAR Raw Data'!AX$1,FALSE))/100</f>
        <v>-4.8127099221689403E-2</v>
      </c>
      <c r="AC18" s="82">
        <f>(VLOOKUP($A17,'RevPAR Raw Data'!$B$6:$BE$49,'RevPAR Raw Data'!AY$1,FALSE))/100</f>
        <v>-3.3251638938261899E-2</v>
      </c>
      <c r="AD18" s="83">
        <f>(VLOOKUP($A17,'RevPAR Raw Data'!$B$6:$BE$49,'RevPAR Raw Data'!BA$1,FALSE))/100</f>
        <v>1.8461890770796699E-3</v>
      </c>
      <c r="AE18" s="83">
        <f>(VLOOKUP($A17,'RevPAR Raw Data'!$B$6:$BE$49,'RevPAR Raw Data'!BB$1,FALSE))/100</f>
        <v>-1.6180122788237501E-2</v>
      </c>
      <c r="AF18" s="82">
        <f>(VLOOKUP($A17,'RevPAR Raw Data'!$B$6:$BE$49,'RevPAR Raw Data'!BC$1,FALSE))/100</f>
        <v>-7.5276341523033193E-3</v>
      </c>
      <c r="AG18" s="84">
        <f>(VLOOKUP($A17,'RevPAR Raw Data'!$B$6:$BE$49,'RevPAR Raw Data'!BE$1,FALSE))/100</f>
        <v>-2.5106642949275001E-2</v>
      </c>
    </row>
    <row r="19" spans="1:33">
      <c r="A19" s="131"/>
      <c r="B19" s="109"/>
      <c r="C19" s="110"/>
      <c r="D19" s="110"/>
      <c r="E19" s="110"/>
      <c r="F19" s="110"/>
      <c r="G19" s="111"/>
      <c r="H19" s="91"/>
      <c r="I19" s="91"/>
      <c r="J19" s="111"/>
      <c r="K19" s="112"/>
      <c r="M19" s="113"/>
      <c r="N19" s="114"/>
      <c r="O19" s="114"/>
      <c r="P19" s="114"/>
      <c r="Q19" s="114"/>
      <c r="R19" s="115"/>
      <c r="S19" s="114"/>
      <c r="T19" s="114"/>
      <c r="U19" s="115"/>
      <c r="V19" s="116"/>
      <c r="X19" s="113"/>
      <c r="Y19" s="114"/>
      <c r="Z19" s="114"/>
      <c r="AA19" s="114"/>
      <c r="AB19" s="114"/>
      <c r="AC19" s="115"/>
      <c r="AD19" s="114"/>
      <c r="AE19" s="114"/>
      <c r="AF19" s="115"/>
      <c r="AG19" s="116"/>
    </row>
    <row r="20" spans="1:33">
      <c r="A20" s="108" t="s">
        <v>20</v>
      </c>
      <c r="B20" s="85">
        <f>(VLOOKUP($A20,'Occupancy Raw Data'!$B$8:$BE$51,'Occupancy Raw Data'!AG$3,FALSE))/100</f>
        <v>0.57027991779142506</v>
      </c>
      <c r="C20" s="91">
        <f>(VLOOKUP($A20,'Occupancy Raw Data'!$B$8:$BE$51,'Occupancy Raw Data'!AH$3,FALSE))/100</f>
        <v>0.61964712810836098</v>
      </c>
      <c r="D20" s="91">
        <f>(VLOOKUP($A20,'Occupancy Raw Data'!$B$8:$BE$51,'Occupancy Raw Data'!AI$3,FALSE))/100</f>
        <v>0.70207805007030899</v>
      </c>
      <c r="E20" s="91">
        <f>(VLOOKUP($A20,'Occupancy Raw Data'!$B$8:$BE$51,'Occupancy Raw Data'!AJ$3,FALSE))/100</f>
        <v>0.72472747376897406</v>
      </c>
      <c r="F20" s="91">
        <f>(VLOOKUP($A20,'Occupancy Raw Data'!$B$8:$BE$51,'Occupancy Raw Data'!AK$3,FALSE))/100</f>
        <v>0.69697971251382096</v>
      </c>
      <c r="G20" s="92">
        <f>(VLOOKUP($A20,'Occupancy Raw Data'!$B$8:$BE$51,'Occupancy Raw Data'!AL$3,FALSE))/100</f>
        <v>0.66274253874850897</v>
      </c>
      <c r="H20" s="91">
        <f>(VLOOKUP($A20,'Occupancy Raw Data'!$B$8:$BE$51,'Occupancy Raw Data'!AN$3,FALSE))/100</f>
        <v>0.76667588096726103</v>
      </c>
      <c r="I20" s="91">
        <f>(VLOOKUP($A20,'Occupancy Raw Data'!$B$8:$BE$51,'Occupancy Raw Data'!AO$3,FALSE))/100</f>
        <v>0.78998004903610397</v>
      </c>
      <c r="J20" s="92">
        <f>(VLOOKUP($A20,'Occupancy Raw Data'!$B$8:$BE$51,'Occupancy Raw Data'!AP$3,FALSE))/100</f>
        <v>0.778327965001682</v>
      </c>
      <c r="K20" s="86">
        <f>(VLOOKUP($A20,'Occupancy Raw Data'!$B$8:$BE$51,'Occupancy Raw Data'!AR$3,FALSE))/100</f>
        <v>0.69576717305605496</v>
      </c>
      <c r="M20" s="113">
        <f>VLOOKUP($A20,'ADR Raw Data'!$B$6:$BE$49,'ADR Raw Data'!AG$1,FALSE)</f>
        <v>122.23648559505899</v>
      </c>
      <c r="N20" s="114">
        <f>VLOOKUP($A20,'ADR Raw Data'!$B$6:$BE$49,'ADR Raw Data'!AH$1,FALSE)</f>
        <v>122.784205871228</v>
      </c>
      <c r="O20" s="114">
        <f>VLOOKUP($A20,'ADR Raw Data'!$B$6:$BE$49,'ADR Raw Data'!AI$1,FALSE)</f>
        <v>127.67584336215</v>
      </c>
      <c r="P20" s="114">
        <f>VLOOKUP($A20,'ADR Raw Data'!$B$6:$BE$49,'ADR Raw Data'!AJ$1,FALSE)</f>
        <v>127.113903266196</v>
      </c>
      <c r="Q20" s="114">
        <f>VLOOKUP($A20,'ADR Raw Data'!$B$6:$BE$49,'ADR Raw Data'!AK$1,FALSE)</f>
        <v>123.90217143891699</v>
      </c>
      <c r="R20" s="115">
        <f>VLOOKUP($A20,'ADR Raw Data'!$B$6:$BE$49,'ADR Raw Data'!AL$1,FALSE)</f>
        <v>124.908409297399</v>
      </c>
      <c r="S20" s="114">
        <f>VLOOKUP($A20,'ADR Raw Data'!$B$6:$BE$49,'ADR Raw Data'!AN$1,FALSE)</f>
        <v>147.22438168692801</v>
      </c>
      <c r="T20" s="114">
        <f>VLOOKUP($A20,'ADR Raw Data'!$B$6:$BE$49,'ADR Raw Data'!AO$1,FALSE)</f>
        <v>149.972605451129</v>
      </c>
      <c r="U20" s="115">
        <f>VLOOKUP($A20,'ADR Raw Data'!$B$6:$BE$49,'ADR Raw Data'!AP$1,FALSE)</f>
        <v>148.61906493205601</v>
      </c>
      <c r="V20" s="116">
        <f>VLOOKUP($A20,'ADR Raw Data'!$B$6:$BE$49,'ADR Raw Data'!AR$1,FALSE)</f>
        <v>132.486803666546</v>
      </c>
      <c r="X20" s="113">
        <f>VLOOKUP($A20,'RevPAR Raw Data'!$B$6:$BE$49,'RevPAR Raw Data'!AG$1,FALSE)</f>
        <v>69.709012956263507</v>
      </c>
      <c r="Y20" s="114">
        <f>VLOOKUP($A20,'RevPAR Raw Data'!$B$6:$BE$49,'RevPAR Raw Data'!AH$1,FALSE)</f>
        <v>76.0828805451726</v>
      </c>
      <c r="Z20" s="114">
        <f>VLOOKUP($A20,'RevPAR Raw Data'!$B$6:$BE$49,'RevPAR Raw Data'!AI$1,FALSE)</f>
        <v>89.638407148780601</v>
      </c>
      <c r="AA20" s="114">
        <f>VLOOKUP($A20,'RevPAR Raw Data'!$B$6:$BE$49,'RevPAR Raw Data'!AJ$1,FALSE)</f>
        <v>92.122937995024202</v>
      </c>
      <c r="AB20" s="114">
        <f>VLOOKUP($A20,'RevPAR Raw Data'!$B$6:$BE$49,'RevPAR Raw Data'!AK$1,FALSE)</f>
        <v>86.357299829335105</v>
      </c>
      <c r="AC20" s="115">
        <f>VLOOKUP($A20,'RevPAR Raw Data'!$B$6:$BE$49,'RevPAR Raw Data'!AL$1,FALSE)</f>
        <v>82.782116288796502</v>
      </c>
      <c r="AD20" s="114">
        <f>VLOOKUP($A20,'RevPAR Raw Data'!$B$6:$BE$49,'RevPAR Raw Data'!AN$1,FALSE)</f>
        <v>112.873382529686</v>
      </c>
      <c r="AE20" s="114">
        <f>VLOOKUP($A20,'RevPAR Raw Data'!$B$6:$BE$49,'RevPAR Raw Data'!AO$1,FALSE)</f>
        <v>118.475366208355</v>
      </c>
      <c r="AF20" s="115">
        <f>VLOOKUP($A20,'RevPAR Raw Data'!$B$6:$BE$49,'RevPAR Raw Data'!AP$1,FALSE)</f>
        <v>115.67437436902</v>
      </c>
      <c r="AG20" s="116">
        <f>VLOOKUP($A20,'RevPAR Raw Data'!$B$6:$BE$49,'RevPAR Raw Data'!AR$1,FALSE)</f>
        <v>92.1799688543054</v>
      </c>
    </row>
    <row r="21" spans="1:33" ht="14.25">
      <c r="A21" s="93" t="s">
        <v>14</v>
      </c>
      <c r="B21" s="81">
        <f>(VLOOKUP($A20,'Occupancy Raw Data'!$B$8:$BE$51,'Occupancy Raw Data'!AT$3,FALSE))/100</f>
        <v>-1.23624830526588E-2</v>
      </c>
      <c r="C21" s="82">
        <f>(VLOOKUP($A20,'Occupancy Raw Data'!$B$8:$BE$51,'Occupancy Raw Data'!AU$3,FALSE))/100</f>
        <v>-3.2027413986183098E-2</v>
      </c>
      <c r="D21" s="82">
        <f>(VLOOKUP($A20,'Occupancy Raw Data'!$B$8:$BE$51,'Occupancy Raw Data'!AV$3,FALSE))/100</f>
        <v>-3.8400965497004898E-2</v>
      </c>
      <c r="E21" s="82">
        <f>(VLOOKUP($A20,'Occupancy Raw Data'!$B$8:$BE$51,'Occupancy Raw Data'!AW$3,FALSE))/100</f>
        <v>-2.8497271560189202E-2</v>
      </c>
      <c r="F21" s="82">
        <f>(VLOOKUP($A20,'Occupancy Raw Data'!$B$8:$BE$51,'Occupancy Raw Data'!AX$3,FALSE))/100</f>
        <v>-1.4369913814629201E-2</v>
      </c>
      <c r="G21" s="82">
        <f>(VLOOKUP($A20,'Occupancy Raw Data'!$B$8:$BE$51,'Occupancy Raw Data'!AY$3,FALSE))/100</f>
        <v>-2.5610808090656998E-2</v>
      </c>
      <c r="H21" s="83">
        <f>(VLOOKUP($A20,'Occupancy Raw Data'!$B$8:$BE$51,'Occupancy Raw Data'!BA$3,FALSE))/100</f>
        <v>2.9412159344109401E-4</v>
      </c>
      <c r="I21" s="83">
        <f>(VLOOKUP($A20,'Occupancy Raw Data'!$B$8:$BE$51,'Occupancy Raw Data'!BB$3,FALSE))/100</f>
        <v>-2.94567289790525E-3</v>
      </c>
      <c r="J21" s="82">
        <f>(VLOOKUP($A20,'Occupancy Raw Data'!$B$8:$BE$51,'Occupancy Raw Data'!BC$3,FALSE))/100</f>
        <v>-1.36092481469129E-3</v>
      </c>
      <c r="K21" s="84">
        <f>(VLOOKUP($A20,'Occupancy Raw Data'!$B$8:$BE$51,'Occupancy Raw Data'!BE$3,FALSE))/100</f>
        <v>-1.8002868087565699E-2</v>
      </c>
      <c r="M21" s="81">
        <f>(VLOOKUP($A20,'ADR Raw Data'!$B$6:$BE$49,'ADR Raw Data'!AT$1,FALSE))/100</f>
        <v>-2.3476257036993999E-2</v>
      </c>
      <c r="N21" s="82">
        <f>(VLOOKUP($A20,'ADR Raw Data'!$B$6:$BE$49,'ADR Raw Data'!AU$1,FALSE))/100</f>
        <v>-1.6099927602023799E-2</v>
      </c>
      <c r="O21" s="82">
        <f>(VLOOKUP($A20,'ADR Raw Data'!$B$6:$BE$49,'ADR Raw Data'!AV$1,FALSE))/100</f>
        <v>-1.1564574065845701E-2</v>
      </c>
      <c r="P21" s="82">
        <f>(VLOOKUP($A20,'ADR Raw Data'!$B$6:$BE$49,'ADR Raw Data'!AW$1,FALSE))/100</f>
        <v>-9.3991673561565001E-3</v>
      </c>
      <c r="Q21" s="82">
        <f>(VLOOKUP($A20,'ADR Raw Data'!$B$6:$BE$49,'ADR Raw Data'!AX$1,FALSE))/100</f>
        <v>-1.7552160735729901E-2</v>
      </c>
      <c r="R21" s="82">
        <f>(VLOOKUP($A20,'ADR Raw Data'!$B$6:$BE$49,'ADR Raw Data'!AY$1,FALSE))/100</f>
        <v>-1.5277322640895E-2</v>
      </c>
      <c r="S21" s="83">
        <f>(VLOOKUP($A20,'ADR Raw Data'!$B$6:$BE$49,'ADR Raw Data'!BA$1,FALSE))/100</f>
        <v>-2.05260595259452E-2</v>
      </c>
      <c r="T21" s="83">
        <f>(VLOOKUP($A20,'ADR Raw Data'!$B$6:$BE$49,'ADR Raw Data'!BB$1,FALSE))/100</f>
        <v>-2.3608381728600199E-2</v>
      </c>
      <c r="U21" s="82">
        <f>(VLOOKUP($A20,'ADR Raw Data'!$B$6:$BE$49,'ADR Raw Data'!BC$1,FALSE))/100</f>
        <v>-2.21294067421141E-2</v>
      </c>
      <c r="V21" s="84">
        <f>(VLOOKUP($A20,'ADR Raw Data'!$B$6:$BE$49,'ADR Raw Data'!BE$1,FALSE))/100</f>
        <v>-1.6789273933082001E-2</v>
      </c>
      <c r="X21" s="81">
        <f>(VLOOKUP($A20,'RevPAR Raw Data'!$B$6:$BE$49,'RevPAR Raw Data'!AT$1,FALSE))/100</f>
        <v>-3.55485152598932E-2</v>
      </c>
      <c r="Y21" s="82">
        <f>(VLOOKUP($A20,'RevPAR Raw Data'!$B$6:$BE$49,'RevPAR Raw Data'!AU$1,FALSE))/100</f>
        <v>-4.7611702541749297E-2</v>
      </c>
      <c r="Z21" s="82">
        <f>(VLOOKUP($A20,'RevPAR Raw Data'!$B$6:$BE$49,'RevPAR Raw Data'!AV$1,FALSE))/100</f>
        <v>-4.9521448753160599E-2</v>
      </c>
      <c r="AA21" s="82">
        <f>(VLOOKUP($A20,'RevPAR Raw Data'!$B$6:$BE$49,'RevPAR Raw Data'!AW$1,FALSE))/100</f>
        <v>-3.7628588291757602E-2</v>
      </c>
      <c r="AB21" s="82">
        <f>(VLOOKUP($A20,'RevPAR Raw Data'!$B$6:$BE$49,'RevPAR Raw Data'!AX$1,FALSE))/100</f>
        <v>-3.16698515133262E-2</v>
      </c>
      <c r="AC21" s="82">
        <f>(VLOOKUP($A20,'RevPAR Raw Data'!$B$6:$BE$49,'RevPAR Raw Data'!AY$1,FALSE))/100</f>
        <v>-4.0496866153257004E-2</v>
      </c>
      <c r="AD21" s="83">
        <f>(VLOOKUP($A20,'RevPAR Raw Data'!$B$6:$BE$49,'RevPAR Raw Data'!BA$1,FALSE))/100</f>
        <v>-2.0237975089838902E-2</v>
      </c>
      <c r="AE21" s="83">
        <f>(VLOOKUP($A20,'RevPAR Raw Data'!$B$6:$BE$49,'RevPAR Raw Data'!BB$1,FALSE))/100</f>
        <v>-2.6484512056284101E-2</v>
      </c>
      <c r="AF21" s="82">
        <f>(VLOOKUP($A20,'RevPAR Raw Data'!$B$6:$BE$49,'RevPAR Raw Data'!BC$1,FALSE))/100</f>
        <v>-2.3460215098035701E-2</v>
      </c>
      <c r="AG21" s="84">
        <f>(VLOOKUP($A20,'RevPAR Raw Data'!$B$6:$BE$49,'RevPAR Raw Data'!BE$1,FALSE))/100</f>
        <v>-3.4489886936744402E-2</v>
      </c>
    </row>
    <row r="22" spans="1:33">
      <c r="A22" s="131"/>
      <c r="B22" s="109"/>
      <c r="C22" s="110"/>
      <c r="D22" s="110"/>
      <c r="E22" s="110"/>
      <c r="F22" s="110"/>
      <c r="G22" s="111"/>
      <c r="H22" s="91"/>
      <c r="I22" s="91"/>
      <c r="J22" s="111"/>
      <c r="K22" s="112"/>
      <c r="M22" s="113"/>
      <c r="N22" s="114"/>
      <c r="O22" s="114"/>
      <c r="P22" s="114"/>
      <c r="Q22" s="114"/>
      <c r="R22" s="115"/>
      <c r="S22" s="114"/>
      <c r="T22" s="114"/>
      <c r="U22" s="115"/>
      <c r="V22" s="116"/>
      <c r="X22" s="113"/>
      <c r="Y22" s="114"/>
      <c r="Z22" s="114"/>
      <c r="AA22" s="114"/>
      <c r="AB22" s="114"/>
      <c r="AC22" s="115"/>
      <c r="AD22" s="114"/>
      <c r="AE22" s="114"/>
      <c r="AF22" s="115"/>
      <c r="AG22" s="116"/>
    </row>
    <row r="23" spans="1:33">
      <c r="A23" s="108" t="s">
        <v>21</v>
      </c>
      <c r="B23" s="85">
        <f>(VLOOKUP($A23,'Occupancy Raw Data'!$B$8:$BE$51,'Occupancy Raw Data'!AG$3,FALSE))/100</f>
        <v>0.57084613236526105</v>
      </c>
      <c r="C23" s="91">
        <f>(VLOOKUP($A23,'Occupancy Raw Data'!$B$8:$BE$51,'Occupancy Raw Data'!AH$3,FALSE))/100</f>
        <v>0.59353253281206297</v>
      </c>
      <c r="D23" s="91">
        <f>(VLOOKUP($A23,'Occupancy Raw Data'!$B$8:$BE$51,'Occupancy Raw Data'!AI$3,FALSE))/100</f>
        <v>0.646903099692823</v>
      </c>
      <c r="E23" s="91">
        <f>(VLOOKUP($A23,'Occupancy Raw Data'!$B$8:$BE$51,'Occupancy Raw Data'!AJ$3,FALSE))/100</f>
        <v>0.66874057525830688</v>
      </c>
      <c r="F23" s="91">
        <f>(VLOOKUP($A23,'Occupancy Raw Data'!$B$8:$BE$51,'Occupancy Raw Data'!AK$3,FALSE))/100</f>
        <v>0.66097359367320396</v>
      </c>
      <c r="G23" s="92">
        <f>(VLOOKUP($A23,'Occupancy Raw Data'!$B$8:$BE$51,'Occupancy Raw Data'!AL$3,FALSE))/100</f>
        <v>0.62819911354172198</v>
      </c>
      <c r="H23" s="91">
        <f>(VLOOKUP($A23,'Occupancy Raw Data'!$B$8:$BE$51,'Occupancy Raw Data'!AN$3,FALSE))/100</f>
        <v>0.71961708592109308</v>
      </c>
      <c r="I23" s="91">
        <f>(VLOOKUP($A23,'Occupancy Raw Data'!$B$8:$BE$51,'Occupancy Raw Data'!AO$3,FALSE))/100</f>
        <v>0.73752289888744893</v>
      </c>
      <c r="J23" s="92">
        <f>(VLOOKUP($A23,'Occupancy Raw Data'!$B$8:$BE$51,'Occupancy Raw Data'!AP$3,FALSE))/100</f>
        <v>0.72856999240427101</v>
      </c>
      <c r="K23" s="86">
        <f>(VLOOKUP($A23,'Occupancy Raw Data'!$B$8:$BE$51,'Occupancy Raw Data'!AR$3,FALSE))/100</f>
        <v>0.65687632445681299</v>
      </c>
      <c r="M23" s="113">
        <f>VLOOKUP($A23,'ADR Raw Data'!$B$6:$BE$49,'ADR Raw Data'!AG$1,FALSE)</f>
        <v>87.446219352313804</v>
      </c>
      <c r="N23" s="114">
        <f>VLOOKUP($A23,'ADR Raw Data'!$B$6:$BE$49,'ADR Raw Data'!AH$1,FALSE)</f>
        <v>87.823067223727705</v>
      </c>
      <c r="O23" s="114">
        <f>VLOOKUP($A23,'ADR Raw Data'!$B$6:$BE$49,'ADR Raw Data'!AI$1,FALSE)</f>
        <v>90.259980833649806</v>
      </c>
      <c r="P23" s="114">
        <f>VLOOKUP($A23,'ADR Raw Data'!$B$6:$BE$49,'ADR Raw Data'!AJ$1,FALSE)</f>
        <v>91.225746212564005</v>
      </c>
      <c r="Q23" s="114">
        <f>VLOOKUP($A23,'ADR Raw Data'!$B$6:$BE$49,'ADR Raw Data'!AK$1,FALSE)</f>
        <v>90.063578828181704</v>
      </c>
      <c r="R23" s="115">
        <f>VLOOKUP($A23,'ADR Raw Data'!$B$6:$BE$49,'ADR Raw Data'!AL$1,FALSE)</f>
        <v>89.452406746871404</v>
      </c>
      <c r="S23" s="114">
        <f>VLOOKUP($A23,'ADR Raw Data'!$B$6:$BE$49,'ADR Raw Data'!AN$1,FALSE)</f>
        <v>104.53985952222</v>
      </c>
      <c r="T23" s="114">
        <f>VLOOKUP($A23,'ADR Raw Data'!$B$6:$BE$49,'ADR Raw Data'!AO$1,FALSE)</f>
        <v>107.406383545875</v>
      </c>
      <c r="U23" s="115">
        <f>VLOOKUP($A23,'ADR Raw Data'!$B$6:$BE$49,'ADR Raw Data'!AP$1,FALSE)</f>
        <v>105.990733926668</v>
      </c>
      <c r="V23" s="116">
        <f>VLOOKUP($A23,'ADR Raw Data'!$B$6:$BE$49,'ADR Raw Data'!AR$1,FALSE)</f>
        <v>94.693337649339398</v>
      </c>
      <c r="X23" s="113">
        <f>VLOOKUP($A23,'RevPAR Raw Data'!$B$6:$BE$49,'RevPAR Raw Data'!AG$1,FALSE)</f>
        <v>49.918336107232598</v>
      </c>
      <c r="Y23" s="114">
        <f>VLOOKUP($A23,'RevPAR Raw Data'!$B$6:$BE$49,'RevPAR Raw Data'!AH$1,FALSE)</f>
        <v>52.125847528623197</v>
      </c>
      <c r="Z23" s="114">
        <f>VLOOKUP($A23,'RevPAR Raw Data'!$B$6:$BE$49,'RevPAR Raw Data'!AI$1,FALSE)</f>
        <v>58.389461379502897</v>
      </c>
      <c r="AA23" s="114">
        <f>VLOOKUP($A23,'RevPAR Raw Data'!$B$6:$BE$49,'RevPAR Raw Data'!AJ$1,FALSE)</f>
        <v>61.0063580005585</v>
      </c>
      <c r="AB23" s="114">
        <f>VLOOKUP($A23,'RevPAR Raw Data'!$B$6:$BE$49,'RevPAR Raw Data'!AK$1,FALSE)</f>
        <v>59.5296473571332</v>
      </c>
      <c r="AC23" s="115">
        <f>VLOOKUP($A23,'RevPAR Raw Data'!$B$6:$BE$49,'RevPAR Raw Data'!AL$1,FALSE)</f>
        <v>56.193922622558198</v>
      </c>
      <c r="AD23" s="114">
        <f>VLOOKUP($A23,'RevPAR Raw Data'!$B$6:$BE$49,'RevPAR Raw Data'!AN$1,FALSE)</f>
        <v>75.228669071980605</v>
      </c>
      <c r="AE23" s="114">
        <f>VLOOKUP($A23,'RevPAR Raw Data'!$B$6:$BE$49,'RevPAR Raw Data'!AO$1,FALSE)</f>
        <v>79.214667351771496</v>
      </c>
      <c r="AF23" s="115">
        <f>VLOOKUP($A23,'RevPAR Raw Data'!$B$6:$BE$49,'RevPAR Raw Data'!AP$1,FALSE)</f>
        <v>77.221668211876107</v>
      </c>
      <c r="AG23" s="116">
        <f>VLOOKUP($A23,'RevPAR Raw Data'!$B$6:$BE$49,'RevPAR Raw Data'!AR$1,FALSE)</f>
        <v>62.201811585645999</v>
      </c>
    </row>
    <row r="24" spans="1:33" ht="14.25">
      <c r="A24" s="93" t="s">
        <v>14</v>
      </c>
      <c r="B24" s="81">
        <f>(VLOOKUP($A23,'Occupancy Raw Data'!$B$8:$BE$51,'Occupancy Raw Data'!AT$3,FALSE))/100</f>
        <v>1.12510136506314E-2</v>
      </c>
      <c r="C24" s="82">
        <f>(VLOOKUP($A23,'Occupancy Raw Data'!$B$8:$BE$51,'Occupancy Raw Data'!AU$3,FALSE))/100</f>
        <v>-7.4185331552788199E-3</v>
      </c>
      <c r="D24" s="82">
        <f>(VLOOKUP($A23,'Occupancy Raw Data'!$B$8:$BE$51,'Occupancy Raw Data'!AV$3,FALSE))/100</f>
        <v>-1.58914797576678E-2</v>
      </c>
      <c r="E24" s="82">
        <f>(VLOOKUP($A23,'Occupancy Raw Data'!$B$8:$BE$51,'Occupancy Raw Data'!AW$3,FALSE))/100</f>
        <v>-2.6138575104260398E-3</v>
      </c>
      <c r="F24" s="82">
        <f>(VLOOKUP($A23,'Occupancy Raw Data'!$B$8:$BE$51,'Occupancy Raw Data'!AX$3,FALSE))/100</f>
        <v>8.7848284392171502E-3</v>
      </c>
      <c r="G24" s="82">
        <f>(VLOOKUP($A23,'Occupancy Raw Data'!$B$8:$BE$51,'Occupancy Raw Data'!AY$3,FALSE))/100</f>
        <v>-1.43276644575201E-3</v>
      </c>
      <c r="H24" s="83">
        <f>(VLOOKUP($A23,'Occupancy Raw Data'!$B$8:$BE$51,'Occupancy Raw Data'!BA$3,FALSE))/100</f>
        <v>2.6159435784745503E-2</v>
      </c>
      <c r="I24" s="83">
        <f>(VLOOKUP($A23,'Occupancy Raw Data'!$B$8:$BE$51,'Occupancy Raw Data'!BB$3,FALSE))/100</f>
        <v>9.5435245831290306E-3</v>
      </c>
      <c r="J24" s="82">
        <f>(VLOOKUP($A23,'Occupancy Raw Data'!$B$8:$BE$51,'Occupancy Raw Data'!BC$3,FALSE))/100</f>
        <v>1.7682306465234901E-2</v>
      </c>
      <c r="K24" s="84">
        <f>(VLOOKUP($A23,'Occupancy Raw Data'!$B$8:$BE$51,'Occupancy Raw Data'!BE$3,FALSE))/100</f>
        <v>4.54902475299576E-3</v>
      </c>
      <c r="M24" s="81">
        <f>(VLOOKUP($A23,'ADR Raw Data'!$B$6:$BE$49,'ADR Raw Data'!AT$1,FALSE))/100</f>
        <v>-1.6338922336576502E-2</v>
      </c>
      <c r="N24" s="82">
        <f>(VLOOKUP($A23,'ADR Raw Data'!$B$6:$BE$49,'ADR Raw Data'!AU$1,FALSE))/100</f>
        <v>-1.09668621118053E-2</v>
      </c>
      <c r="O24" s="82">
        <f>(VLOOKUP($A23,'ADR Raw Data'!$B$6:$BE$49,'ADR Raw Data'!AV$1,FALSE))/100</f>
        <v>-1.2219823622170301E-2</v>
      </c>
      <c r="P24" s="82">
        <f>(VLOOKUP($A23,'ADR Raw Data'!$B$6:$BE$49,'ADR Raw Data'!AW$1,FALSE))/100</f>
        <v>-2.75685923883069E-3</v>
      </c>
      <c r="Q24" s="82">
        <f>(VLOOKUP($A23,'ADR Raw Data'!$B$6:$BE$49,'ADR Raw Data'!AX$1,FALSE))/100</f>
        <v>-6.7288099932687091E-3</v>
      </c>
      <c r="R24" s="82">
        <f>(VLOOKUP($A23,'ADR Raw Data'!$B$6:$BE$49,'ADR Raw Data'!AY$1,FALSE))/100</f>
        <v>-9.5686540828989995E-3</v>
      </c>
      <c r="S24" s="83">
        <f>(VLOOKUP($A23,'ADR Raw Data'!$B$6:$BE$49,'ADR Raw Data'!BA$1,FALSE))/100</f>
        <v>-2.4695978594653497E-2</v>
      </c>
      <c r="T24" s="83">
        <f>(VLOOKUP($A23,'ADR Raw Data'!$B$6:$BE$49,'ADR Raw Data'!BB$1,FALSE))/100</f>
        <v>-2.5297561693050297E-2</v>
      </c>
      <c r="U24" s="82">
        <f>(VLOOKUP($A23,'ADR Raw Data'!$B$6:$BE$49,'ADR Raw Data'!BC$1,FALSE))/100</f>
        <v>-2.5114193113263301E-2</v>
      </c>
      <c r="V24" s="84">
        <f>(VLOOKUP($A23,'ADR Raw Data'!$B$6:$BE$49,'ADR Raw Data'!BE$1,FALSE))/100</f>
        <v>-1.4363706963452101E-2</v>
      </c>
      <c r="X24" s="81">
        <f>(VLOOKUP($A23,'RevPAR Raw Data'!$B$6:$BE$49,'RevPAR Raw Data'!AT$1,FALSE))/100</f>
        <v>-5.2717381241905899E-3</v>
      </c>
      <c r="Y24" s="82">
        <f>(VLOOKUP($A23,'RevPAR Raw Data'!$B$6:$BE$49,'RevPAR Raw Data'!AU$1,FALSE))/100</f>
        <v>-1.8304037236898302E-2</v>
      </c>
      <c r="Z24" s="82">
        <f>(VLOOKUP($A23,'RevPAR Raw Data'!$B$6:$BE$49,'RevPAR Raw Data'!AV$1,FALSE))/100</f>
        <v>-2.7917112300104199E-2</v>
      </c>
      <c r="AA24" s="82">
        <f>(VLOOKUP($A23,'RevPAR Raw Data'!$B$6:$BE$49,'RevPAR Raw Data'!AW$1,FALSE))/100</f>
        <v>-5.3635107120301399E-3</v>
      </c>
      <c r="AB24" s="82">
        <f>(VLOOKUP($A23,'RevPAR Raw Data'!$B$6:$BE$49,'RevPAR Raw Data'!AX$1,FALSE))/100</f>
        <v>1.9969070045574798E-3</v>
      </c>
      <c r="AC24" s="82">
        <f>(VLOOKUP($A23,'RevPAR Raw Data'!$B$6:$BE$49,'RevPAR Raw Data'!AY$1,FALSE))/100</f>
        <v>-1.0987710882149998E-2</v>
      </c>
      <c r="AD24" s="83">
        <f>(VLOOKUP($A23,'RevPAR Raw Data'!$B$6:$BE$49,'RevPAR Raw Data'!BA$1,FALSE))/100</f>
        <v>8.1742432390364704E-4</v>
      </c>
      <c r="AE24" s="83">
        <f>(VLOOKUP($A23,'RevPAR Raw Data'!$B$6:$BE$49,'RevPAR Raw Data'!BB$1,FALSE))/100</f>
        <v>-1.5995465011832098E-2</v>
      </c>
      <c r="AF24" s="82">
        <f>(VLOOKUP($A23,'RevPAR Raw Data'!$B$6:$BE$49,'RevPAR Raw Data'!BC$1,FALSE))/100</f>
        <v>-7.87596350728423E-3</v>
      </c>
      <c r="AG24" s="84">
        <f>(VLOOKUP($A23,'RevPAR Raw Data'!$B$6:$BE$49,'RevPAR Raw Data'!BE$1,FALSE))/100</f>
        <v>-9.8800230689778702E-3</v>
      </c>
    </row>
    <row r="25" spans="1:33">
      <c r="A25" s="131"/>
      <c r="B25" s="109"/>
      <c r="C25" s="110"/>
      <c r="D25" s="110"/>
      <c r="E25" s="110"/>
      <c r="F25" s="110"/>
      <c r="G25" s="111"/>
      <c r="H25" s="91"/>
      <c r="I25" s="91"/>
      <c r="J25" s="111"/>
      <c r="K25" s="112"/>
      <c r="M25" s="113"/>
      <c r="N25" s="114"/>
      <c r="O25" s="114"/>
      <c r="P25" s="114"/>
      <c r="Q25" s="114"/>
      <c r="R25" s="115"/>
      <c r="S25" s="114"/>
      <c r="T25" s="114"/>
      <c r="U25" s="115"/>
      <c r="V25" s="116"/>
      <c r="X25" s="113"/>
      <c r="Y25" s="114"/>
      <c r="Z25" s="114"/>
      <c r="AA25" s="114"/>
      <c r="AB25" s="114"/>
      <c r="AC25" s="115"/>
      <c r="AD25" s="114"/>
      <c r="AE25" s="114"/>
      <c r="AF25" s="115"/>
      <c r="AG25" s="116"/>
    </row>
    <row r="26" spans="1:33">
      <c r="A26" s="108" t="s">
        <v>22</v>
      </c>
      <c r="B26" s="85">
        <f>(VLOOKUP($A26,'Occupancy Raw Data'!$B$8:$BE$51,'Occupancy Raw Data'!AG$3,FALSE))/100</f>
        <v>0.52912791717845198</v>
      </c>
      <c r="C26" s="91">
        <f>(VLOOKUP($A26,'Occupancy Raw Data'!$B$8:$BE$51,'Occupancy Raw Data'!AH$3,FALSE))/100</f>
        <v>0.52776802947885504</v>
      </c>
      <c r="D26" s="91">
        <f>(VLOOKUP($A26,'Occupancy Raw Data'!$B$8:$BE$51,'Occupancy Raw Data'!AI$3,FALSE))/100</f>
        <v>0.54718664093115699</v>
      </c>
      <c r="E26" s="91">
        <f>(VLOOKUP($A26,'Occupancy Raw Data'!$B$8:$BE$51,'Occupancy Raw Data'!AJ$3,FALSE))/100</f>
        <v>0.56525267590805395</v>
      </c>
      <c r="F26" s="91">
        <f>(VLOOKUP($A26,'Occupancy Raw Data'!$B$8:$BE$51,'Occupancy Raw Data'!AK$3,FALSE))/100</f>
        <v>0.57321459905246497</v>
      </c>
      <c r="G26" s="92">
        <f>(VLOOKUP($A26,'Occupancy Raw Data'!$B$8:$BE$51,'Occupancy Raw Data'!AL$3,FALSE))/100</f>
        <v>0.54850997250979705</v>
      </c>
      <c r="H26" s="91">
        <f>(VLOOKUP($A26,'Occupancy Raw Data'!$B$8:$BE$51,'Occupancy Raw Data'!AN$3,FALSE))/100</f>
        <v>0.64739427969819208</v>
      </c>
      <c r="I26" s="91">
        <f>(VLOOKUP($A26,'Occupancy Raw Data'!$B$8:$BE$51,'Occupancy Raw Data'!AO$3,FALSE))/100</f>
        <v>0.66439287594314711</v>
      </c>
      <c r="J26" s="92">
        <f>(VLOOKUP($A26,'Occupancy Raw Data'!$B$8:$BE$51,'Occupancy Raw Data'!AP$3,FALSE))/100</f>
        <v>0.65589357782066993</v>
      </c>
      <c r="K26" s="86">
        <f>(VLOOKUP($A26,'Occupancy Raw Data'!$B$8:$BE$51,'Occupancy Raw Data'!AR$3,FALSE))/100</f>
        <v>0.579191002598617</v>
      </c>
      <c r="M26" s="113">
        <f>VLOOKUP($A26,'ADR Raw Data'!$B$6:$BE$49,'ADR Raw Data'!AG$1,FALSE)</f>
        <v>66.800920818824906</v>
      </c>
      <c r="N26" s="114">
        <f>VLOOKUP($A26,'ADR Raw Data'!$B$6:$BE$49,'ADR Raw Data'!AH$1,FALSE)</f>
        <v>64.545203813758903</v>
      </c>
      <c r="O26" s="114">
        <f>VLOOKUP($A26,'ADR Raw Data'!$B$6:$BE$49,'ADR Raw Data'!AI$1,FALSE)</f>
        <v>64.897302462520997</v>
      </c>
      <c r="P26" s="114">
        <f>VLOOKUP($A26,'ADR Raw Data'!$B$6:$BE$49,'ADR Raw Data'!AJ$1,FALSE)</f>
        <v>65.214565426254296</v>
      </c>
      <c r="Q26" s="114">
        <f>VLOOKUP($A26,'ADR Raw Data'!$B$6:$BE$49,'ADR Raw Data'!AK$1,FALSE)</f>
        <v>65.782872563199902</v>
      </c>
      <c r="R26" s="115">
        <f>VLOOKUP($A26,'ADR Raw Data'!$B$6:$BE$49,'ADR Raw Data'!AL$1,FALSE)</f>
        <v>65.447296712741405</v>
      </c>
      <c r="S26" s="114">
        <f>VLOOKUP($A26,'ADR Raw Data'!$B$6:$BE$49,'ADR Raw Data'!AN$1,FALSE)</f>
        <v>77.769526036725793</v>
      </c>
      <c r="T26" s="114">
        <f>VLOOKUP($A26,'ADR Raw Data'!$B$6:$BE$49,'ADR Raw Data'!AO$1,FALSE)</f>
        <v>81.414728965699297</v>
      </c>
      <c r="U26" s="115">
        <f>VLOOKUP($A26,'ADR Raw Data'!$B$6:$BE$49,'ADR Raw Data'!AP$1,FALSE)</f>
        <v>79.615745407728099</v>
      </c>
      <c r="V26" s="116">
        <f>VLOOKUP($A26,'ADR Raw Data'!$B$6:$BE$49,'ADR Raw Data'!AR$1,FALSE)</f>
        <v>70.031520700549606</v>
      </c>
      <c r="X26" s="113">
        <f>VLOOKUP($A26,'RevPAR Raw Data'!$B$6:$BE$49,'RevPAR Raw Data'!AG$1,FALSE)</f>
        <v>35.346232098467503</v>
      </c>
      <c r="Y26" s="114">
        <f>VLOOKUP($A26,'RevPAR Raw Data'!$B$6:$BE$49,'RevPAR Raw Data'!AH$1,FALSE)</f>
        <v>34.064895029098601</v>
      </c>
      <c r="Z26" s="114">
        <f>VLOOKUP($A26,'RevPAR Raw Data'!$B$6:$BE$49,'RevPAR Raw Data'!AI$1,FALSE)</f>
        <v>35.510936939960203</v>
      </c>
      <c r="AA26" s="114">
        <f>VLOOKUP($A26,'RevPAR Raw Data'!$B$6:$BE$49,'RevPAR Raw Data'!AJ$1,FALSE)</f>
        <v>36.8627076153711</v>
      </c>
      <c r="AB26" s="114">
        <f>VLOOKUP($A26,'RevPAR Raw Data'!$B$6:$BE$49,'RevPAR Raw Data'!AK$1,FALSE)</f>
        <v>37.707702920834002</v>
      </c>
      <c r="AC26" s="115">
        <f>VLOOKUP($A26,'RevPAR Raw Data'!$B$6:$BE$49,'RevPAR Raw Data'!AL$1,FALSE)</f>
        <v>35.898494920746302</v>
      </c>
      <c r="AD26" s="114">
        <f>VLOOKUP($A26,'RevPAR Raw Data'!$B$6:$BE$49,'RevPAR Raw Data'!AN$1,FALSE)</f>
        <v>50.347546291015902</v>
      </c>
      <c r="AE26" s="114">
        <f>VLOOKUP($A26,'RevPAR Raw Data'!$B$6:$BE$49,'RevPAR Raw Data'!AO$1,FALSE)</f>
        <v>54.091365921652901</v>
      </c>
      <c r="AF26" s="115">
        <f>VLOOKUP($A26,'RevPAR Raw Data'!$B$6:$BE$49,'RevPAR Raw Data'!AP$1,FALSE)</f>
        <v>52.219456106334398</v>
      </c>
      <c r="AG26" s="116">
        <f>VLOOKUP($A26,'RevPAR Raw Data'!$B$6:$BE$49,'RevPAR Raw Data'!AR$1,FALSE)</f>
        <v>40.561626688057203</v>
      </c>
    </row>
    <row r="27" spans="1:33" ht="14.25">
      <c r="A27" s="93" t="s">
        <v>14</v>
      </c>
      <c r="B27" s="81">
        <f>(VLOOKUP($A26,'Occupancy Raw Data'!$B$8:$BE$51,'Occupancy Raw Data'!AT$3,FALSE))/100</f>
        <v>1.18533805612749E-2</v>
      </c>
      <c r="C27" s="82">
        <f>(VLOOKUP($A26,'Occupancy Raw Data'!$B$8:$BE$51,'Occupancy Raw Data'!AU$3,FALSE))/100</f>
        <v>3.0306750703361699E-2</v>
      </c>
      <c r="D27" s="82">
        <f>(VLOOKUP($A26,'Occupancy Raw Data'!$B$8:$BE$51,'Occupancy Raw Data'!AV$3,FALSE))/100</f>
        <v>2.1378384709374601E-2</v>
      </c>
      <c r="E27" s="82">
        <f>(VLOOKUP($A26,'Occupancy Raw Data'!$B$8:$BE$51,'Occupancy Raw Data'!AW$3,FALSE))/100</f>
        <v>1.8510559939359503E-2</v>
      </c>
      <c r="F27" s="82">
        <f>(VLOOKUP($A26,'Occupancy Raw Data'!$B$8:$BE$51,'Occupancy Raw Data'!AX$3,FALSE))/100</f>
        <v>1.30977523013236E-2</v>
      </c>
      <c r="G27" s="82">
        <f>(VLOOKUP($A26,'Occupancy Raw Data'!$B$8:$BE$51,'Occupancy Raw Data'!AY$3,FALSE))/100</f>
        <v>1.8895110369313798E-2</v>
      </c>
      <c r="H27" s="83">
        <f>(VLOOKUP($A26,'Occupancy Raw Data'!$B$8:$BE$51,'Occupancy Raw Data'!BA$3,FALSE))/100</f>
        <v>1.09662209584567E-2</v>
      </c>
      <c r="I27" s="83">
        <f>(VLOOKUP($A26,'Occupancy Raw Data'!$B$8:$BE$51,'Occupancy Raw Data'!BB$3,FALSE))/100</f>
        <v>-1.01615332783761E-2</v>
      </c>
      <c r="J27" s="82">
        <f>(VLOOKUP($A26,'Occupancy Raw Data'!$B$8:$BE$51,'Occupancy Raw Data'!BC$3,FALSE))/100</f>
        <v>1.5316645242757901E-4</v>
      </c>
      <c r="K27" s="84">
        <f>(VLOOKUP($A26,'Occupancy Raw Data'!$B$8:$BE$51,'Occupancy Raw Data'!BE$3,FALSE))/100</f>
        <v>1.2753330382811201E-2</v>
      </c>
      <c r="M27" s="81">
        <f>(VLOOKUP($A26,'ADR Raw Data'!$B$6:$BE$49,'ADR Raw Data'!AT$1,FALSE))/100</f>
        <v>-4.0934373809836604E-2</v>
      </c>
      <c r="N27" s="82">
        <f>(VLOOKUP($A26,'ADR Raw Data'!$B$6:$BE$49,'ADR Raw Data'!AU$1,FALSE))/100</f>
        <v>-2.58780139303031E-2</v>
      </c>
      <c r="O27" s="82">
        <f>(VLOOKUP($A26,'ADR Raw Data'!$B$6:$BE$49,'ADR Raw Data'!AV$1,FALSE))/100</f>
        <v>-2.79212670965246E-2</v>
      </c>
      <c r="P27" s="82">
        <f>(VLOOKUP($A26,'ADR Raw Data'!$B$6:$BE$49,'ADR Raw Data'!AW$1,FALSE))/100</f>
        <v>-2.6095861477622998E-2</v>
      </c>
      <c r="Q27" s="82">
        <f>(VLOOKUP($A26,'ADR Raw Data'!$B$6:$BE$49,'ADR Raw Data'!AX$1,FALSE))/100</f>
        <v>-2.60475110676298E-2</v>
      </c>
      <c r="R27" s="82">
        <f>(VLOOKUP($A26,'ADR Raw Data'!$B$6:$BE$49,'ADR Raw Data'!AY$1,FALSE))/100</f>
        <v>-2.9447370962110798E-2</v>
      </c>
      <c r="S27" s="83">
        <f>(VLOOKUP($A26,'ADR Raw Data'!$B$6:$BE$49,'ADR Raw Data'!BA$1,FALSE))/100</f>
        <v>-5.5882929670906599E-2</v>
      </c>
      <c r="T27" s="83">
        <f>(VLOOKUP($A26,'ADR Raw Data'!$B$6:$BE$49,'ADR Raw Data'!BB$1,FALSE))/100</f>
        <v>-6.4304625431307605E-2</v>
      </c>
      <c r="U27" s="82">
        <f>(VLOOKUP($A26,'ADR Raw Data'!$B$6:$BE$49,'ADR Raw Data'!BC$1,FALSE))/100</f>
        <v>-6.05358099575036E-2</v>
      </c>
      <c r="V27" s="84">
        <f>(VLOOKUP($A26,'ADR Raw Data'!$B$6:$BE$49,'ADR Raw Data'!BE$1,FALSE))/100</f>
        <v>-4.2046395377091698E-2</v>
      </c>
      <c r="X27" s="81">
        <f>(VLOOKUP($A26,'RevPAR Raw Data'!$B$6:$BE$49,'RevPAR Raw Data'!AT$1,FALSE))/100</f>
        <v>-2.9566203959367199E-2</v>
      </c>
      <c r="Y27" s="82">
        <f>(VLOOKUP($A26,'RevPAR Raw Data'!$B$6:$BE$49,'RevPAR Raw Data'!AU$1,FALSE))/100</f>
        <v>3.6444582561747599E-3</v>
      </c>
      <c r="Z27" s="82">
        <f>(VLOOKUP($A26,'RevPAR Raw Data'!$B$6:$BE$49,'RevPAR Raw Data'!AV$1,FALSE))/100</f>
        <v>-7.1397939767127308E-3</v>
      </c>
      <c r="AA27" s="82">
        <f>(VLOOKUP($A26,'RevPAR Raw Data'!$B$6:$BE$49,'RevPAR Raw Data'!AW$1,FALSE))/100</f>
        <v>-8.0683505463142909E-3</v>
      </c>
      <c r="AB27" s="82">
        <f>(VLOOKUP($A26,'RevPAR Raw Data'!$B$6:$BE$49,'RevPAR Raw Data'!AX$1,FALSE))/100</f>
        <v>-1.3290922614336001E-2</v>
      </c>
      <c r="AC27" s="82">
        <f>(VLOOKUP($A26,'RevPAR Raw Data'!$B$6:$BE$49,'RevPAR Raw Data'!AY$1,FALSE))/100</f>
        <v>-1.1108671917212201E-2</v>
      </c>
      <c r="AD27" s="83">
        <f>(VLOOKUP($A26,'RevPAR Raw Data'!$B$6:$BE$49,'RevPAR Raw Data'!BA$1,FALSE))/100</f>
        <v>-4.5529533267026905E-2</v>
      </c>
      <c r="AE27" s="83">
        <f>(VLOOKUP($A26,'RevPAR Raw Data'!$B$6:$BE$49,'RevPAR Raw Data'!BB$1,FALSE))/100</f>
        <v>-7.3812725118410097E-2</v>
      </c>
      <c r="AF27" s="82">
        <f>(VLOOKUP($A26,'RevPAR Raw Data'!$B$6:$BE$49,'RevPAR Raw Data'!BC$1,FALSE))/100</f>
        <v>-6.0391915560331993E-2</v>
      </c>
      <c r="AG27" s="84">
        <f>(VLOOKUP($A26,'RevPAR Raw Data'!$B$6:$BE$49,'RevPAR Raw Data'!BE$1,FALSE))/100</f>
        <v>-2.98292965659307E-2</v>
      </c>
    </row>
    <row r="28" spans="1:33">
      <c r="A28" s="146" t="s">
        <v>23</v>
      </c>
      <c r="B28" s="122"/>
      <c r="C28" s="123"/>
      <c r="D28" s="123"/>
      <c r="E28" s="123"/>
      <c r="F28" s="123"/>
      <c r="G28" s="124"/>
      <c r="H28" s="123"/>
      <c r="I28" s="123"/>
      <c r="J28" s="124"/>
      <c r="K28" s="125"/>
      <c r="M28" s="122"/>
      <c r="N28" s="123"/>
      <c r="O28" s="123"/>
      <c r="P28" s="123"/>
      <c r="Q28" s="123"/>
      <c r="R28" s="124"/>
      <c r="S28" s="123"/>
      <c r="T28" s="123"/>
      <c r="U28" s="124"/>
      <c r="V28" s="125"/>
      <c r="X28" s="122"/>
      <c r="Y28" s="123"/>
      <c r="Z28" s="123"/>
      <c r="AA28" s="123"/>
      <c r="AB28" s="123"/>
      <c r="AC28" s="124"/>
      <c r="AD28" s="123"/>
      <c r="AE28" s="123"/>
      <c r="AF28" s="124"/>
      <c r="AG28" s="125"/>
    </row>
    <row r="29" spans="1:33">
      <c r="A29" s="108" t="s">
        <v>24</v>
      </c>
      <c r="B29" s="109">
        <f>(VLOOKUP($A29,'Occupancy Raw Data'!$B$8:$BE$45,'Occupancy Raw Data'!AG$3,FALSE))/100</f>
        <v>0.54170439454303898</v>
      </c>
      <c r="C29" s="110">
        <f>(VLOOKUP($A29,'Occupancy Raw Data'!$B$8:$BE$45,'Occupancy Raw Data'!AH$3,FALSE))/100</f>
        <v>0.57306380538452206</v>
      </c>
      <c r="D29" s="110">
        <f>(VLOOKUP($A29,'Occupancy Raw Data'!$B$8:$BE$45,'Occupancy Raw Data'!AI$3,FALSE))/100</f>
        <v>0.65608022455631998</v>
      </c>
      <c r="E29" s="110">
        <f>(VLOOKUP($A29,'Occupancy Raw Data'!$B$8:$BE$45,'Occupancy Raw Data'!AJ$3,FALSE))/100</f>
        <v>0.66830405650126712</v>
      </c>
      <c r="F29" s="110">
        <f>(VLOOKUP($A29,'Occupancy Raw Data'!$B$8:$BE$45,'Occupancy Raw Data'!AK$3,FALSE))/100</f>
        <v>0.63375839432581305</v>
      </c>
      <c r="G29" s="111">
        <f>(VLOOKUP($A29,'Occupancy Raw Data'!$B$8:$BE$45,'Occupancy Raw Data'!AL$3,FALSE))/100</f>
        <v>0.61458223294025993</v>
      </c>
      <c r="H29" s="91">
        <f>(VLOOKUP($A29,'Occupancy Raw Data'!$B$8:$BE$45,'Occupancy Raw Data'!AN$3,FALSE))/100</f>
        <v>0.72041801856183496</v>
      </c>
      <c r="I29" s="91">
        <f>(VLOOKUP($A29,'Occupancy Raw Data'!$B$8:$BE$45,'Occupancy Raw Data'!AO$3,FALSE))/100</f>
        <v>0.74279031162755604</v>
      </c>
      <c r="J29" s="111">
        <f>(VLOOKUP($A29,'Occupancy Raw Data'!$B$8:$BE$45,'Occupancy Raw Data'!AP$3,FALSE))/100</f>
        <v>0.73160416509469495</v>
      </c>
      <c r="K29" s="112">
        <f>(VLOOKUP($A29,'Occupancy Raw Data'!$B$8:$BE$45,'Occupancy Raw Data'!AR$3,FALSE))/100</f>
        <v>0.64801735902261692</v>
      </c>
      <c r="M29" s="113">
        <f>VLOOKUP($A29,'ADR Raw Data'!$B$6:$BE$43,'ADR Raw Data'!AG$1,FALSE)</f>
        <v>122.427699711663</v>
      </c>
      <c r="N29" s="114">
        <f>VLOOKUP($A29,'ADR Raw Data'!$B$6:$BE$43,'ADR Raw Data'!AH$1,FALSE)</f>
        <v>114.31364280353399</v>
      </c>
      <c r="O29" s="114">
        <f>VLOOKUP($A29,'ADR Raw Data'!$B$6:$BE$43,'ADR Raw Data'!AI$1,FALSE)</f>
        <v>118.950078321774</v>
      </c>
      <c r="P29" s="114">
        <f>VLOOKUP($A29,'ADR Raw Data'!$B$6:$BE$43,'ADR Raw Data'!AJ$1,FALSE)</f>
        <v>119.03814630401099</v>
      </c>
      <c r="Q29" s="114">
        <f>VLOOKUP($A29,'ADR Raw Data'!$B$6:$BE$43,'ADR Raw Data'!AK$1,FALSE)</f>
        <v>117.72275478617</v>
      </c>
      <c r="R29" s="115">
        <f>VLOOKUP($A29,'ADR Raw Data'!$B$6:$BE$43,'ADR Raw Data'!AL$1,FALSE)</f>
        <v>118.46451002828699</v>
      </c>
      <c r="S29" s="114">
        <f>VLOOKUP($A29,'ADR Raw Data'!$B$6:$BE$43,'ADR Raw Data'!AN$1,FALSE)</f>
        <v>145.367145595274</v>
      </c>
      <c r="T29" s="114">
        <f>VLOOKUP($A29,'ADR Raw Data'!$B$6:$BE$43,'ADR Raw Data'!AO$1,FALSE)</f>
        <v>148.89500426647101</v>
      </c>
      <c r="U29" s="115">
        <f>VLOOKUP($A29,'ADR Raw Data'!$B$6:$BE$43,'ADR Raw Data'!AP$1,FALSE)</f>
        <v>147.158045214754</v>
      </c>
      <c r="V29" s="116">
        <f>VLOOKUP($A29,'ADR Raw Data'!$B$6:$BE$43,'ADR Raw Data'!AR$1,FALSE)</f>
        <v>127.720210440692</v>
      </c>
      <c r="X29" s="113">
        <f>VLOOKUP($A29,'RevPAR Raw Data'!$B$6:$BE$43,'RevPAR Raw Data'!AG$1,FALSE)</f>
        <v>66.319622947603506</v>
      </c>
      <c r="Y29" s="114">
        <f>VLOOKUP($A29,'RevPAR Raw Data'!$B$6:$BE$43,'RevPAR Raw Data'!AH$1,FALSE)</f>
        <v>65.509011152360202</v>
      </c>
      <c r="Z29" s="114">
        <f>VLOOKUP($A29,'RevPAR Raw Data'!$B$6:$BE$43,'RevPAR Raw Data'!AI$1,FALSE)</f>
        <v>78.040794096341898</v>
      </c>
      <c r="AA29" s="114">
        <f>VLOOKUP($A29,'RevPAR Raw Data'!$B$6:$BE$43,'RevPAR Raw Data'!AJ$1,FALSE)</f>
        <v>79.553676053362295</v>
      </c>
      <c r="AB29" s="114">
        <f>VLOOKUP($A29,'RevPAR Raw Data'!$B$6:$BE$43,'RevPAR Raw Data'!AK$1,FALSE)</f>
        <v>74.607784048894501</v>
      </c>
      <c r="AC29" s="115">
        <f>VLOOKUP($A29,'RevPAR Raw Data'!$B$6:$BE$43,'RevPAR Raw Data'!AL$1,FALSE)</f>
        <v>72.806183097358698</v>
      </c>
      <c r="AD29" s="114">
        <f>VLOOKUP($A29,'RevPAR Raw Data'!$B$6:$BE$43,'RevPAR Raw Data'!AN$1,FALSE)</f>
        <v>104.725110993737</v>
      </c>
      <c r="AE29" s="114">
        <f>VLOOKUP($A29,'RevPAR Raw Data'!$B$6:$BE$43,'RevPAR Raw Data'!AO$1,FALSE)</f>
        <v>110.597766618878</v>
      </c>
      <c r="AF29" s="115">
        <f>VLOOKUP($A29,'RevPAR Raw Data'!$B$6:$BE$43,'RevPAR Raw Data'!AP$1,FALSE)</f>
        <v>107.661438806308</v>
      </c>
      <c r="AG29" s="116">
        <f>VLOOKUP($A29,'RevPAR Raw Data'!$B$6:$BE$43,'RevPAR Raw Data'!AR$1,FALSE)</f>
        <v>82.764913463590602</v>
      </c>
    </row>
    <row r="30" spans="1:33" ht="14.25">
      <c r="A30" s="93" t="s">
        <v>14</v>
      </c>
      <c r="B30" s="81">
        <f>(VLOOKUP($A29,'Occupancy Raw Data'!$B$8:$BE$51,'Occupancy Raw Data'!AT$3,FALSE))/100</f>
        <v>2.7538930327386303E-3</v>
      </c>
      <c r="C30" s="82">
        <f>(VLOOKUP($A29,'Occupancy Raw Data'!$B$8:$BE$51,'Occupancy Raw Data'!AU$3,FALSE))/100</f>
        <v>-8.4829776395559005E-3</v>
      </c>
      <c r="D30" s="82">
        <f>(VLOOKUP($A29,'Occupancy Raw Data'!$B$8:$BE$51,'Occupancy Raw Data'!AV$3,FALSE))/100</f>
        <v>-6.4330758580958903E-3</v>
      </c>
      <c r="E30" s="82">
        <f>(VLOOKUP($A29,'Occupancy Raw Data'!$B$8:$BE$51,'Occupancy Raw Data'!AW$3,FALSE))/100</f>
        <v>-6.4320923991343102E-3</v>
      </c>
      <c r="F30" s="82">
        <f>(VLOOKUP($A29,'Occupancy Raw Data'!$B$8:$BE$51,'Occupancy Raw Data'!AX$3,FALSE))/100</f>
        <v>-2.2464265857121801E-2</v>
      </c>
      <c r="G30" s="82">
        <f>(VLOOKUP($A29,'Occupancy Raw Data'!$B$8:$BE$51,'Occupancy Raw Data'!AY$3,FALSE))/100</f>
        <v>-8.567073829585041E-3</v>
      </c>
      <c r="H30" s="83">
        <f>(VLOOKUP($A29,'Occupancy Raw Data'!$B$8:$BE$51,'Occupancy Raw Data'!BA$3,FALSE))/100</f>
        <v>1.5804154862553502E-2</v>
      </c>
      <c r="I30" s="83">
        <f>(VLOOKUP($A29,'Occupancy Raw Data'!$B$8:$BE$51,'Occupancy Raw Data'!BB$3,FALSE))/100</f>
        <v>9.5533781427612503E-3</v>
      </c>
      <c r="J30" s="82">
        <f>(VLOOKUP($A29,'Occupancy Raw Data'!$B$8:$BE$51,'Occupancy Raw Data'!BC$3,FALSE))/100</f>
        <v>1.26025462817143E-2</v>
      </c>
      <c r="K30" s="84">
        <f>(VLOOKUP($A29,'Occupancy Raw Data'!$B$8:$BE$51,'Occupancy Raw Data'!BE$3,FALSE))/100</f>
        <v>-1.8678840225176299E-3</v>
      </c>
      <c r="M30" s="81">
        <f>(VLOOKUP($A29,'ADR Raw Data'!$B$6:$BE$49,'ADR Raw Data'!AT$1,FALSE))/100</f>
        <v>1.08560666117578E-2</v>
      </c>
      <c r="N30" s="82">
        <f>(VLOOKUP($A29,'ADR Raw Data'!$B$6:$BE$49,'ADR Raw Data'!AU$1,FALSE))/100</f>
        <v>-4.93837155858322E-3</v>
      </c>
      <c r="O30" s="82">
        <f>(VLOOKUP($A29,'ADR Raw Data'!$B$6:$BE$49,'ADR Raw Data'!AV$1,FALSE))/100</f>
        <v>-4.5297311099665996E-3</v>
      </c>
      <c r="P30" s="82">
        <f>(VLOOKUP($A29,'ADR Raw Data'!$B$6:$BE$49,'ADR Raw Data'!AW$1,FALSE))/100</f>
        <v>-4.0811192494660097E-3</v>
      </c>
      <c r="Q30" s="82">
        <f>(VLOOKUP($A29,'ADR Raw Data'!$B$6:$BE$49,'ADR Raw Data'!AX$1,FALSE))/100</f>
        <v>-1.8088183147689601E-2</v>
      </c>
      <c r="R30" s="82">
        <f>(VLOOKUP($A29,'ADR Raw Data'!$B$6:$BE$49,'ADR Raw Data'!AY$1,FALSE))/100</f>
        <v>-4.5454347289112101E-3</v>
      </c>
      <c r="S30" s="83">
        <f>(VLOOKUP($A29,'ADR Raw Data'!$B$6:$BE$49,'ADR Raw Data'!BA$1,FALSE))/100</f>
        <v>6.3096587568851207E-3</v>
      </c>
      <c r="T30" s="83">
        <f>(VLOOKUP($A29,'ADR Raw Data'!$B$6:$BE$49,'ADR Raw Data'!BB$1,FALSE))/100</f>
        <v>8.8350957537571204E-3</v>
      </c>
      <c r="U30" s="82">
        <f>(VLOOKUP($A29,'ADR Raw Data'!$B$6:$BE$49,'ADR Raw Data'!BC$1,FALSE))/100</f>
        <v>7.5609480199433296E-3</v>
      </c>
      <c r="V30" s="84">
        <f>(VLOOKUP($A29,'ADR Raw Data'!$B$6:$BE$49,'ADR Raw Data'!BE$1,FALSE))/100</f>
        <v>8.4884805971822898E-4</v>
      </c>
      <c r="X30" s="81">
        <f>(VLOOKUP($A29,'RevPAR Raw Data'!$B$6:$BE$49,'RevPAR Raw Data'!AT$1,FALSE))/100</f>
        <v>1.3639856090701501E-2</v>
      </c>
      <c r="Y30" s="82">
        <f>(VLOOKUP($A29,'RevPAR Raw Data'!$B$6:$BE$49,'RevPAR Raw Data'!AU$1,FALSE))/100</f>
        <v>-1.33794571026318E-2</v>
      </c>
      <c r="Z30" s="82">
        <f>(VLOOKUP($A29,'RevPAR Raw Data'!$B$6:$BE$49,'RevPAR Raw Data'!AV$1,FALSE))/100</f>
        <v>-1.0933666864215298E-2</v>
      </c>
      <c r="AA30" s="82">
        <f>(VLOOKUP($A29,'RevPAR Raw Data'!$B$6:$BE$49,'RevPAR Raw Data'!AW$1,FALSE))/100</f>
        <v>-1.0486961512495801E-2</v>
      </c>
      <c r="AB30" s="82">
        <f>(VLOOKUP($A29,'RevPAR Raw Data'!$B$6:$BE$49,'RevPAR Raw Data'!AX$1,FALSE))/100</f>
        <v>-4.0146111249709397E-2</v>
      </c>
      <c r="AC30" s="82">
        <f>(VLOOKUP($A29,'RevPAR Raw Data'!$B$6:$BE$49,'RevPAR Raw Data'!AY$1,FALSE))/100</f>
        <v>-1.3073567483586099E-2</v>
      </c>
      <c r="AD30" s="83">
        <f>(VLOOKUP($A29,'RevPAR Raw Data'!$B$6:$BE$49,'RevPAR Raw Data'!BA$1,FALSE))/100</f>
        <v>2.2213532443562299E-2</v>
      </c>
      <c r="AE30" s="83">
        <f>(VLOOKUP($A29,'RevPAR Raw Data'!$B$6:$BE$49,'RevPAR Raw Data'!BB$1,FALSE))/100</f>
        <v>1.8472878907181502E-2</v>
      </c>
      <c r="AF30" s="82">
        <f>(VLOOKUP($A29,'RevPAR Raw Data'!$B$6:$BE$49,'RevPAR Raw Data'!BC$1,FALSE))/100</f>
        <v>2.0258781499012599E-2</v>
      </c>
      <c r="AG30" s="84">
        <f>(VLOOKUP($A29,'RevPAR Raw Data'!$B$6:$BE$49,'RevPAR Raw Data'!BE$1,FALSE))/100</f>
        <v>-1.02062151252769E-3</v>
      </c>
    </row>
    <row r="31" spans="1:33">
      <c r="A31" s="131"/>
      <c r="B31" s="109"/>
      <c r="C31" s="110"/>
      <c r="D31" s="110"/>
      <c r="E31" s="110"/>
      <c r="F31" s="110"/>
      <c r="G31" s="111"/>
      <c r="H31" s="91"/>
      <c r="I31" s="91"/>
      <c r="J31" s="111"/>
      <c r="K31" s="112"/>
      <c r="M31" s="113"/>
      <c r="N31" s="114"/>
      <c r="O31" s="114"/>
      <c r="P31" s="114"/>
      <c r="Q31" s="114"/>
      <c r="R31" s="115"/>
      <c r="S31" s="114"/>
      <c r="T31" s="114"/>
      <c r="U31" s="115"/>
      <c r="V31" s="116"/>
      <c r="X31" s="113"/>
      <c r="Y31" s="114"/>
      <c r="Z31" s="114"/>
      <c r="AA31" s="114"/>
      <c r="AB31" s="114"/>
      <c r="AC31" s="115"/>
      <c r="AD31" s="114"/>
      <c r="AE31" s="114"/>
      <c r="AF31" s="115"/>
      <c r="AG31" s="116"/>
    </row>
    <row r="32" spans="1:33">
      <c r="A32" s="108" t="s">
        <v>25</v>
      </c>
      <c r="B32" s="109">
        <f>(VLOOKUP($A32,'Occupancy Raw Data'!$B$8:$BE$45,'Occupancy Raw Data'!AG$3,FALSE))/100</f>
        <v>0.52345582486317399</v>
      </c>
      <c r="C32" s="110">
        <f>(VLOOKUP($A32,'Occupancy Raw Data'!$B$8:$BE$45,'Occupancy Raw Data'!AH$3,FALSE))/100</f>
        <v>0.58815480844409596</v>
      </c>
      <c r="D32" s="110">
        <f>(VLOOKUP($A32,'Occupancy Raw Data'!$B$8:$BE$45,'Occupancy Raw Data'!AI$3,FALSE))/100</f>
        <v>0.63858483189992099</v>
      </c>
      <c r="E32" s="110">
        <f>(VLOOKUP($A32,'Occupancy Raw Data'!$B$8:$BE$45,'Occupancy Raw Data'!AJ$3,FALSE))/100</f>
        <v>0.66497263487099201</v>
      </c>
      <c r="F32" s="110">
        <f>(VLOOKUP($A32,'Occupancy Raw Data'!$B$8:$BE$45,'Occupancy Raw Data'!AK$3,FALSE))/100</f>
        <v>0.64542611415168094</v>
      </c>
      <c r="G32" s="111">
        <f>(VLOOKUP($A32,'Occupancy Raw Data'!$B$8:$BE$45,'Occupancy Raw Data'!AL$3,FALSE))/100</f>
        <v>0.61211884284597307</v>
      </c>
      <c r="H32" s="91">
        <f>(VLOOKUP($A32,'Occupancy Raw Data'!$B$8:$BE$45,'Occupancy Raw Data'!AN$3,FALSE))/100</f>
        <v>0.72009382329945193</v>
      </c>
      <c r="I32" s="91">
        <f>(VLOOKUP($A32,'Occupancy Raw Data'!$B$8:$BE$45,'Occupancy Raw Data'!AO$3,FALSE))/100</f>
        <v>0.75605942142298599</v>
      </c>
      <c r="J32" s="111">
        <f>(VLOOKUP($A32,'Occupancy Raw Data'!$B$8:$BE$45,'Occupancy Raw Data'!AP$3,FALSE))/100</f>
        <v>0.73807662236121896</v>
      </c>
      <c r="K32" s="112">
        <f>(VLOOKUP($A32,'Occupancy Raw Data'!$B$8:$BE$45,'Occupancy Raw Data'!AR$3,FALSE))/100</f>
        <v>0.64810677985032894</v>
      </c>
      <c r="M32" s="113">
        <f>VLOOKUP($A32,'ADR Raw Data'!$B$6:$BE$43,'ADR Raw Data'!AG$1,FALSE)</f>
        <v>122.17296116504799</v>
      </c>
      <c r="N32" s="114">
        <f>VLOOKUP($A32,'ADR Raw Data'!$B$6:$BE$43,'ADR Raw Data'!AH$1,FALSE)</f>
        <v>114.783253572615</v>
      </c>
      <c r="O32" s="114">
        <f>VLOOKUP($A32,'ADR Raw Data'!$B$6:$BE$43,'ADR Raw Data'!AI$1,FALSE)</f>
        <v>113.25861340679501</v>
      </c>
      <c r="P32" s="114">
        <f>VLOOKUP($A32,'ADR Raw Data'!$B$6:$BE$43,'ADR Raw Data'!AJ$1,FALSE)</f>
        <v>113.790285126396</v>
      </c>
      <c r="Q32" s="114">
        <f>VLOOKUP($A32,'ADR Raw Data'!$B$6:$BE$43,'ADR Raw Data'!AK$1,FALSE)</f>
        <v>118.458213204118</v>
      </c>
      <c r="R32" s="115">
        <f>VLOOKUP($A32,'ADR Raw Data'!$B$6:$BE$43,'ADR Raw Data'!AL$1,FALSE)</f>
        <v>116.288252650402</v>
      </c>
      <c r="S32" s="114">
        <f>VLOOKUP($A32,'ADR Raw Data'!$B$6:$BE$43,'ADR Raw Data'!AN$1,FALSE)</f>
        <v>151.166666666666</v>
      </c>
      <c r="T32" s="114">
        <f>VLOOKUP($A32,'ADR Raw Data'!$B$6:$BE$43,'ADR Raw Data'!AO$1,FALSE)</f>
        <v>155.10133919338099</v>
      </c>
      <c r="U32" s="115">
        <f>VLOOKUP($A32,'ADR Raw Data'!$B$6:$BE$43,'ADR Raw Data'!AP$1,FALSE)</f>
        <v>153.18193591101601</v>
      </c>
      <c r="V32" s="116">
        <f>VLOOKUP($A32,'ADR Raw Data'!$B$6:$BE$43,'ADR Raw Data'!AR$1,FALSE)</f>
        <v>128.292608358466</v>
      </c>
      <c r="X32" s="113">
        <f>VLOOKUP($A32,'RevPAR Raw Data'!$B$6:$BE$43,'RevPAR Raw Data'!AG$1,FALSE)</f>
        <v>63.952148162626997</v>
      </c>
      <c r="Y32" s="114">
        <f>VLOOKUP($A32,'RevPAR Raw Data'!$B$6:$BE$43,'RevPAR Raw Data'!AH$1,FALSE)</f>
        <v>67.510322517591803</v>
      </c>
      <c r="Z32" s="114">
        <f>VLOOKUP($A32,'RevPAR Raw Data'!$B$6:$BE$43,'RevPAR Raw Data'!AI$1,FALSE)</f>
        <v>72.325232603596504</v>
      </c>
      <c r="AA32" s="114">
        <f>VLOOKUP($A32,'RevPAR Raw Data'!$B$6:$BE$43,'RevPAR Raw Data'!AJ$1,FALSE)</f>
        <v>75.6674257232212</v>
      </c>
      <c r="AB32" s="114">
        <f>VLOOKUP($A32,'RevPAR Raw Data'!$B$6:$BE$43,'RevPAR Raw Data'!AK$1,FALSE)</f>
        <v>76.456024237685597</v>
      </c>
      <c r="AC32" s="115">
        <f>VLOOKUP($A32,'RevPAR Raw Data'!$B$6:$BE$43,'RevPAR Raw Data'!AL$1,FALSE)</f>
        <v>71.182230648944397</v>
      </c>
      <c r="AD32" s="114">
        <f>VLOOKUP($A32,'RevPAR Raw Data'!$B$6:$BE$43,'RevPAR Raw Data'!AN$1,FALSE)</f>
        <v>108.854182955433</v>
      </c>
      <c r="AE32" s="114">
        <f>VLOOKUP($A32,'RevPAR Raw Data'!$B$6:$BE$43,'RevPAR Raw Data'!AO$1,FALSE)</f>
        <v>117.265828772478</v>
      </c>
      <c r="AF32" s="115">
        <f>VLOOKUP($A32,'RevPAR Raw Data'!$B$6:$BE$43,'RevPAR Raw Data'!AP$1,FALSE)</f>
        <v>113.06000586395599</v>
      </c>
      <c r="AG32" s="116">
        <f>VLOOKUP($A32,'RevPAR Raw Data'!$B$6:$BE$43,'RevPAR Raw Data'!AR$1,FALSE)</f>
        <v>83.147309281804894</v>
      </c>
    </row>
    <row r="33" spans="1:33" ht="14.25">
      <c r="A33" s="93" t="s">
        <v>14</v>
      </c>
      <c r="B33" s="81">
        <f>(VLOOKUP($A32,'Occupancy Raw Data'!$B$8:$BE$51,'Occupancy Raw Data'!AT$3,FALSE))/100</f>
        <v>6.8635275339185897E-2</v>
      </c>
      <c r="C33" s="82">
        <f>(VLOOKUP($A32,'Occupancy Raw Data'!$B$8:$BE$51,'Occupancy Raw Data'!AU$3,FALSE))/100</f>
        <v>1.6554054054053999E-2</v>
      </c>
      <c r="D33" s="82">
        <f>(VLOOKUP($A32,'Occupancy Raw Data'!$B$8:$BE$51,'Occupancy Raw Data'!AV$3,FALSE))/100</f>
        <v>-5.0842533410807605E-2</v>
      </c>
      <c r="E33" s="82">
        <f>(VLOOKUP($A32,'Occupancy Raw Data'!$B$8:$BE$51,'Occupancy Raw Data'!AW$3,FALSE))/100</f>
        <v>-3.1321184510250497E-2</v>
      </c>
      <c r="F33" s="82">
        <f>(VLOOKUP($A32,'Occupancy Raw Data'!$B$8:$BE$51,'Occupancy Raw Data'!AX$3,FALSE))/100</f>
        <v>1.04039167686658E-2</v>
      </c>
      <c r="G33" s="82">
        <f>(VLOOKUP($A32,'Occupancy Raw Data'!$B$8:$BE$51,'Occupancy Raw Data'!AY$3,FALSE))/100</f>
        <v>-1.9122896481387E-3</v>
      </c>
      <c r="H33" s="83">
        <f>(VLOOKUP($A32,'Occupancy Raw Data'!$B$8:$BE$51,'Occupancy Raw Data'!BA$3,FALSE))/100</f>
        <v>2.8475711892797299E-2</v>
      </c>
      <c r="I33" s="83">
        <f>(VLOOKUP($A32,'Occupancy Raw Data'!$B$8:$BE$51,'Occupancy Raw Data'!BB$3,FALSE))/100</f>
        <v>-1.20051085568326E-2</v>
      </c>
      <c r="J33" s="82">
        <f>(VLOOKUP($A32,'Occupancy Raw Data'!$B$8:$BE$51,'Occupancy Raw Data'!BC$3,FALSE))/100</f>
        <v>7.33626784046952E-3</v>
      </c>
      <c r="K33" s="84">
        <f>(VLOOKUP($A32,'Occupancy Raw Data'!$B$8:$BE$51,'Occupancy Raw Data'!BE$3,FALSE))/100</f>
        <v>1.0782833728703899E-3</v>
      </c>
      <c r="M33" s="81">
        <f>(VLOOKUP($A32,'ADR Raw Data'!$B$6:$BE$49,'ADR Raw Data'!AT$1,FALSE))/100</f>
        <v>1.12494236915835E-2</v>
      </c>
      <c r="N33" s="82">
        <f>(VLOOKUP($A32,'ADR Raw Data'!$B$6:$BE$49,'ADR Raw Data'!AU$1,FALSE))/100</f>
        <v>-1.94909947642786E-2</v>
      </c>
      <c r="O33" s="82">
        <f>(VLOOKUP($A32,'ADR Raw Data'!$B$6:$BE$49,'ADR Raw Data'!AV$1,FALSE))/100</f>
        <v>-6.3097337596952699E-2</v>
      </c>
      <c r="P33" s="82">
        <f>(VLOOKUP($A32,'ADR Raw Data'!$B$6:$BE$49,'ADR Raw Data'!AW$1,FALSE))/100</f>
        <v>-8.1807934535251606E-2</v>
      </c>
      <c r="Q33" s="82">
        <f>(VLOOKUP($A32,'ADR Raw Data'!$B$6:$BE$49,'ADR Raw Data'!AX$1,FALSE))/100</f>
        <v>-5.9233532496018995E-2</v>
      </c>
      <c r="R33" s="82">
        <f>(VLOOKUP($A32,'ADR Raw Data'!$B$6:$BE$49,'ADR Raw Data'!AY$1,FALSE))/100</f>
        <v>-4.5900034441529201E-2</v>
      </c>
      <c r="S33" s="83">
        <f>(VLOOKUP($A32,'ADR Raw Data'!$B$6:$BE$49,'ADR Raw Data'!BA$1,FALSE))/100</f>
        <v>-1.28373854785427E-2</v>
      </c>
      <c r="T33" s="83">
        <f>(VLOOKUP($A32,'ADR Raw Data'!$B$6:$BE$49,'ADR Raw Data'!BB$1,FALSE))/100</f>
        <v>-1.6830471208754302E-2</v>
      </c>
      <c r="U33" s="82">
        <f>(VLOOKUP($A32,'ADR Raw Data'!$B$6:$BE$49,'ADR Raw Data'!BC$1,FALSE))/100</f>
        <v>-1.52058592657454E-2</v>
      </c>
      <c r="V33" s="84">
        <f>(VLOOKUP($A32,'ADR Raw Data'!$B$6:$BE$49,'ADR Raw Data'!BE$1,FALSE))/100</f>
        <v>-3.3710357236363099E-2</v>
      </c>
      <c r="X33" s="81">
        <f>(VLOOKUP($A32,'RevPAR Raw Data'!$B$6:$BE$49,'RevPAR Raw Data'!AT$1,FALSE))/100</f>
        <v>8.0656806323248509E-2</v>
      </c>
      <c r="Y33" s="82">
        <f>(VLOOKUP($A32,'RevPAR Raw Data'!$B$6:$BE$49,'RevPAR Raw Data'!AU$1,FALSE))/100</f>
        <v>-3.2595956911197601E-3</v>
      </c>
      <c r="Z33" s="82">
        <f>(VLOOKUP($A32,'RevPAR Raw Data'!$B$6:$BE$49,'RevPAR Raw Data'!AV$1,FALSE))/100</f>
        <v>-0.11073184251285401</v>
      </c>
      <c r="AA33" s="82">
        <f>(VLOOKUP($A32,'RevPAR Raw Data'!$B$6:$BE$49,'RevPAR Raw Data'!AW$1,FALSE))/100</f>
        <v>-0.11056679763352101</v>
      </c>
      <c r="AB33" s="82">
        <f>(VLOOKUP($A32,'RevPAR Raw Data'!$B$6:$BE$49,'RevPAR Raw Data'!AX$1,FALSE))/100</f>
        <v>-4.9445876469355804E-2</v>
      </c>
      <c r="AC33" s="82">
        <f>(VLOOKUP($A32,'RevPAR Raw Data'!$B$6:$BE$49,'RevPAR Raw Data'!AY$1,FALSE))/100</f>
        <v>-4.7724549928956195E-2</v>
      </c>
      <c r="AD33" s="83">
        <f>(VLOOKUP($A32,'RevPAR Raw Data'!$B$6:$BE$49,'RevPAR Raw Data'!BA$1,FALSE))/100</f>
        <v>1.5272772723910699E-2</v>
      </c>
      <c r="AE33" s="83">
        <f>(VLOOKUP($A32,'RevPAR Raw Data'!$B$6:$BE$49,'RevPAR Raw Data'!BB$1,FALSE))/100</f>
        <v>-2.86335281316633E-2</v>
      </c>
      <c r="AF33" s="82">
        <f>(VLOOKUP($A32,'RevPAR Raw Data'!$B$6:$BE$49,'RevPAR Raw Data'!BC$1,FALSE))/100</f>
        <v>-7.98114568159391E-3</v>
      </c>
      <c r="AG33" s="84">
        <f>(VLOOKUP($A32,'RevPAR Raw Data'!$B$6:$BE$49,'RevPAR Raw Data'!BE$1,FALSE))/100</f>
        <v>-3.2668423181194201E-2</v>
      </c>
    </row>
    <row r="34" spans="1:33">
      <c r="A34" s="131"/>
      <c r="B34" s="109"/>
      <c r="C34" s="110"/>
      <c r="D34" s="110"/>
      <c r="E34" s="110"/>
      <c r="F34" s="110"/>
      <c r="G34" s="111"/>
      <c r="H34" s="91"/>
      <c r="I34" s="91"/>
      <c r="J34" s="111"/>
      <c r="K34" s="112"/>
      <c r="M34" s="113"/>
      <c r="N34" s="114"/>
      <c r="O34" s="114"/>
      <c r="P34" s="114"/>
      <c r="Q34" s="114"/>
      <c r="R34" s="115"/>
      <c r="S34" s="114"/>
      <c r="T34" s="114"/>
      <c r="U34" s="115"/>
      <c r="V34" s="116"/>
      <c r="X34" s="113"/>
      <c r="Y34" s="114"/>
      <c r="Z34" s="114"/>
      <c r="AA34" s="114"/>
      <c r="AB34" s="114"/>
      <c r="AC34" s="115"/>
      <c r="AD34" s="114"/>
      <c r="AE34" s="114"/>
      <c r="AF34" s="115"/>
      <c r="AG34" s="116"/>
    </row>
    <row r="35" spans="1:33">
      <c r="A35" s="108" t="s">
        <v>26</v>
      </c>
      <c r="B35" s="109">
        <f>(VLOOKUP($A35,'Occupancy Raw Data'!$B$8:$BE$45,'Occupancy Raw Data'!AG$3,FALSE))/100</f>
        <v>0.53210382513661203</v>
      </c>
      <c r="C35" s="110">
        <f>(VLOOKUP($A35,'Occupancy Raw Data'!$B$8:$BE$45,'Occupancy Raw Data'!AH$3,FALSE))/100</f>
        <v>0.57428278688524503</v>
      </c>
      <c r="D35" s="110">
        <f>(VLOOKUP($A35,'Occupancy Raw Data'!$B$8:$BE$45,'Occupancy Raw Data'!AI$3,FALSE))/100</f>
        <v>0.63985655737704905</v>
      </c>
      <c r="E35" s="110">
        <f>(VLOOKUP($A35,'Occupancy Raw Data'!$B$8:$BE$45,'Occupancy Raw Data'!AJ$3,FALSE))/100</f>
        <v>0.64293032786885207</v>
      </c>
      <c r="F35" s="110">
        <f>(VLOOKUP($A35,'Occupancy Raw Data'!$B$8:$BE$45,'Occupancy Raw Data'!AK$3,FALSE))/100</f>
        <v>0.62756147540983598</v>
      </c>
      <c r="G35" s="111">
        <f>(VLOOKUP($A35,'Occupancy Raw Data'!$B$8:$BE$45,'Occupancy Raw Data'!AL$3,FALSE))/100</f>
        <v>0.60334699453551899</v>
      </c>
      <c r="H35" s="91">
        <f>(VLOOKUP($A35,'Occupancy Raw Data'!$B$8:$BE$45,'Occupancy Raw Data'!AN$3,FALSE))/100</f>
        <v>0.68647540983606503</v>
      </c>
      <c r="I35" s="91">
        <f>(VLOOKUP($A35,'Occupancy Raw Data'!$B$8:$BE$45,'Occupancy Raw Data'!AO$3,FALSE))/100</f>
        <v>0.70423497267759505</v>
      </c>
      <c r="J35" s="111">
        <f>(VLOOKUP($A35,'Occupancy Raw Data'!$B$8:$BE$45,'Occupancy Raw Data'!AP$3,FALSE))/100</f>
        <v>0.69535519125682999</v>
      </c>
      <c r="K35" s="112">
        <f>(VLOOKUP($A35,'Occupancy Raw Data'!$B$8:$BE$45,'Occupancy Raw Data'!AR$3,FALSE))/100</f>
        <v>0.62963505074160797</v>
      </c>
      <c r="M35" s="113">
        <f>VLOOKUP($A35,'ADR Raw Data'!$B$6:$BE$43,'ADR Raw Data'!AG$1,FALSE)</f>
        <v>126.128472400513</v>
      </c>
      <c r="N35" s="114">
        <f>VLOOKUP($A35,'ADR Raw Data'!$B$6:$BE$43,'ADR Raw Data'!AH$1,FALSE)</f>
        <v>117.785275052036</v>
      </c>
      <c r="O35" s="114">
        <f>VLOOKUP($A35,'ADR Raw Data'!$B$6:$BE$43,'ADR Raw Data'!AI$1,FALSE)</f>
        <v>118.118401387776</v>
      </c>
      <c r="P35" s="114">
        <f>VLOOKUP($A35,'ADR Raw Data'!$B$6:$BE$43,'ADR Raw Data'!AJ$1,FALSE)</f>
        <v>117.676031872509</v>
      </c>
      <c r="Q35" s="114">
        <f>VLOOKUP($A35,'ADR Raw Data'!$B$6:$BE$43,'ADR Raw Data'!AK$1,FALSE)</f>
        <v>116.52978775510201</v>
      </c>
      <c r="R35" s="115">
        <f>VLOOKUP($A35,'ADR Raw Data'!$B$6:$BE$43,'ADR Raw Data'!AL$1,FALSE)</f>
        <v>119.043081625721</v>
      </c>
      <c r="S35" s="114">
        <f>VLOOKUP($A35,'ADR Raw Data'!$B$6:$BE$43,'ADR Raw Data'!AN$1,FALSE)</f>
        <v>145.913905472636</v>
      </c>
      <c r="T35" s="114">
        <f>VLOOKUP($A35,'ADR Raw Data'!$B$6:$BE$43,'ADR Raw Data'!AO$1,FALSE)</f>
        <v>153.56674587778801</v>
      </c>
      <c r="U35" s="115">
        <f>VLOOKUP($A35,'ADR Raw Data'!$B$6:$BE$43,'ADR Raw Data'!AP$1,FALSE)</f>
        <v>149.78918958742599</v>
      </c>
      <c r="V35" s="116">
        <f>VLOOKUP($A35,'ADR Raw Data'!$B$6:$BE$43,'ADR Raw Data'!AR$1,FALSE)</f>
        <v>128.744604416892</v>
      </c>
      <c r="X35" s="113">
        <f>VLOOKUP($A35,'RevPAR Raw Data'!$B$6:$BE$43,'RevPAR Raw Data'!AG$1,FALSE)</f>
        <v>67.113442622950799</v>
      </c>
      <c r="Y35" s="114">
        <f>VLOOKUP($A35,'RevPAR Raw Data'!$B$6:$BE$43,'RevPAR Raw Data'!AH$1,FALSE)</f>
        <v>67.642056010928897</v>
      </c>
      <c r="Z35" s="114">
        <f>VLOOKUP($A35,'RevPAR Raw Data'!$B$6:$BE$43,'RevPAR Raw Data'!AI$1,FALSE)</f>
        <v>75.578833674863304</v>
      </c>
      <c r="AA35" s="114">
        <f>VLOOKUP($A35,'RevPAR Raw Data'!$B$6:$BE$43,'RevPAR Raw Data'!AJ$1,FALSE)</f>
        <v>75.657489754098293</v>
      </c>
      <c r="AB35" s="114">
        <f>VLOOKUP($A35,'RevPAR Raw Data'!$B$6:$BE$43,'RevPAR Raw Data'!AK$1,FALSE)</f>
        <v>73.129605532786798</v>
      </c>
      <c r="AC35" s="115">
        <f>VLOOKUP($A35,'RevPAR Raw Data'!$B$6:$BE$43,'RevPAR Raw Data'!AL$1,FALSE)</f>
        <v>71.824285519125596</v>
      </c>
      <c r="AD35" s="114">
        <f>VLOOKUP($A35,'RevPAR Raw Data'!$B$6:$BE$43,'RevPAR Raw Data'!AN$1,FALSE)</f>
        <v>100.166308060109</v>
      </c>
      <c r="AE35" s="114">
        <f>VLOOKUP($A35,'RevPAR Raw Data'!$B$6:$BE$43,'RevPAR Raw Data'!AO$1,FALSE)</f>
        <v>108.147073087431</v>
      </c>
      <c r="AF35" s="115">
        <f>VLOOKUP($A35,'RevPAR Raw Data'!$B$6:$BE$43,'RevPAR Raw Data'!AP$1,FALSE)</f>
        <v>104.15669057377001</v>
      </c>
      <c r="AG35" s="116">
        <f>VLOOKUP($A35,'RevPAR Raw Data'!$B$6:$BE$43,'RevPAR Raw Data'!AR$1,FALSE)</f>
        <v>81.062115534738396</v>
      </c>
    </row>
    <row r="36" spans="1:33" ht="14.25">
      <c r="A36" s="93" t="s">
        <v>14</v>
      </c>
      <c r="B36" s="81">
        <f>(VLOOKUP($A35,'Occupancy Raw Data'!$B$8:$BE$51,'Occupancy Raw Data'!AT$3,FALSE))/100</f>
        <v>8.7397738668690897E-2</v>
      </c>
      <c r="C36" s="82">
        <f>(VLOOKUP($A35,'Occupancy Raw Data'!$B$8:$BE$51,'Occupancy Raw Data'!AU$3,FALSE))/100</f>
        <v>8.5620562798502609E-2</v>
      </c>
      <c r="D36" s="82">
        <f>(VLOOKUP($A35,'Occupancy Raw Data'!$B$8:$BE$51,'Occupancy Raw Data'!AV$3,FALSE))/100</f>
        <v>9.5072442936141699E-2</v>
      </c>
      <c r="E36" s="82">
        <f>(VLOOKUP($A35,'Occupancy Raw Data'!$B$8:$BE$51,'Occupancy Raw Data'!AW$3,FALSE))/100</f>
        <v>8.30389637577469E-2</v>
      </c>
      <c r="F36" s="82">
        <f>(VLOOKUP($A35,'Occupancy Raw Data'!$B$8:$BE$51,'Occupancy Raw Data'!AX$3,FALSE))/100</f>
        <v>6.6126231364233193E-2</v>
      </c>
      <c r="G36" s="82">
        <f>(VLOOKUP($A35,'Occupancy Raw Data'!$B$8:$BE$51,'Occupancy Raw Data'!AY$3,FALSE))/100</f>
        <v>8.324518731743509E-2</v>
      </c>
      <c r="H36" s="83">
        <f>(VLOOKUP($A35,'Occupancy Raw Data'!$B$8:$BE$51,'Occupancy Raw Data'!BA$3,FALSE))/100</f>
        <v>1.8849013312577999E-2</v>
      </c>
      <c r="I36" s="83">
        <f>(VLOOKUP($A35,'Occupancy Raw Data'!$B$8:$BE$51,'Occupancy Raw Data'!BB$3,FALSE))/100</f>
        <v>-1.0097403270397201E-2</v>
      </c>
      <c r="J36" s="82">
        <f>(VLOOKUP($A35,'Occupancy Raw Data'!$B$8:$BE$51,'Occupancy Raw Data'!BC$3,FALSE))/100</f>
        <v>4.1494537503323501E-3</v>
      </c>
      <c r="K36" s="84">
        <f>(VLOOKUP($A35,'Occupancy Raw Data'!$B$8:$BE$51,'Occupancy Raw Data'!BE$3,FALSE))/100</f>
        <v>5.7273638273362897E-2</v>
      </c>
      <c r="M36" s="81">
        <f>(VLOOKUP($A35,'ADR Raw Data'!$B$6:$BE$49,'ADR Raw Data'!AT$1,FALSE))/100</f>
        <v>1.8835267178397497E-2</v>
      </c>
      <c r="N36" s="82">
        <f>(VLOOKUP($A35,'ADR Raw Data'!$B$6:$BE$49,'ADR Raw Data'!AU$1,FALSE))/100</f>
        <v>1.9752645058610501E-2</v>
      </c>
      <c r="O36" s="82">
        <f>(VLOOKUP($A35,'ADR Raw Data'!$B$6:$BE$49,'ADR Raw Data'!AV$1,FALSE))/100</f>
        <v>3.6895941849502002E-3</v>
      </c>
      <c r="P36" s="82">
        <f>(VLOOKUP($A35,'ADR Raw Data'!$B$6:$BE$49,'ADR Raw Data'!AW$1,FALSE))/100</f>
        <v>-3.75532908768014E-3</v>
      </c>
      <c r="Q36" s="82">
        <f>(VLOOKUP($A35,'ADR Raw Data'!$B$6:$BE$49,'ADR Raw Data'!AX$1,FALSE))/100</f>
        <v>-2.18517084942919E-2</v>
      </c>
      <c r="R36" s="82">
        <f>(VLOOKUP($A35,'ADR Raw Data'!$B$6:$BE$49,'ADR Raw Data'!AY$1,FALSE))/100</f>
        <v>2.52618485762433E-3</v>
      </c>
      <c r="S36" s="83">
        <f>(VLOOKUP($A35,'ADR Raw Data'!$B$6:$BE$49,'ADR Raw Data'!BA$1,FALSE))/100</f>
        <v>-7.8585766608796608E-3</v>
      </c>
      <c r="T36" s="83">
        <f>(VLOOKUP($A35,'ADR Raw Data'!$B$6:$BE$49,'ADR Raw Data'!BB$1,FALSE))/100</f>
        <v>-3.5184846570214201E-2</v>
      </c>
      <c r="U36" s="82">
        <f>(VLOOKUP($A35,'ADR Raw Data'!$B$6:$BE$49,'ADR Raw Data'!BC$1,FALSE))/100</f>
        <v>-2.2555509581027301E-2</v>
      </c>
      <c r="V36" s="84">
        <f>(VLOOKUP($A35,'ADR Raw Data'!$B$6:$BE$49,'ADR Raw Data'!BE$1,FALSE))/100</f>
        <v>-1.0844158812373701E-2</v>
      </c>
      <c r="X36" s="81">
        <f>(VLOOKUP($A35,'RevPAR Raw Data'!$B$6:$BE$49,'RevPAR Raw Data'!AT$1,FALSE))/100</f>
        <v>0.107879165605701</v>
      </c>
      <c r="Y36" s="82">
        <f>(VLOOKUP($A35,'RevPAR Raw Data'!$B$6:$BE$49,'RevPAR Raw Data'!AU$1,FALSE))/100</f>
        <v>0.10706444044378999</v>
      </c>
      <c r="Z36" s="82">
        <f>(VLOOKUP($A35,'RevPAR Raw Data'!$B$6:$BE$49,'RevPAR Raw Data'!AV$1,FALSE))/100</f>
        <v>9.9112815853698105E-2</v>
      </c>
      <c r="AA36" s="82">
        <f>(VLOOKUP($A35,'RevPAR Raw Data'!$B$6:$BE$49,'RevPAR Raw Data'!AW$1,FALSE))/100</f>
        <v>7.8971796034056504E-2</v>
      </c>
      <c r="AB36" s="82">
        <f>(VLOOKUP($A35,'RevPAR Raw Data'!$B$6:$BE$49,'RevPAR Raw Data'!AX$1,FALSE))/100</f>
        <v>4.2829551738343997E-2</v>
      </c>
      <c r="AC36" s="82">
        <f>(VLOOKUP($A35,'RevPAR Raw Data'!$B$6:$BE$49,'RevPAR Raw Data'!AY$1,FALSE))/100</f>
        <v>8.5981664906730912E-2</v>
      </c>
      <c r="AD36" s="83">
        <f>(VLOOKUP($A35,'RevPAR Raw Data'!$B$6:$BE$49,'RevPAR Raw Data'!BA$1,FALSE))/100</f>
        <v>1.0842310235599499E-2</v>
      </c>
      <c r="AE36" s="83">
        <f>(VLOOKUP($A35,'RevPAR Raw Data'!$B$6:$BE$49,'RevPAR Raw Data'!BB$1,FALSE))/100</f>
        <v>-4.4926974255784902E-2</v>
      </c>
      <c r="AF36" s="82">
        <f>(VLOOKUP($A35,'RevPAR Raw Data'!$B$6:$BE$49,'RevPAR Raw Data'!BC$1,FALSE))/100</f>
        <v>-1.8499648874516602E-2</v>
      </c>
      <c r="AG36" s="84">
        <f>(VLOOKUP($A35,'RevPAR Raw Data'!$B$6:$BE$49,'RevPAR Raw Data'!BE$1,FALSE))/100</f>
        <v>4.5808395031790301E-2</v>
      </c>
    </row>
    <row r="37" spans="1:33">
      <c r="A37" s="131"/>
      <c r="B37" s="109"/>
      <c r="C37" s="110"/>
      <c r="D37" s="110"/>
      <c r="E37" s="110"/>
      <c r="F37" s="110"/>
      <c r="G37" s="111"/>
      <c r="H37" s="91"/>
      <c r="I37" s="91"/>
      <c r="J37" s="111"/>
      <c r="K37" s="112"/>
      <c r="M37" s="113"/>
      <c r="N37" s="114"/>
      <c r="O37" s="114"/>
      <c r="P37" s="114"/>
      <c r="Q37" s="114"/>
      <c r="R37" s="115"/>
      <c r="S37" s="114"/>
      <c r="T37" s="114"/>
      <c r="U37" s="115"/>
      <c r="V37" s="116"/>
      <c r="X37" s="113"/>
      <c r="Y37" s="114"/>
      <c r="Z37" s="114"/>
      <c r="AA37" s="114"/>
      <c r="AB37" s="114"/>
      <c r="AC37" s="115"/>
      <c r="AD37" s="114"/>
      <c r="AE37" s="114"/>
      <c r="AF37" s="115"/>
      <c r="AG37" s="116"/>
    </row>
    <row r="38" spans="1:33">
      <c r="A38" s="108" t="s">
        <v>27</v>
      </c>
      <c r="B38" s="109">
        <f>(VLOOKUP($A38,'Occupancy Raw Data'!$B$8:$BE$45,'Occupancy Raw Data'!AG$3,FALSE))/100</f>
        <v>0.62344985965807598</v>
      </c>
      <c r="C38" s="110">
        <f>(VLOOKUP($A38,'Occupancy Raw Data'!$B$8:$BE$45,'Occupancy Raw Data'!AH$3,FALSE))/100</f>
        <v>0.61928425618780303</v>
      </c>
      <c r="D38" s="110">
        <f>(VLOOKUP($A38,'Occupancy Raw Data'!$B$8:$BE$45,'Occupancy Raw Data'!AI$3,FALSE))/100</f>
        <v>0.65597091094666993</v>
      </c>
      <c r="E38" s="110">
        <f>(VLOOKUP($A38,'Occupancy Raw Data'!$B$8:$BE$45,'Occupancy Raw Data'!AJ$3,FALSE))/100</f>
        <v>0.67113421791273198</v>
      </c>
      <c r="F38" s="110">
        <f>(VLOOKUP($A38,'Occupancy Raw Data'!$B$8:$BE$45,'Occupancy Raw Data'!AK$3,FALSE))/100</f>
        <v>0.66058943608063203</v>
      </c>
      <c r="G38" s="111">
        <f>(VLOOKUP($A38,'Occupancy Raw Data'!$B$8:$BE$45,'Occupancy Raw Data'!AL$3,FALSE))/100</f>
        <v>0.64608573615718201</v>
      </c>
      <c r="H38" s="91">
        <f>(VLOOKUP($A38,'Occupancy Raw Data'!$B$8:$BE$45,'Occupancy Raw Data'!AN$3,FALSE))/100</f>
        <v>0.78696095942842503</v>
      </c>
      <c r="I38" s="91">
        <f>(VLOOKUP($A38,'Occupancy Raw Data'!$B$8:$BE$45,'Occupancy Raw Data'!AO$3,FALSE))/100</f>
        <v>0.834281704516458</v>
      </c>
      <c r="J38" s="111">
        <f>(VLOOKUP($A38,'Occupancy Raw Data'!$B$8:$BE$45,'Occupancy Raw Data'!AP$3,FALSE))/100</f>
        <v>0.81062133197244091</v>
      </c>
      <c r="K38" s="112">
        <f>(VLOOKUP($A38,'Occupancy Raw Data'!$B$8:$BE$45,'Occupancy Raw Data'!AR$3,FALSE))/100</f>
        <v>0.69309590639011409</v>
      </c>
      <c r="M38" s="113">
        <f>VLOOKUP($A38,'ADR Raw Data'!$B$6:$BE$43,'ADR Raw Data'!AG$1,FALSE)</f>
        <v>133.92330516105201</v>
      </c>
      <c r="N38" s="114">
        <f>VLOOKUP($A38,'ADR Raw Data'!$B$6:$BE$43,'ADR Raw Data'!AH$1,FALSE)</f>
        <v>125.650981880736</v>
      </c>
      <c r="O38" s="114">
        <f>VLOOKUP($A38,'ADR Raw Data'!$B$6:$BE$43,'ADR Raw Data'!AI$1,FALSE)</f>
        <v>128.25663113877201</v>
      </c>
      <c r="P38" s="114">
        <f>VLOOKUP($A38,'ADR Raw Data'!$B$6:$BE$43,'ADR Raw Data'!AJ$1,FALSE)</f>
        <v>127.798339274002</v>
      </c>
      <c r="Q38" s="114">
        <f>VLOOKUP($A38,'ADR Raw Data'!$B$6:$BE$43,'ADR Raw Data'!AK$1,FALSE)</f>
        <v>127.74896044575701</v>
      </c>
      <c r="R38" s="115">
        <f>VLOOKUP($A38,'ADR Raw Data'!$B$6:$BE$43,'ADR Raw Data'!AL$1,FALSE)</f>
        <v>128.651721833642</v>
      </c>
      <c r="S38" s="114">
        <f>VLOOKUP($A38,'ADR Raw Data'!$B$6:$BE$43,'ADR Raw Data'!AN$1,FALSE)</f>
        <v>168.75230034693999</v>
      </c>
      <c r="T38" s="114">
        <f>VLOOKUP($A38,'ADR Raw Data'!$B$6:$BE$43,'ADR Raw Data'!AO$1,FALSE)</f>
        <v>177.86736821580899</v>
      </c>
      <c r="U38" s="115">
        <f>VLOOKUP($A38,'ADR Raw Data'!$B$6:$BE$43,'ADR Raw Data'!AP$1,FALSE)</f>
        <v>173.44285934069299</v>
      </c>
      <c r="V38" s="116">
        <f>VLOOKUP($A38,'ADR Raw Data'!$B$6:$BE$43,'ADR Raw Data'!AR$1,FALSE)</f>
        <v>143.619203745194</v>
      </c>
      <c r="X38" s="113">
        <f>VLOOKUP($A38,'RevPAR Raw Data'!$B$6:$BE$43,'RevPAR Raw Data'!AG$1,FALSE)</f>
        <v>83.494465807603902</v>
      </c>
      <c r="Y38" s="114">
        <f>VLOOKUP($A38,'RevPAR Raw Data'!$B$6:$BE$43,'RevPAR Raw Data'!AH$1,FALSE)</f>
        <v>77.813674853278798</v>
      </c>
      <c r="Z38" s="114">
        <f>VLOOKUP($A38,'RevPAR Raw Data'!$B$6:$BE$43,'RevPAR Raw Data'!AI$1,FALSE)</f>
        <v>84.1326191630517</v>
      </c>
      <c r="AA38" s="114">
        <f>VLOOKUP($A38,'RevPAR Raw Data'!$B$6:$BE$43,'RevPAR Raw Data'!AJ$1,FALSE)</f>
        <v>85.769838479203798</v>
      </c>
      <c r="AB38" s="114">
        <f>VLOOKUP($A38,'RevPAR Raw Data'!$B$6:$BE$43,'RevPAR Raw Data'!AK$1,FALSE)</f>
        <v>84.389613740750093</v>
      </c>
      <c r="AC38" s="115">
        <f>VLOOKUP($A38,'RevPAR Raw Data'!$B$6:$BE$43,'RevPAR Raw Data'!AL$1,FALSE)</f>
        <v>83.120042408777707</v>
      </c>
      <c r="AD38" s="114">
        <f>VLOOKUP($A38,'RevPAR Raw Data'!$B$6:$BE$43,'RevPAR Raw Data'!AN$1,FALSE)</f>
        <v>132.80147218678201</v>
      </c>
      <c r="AE38" s="114">
        <f>VLOOKUP($A38,'RevPAR Raw Data'!$B$6:$BE$43,'RevPAR Raw Data'!AO$1,FALSE)</f>
        <v>148.39149113294201</v>
      </c>
      <c r="AF38" s="115">
        <f>VLOOKUP($A38,'RevPAR Raw Data'!$B$6:$BE$43,'RevPAR Raw Data'!AP$1,FALSE)</f>
        <v>140.59648165986201</v>
      </c>
      <c r="AG38" s="116">
        <f>VLOOKUP($A38,'RevPAR Raw Data'!$B$6:$BE$43,'RevPAR Raw Data'!AR$1,FALSE)</f>
        <v>99.541882194801801</v>
      </c>
    </row>
    <row r="39" spans="1:33" ht="14.25">
      <c r="A39" s="93" t="s">
        <v>14</v>
      </c>
      <c r="B39" s="81">
        <f>(VLOOKUP($A38,'Occupancy Raw Data'!$B$8:$BE$51,'Occupancy Raw Data'!AT$3,FALSE))/100</f>
        <v>-2.21450418180613E-2</v>
      </c>
      <c r="C39" s="82">
        <f>(VLOOKUP($A38,'Occupancy Raw Data'!$B$8:$BE$51,'Occupancy Raw Data'!AU$3,FALSE))/100</f>
        <v>-2.5577528943444799E-3</v>
      </c>
      <c r="D39" s="82">
        <f>(VLOOKUP($A38,'Occupancy Raw Data'!$B$8:$BE$51,'Occupancy Raw Data'!AV$3,FALSE))/100</f>
        <v>-2.19318369441074E-2</v>
      </c>
      <c r="E39" s="82">
        <f>(VLOOKUP($A38,'Occupancy Raw Data'!$B$8:$BE$51,'Occupancy Raw Data'!AW$3,FALSE))/100</f>
        <v>-7.70894574220817E-3</v>
      </c>
      <c r="F39" s="82">
        <f>(VLOOKUP($A38,'Occupancy Raw Data'!$B$8:$BE$51,'Occupancy Raw Data'!AX$3,FALSE))/100</f>
        <v>-2.8076264090780501E-2</v>
      </c>
      <c r="G39" s="82">
        <f>(VLOOKUP($A38,'Occupancy Raw Data'!$B$8:$BE$51,'Occupancy Raw Data'!AY$3,FALSE))/100</f>
        <v>-1.6654642790193099E-2</v>
      </c>
      <c r="H39" s="83">
        <f>(VLOOKUP($A38,'Occupancy Raw Data'!$B$8:$BE$51,'Occupancy Raw Data'!BA$3,FALSE))/100</f>
        <v>-2.5798111431424901E-2</v>
      </c>
      <c r="I39" s="83">
        <f>(VLOOKUP($A38,'Occupancy Raw Data'!$B$8:$BE$51,'Occupancy Raw Data'!BB$3,FALSE))/100</f>
        <v>-3.13448442653197E-2</v>
      </c>
      <c r="J39" s="82">
        <f>(VLOOKUP($A38,'Occupancy Raw Data'!$B$8:$BE$51,'Occupancy Raw Data'!BC$3,FALSE))/100</f>
        <v>-2.8660337100056797E-2</v>
      </c>
      <c r="K39" s="84">
        <f>(VLOOKUP($A38,'Occupancy Raw Data'!$B$8:$BE$51,'Occupancy Raw Data'!BE$3,FALSE))/100</f>
        <v>-2.0699366343481799E-2</v>
      </c>
      <c r="M39" s="81">
        <f>(VLOOKUP($A38,'ADR Raw Data'!$B$6:$BE$49,'ADR Raw Data'!AT$1,FALSE))/100</f>
        <v>-2.5885510903705299E-2</v>
      </c>
      <c r="N39" s="82">
        <f>(VLOOKUP($A38,'ADR Raw Data'!$B$6:$BE$49,'ADR Raw Data'!AU$1,FALSE))/100</f>
        <v>-8.7152106634351498E-4</v>
      </c>
      <c r="O39" s="82">
        <f>(VLOOKUP($A38,'ADR Raw Data'!$B$6:$BE$49,'ADR Raw Data'!AV$1,FALSE))/100</f>
        <v>-2.2776808707160503E-3</v>
      </c>
      <c r="P39" s="82">
        <f>(VLOOKUP($A38,'ADR Raw Data'!$B$6:$BE$49,'ADR Raw Data'!AW$1,FALSE))/100</f>
        <v>-6.1787872220363501E-3</v>
      </c>
      <c r="Q39" s="82">
        <f>(VLOOKUP($A38,'ADR Raw Data'!$B$6:$BE$49,'ADR Raw Data'!AX$1,FALSE))/100</f>
        <v>-2.1842818451505899E-2</v>
      </c>
      <c r="R39" s="82">
        <f>(VLOOKUP($A38,'ADR Raw Data'!$B$6:$BE$49,'ADR Raw Data'!AY$1,FALSE))/100</f>
        <v>-1.1811965103276501E-2</v>
      </c>
      <c r="S39" s="83">
        <f>(VLOOKUP($A38,'ADR Raw Data'!$B$6:$BE$49,'ADR Raw Data'!BA$1,FALSE))/100</f>
        <v>-4.5525434894854E-2</v>
      </c>
      <c r="T39" s="83">
        <f>(VLOOKUP($A38,'ADR Raw Data'!$B$6:$BE$49,'ADR Raw Data'!BB$1,FALSE))/100</f>
        <v>-5.5006897731846402E-2</v>
      </c>
      <c r="U39" s="82">
        <f>(VLOOKUP($A38,'ADR Raw Data'!$B$6:$BE$49,'ADR Raw Data'!BC$1,FALSE))/100</f>
        <v>-5.0637224883863505E-2</v>
      </c>
      <c r="V39" s="84">
        <f>(VLOOKUP($A38,'ADR Raw Data'!$B$6:$BE$49,'ADR Raw Data'!BE$1,FALSE))/100</f>
        <v>-2.8801299620791001E-2</v>
      </c>
      <c r="X39" s="81">
        <f>(VLOOKUP($A38,'RevPAR Raw Data'!$B$6:$BE$49,'RevPAR Raw Data'!AT$1,FALSE))/100</f>
        <v>-4.7457317000322199E-2</v>
      </c>
      <c r="Y39" s="82">
        <f>(VLOOKUP($A38,'RevPAR Raw Data'!$B$6:$BE$49,'RevPAR Raw Data'!AU$1,FALSE))/100</f>
        <v>-3.4270448251580796E-3</v>
      </c>
      <c r="Z39" s="82">
        <f>(VLOOKUP($A38,'RevPAR Raw Data'!$B$6:$BE$49,'RevPAR Raw Data'!AV$1,FALSE))/100</f>
        <v>-2.4159564089356201E-2</v>
      </c>
      <c r="AA39" s="82">
        <f>(VLOOKUP($A38,'RevPAR Raw Data'!$B$6:$BE$49,'RevPAR Raw Data'!AW$1,FALSE))/100</f>
        <v>-1.3840101028797201E-2</v>
      </c>
      <c r="AB39" s="82">
        <f>(VLOOKUP($A38,'RevPAR Raw Data'!$B$6:$BE$49,'RevPAR Raw Data'!AX$1,FALSE))/100</f>
        <v>-4.9305817802954899E-2</v>
      </c>
      <c r="AC39" s="82">
        <f>(VLOOKUP($A38,'RevPAR Raw Data'!$B$6:$BE$49,'RevPAR Raw Data'!AY$1,FALSE))/100</f>
        <v>-2.8269883834024401E-2</v>
      </c>
      <c r="AD39" s="83">
        <f>(VLOOKUP($A38,'RevPAR Raw Data'!$B$6:$BE$49,'RevPAR Raw Data'!BA$1,FALSE))/100</f>
        <v>-7.0149076083897297E-2</v>
      </c>
      <c r="AE39" s="83">
        <f>(VLOOKUP($A38,'RevPAR Raw Data'!$B$6:$BE$49,'RevPAR Raw Data'!BB$1,FALSE))/100</f>
        <v>-8.4627559354242987E-2</v>
      </c>
      <c r="AF39" s="82">
        <f>(VLOOKUP($A38,'RevPAR Raw Data'!$B$6:$BE$49,'RevPAR Raw Data'!BC$1,FALSE))/100</f>
        <v>-7.7846282048937399E-2</v>
      </c>
      <c r="AG39" s="84">
        <f>(VLOOKUP($A38,'RevPAR Raw Data'!$B$6:$BE$49,'RevPAR Raw Data'!BE$1,FALSE))/100</f>
        <v>-4.8904497312253797E-2</v>
      </c>
    </row>
    <row r="40" spans="1:33">
      <c r="A40" s="131"/>
      <c r="B40" s="109"/>
      <c r="C40" s="110"/>
      <c r="D40" s="110"/>
      <c r="E40" s="110"/>
      <c r="F40" s="110"/>
      <c r="G40" s="111"/>
      <c r="H40" s="91"/>
      <c r="I40" s="91"/>
      <c r="J40" s="111"/>
      <c r="K40" s="112"/>
      <c r="M40" s="113"/>
      <c r="N40" s="114"/>
      <c r="O40" s="114"/>
      <c r="P40" s="114"/>
      <c r="Q40" s="114"/>
      <c r="R40" s="115"/>
      <c r="S40" s="114"/>
      <c r="T40" s="114"/>
      <c r="U40" s="115"/>
      <c r="V40" s="116"/>
      <c r="X40" s="113"/>
      <c r="Y40" s="114"/>
      <c r="Z40" s="114"/>
      <c r="AA40" s="114"/>
      <c r="AB40" s="114"/>
      <c r="AC40" s="115"/>
      <c r="AD40" s="114"/>
      <c r="AE40" s="114"/>
      <c r="AF40" s="115"/>
      <c r="AG40" s="116"/>
    </row>
    <row r="41" spans="1:33">
      <c r="A41" s="108" t="s">
        <v>28</v>
      </c>
      <c r="B41" s="109">
        <f>(VLOOKUP($A41,'Occupancy Raw Data'!$B$8:$BE$45,'Occupancy Raw Data'!AG$3,FALSE))/100</f>
        <v>0.64291895552712708</v>
      </c>
      <c r="C41" s="110">
        <f>(VLOOKUP($A41,'Occupancy Raw Data'!$B$8:$BE$45,'Occupancy Raw Data'!AH$3,FALSE))/100</f>
        <v>0.71234667770336302</v>
      </c>
      <c r="D41" s="110">
        <f>(VLOOKUP($A41,'Occupancy Raw Data'!$B$8:$BE$45,'Occupancy Raw Data'!AI$3,FALSE))/100</f>
        <v>0.80886917751523801</v>
      </c>
      <c r="E41" s="110">
        <f>(VLOOKUP($A41,'Occupancy Raw Data'!$B$8:$BE$45,'Occupancy Raw Data'!AJ$3,FALSE))/100</f>
        <v>0.81521371058770398</v>
      </c>
      <c r="F41" s="110">
        <f>(VLOOKUP($A41,'Occupancy Raw Data'!$B$8:$BE$45,'Occupancy Raw Data'!AK$3,FALSE))/100</f>
        <v>0.73235382647302205</v>
      </c>
      <c r="G41" s="111">
        <f>(VLOOKUP($A41,'Occupancy Raw Data'!$B$8:$BE$45,'Occupancy Raw Data'!AL$3,FALSE))/100</f>
        <v>0.74234046956129107</v>
      </c>
      <c r="H41" s="91">
        <f>(VLOOKUP($A41,'Occupancy Raw Data'!$B$8:$BE$45,'Occupancy Raw Data'!AN$3,FALSE))/100</f>
        <v>0.76978610128677805</v>
      </c>
      <c r="I41" s="91">
        <f>(VLOOKUP($A41,'Occupancy Raw Data'!$B$8:$BE$45,'Occupancy Raw Data'!AO$3,FALSE))/100</f>
        <v>0.79968865226879304</v>
      </c>
      <c r="J41" s="111">
        <f>(VLOOKUP($A41,'Occupancy Raw Data'!$B$8:$BE$45,'Occupancy Raw Data'!AP$3,FALSE))/100</f>
        <v>0.78473737677778599</v>
      </c>
      <c r="K41" s="112">
        <f>(VLOOKUP($A41,'Occupancy Raw Data'!$B$8:$BE$45,'Occupancy Raw Data'!AR$3,FALSE))/100</f>
        <v>0.75445387162314603</v>
      </c>
      <c r="M41" s="113">
        <f>VLOOKUP($A41,'ADR Raw Data'!$B$6:$BE$43,'ADR Raw Data'!AG$1,FALSE)</f>
        <v>143.039772640819</v>
      </c>
      <c r="N41" s="114">
        <f>VLOOKUP($A41,'ADR Raw Data'!$B$6:$BE$43,'ADR Raw Data'!AH$1,FALSE)</f>
        <v>170.82931210468601</v>
      </c>
      <c r="O41" s="114">
        <f>VLOOKUP($A41,'ADR Raw Data'!$B$6:$BE$43,'ADR Raw Data'!AI$1,FALSE)</f>
        <v>183.635669447916</v>
      </c>
      <c r="P41" s="114">
        <f>VLOOKUP($A41,'ADR Raw Data'!$B$6:$BE$43,'ADR Raw Data'!AJ$1,FALSE)</f>
        <v>176.80156582090001</v>
      </c>
      <c r="Q41" s="114">
        <f>VLOOKUP($A41,'ADR Raw Data'!$B$6:$BE$43,'ADR Raw Data'!AK$1,FALSE)</f>
        <v>152.381354003442</v>
      </c>
      <c r="R41" s="115">
        <f>VLOOKUP($A41,'ADR Raw Data'!$B$6:$BE$43,'ADR Raw Data'!AL$1,FALSE)</f>
        <v>166.47833725926401</v>
      </c>
      <c r="S41" s="114">
        <f>VLOOKUP($A41,'ADR Raw Data'!$B$6:$BE$43,'ADR Raw Data'!AN$1,FALSE)</f>
        <v>141.52944420345099</v>
      </c>
      <c r="T41" s="114">
        <f>VLOOKUP($A41,'ADR Raw Data'!$B$6:$BE$43,'ADR Raw Data'!AO$1,FALSE)</f>
        <v>142.56226109049399</v>
      </c>
      <c r="U41" s="115">
        <f>VLOOKUP($A41,'ADR Raw Data'!$B$6:$BE$43,'ADR Raw Data'!AP$1,FALSE)</f>
        <v>142.05569156268299</v>
      </c>
      <c r="V41" s="116">
        <f>VLOOKUP($A41,'ADR Raw Data'!$B$6:$BE$43,'ADR Raw Data'!AR$1,FALSE)</f>
        <v>159.220348159461</v>
      </c>
      <c r="X41" s="113">
        <f>VLOOKUP($A41,'RevPAR Raw Data'!$B$6:$BE$43,'RevPAR Raw Data'!AG$1,FALSE)</f>
        <v>91.962981225073307</v>
      </c>
      <c r="Y41" s="114">
        <f>VLOOKUP($A41,'RevPAR Raw Data'!$B$6:$BE$43,'RevPAR Raw Data'!AH$1,FALSE)</f>
        <v>121.689692932124</v>
      </c>
      <c r="Z41" s="114">
        <f>VLOOKUP($A41,'RevPAR Raw Data'!$B$6:$BE$43,'RevPAR Raw Data'!AI$1,FALSE)</f>
        <v>148.537232908796</v>
      </c>
      <c r="AA41" s="114">
        <f>VLOOKUP($A41,'RevPAR Raw Data'!$B$6:$BE$43,'RevPAR Raw Data'!AJ$1,FALSE)</f>
        <v>144.13106051057201</v>
      </c>
      <c r="AB41" s="114">
        <f>VLOOKUP($A41,'RevPAR Raw Data'!$B$6:$BE$43,'RevPAR Raw Data'!AK$1,FALSE)</f>
        <v>111.59706768756099</v>
      </c>
      <c r="AC41" s="115">
        <f>VLOOKUP($A41,'RevPAR Raw Data'!$B$6:$BE$43,'RevPAR Raw Data'!AL$1,FALSE)</f>
        <v>123.583607052825</v>
      </c>
      <c r="AD41" s="114">
        <f>VLOOKUP($A41,'RevPAR Raw Data'!$B$6:$BE$43,'RevPAR Raw Data'!AN$1,FALSE)</f>
        <v>108.947399070659</v>
      </c>
      <c r="AE41" s="114">
        <f>VLOOKUP($A41,'RevPAR Raw Data'!$B$6:$BE$43,'RevPAR Raw Data'!AO$1,FALSE)</f>
        <v>114.005422435849</v>
      </c>
      <c r="AF41" s="115">
        <f>VLOOKUP($A41,'RevPAR Raw Data'!$B$6:$BE$43,'RevPAR Raw Data'!AP$1,FALSE)</f>
        <v>111.476410753254</v>
      </c>
      <c r="AG41" s="116">
        <f>VLOOKUP($A41,'RevPAR Raw Data'!$B$6:$BE$43,'RevPAR Raw Data'!AR$1,FALSE)</f>
        <v>120.124408110091</v>
      </c>
    </row>
    <row r="42" spans="1:33" ht="14.25">
      <c r="A42" s="93" t="s">
        <v>14</v>
      </c>
      <c r="B42" s="81">
        <f>(VLOOKUP($A41,'Occupancy Raw Data'!$B$8:$BE$51,'Occupancy Raw Data'!AT$3,FALSE))/100</f>
        <v>-2.2573962914233399E-3</v>
      </c>
      <c r="C42" s="82">
        <f>(VLOOKUP($A41,'Occupancy Raw Data'!$B$8:$BE$51,'Occupancy Raw Data'!AU$3,FALSE))/100</f>
        <v>-3.2987684182194499E-2</v>
      </c>
      <c r="D42" s="82">
        <f>(VLOOKUP($A41,'Occupancy Raw Data'!$B$8:$BE$51,'Occupancy Raw Data'!AV$3,FALSE))/100</f>
        <v>-2.9266541963661998E-2</v>
      </c>
      <c r="E42" s="82">
        <f>(VLOOKUP($A41,'Occupancy Raw Data'!$B$8:$BE$51,'Occupancy Raw Data'!AW$3,FALSE))/100</f>
        <v>-2.5405388583490798E-2</v>
      </c>
      <c r="F42" s="82">
        <f>(VLOOKUP($A41,'Occupancy Raw Data'!$B$8:$BE$51,'Occupancy Raw Data'!AX$3,FALSE))/100</f>
        <v>1.3056047846806702E-3</v>
      </c>
      <c r="G42" s="82">
        <f>(VLOOKUP($A41,'Occupancy Raw Data'!$B$8:$BE$51,'Occupancy Raw Data'!AY$3,FALSE))/100</f>
        <v>-1.86236338506315E-2</v>
      </c>
      <c r="H42" s="83">
        <f>(VLOOKUP($A41,'Occupancy Raw Data'!$B$8:$BE$51,'Occupancy Raw Data'!BA$3,FALSE))/100</f>
        <v>5.8310623352864605E-2</v>
      </c>
      <c r="I42" s="83">
        <f>(VLOOKUP($A41,'Occupancy Raw Data'!$B$8:$BE$51,'Occupancy Raw Data'!BB$3,FALSE))/100</f>
        <v>4.5909468270210495E-2</v>
      </c>
      <c r="J42" s="82">
        <f>(VLOOKUP($A41,'Occupancy Raw Data'!$B$8:$BE$51,'Occupancy Raw Data'!BC$3,FALSE))/100</f>
        <v>5.1942791471179202E-2</v>
      </c>
      <c r="K42" s="84">
        <f>(VLOOKUP($A41,'Occupancy Raw Data'!$B$8:$BE$51,'Occupancy Raw Data'!BE$3,FALSE))/100</f>
        <v>1.34002571385157E-3</v>
      </c>
      <c r="M42" s="81">
        <f>(VLOOKUP($A41,'ADR Raw Data'!$B$6:$BE$49,'ADR Raw Data'!AT$1,FALSE))/100</f>
        <v>-4.0335929731719601E-2</v>
      </c>
      <c r="N42" s="82">
        <f>(VLOOKUP($A41,'ADR Raw Data'!$B$6:$BE$49,'ADR Raw Data'!AU$1,FALSE))/100</f>
        <v>-1.5820868152169799E-2</v>
      </c>
      <c r="O42" s="82">
        <f>(VLOOKUP($A41,'ADR Raw Data'!$B$6:$BE$49,'ADR Raw Data'!AV$1,FALSE))/100</f>
        <v>-1.4093421285832798E-2</v>
      </c>
      <c r="P42" s="82">
        <f>(VLOOKUP($A41,'ADR Raw Data'!$B$6:$BE$49,'ADR Raw Data'!AW$1,FALSE))/100</f>
        <v>-1.6149591773500699E-2</v>
      </c>
      <c r="Q42" s="82">
        <f>(VLOOKUP($A41,'ADR Raw Data'!$B$6:$BE$49,'ADR Raw Data'!AX$1,FALSE))/100</f>
        <v>-2.8462780409643802E-2</v>
      </c>
      <c r="R42" s="82">
        <f>(VLOOKUP($A41,'ADR Raw Data'!$B$6:$BE$49,'ADR Raw Data'!AY$1,FALSE))/100</f>
        <v>-2.2510331703173798E-2</v>
      </c>
      <c r="S42" s="83">
        <f>(VLOOKUP($A41,'ADR Raw Data'!$B$6:$BE$49,'ADR Raw Data'!BA$1,FALSE))/100</f>
        <v>1.20003097245744E-3</v>
      </c>
      <c r="T42" s="83">
        <f>(VLOOKUP($A41,'ADR Raw Data'!$B$6:$BE$49,'ADR Raw Data'!BB$1,FALSE))/100</f>
        <v>-1.59057066840607E-3</v>
      </c>
      <c r="U42" s="82">
        <f>(VLOOKUP($A41,'ADR Raw Data'!$B$6:$BE$49,'ADR Raw Data'!BC$1,FALSE))/100</f>
        <v>-2.60908196559761E-4</v>
      </c>
      <c r="V42" s="84">
        <f>(VLOOKUP($A41,'ADR Raw Data'!$B$6:$BE$49,'ADR Raw Data'!BE$1,FALSE))/100</f>
        <v>-1.91351651826865E-2</v>
      </c>
      <c r="X42" s="81">
        <f>(VLOOKUP($A41,'RevPAR Raw Data'!$B$6:$BE$49,'RevPAR Raw Data'!AT$1,FALSE))/100</f>
        <v>-4.2502271844955503E-2</v>
      </c>
      <c r="Y42" s="82">
        <f>(VLOOKUP($A41,'RevPAR Raw Data'!$B$6:$BE$49,'RevPAR Raw Data'!AU$1,FALSE))/100</f>
        <v>-4.8286658532272403E-2</v>
      </c>
      <c r="Z42" s="82">
        <f>(VLOOKUP($A41,'RevPAR Raw Data'!$B$6:$BE$49,'RevPAR Raw Data'!AV$1,FALSE))/100</f>
        <v>-4.2947497544021503E-2</v>
      </c>
      <c r="AA42" s="82">
        <f>(VLOOKUP($A41,'RevPAR Raw Data'!$B$6:$BE$49,'RevPAR Raw Data'!AW$1,FALSE))/100</f>
        <v>-4.1144693702520996E-2</v>
      </c>
      <c r="AB42" s="82">
        <f>(VLOOKUP($A41,'RevPAR Raw Data'!$B$6:$BE$49,'RevPAR Raw Data'!AX$1,FALSE))/100</f>
        <v>-2.71943367672513E-2</v>
      </c>
      <c r="AC42" s="82">
        <f>(VLOOKUP($A41,'RevPAR Raw Data'!$B$6:$BE$49,'RevPAR Raw Data'!AY$1,FALSE))/100</f>
        <v>-4.0714741378309202E-2</v>
      </c>
      <c r="AD42" s="83">
        <f>(VLOOKUP($A41,'RevPAR Raw Data'!$B$6:$BE$49,'RevPAR Raw Data'!BA$1,FALSE))/100</f>
        <v>5.9580628879368804E-2</v>
      </c>
      <c r="AE42" s="83">
        <f>(VLOOKUP($A41,'RevPAR Raw Data'!$B$6:$BE$49,'RevPAR Raw Data'!BB$1,FALSE))/100</f>
        <v>4.4245875348171697E-2</v>
      </c>
      <c r="AF42" s="82">
        <f>(VLOOKUP($A41,'RevPAR Raw Data'!$B$6:$BE$49,'RevPAR Raw Data'!BC$1,FALSE))/100</f>
        <v>5.16683309745724E-2</v>
      </c>
      <c r="AG42" s="84">
        <f>(VLOOKUP($A41,'RevPAR Raw Data'!$B$6:$BE$49,'RevPAR Raw Data'!BE$1,FALSE))/100</f>
        <v>-1.78207810822185E-2</v>
      </c>
    </row>
    <row r="43" spans="1:33">
      <c r="A43" s="132"/>
      <c r="B43" s="109"/>
      <c r="C43" s="110"/>
      <c r="D43" s="110"/>
      <c r="E43" s="110"/>
      <c r="F43" s="110"/>
      <c r="G43" s="111"/>
      <c r="H43" s="91"/>
      <c r="I43" s="91"/>
      <c r="J43" s="111"/>
      <c r="K43" s="112"/>
      <c r="M43" s="113"/>
      <c r="N43" s="114"/>
      <c r="O43" s="114"/>
      <c r="P43" s="114"/>
      <c r="Q43" s="114"/>
      <c r="R43" s="115"/>
      <c r="S43" s="114"/>
      <c r="T43" s="114"/>
      <c r="U43" s="115"/>
      <c r="V43" s="116"/>
      <c r="X43" s="113"/>
      <c r="Y43" s="114"/>
      <c r="Z43" s="114"/>
      <c r="AA43" s="114"/>
      <c r="AB43" s="114"/>
      <c r="AC43" s="115"/>
      <c r="AD43" s="114"/>
      <c r="AE43" s="114"/>
      <c r="AF43" s="115"/>
      <c r="AG43" s="116"/>
    </row>
    <row r="44" spans="1:33">
      <c r="A44" s="108" t="s">
        <v>29</v>
      </c>
      <c r="B44" s="109">
        <f>(VLOOKUP($A44,'Occupancy Raw Data'!$B$8:$BE$45,'Occupancy Raw Data'!AG$3,FALSE))/100</f>
        <v>0.49371797999511996</v>
      </c>
      <c r="C44" s="110">
        <f>(VLOOKUP($A44,'Occupancy Raw Data'!$B$8:$BE$45,'Occupancy Raw Data'!AH$3,FALSE))/100</f>
        <v>0.519232333089371</v>
      </c>
      <c r="D44" s="110">
        <f>(VLOOKUP($A44,'Occupancy Raw Data'!$B$8:$BE$45,'Occupancy Raw Data'!AI$3,FALSE))/100</f>
        <v>0.57707164349028195</v>
      </c>
      <c r="E44" s="110">
        <f>(VLOOKUP($A44,'Occupancy Raw Data'!$B$8:$BE$45,'Occupancy Raw Data'!AJ$3,FALSE))/100</f>
        <v>0.607424575099617</v>
      </c>
      <c r="F44" s="110">
        <f>(VLOOKUP($A44,'Occupancy Raw Data'!$B$8:$BE$45,'Occupancy Raw Data'!AK$3,FALSE))/100</f>
        <v>0.62263153614702704</v>
      </c>
      <c r="G44" s="111">
        <f>(VLOOKUP($A44,'Occupancy Raw Data'!$B$8:$BE$45,'Occupancy Raw Data'!AL$3,FALSE))/100</f>
        <v>0.56401561356428298</v>
      </c>
      <c r="H44" s="91">
        <f>(VLOOKUP($A44,'Occupancy Raw Data'!$B$8:$BE$45,'Occupancy Raw Data'!AN$3,FALSE))/100</f>
        <v>0.71314141660567598</v>
      </c>
      <c r="I44" s="91">
        <f>(VLOOKUP($A44,'Occupancy Raw Data'!$B$8:$BE$45,'Occupancy Raw Data'!AO$3,FALSE))/100</f>
        <v>0.71434089615353302</v>
      </c>
      <c r="J44" s="111">
        <f>(VLOOKUP($A44,'Occupancy Raw Data'!$B$8:$BE$45,'Occupancy Raw Data'!AP$3,FALSE))/100</f>
        <v>0.713741156379604</v>
      </c>
      <c r="K44" s="112">
        <f>(VLOOKUP($A44,'Occupancy Raw Data'!$B$8:$BE$45,'Occupancy Raw Data'!AR$3,FALSE))/100</f>
        <v>0.60679434008294697</v>
      </c>
      <c r="M44" s="113">
        <f>VLOOKUP($A44,'ADR Raw Data'!$B$6:$BE$43,'ADR Raw Data'!AG$1,FALSE)</f>
        <v>97.493051677990493</v>
      </c>
      <c r="N44" s="114">
        <f>VLOOKUP($A44,'ADR Raw Data'!$B$6:$BE$43,'ADR Raw Data'!AH$1,FALSE)</f>
        <v>97.419819107282606</v>
      </c>
      <c r="O44" s="114">
        <f>VLOOKUP($A44,'ADR Raw Data'!$B$6:$BE$43,'ADR Raw Data'!AI$1,FALSE)</f>
        <v>100.829663202395</v>
      </c>
      <c r="P44" s="114">
        <f>VLOOKUP($A44,'ADR Raw Data'!$B$6:$BE$43,'ADR Raw Data'!AJ$1,FALSE)</f>
        <v>101.372528616373</v>
      </c>
      <c r="Q44" s="114">
        <f>VLOOKUP($A44,'ADR Raw Data'!$B$6:$BE$43,'ADR Raw Data'!AK$1,FALSE)</f>
        <v>102.356067067197</v>
      </c>
      <c r="R44" s="115">
        <f>VLOOKUP($A44,'ADR Raw Data'!$B$6:$BE$43,'ADR Raw Data'!AL$1,FALSE)</f>
        <v>100.071631198004</v>
      </c>
      <c r="S44" s="114">
        <f>VLOOKUP($A44,'ADR Raw Data'!$B$6:$BE$43,'ADR Raw Data'!AN$1,FALSE)</f>
        <v>120.985476937111</v>
      </c>
      <c r="T44" s="114">
        <f>VLOOKUP($A44,'ADR Raw Data'!$B$6:$BE$43,'ADR Raw Data'!AO$1,FALSE)</f>
        <v>120.436567151435</v>
      </c>
      <c r="U44" s="115">
        <f>VLOOKUP($A44,'ADR Raw Data'!$B$6:$BE$43,'ADR Raw Data'!AP$1,FALSE)</f>
        <v>120.710791426333</v>
      </c>
      <c r="V44" s="116">
        <f>VLOOKUP($A44,'ADR Raw Data'!$B$6:$BE$43,'ADR Raw Data'!AR$1,FALSE)</f>
        <v>107.00785659243</v>
      </c>
      <c r="X44" s="113">
        <f>VLOOKUP($A44,'RevPAR Raw Data'!$B$6:$BE$43,'RevPAR Raw Data'!AG$1,FALSE)</f>
        <v>48.134072538017399</v>
      </c>
      <c r="Y44" s="114">
        <f>VLOOKUP($A44,'RevPAR Raw Data'!$B$6:$BE$43,'RevPAR Raw Data'!AH$1,FALSE)</f>
        <v>50.583519964218901</v>
      </c>
      <c r="Z44" s="114">
        <f>VLOOKUP($A44,'RevPAR Raw Data'!$B$6:$BE$43,'RevPAR Raw Data'!AI$1,FALSE)</f>
        <v>58.185939456778001</v>
      </c>
      <c r="AA44" s="114">
        <f>VLOOKUP($A44,'RevPAR Raw Data'!$B$6:$BE$43,'RevPAR Raw Data'!AJ$1,FALSE)</f>
        <v>61.576165121574299</v>
      </c>
      <c r="AB44" s="114">
        <f>VLOOKUP($A44,'RevPAR Raw Data'!$B$6:$BE$43,'RevPAR Raw Data'!AK$1,FALSE)</f>
        <v>63.7301152720175</v>
      </c>
      <c r="AC44" s="115">
        <f>VLOOKUP($A44,'RevPAR Raw Data'!$B$6:$BE$43,'RevPAR Raw Data'!AL$1,FALSE)</f>
        <v>56.441962470521197</v>
      </c>
      <c r="AD44" s="114">
        <f>VLOOKUP($A44,'RevPAR Raw Data'!$B$6:$BE$43,'RevPAR Raw Data'!AN$1,FALSE)</f>
        <v>86.279754411645101</v>
      </c>
      <c r="AE44" s="114">
        <f>VLOOKUP($A44,'RevPAR Raw Data'!$B$6:$BE$43,'RevPAR Raw Data'!AO$1,FALSE)</f>
        <v>86.0327653086118</v>
      </c>
      <c r="AF44" s="115">
        <f>VLOOKUP($A44,'RevPAR Raw Data'!$B$6:$BE$43,'RevPAR Raw Data'!AP$1,FALSE)</f>
        <v>86.156259860128401</v>
      </c>
      <c r="AG44" s="116">
        <f>VLOOKUP($A44,'RevPAR Raw Data'!$B$6:$BE$43,'RevPAR Raw Data'!AR$1,FALSE)</f>
        <v>64.931761724694695</v>
      </c>
    </row>
    <row r="45" spans="1:33" ht="14.25">
      <c r="A45" s="93" t="s">
        <v>14</v>
      </c>
      <c r="B45" s="81">
        <f>(VLOOKUP($A44,'Occupancy Raw Data'!$B$8:$BE$51,'Occupancy Raw Data'!AT$3,FALSE))/100</f>
        <v>1.15438579491348E-2</v>
      </c>
      <c r="C45" s="82">
        <f>(VLOOKUP($A44,'Occupancy Raw Data'!$B$8:$BE$51,'Occupancy Raw Data'!AU$3,FALSE))/100</f>
        <v>1.26525325169323E-2</v>
      </c>
      <c r="D45" s="82">
        <f>(VLOOKUP($A44,'Occupancy Raw Data'!$B$8:$BE$51,'Occupancy Raw Data'!AV$3,FALSE))/100</f>
        <v>6.7826873878483896E-3</v>
      </c>
      <c r="E45" s="82">
        <f>(VLOOKUP($A44,'Occupancy Raw Data'!$B$8:$BE$51,'Occupancy Raw Data'!AW$3,FALSE))/100</f>
        <v>-2.5636812283152898E-3</v>
      </c>
      <c r="F45" s="82">
        <f>(VLOOKUP($A44,'Occupancy Raw Data'!$B$8:$BE$51,'Occupancy Raw Data'!AX$3,FALSE))/100</f>
        <v>1.11261875492244E-4</v>
      </c>
      <c r="G45" s="82">
        <f>(VLOOKUP($A44,'Occupancy Raw Data'!$B$8:$BE$51,'Occupancy Raw Data'!AY$3,FALSE))/100</f>
        <v>5.19036840798494E-3</v>
      </c>
      <c r="H45" s="83">
        <f>(VLOOKUP($A44,'Occupancy Raw Data'!$B$8:$BE$51,'Occupancy Raw Data'!BA$3,FALSE))/100</f>
        <v>2.0580078428391501E-2</v>
      </c>
      <c r="I45" s="83">
        <f>(VLOOKUP($A44,'Occupancy Raw Data'!$B$8:$BE$51,'Occupancy Raw Data'!BB$3,FALSE))/100</f>
        <v>-1.61548646819196E-3</v>
      </c>
      <c r="J45" s="82">
        <f>(VLOOKUP($A44,'Occupancy Raw Data'!$B$8:$BE$51,'Occupancy Raw Data'!BC$3,FALSE))/100</f>
        <v>9.3619049048124809E-3</v>
      </c>
      <c r="K45" s="84">
        <f>(VLOOKUP($A44,'Occupancy Raw Data'!$B$8:$BE$51,'Occupancy Raw Data'!BE$3,FALSE))/100</f>
        <v>6.6399806772369794E-3</v>
      </c>
      <c r="M45" s="81">
        <f>(VLOOKUP($A44,'ADR Raw Data'!$B$6:$BE$49,'ADR Raw Data'!AT$1,FALSE))/100</f>
        <v>-1.54835918913367E-2</v>
      </c>
      <c r="N45" s="82">
        <f>(VLOOKUP($A44,'ADR Raw Data'!$B$6:$BE$49,'ADR Raw Data'!AU$1,FALSE))/100</f>
        <v>-1.8441958414802201E-2</v>
      </c>
      <c r="O45" s="82">
        <f>(VLOOKUP($A44,'ADR Raw Data'!$B$6:$BE$49,'ADR Raw Data'!AV$1,FALSE))/100</f>
        <v>-2.6488748153208501E-2</v>
      </c>
      <c r="P45" s="82">
        <f>(VLOOKUP($A44,'ADR Raw Data'!$B$6:$BE$49,'ADR Raw Data'!AW$1,FALSE))/100</f>
        <v>-3.2318670428199699E-2</v>
      </c>
      <c r="Q45" s="82">
        <f>(VLOOKUP($A44,'ADR Raw Data'!$B$6:$BE$49,'ADR Raw Data'!AX$1,FALSE))/100</f>
        <v>-2.6501545851739201E-2</v>
      </c>
      <c r="R45" s="82">
        <f>(VLOOKUP($A44,'ADR Raw Data'!$B$6:$BE$49,'ADR Raw Data'!AY$1,FALSE))/100</f>
        <v>-2.4616144790007902E-2</v>
      </c>
      <c r="S45" s="83">
        <f>(VLOOKUP($A44,'ADR Raw Data'!$B$6:$BE$49,'ADR Raw Data'!BA$1,FALSE))/100</f>
        <v>6.8416447993908305E-3</v>
      </c>
      <c r="T45" s="83">
        <f>(VLOOKUP($A44,'ADR Raw Data'!$B$6:$BE$49,'ADR Raw Data'!BB$1,FALSE))/100</f>
        <v>-9.4806579648705602E-3</v>
      </c>
      <c r="U45" s="82">
        <f>(VLOOKUP($A44,'ADR Raw Data'!$B$6:$BE$49,'ADR Raw Data'!BC$1,FALSE))/100</f>
        <v>-1.4338595359838099E-3</v>
      </c>
      <c r="V45" s="84">
        <f>(VLOOKUP($A44,'ADR Raw Data'!$B$6:$BE$49,'ADR Raw Data'!BE$1,FALSE))/100</f>
        <v>-1.5764351473169201E-2</v>
      </c>
      <c r="X45" s="81">
        <f>(VLOOKUP($A44,'RevPAR Raw Data'!$B$6:$BE$49,'RevPAR Raw Data'!AT$1,FALSE))/100</f>
        <v>-4.1184743275379096E-3</v>
      </c>
      <c r="Y45" s="82">
        <f>(VLOOKUP($A44,'RevPAR Raw Data'!$B$6:$BE$49,'RevPAR Raw Data'!AU$1,FALSE))/100</f>
        <v>-6.0227633763891095E-3</v>
      </c>
      <c r="Z45" s="82">
        <f>(VLOOKUP($A44,'RevPAR Raw Data'!$B$6:$BE$49,'RevPAR Raw Data'!AV$1,FALSE))/100</f>
        <v>-1.98857256633788E-2</v>
      </c>
      <c r="AA45" s="82">
        <f>(VLOOKUP($A44,'RevPAR Raw Data'!$B$6:$BE$49,'RevPAR Raw Data'!AW$1,FALSE))/100</f>
        <v>-3.4799496887814099E-2</v>
      </c>
      <c r="AB45" s="82">
        <f>(VLOOKUP($A44,'RevPAR Raw Data'!$B$6:$BE$49,'RevPAR Raw Data'!AX$1,FALSE))/100</f>
        <v>-2.6393232587941799E-2</v>
      </c>
      <c r="AC45" s="82">
        <f>(VLOOKUP($A44,'RevPAR Raw Data'!$B$6:$BE$49,'RevPAR Raw Data'!AY$1,FALSE))/100</f>
        <v>-1.95535432422674E-2</v>
      </c>
      <c r="AD45" s="83">
        <f>(VLOOKUP($A44,'RevPAR Raw Data'!$B$6:$BE$49,'RevPAR Raw Data'!BA$1,FALSE))/100</f>
        <v>2.7562524814332998E-2</v>
      </c>
      <c r="AE45" s="83">
        <f>(VLOOKUP($A44,'RevPAR Raw Data'!$B$6:$BE$49,'RevPAR Raw Data'!BB$1,FALSE))/100</f>
        <v>-1.1080828558410701E-2</v>
      </c>
      <c r="AF45" s="82">
        <f>(VLOOKUP($A44,'RevPAR Raw Data'!$B$6:$BE$49,'RevPAR Raw Data'!BC$1,FALSE))/100</f>
        <v>7.9146217122059211E-3</v>
      </c>
      <c r="AG45" s="84">
        <f>(VLOOKUP($A44,'RevPAR Raw Data'!$B$6:$BE$49,'RevPAR Raw Data'!BE$1,FALSE))/100</f>
        <v>-9.2290457851033104E-3</v>
      </c>
    </row>
    <row r="46" spans="1:33">
      <c r="A46" s="131"/>
      <c r="B46" s="109"/>
      <c r="C46" s="110"/>
      <c r="D46" s="110"/>
      <c r="E46" s="110"/>
      <c r="F46" s="110"/>
      <c r="G46" s="111"/>
      <c r="H46" s="91"/>
      <c r="I46" s="91"/>
      <c r="J46" s="111"/>
      <c r="K46" s="112"/>
      <c r="M46" s="113"/>
      <c r="N46" s="114"/>
      <c r="O46" s="114"/>
      <c r="P46" s="114"/>
      <c r="Q46" s="114"/>
      <c r="R46" s="115"/>
      <c r="S46" s="114"/>
      <c r="T46" s="114"/>
      <c r="U46" s="115"/>
      <c r="V46" s="116"/>
      <c r="X46" s="113"/>
      <c r="Y46" s="114"/>
      <c r="Z46" s="114"/>
      <c r="AA46" s="114"/>
      <c r="AB46" s="114"/>
      <c r="AC46" s="115"/>
      <c r="AD46" s="114"/>
      <c r="AE46" s="114"/>
      <c r="AF46" s="115"/>
      <c r="AG46" s="116"/>
    </row>
    <row r="47" spans="1:33">
      <c r="A47" s="108" t="s">
        <v>30</v>
      </c>
      <c r="B47" s="109">
        <f>(VLOOKUP($A47,'Occupancy Raw Data'!$B$8:$BE$45,'Occupancy Raw Data'!AG$3,FALSE))/100</f>
        <v>0.46219187208527601</v>
      </c>
      <c r="C47" s="110">
        <f>(VLOOKUP($A47,'Occupancy Raw Data'!$B$8:$BE$45,'Occupancy Raw Data'!AH$3,FALSE))/100</f>
        <v>0.55785032200755003</v>
      </c>
      <c r="D47" s="110">
        <f>(VLOOKUP($A47,'Occupancy Raw Data'!$B$8:$BE$45,'Occupancy Raw Data'!AI$3,FALSE))/100</f>
        <v>0.62685987119697895</v>
      </c>
      <c r="E47" s="110">
        <f>(VLOOKUP($A47,'Occupancy Raw Data'!$B$8:$BE$45,'Occupancy Raw Data'!AJ$3,FALSE))/100</f>
        <v>0.63602043082389503</v>
      </c>
      <c r="F47" s="110">
        <f>(VLOOKUP($A47,'Occupancy Raw Data'!$B$8:$BE$45,'Occupancy Raw Data'!AK$3,FALSE))/100</f>
        <v>0.59016211414612396</v>
      </c>
      <c r="G47" s="111">
        <f>(VLOOKUP($A47,'Occupancy Raw Data'!$B$8:$BE$45,'Occupancy Raw Data'!AL$3,FALSE))/100</f>
        <v>0.57461692205196502</v>
      </c>
      <c r="H47" s="91">
        <f>(VLOOKUP($A47,'Occupancy Raw Data'!$B$8:$BE$45,'Occupancy Raw Data'!AN$3,FALSE))/100</f>
        <v>0.613368865200977</v>
      </c>
      <c r="I47" s="91">
        <f>(VLOOKUP($A47,'Occupancy Raw Data'!$B$8:$BE$45,'Occupancy Raw Data'!AO$3,FALSE))/100</f>
        <v>0.63907395069953299</v>
      </c>
      <c r="J47" s="111">
        <f>(VLOOKUP($A47,'Occupancy Raw Data'!$B$8:$BE$45,'Occupancy Raw Data'!AP$3,FALSE))/100</f>
        <v>0.62622140795025505</v>
      </c>
      <c r="K47" s="112">
        <f>(VLOOKUP($A47,'Occupancy Raw Data'!$B$8:$BE$45,'Occupancy Raw Data'!AR$3,FALSE))/100</f>
        <v>0.58936106088004803</v>
      </c>
      <c r="M47" s="113">
        <f>VLOOKUP($A47,'ADR Raw Data'!$B$6:$BE$43,'ADR Raw Data'!AG$1,FALSE)</f>
        <v>99.799855855855796</v>
      </c>
      <c r="N47" s="114">
        <f>VLOOKUP($A47,'ADR Raw Data'!$B$6:$BE$43,'ADR Raw Data'!AH$1,FALSE)</f>
        <v>106.592808519108</v>
      </c>
      <c r="O47" s="114">
        <f>VLOOKUP($A47,'ADR Raw Data'!$B$6:$BE$43,'ADR Raw Data'!AI$1,FALSE)</f>
        <v>110.861975910016</v>
      </c>
      <c r="P47" s="114">
        <f>VLOOKUP($A47,'ADR Raw Data'!$B$6:$BE$43,'ADR Raw Data'!AJ$1,FALSE)</f>
        <v>109.883214909217</v>
      </c>
      <c r="Q47" s="114">
        <f>VLOOKUP($A47,'ADR Raw Data'!$B$6:$BE$43,'ADR Raw Data'!AK$1,FALSE)</f>
        <v>105.836638758231</v>
      </c>
      <c r="R47" s="115">
        <f>VLOOKUP($A47,'ADR Raw Data'!$B$6:$BE$43,'ADR Raw Data'!AL$1,FALSE)</f>
        <v>107.00456985507201</v>
      </c>
      <c r="S47" s="114">
        <f>VLOOKUP($A47,'ADR Raw Data'!$B$6:$BE$43,'ADR Raw Data'!AN$1,FALSE)</f>
        <v>117.644847031136</v>
      </c>
      <c r="T47" s="114">
        <f>VLOOKUP($A47,'ADR Raw Data'!$B$6:$BE$43,'ADR Raw Data'!AO$1,FALSE)</f>
        <v>118.610410042567</v>
      </c>
      <c r="U47" s="115">
        <f>VLOOKUP($A47,'ADR Raw Data'!$B$6:$BE$43,'ADR Raw Data'!AP$1,FALSE)</f>
        <v>118.137537124872</v>
      </c>
      <c r="V47" s="116">
        <f>VLOOKUP($A47,'ADR Raw Data'!$B$6:$BE$43,'ADR Raw Data'!AR$1,FALSE)</f>
        <v>110.384357076531</v>
      </c>
      <c r="X47" s="113">
        <f>VLOOKUP($A47,'RevPAR Raw Data'!$B$6:$BE$43,'RevPAR Raw Data'!AG$1,FALSE)</f>
        <v>46.1266822118587</v>
      </c>
      <c r="Y47" s="114">
        <f>VLOOKUP($A47,'RevPAR Raw Data'!$B$6:$BE$43,'RevPAR Raw Data'!AH$1,FALSE)</f>
        <v>59.4628325560737</v>
      </c>
      <c r="Z47" s="114">
        <f>VLOOKUP($A47,'RevPAR Raw Data'!$B$6:$BE$43,'RevPAR Raw Data'!AI$1,FALSE)</f>
        <v>69.494923939595793</v>
      </c>
      <c r="AA47" s="114">
        <f>VLOOKUP($A47,'RevPAR Raw Data'!$B$6:$BE$43,'RevPAR Raw Data'!AJ$1,FALSE)</f>
        <v>69.887969686875394</v>
      </c>
      <c r="AB47" s="114">
        <f>VLOOKUP($A47,'RevPAR Raw Data'!$B$6:$BE$43,'RevPAR Raw Data'!AK$1,FALSE)</f>
        <v>62.460774483677497</v>
      </c>
      <c r="AC47" s="115">
        <f>VLOOKUP($A47,'RevPAR Raw Data'!$B$6:$BE$43,'RevPAR Raw Data'!AL$1,FALSE)</f>
        <v>61.486636575616203</v>
      </c>
      <c r="AD47" s="114">
        <f>VLOOKUP($A47,'RevPAR Raw Data'!$B$6:$BE$43,'RevPAR Raw Data'!AN$1,FALSE)</f>
        <v>72.159686320230904</v>
      </c>
      <c r="AE47" s="114">
        <f>VLOOKUP($A47,'RevPAR Raw Data'!$B$6:$BE$43,'RevPAR Raw Data'!AO$1,FALSE)</f>
        <v>75.800823339995503</v>
      </c>
      <c r="AF47" s="115">
        <f>VLOOKUP($A47,'RevPAR Raw Data'!$B$6:$BE$43,'RevPAR Raw Data'!AP$1,FALSE)</f>
        <v>73.980254830113196</v>
      </c>
      <c r="AG47" s="116">
        <f>VLOOKUP($A47,'RevPAR Raw Data'!$B$6:$BE$43,'RevPAR Raw Data'!AR$1,FALSE)</f>
        <v>65.056241791186807</v>
      </c>
    </row>
    <row r="48" spans="1:33" ht="14.25">
      <c r="A48" s="93" t="s">
        <v>14</v>
      </c>
      <c r="B48" s="81">
        <f>(VLOOKUP($A47,'Occupancy Raw Data'!$B$8:$BE$51,'Occupancy Raw Data'!AT$3,FALSE))/100</f>
        <v>-5.5557095333718595E-2</v>
      </c>
      <c r="C48" s="82">
        <f>(VLOOKUP($A47,'Occupancy Raw Data'!$B$8:$BE$51,'Occupancy Raw Data'!AU$3,FALSE))/100</f>
        <v>-6.4449386175667506E-2</v>
      </c>
      <c r="D48" s="82">
        <f>(VLOOKUP($A47,'Occupancy Raw Data'!$B$8:$BE$51,'Occupancy Raw Data'!AV$3,FALSE))/100</f>
        <v>-6.2542805590828796E-2</v>
      </c>
      <c r="E48" s="82">
        <f>(VLOOKUP($A47,'Occupancy Raw Data'!$B$8:$BE$51,'Occupancy Raw Data'!AW$3,FALSE))/100</f>
        <v>-6.7498303401077805E-2</v>
      </c>
      <c r="F48" s="82">
        <f>(VLOOKUP($A47,'Occupancy Raw Data'!$B$8:$BE$51,'Occupancy Raw Data'!AX$3,FALSE))/100</f>
        <v>-7.8533980074518894E-2</v>
      </c>
      <c r="G48" s="82">
        <f>(VLOOKUP($A47,'Occupancy Raw Data'!$B$8:$BE$51,'Occupancy Raw Data'!AY$3,FALSE))/100</f>
        <v>-6.6228326584255204E-2</v>
      </c>
      <c r="H48" s="83">
        <f>(VLOOKUP($A47,'Occupancy Raw Data'!$B$8:$BE$51,'Occupancy Raw Data'!BA$3,FALSE))/100</f>
        <v>-6.9077565584554301E-2</v>
      </c>
      <c r="I48" s="83">
        <f>(VLOOKUP($A47,'Occupancy Raw Data'!$B$8:$BE$51,'Occupancy Raw Data'!BB$3,FALSE))/100</f>
        <v>-6.1730001229834401E-2</v>
      </c>
      <c r="J48" s="82">
        <f>(VLOOKUP($A47,'Occupancy Raw Data'!$B$8:$BE$51,'Occupancy Raw Data'!BC$3,FALSE))/100</f>
        <v>-6.5342819116059991E-2</v>
      </c>
      <c r="K48" s="84">
        <f>(VLOOKUP($A47,'Occupancy Raw Data'!$B$8:$BE$51,'Occupancy Raw Data'!BE$3,FALSE))/100</f>
        <v>-6.59596783852925E-2</v>
      </c>
      <c r="M48" s="81">
        <f>(VLOOKUP($A47,'ADR Raw Data'!$B$6:$BE$49,'ADR Raw Data'!AT$1,FALSE))/100</f>
        <v>2.4523106815990899E-2</v>
      </c>
      <c r="N48" s="82">
        <f>(VLOOKUP($A47,'ADR Raw Data'!$B$6:$BE$49,'ADR Raw Data'!AU$1,FALSE))/100</f>
        <v>3.9335441026562704E-3</v>
      </c>
      <c r="O48" s="82">
        <f>(VLOOKUP($A47,'ADR Raw Data'!$B$6:$BE$49,'ADR Raw Data'!AV$1,FALSE))/100</f>
        <v>3.1667027838543698E-3</v>
      </c>
      <c r="P48" s="82">
        <f>(VLOOKUP($A47,'ADR Raw Data'!$B$6:$BE$49,'ADR Raw Data'!AW$1,FALSE))/100</f>
        <v>-1.8428516557192E-2</v>
      </c>
      <c r="Q48" s="82">
        <f>(VLOOKUP($A47,'ADR Raw Data'!$B$6:$BE$49,'ADR Raw Data'!AX$1,FALSE))/100</f>
        <v>-3.3045177320756201E-2</v>
      </c>
      <c r="R48" s="82">
        <f>(VLOOKUP($A47,'ADR Raw Data'!$B$6:$BE$49,'ADR Raw Data'!AY$1,FALSE))/100</f>
        <v>-6.3225903375313496E-3</v>
      </c>
      <c r="S48" s="83">
        <f>(VLOOKUP($A47,'ADR Raw Data'!$B$6:$BE$49,'ADR Raw Data'!BA$1,FALSE))/100</f>
        <v>3.8762205015990502E-2</v>
      </c>
      <c r="T48" s="83">
        <f>(VLOOKUP($A47,'ADR Raw Data'!$B$6:$BE$49,'ADR Raw Data'!BB$1,FALSE))/100</f>
        <v>3.4538187249502299E-2</v>
      </c>
      <c r="U48" s="82">
        <f>(VLOOKUP($A47,'ADR Raw Data'!$B$6:$BE$49,'ADR Raw Data'!BC$1,FALSE))/100</f>
        <v>3.6618865511517405E-2</v>
      </c>
      <c r="V48" s="84">
        <f>(VLOOKUP($A47,'ADR Raw Data'!$B$6:$BE$49,'ADR Raw Data'!BE$1,FALSE))/100</f>
        <v>7.2454475974608997E-3</v>
      </c>
      <c r="X48" s="81">
        <f>(VLOOKUP($A47,'RevPAR Raw Data'!$B$6:$BE$49,'RevPAR Raw Data'!AT$1,FALSE))/100</f>
        <v>-3.2396421100982703E-2</v>
      </c>
      <c r="Y48" s="82">
        <f>(VLOOKUP($A47,'RevPAR Raw Data'!$B$6:$BE$49,'RevPAR Raw Data'!AU$1,FALSE))/100</f>
        <v>-6.07693565759223E-2</v>
      </c>
      <c r="Z48" s="82">
        <f>(VLOOKUP($A47,'RevPAR Raw Data'!$B$6:$BE$49,'RevPAR Raw Data'!AV$1,FALSE))/100</f>
        <v>-5.9574157283548999E-2</v>
      </c>
      <c r="AA48" s="82">
        <f>(VLOOKUP($A47,'RevPAR Raw Data'!$B$6:$BE$49,'RevPAR Raw Data'!AW$1,FALSE))/100</f>
        <v>-8.4682926356460797E-2</v>
      </c>
      <c r="AB48" s="82">
        <f>(VLOOKUP($A47,'RevPAR Raw Data'!$B$6:$BE$49,'RevPAR Raw Data'!AX$1,FALSE))/100</f>
        <v>-0.108983988098007</v>
      </c>
      <c r="AC48" s="82">
        <f>(VLOOKUP($A47,'RevPAR Raw Data'!$B$6:$BE$49,'RevPAR Raw Data'!AY$1,FALSE))/100</f>
        <v>-7.2132182344053997E-2</v>
      </c>
      <c r="AD48" s="83">
        <f>(VLOOKUP($A47,'RevPAR Raw Data'!$B$6:$BE$49,'RevPAR Raw Data'!BA$1,FALSE))/100</f>
        <v>-3.2992959327757802E-2</v>
      </c>
      <c r="AE48" s="83">
        <f>(VLOOKUP($A47,'RevPAR Raw Data'!$B$6:$BE$49,'RevPAR Raw Data'!BB$1,FALSE))/100</f>
        <v>-2.9323856321720201E-2</v>
      </c>
      <c r="AF48" s="82">
        <f>(VLOOKUP($A47,'RevPAR Raw Data'!$B$6:$BE$49,'RevPAR Raw Data'!BC$1,FALSE))/100</f>
        <v>-3.11167335098969E-2</v>
      </c>
      <c r="AG48" s="84">
        <f>(VLOOKUP($A47,'RevPAR Raw Data'!$B$6:$BE$49,'RevPAR Raw Data'!BE$1,FALSE))/100</f>
        <v>-5.9192138181117598E-2</v>
      </c>
    </row>
    <row r="49" spans="1:33">
      <c r="A49" s="131"/>
      <c r="B49" s="109"/>
      <c r="C49" s="110"/>
      <c r="D49" s="110"/>
      <c r="E49" s="110"/>
      <c r="F49" s="110"/>
      <c r="G49" s="111"/>
      <c r="H49" s="91"/>
      <c r="I49" s="91"/>
      <c r="J49" s="111"/>
      <c r="K49" s="112"/>
      <c r="M49" s="113"/>
      <c r="N49" s="114"/>
      <c r="O49" s="114"/>
      <c r="P49" s="114"/>
      <c r="Q49" s="114"/>
      <c r="R49" s="115"/>
      <c r="S49" s="114"/>
      <c r="T49" s="114"/>
      <c r="U49" s="115"/>
      <c r="V49" s="116"/>
      <c r="X49" s="113"/>
      <c r="Y49" s="114"/>
      <c r="Z49" s="114"/>
      <c r="AA49" s="114"/>
      <c r="AB49" s="114"/>
      <c r="AC49" s="115"/>
      <c r="AD49" s="114"/>
      <c r="AE49" s="114"/>
      <c r="AF49" s="115"/>
      <c r="AG49" s="116"/>
    </row>
    <row r="50" spans="1:33">
      <c r="A50" s="108" t="s">
        <v>31</v>
      </c>
      <c r="B50" s="109">
        <f>(VLOOKUP($A50,'Occupancy Raw Data'!$B$8:$BE$45,'Occupancy Raw Data'!AG$3,FALSE))/100</f>
        <v>0.483377338670754</v>
      </c>
      <c r="C50" s="110">
        <f>(VLOOKUP($A50,'Occupancy Raw Data'!$B$8:$BE$45,'Occupancy Raw Data'!AH$3,FALSE))/100</f>
        <v>0.51239247082871897</v>
      </c>
      <c r="D50" s="110">
        <f>(VLOOKUP($A50,'Occupancy Raw Data'!$B$8:$BE$45,'Occupancy Raw Data'!AI$3,FALSE))/100</f>
        <v>0.56985492433921003</v>
      </c>
      <c r="E50" s="110">
        <f>(VLOOKUP($A50,'Occupancy Raw Data'!$B$8:$BE$45,'Occupancy Raw Data'!AJ$3,FALSE))/100</f>
        <v>0.60057348891349394</v>
      </c>
      <c r="F50" s="110">
        <f>(VLOOKUP($A50,'Occupancy Raw Data'!$B$8:$BE$45,'Occupancy Raw Data'!AK$3,FALSE))/100</f>
        <v>0.59888705922434804</v>
      </c>
      <c r="G50" s="111">
        <f>(VLOOKUP($A50,'Occupancy Raw Data'!$B$8:$BE$45,'Occupancy Raw Data'!AL$3,FALSE))/100</f>
        <v>0.553016795938994</v>
      </c>
      <c r="H50" s="91">
        <f>(VLOOKUP($A50,'Occupancy Raw Data'!$B$8:$BE$45,'Occupancy Raw Data'!AN$3,FALSE))/100</f>
        <v>0.69096019533246211</v>
      </c>
      <c r="I50" s="91">
        <f>(VLOOKUP($A50,'Occupancy Raw Data'!$B$8:$BE$45,'Occupancy Raw Data'!AO$3,FALSE))/100</f>
        <v>0.65623757878598599</v>
      </c>
      <c r="J50" s="111">
        <f>(VLOOKUP($A50,'Occupancy Raw Data'!$B$8:$BE$45,'Occupancy Raw Data'!AP$3,FALSE))/100</f>
        <v>0.67359888705922399</v>
      </c>
      <c r="K50" s="112">
        <f>(VLOOKUP($A50,'Occupancy Raw Data'!$B$8:$BE$45,'Occupancy Raw Data'!AR$3,FALSE))/100</f>
        <v>0.58746826304561095</v>
      </c>
      <c r="M50" s="113">
        <f>VLOOKUP($A50,'ADR Raw Data'!$B$6:$BE$43,'ADR Raw Data'!AG$1,FALSE)</f>
        <v>110.602735228474</v>
      </c>
      <c r="N50" s="114">
        <f>VLOOKUP($A50,'ADR Raw Data'!$B$6:$BE$43,'ADR Raw Data'!AH$1,FALSE)</f>
        <v>107.56749445921901</v>
      </c>
      <c r="O50" s="114">
        <f>VLOOKUP($A50,'ADR Raw Data'!$B$6:$BE$43,'ADR Raw Data'!AI$1,FALSE)</f>
        <v>108.188310083698</v>
      </c>
      <c r="P50" s="114">
        <f>VLOOKUP($A50,'ADR Raw Data'!$B$6:$BE$43,'ADR Raw Data'!AJ$1,FALSE)</f>
        <v>107.60939916800601</v>
      </c>
      <c r="Q50" s="114">
        <f>VLOOKUP($A50,'ADR Raw Data'!$B$6:$BE$43,'ADR Raw Data'!AK$1,FALSE)</f>
        <v>110.728655067791</v>
      </c>
      <c r="R50" s="115">
        <f>VLOOKUP($A50,'ADR Raw Data'!$B$6:$BE$43,'ADR Raw Data'!AL$1,FALSE)</f>
        <v>108.919805634844</v>
      </c>
      <c r="S50" s="114">
        <f>VLOOKUP($A50,'ADR Raw Data'!$B$6:$BE$43,'ADR Raw Data'!AN$1,FALSE)</f>
        <v>136.46975921436399</v>
      </c>
      <c r="T50" s="114">
        <f>VLOOKUP($A50,'ADR Raw Data'!$B$6:$BE$43,'ADR Raw Data'!AO$1,FALSE)</f>
        <v>136.959342822531</v>
      </c>
      <c r="U50" s="115">
        <f>VLOOKUP($A50,'ADR Raw Data'!$B$6:$BE$43,'ADR Raw Data'!AP$1,FALSE)</f>
        <v>136.708241765189</v>
      </c>
      <c r="V50" s="116">
        <f>VLOOKUP($A50,'ADR Raw Data'!$B$6:$BE$43,'ADR Raw Data'!AR$1,FALSE)</f>
        <v>118.023254720563</v>
      </c>
      <c r="X50" s="113">
        <f>VLOOKUP($A50,'RevPAR Raw Data'!$B$6:$BE$43,'RevPAR Raw Data'!AG$1,FALSE)</f>
        <v>53.462855804445901</v>
      </c>
      <c r="Y50" s="114">
        <f>VLOOKUP($A50,'RevPAR Raw Data'!$B$6:$BE$43,'RevPAR Raw Data'!AH$1,FALSE)</f>
        <v>55.116774266814197</v>
      </c>
      <c r="Z50" s="114">
        <f>VLOOKUP($A50,'RevPAR Raw Data'!$B$6:$BE$43,'RevPAR Raw Data'!AI$1,FALSE)</f>
        <v>61.6516412571331</v>
      </c>
      <c r="AA50" s="114">
        <f>VLOOKUP($A50,'RevPAR Raw Data'!$B$6:$BE$43,'RevPAR Raw Data'!AJ$1,FALSE)</f>
        <v>64.627352298214205</v>
      </c>
      <c r="AB50" s="114">
        <f>VLOOKUP($A50,'RevPAR Raw Data'!$B$6:$BE$43,'RevPAR Raw Data'!AK$1,FALSE)</f>
        <v>66.313958605417</v>
      </c>
      <c r="AC50" s="115">
        <f>VLOOKUP($A50,'RevPAR Raw Data'!$B$6:$BE$43,'RevPAR Raw Data'!AL$1,FALSE)</f>
        <v>60.234481926479397</v>
      </c>
      <c r="AD50" s="114">
        <f>VLOOKUP($A50,'RevPAR Raw Data'!$B$6:$BE$43,'RevPAR Raw Data'!AN$1,FALSE)</f>
        <v>94.295171483731707</v>
      </c>
      <c r="AE50" s="114">
        <f>VLOOKUP($A50,'RevPAR Raw Data'!$B$6:$BE$43,'RevPAR Raw Data'!AO$1,FALSE)</f>
        <v>89.877867525978004</v>
      </c>
      <c r="AF50" s="115">
        <f>VLOOKUP($A50,'RevPAR Raw Data'!$B$6:$BE$43,'RevPAR Raw Data'!AP$1,FALSE)</f>
        <v>92.086519504854905</v>
      </c>
      <c r="AG50" s="116">
        <f>VLOOKUP($A50,'RevPAR Raw Data'!$B$6:$BE$43,'RevPAR Raw Data'!AR$1,FALSE)</f>
        <v>69.334916449679099</v>
      </c>
    </row>
    <row r="51" spans="1:33" ht="14.25">
      <c r="A51" s="93" t="s">
        <v>14</v>
      </c>
      <c r="B51" s="81">
        <f>(VLOOKUP($A50,'Occupancy Raw Data'!$B$8:$BE$51,'Occupancy Raw Data'!AT$3,FALSE))/100</f>
        <v>5.7894301418879301E-2</v>
      </c>
      <c r="C51" s="82">
        <f>(VLOOKUP($A50,'Occupancy Raw Data'!$B$8:$BE$51,'Occupancy Raw Data'!AU$3,FALSE))/100</f>
        <v>3.0004758506722098E-2</v>
      </c>
      <c r="D51" s="82">
        <f>(VLOOKUP($A50,'Occupancy Raw Data'!$B$8:$BE$51,'Occupancy Raw Data'!AV$3,FALSE))/100</f>
        <v>2.7019568089199902E-2</v>
      </c>
      <c r="E51" s="82">
        <f>(VLOOKUP($A50,'Occupancy Raw Data'!$B$8:$BE$51,'Occupancy Raw Data'!AW$3,FALSE))/100</f>
        <v>1.7536212657255502E-2</v>
      </c>
      <c r="F51" s="82">
        <f>(VLOOKUP($A50,'Occupancy Raw Data'!$B$8:$BE$51,'Occupancy Raw Data'!AX$3,FALSE))/100</f>
        <v>2.6312893647346399E-2</v>
      </c>
      <c r="G51" s="82">
        <f>(VLOOKUP($A50,'Occupancy Raw Data'!$B$8:$BE$51,'Occupancy Raw Data'!AY$3,FALSE))/100</f>
        <v>3.0590735189691302E-2</v>
      </c>
      <c r="H51" s="83">
        <f>(VLOOKUP($A50,'Occupancy Raw Data'!$B$8:$BE$51,'Occupancy Raw Data'!BA$3,FALSE))/100</f>
        <v>4.8303999864257194E-2</v>
      </c>
      <c r="I51" s="83">
        <f>(VLOOKUP($A50,'Occupancy Raw Data'!$B$8:$BE$51,'Occupancy Raw Data'!BB$3,FALSE))/100</f>
        <v>1.21054148273897E-2</v>
      </c>
      <c r="J51" s="82">
        <f>(VLOOKUP($A50,'Occupancy Raw Data'!$B$8:$BE$51,'Occupancy Raw Data'!BC$3,FALSE))/100</f>
        <v>3.0353285098233901E-2</v>
      </c>
      <c r="K51" s="84">
        <f>(VLOOKUP($A50,'Occupancy Raw Data'!$B$8:$BE$51,'Occupancy Raw Data'!BE$3,FALSE))/100</f>
        <v>3.0511953215174602E-2</v>
      </c>
      <c r="M51" s="81">
        <f>(VLOOKUP($A50,'ADR Raw Data'!$B$6:$BE$49,'ADR Raw Data'!AT$1,FALSE))/100</f>
        <v>3.9187959877640496E-2</v>
      </c>
      <c r="N51" s="82">
        <f>(VLOOKUP($A50,'ADR Raw Data'!$B$6:$BE$49,'ADR Raw Data'!AU$1,FALSE))/100</f>
        <v>2.6435764178107699E-2</v>
      </c>
      <c r="O51" s="82">
        <f>(VLOOKUP($A50,'ADR Raw Data'!$B$6:$BE$49,'ADR Raw Data'!AV$1,FALSE))/100</f>
        <v>2.6491479052889903E-2</v>
      </c>
      <c r="P51" s="82">
        <f>(VLOOKUP($A50,'ADR Raw Data'!$B$6:$BE$49,'ADR Raw Data'!AW$1,FALSE))/100</f>
        <v>2.2177203667360101E-2</v>
      </c>
      <c r="Q51" s="82">
        <f>(VLOOKUP($A50,'ADR Raw Data'!$B$6:$BE$49,'ADR Raw Data'!AX$1,FALSE))/100</f>
        <v>1.5748887447693302E-2</v>
      </c>
      <c r="R51" s="82">
        <f>(VLOOKUP($A50,'ADR Raw Data'!$B$6:$BE$49,'ADR Raw Data'!AY$1,FALSE))/100</f>
        <v>2.5406051690401599E-2</v>
      </c>
      <c r="S51" s="83">
        <f>(VLOOKUP($A50,'ADR Raw Data'!$B$6:$BE$49,'ADR Raw Data'!BA$1,FALSE))/100</f>
        <v>1.8987590157536201E-2</v>
      </c>
      <c r="T51" s="83">
        <f>(VLOOKUP($A50,'ADR Raw Data'!$B$6:$BE$49,'ADR Raw Data'!BB$1,FALSE))/100</f>
        <v>2.6477448543064698E-2</v>
      </c>
      <c r="U51" s="82">
        <f>(VLOOKUP($A50,'ADR Raw Data'!$B$6:$BE$49,'ADR Raw Data'!BC$1,FALSE))/100</f>
        <v>2.2662605481070099E-2</v>
      </c>
      <c r="V51" s="84">
        <f>(VLOOKUP($A50,'ADR Raw Data'!$B$6:$BE$49,'ADR Raw Data'!BE$1,FALSE))/100</f>
        <v>2.4349672375309099E-2</v>
      </c>
      <c r="X51" s="81">
        <f>(VLOOKUP($A50,'RevPAR Raw Data'!$B$6:$BE$49,'RevPAR Raw Data'!AT$1,FALSE))/100</f>
        <v>9.9351020857666991E-2</v>
      </c>
      <c r="Y51" s="82">
        <f>(VLOOKUP($A50,'RevPAR Raw Data'!$B$6:$BE$49,'RevPAR Raw Data'!AU$1,FALSE))/100</f>
        <v>5.7233721404934698E-2</v>
      </c>
      <c r="Z51" s="82">
        <f>(VLOOKUP($A50,'RevPAR Raw Data'!$B$6:$BE$49,'RevPAR Raw Data'!AV$1,FALSE))/100</f>
        <v>5.4226835464143107E-2</v>
      </c>
      <c r="AA51" s="82">
        <f>(VLOOKUP($A50,'RevPAR Raw Data'!$B$6:$BE$49,'RevPAR Raw Data'!AW$1,FALSE))/100</f>
        <v>4.0102320484269705E-2</v>
      </c>
      <c r="AB51" s="82">
        <f>(VLOOKUP($A50,'RevPAR Raw Data'!$B$6:$BE$49,'RevPAR Raw Data'!AX$1,FALSE))/100</f>
        <v>4.2476179895515005E-2</v>
      </c>
      <c r="AC51" s="82">
        <f>(VLOOKUP($A50,'RevPAR Raw Data'!$B$6:$BE$49,'RevPAR Raw Data'!AY$1,FALSE))/100</f>
        <v>5.6773976679569599E-2</v>
      </c>
      <c r="AD51" s="83">
        <f>(VLOOKUP($A50,'RevPAR Raw Data'!$B$6:$BE$49,'RevPAR Raw Data'!BA$1,FALSE))/100</f>
        <v>6.8208766574185592E-2</v>
      </c>
      <c r="AE51" s="83">
        <f>(VLOOKUP($A50,'RevPAR Raw Data'!$B$6:$BE$49,'RevPAR Raw Data'!BB$1,FALSE))/100</f>
        <v>3.8903383868639098E-2</v>
      </c>
      <c r="AF51" s="82">
        <f>(VLOOKUP($A50,'RevPAR Raw Data'!$B$6:$BE$49,'RevPAR Raw Data'!BC$1,FALSE))/100</f>
        <v>5.3703775104539699E-2</v>
      </c>
      <c r="AG51" s="84">
        <f>(VLOOKUP($A50,'RevPAR Raw Data'!$B$6:$BE$49,'RevPAR Raw Data'!BE$1,FALSE))/100</f>
        <v>5.5604581654804107E-2</v>
      </c>
    </row>
    <row r="52" spans="1:33">
      <c r="A52" s="132"/>
      <c r="B52" s="109"/>
      <c r="C52" s="110"/>
      <c r="D52" s="110"/>
      <c r="E52" s="110"/>
      <c r="F52" s="110"/>
      <c r="G52" s="111"/>
      <c r="H52" s="91"/>
      <c r="I52" s="91"/>
      <c r="J52" s="111"/>
      <c r="K52" s="112"/>
      <c r="M52" s="113"/>
      <c r="N52" s="114"/>
      <c r="O52" s="114"/>
      <c r="P52" s="114"/>
      <c r="Q52" s="114"/>
      <c r="R52" s="115"/>
      <c r="S52" s="114"/>
      <c r="T52" s="114"/>
      <c r="U52" s="115"/>
      <c r="V52" s="116"/>
      <c r="X52" s="113"/>
      <c r="Y52" s="114"/>
      <c r="Z52" s="114"/>
      <c r="AA52" s="114"/>
      <c r="AB52" s="114"/>
      <c r="AC52" s="115"/>
      <c r="AD52" s="114"/>
      <c r="AE52" s="114"/>
      <c r="AF52" s="115"/>
      <c r="AG52" s="116"/>
    </row>
    <row r="53" spans="1:33">
      <c r="A53" s="108" t="s">
        <v>32</v>
      </c>
      <c r="B53" s="109">
        <f>(VLOOKUP($A53,'Occupancy Raw Data'!$B$8:$BE$45,'Occupancy Raw Data'!AG$3,FALSE))/100</f>
        <v>0.44476744186046502</v>
      </c>
      <c r="C53" s="110">
        <f>(VLOOKUP($A53,'Occupancy Raw Data'!$B$8:$BE$45,'Occupancy Raw Data'!AH$3,FALSE))/100</f>
        <v>0.51986434108527102</v>
      </c>
      <c r="D53" s="110">
        <f>(VLOOKUP($A53,'Occupancy Raw Data'!$B$8:$BE$45,'Occupancy Raw Data'!AI$3,FALSE))/100</f>
        <v>0.56556847545219602</v>
      </c>
      <c r="E53" s="110">
        <f>(VLOOKUP($A53,'Occupancy Raw Data'!$B$8:$BE$45,'Occupancy Raw Data'!AJ$3,FALSE))/100</f>
        <v>0.57057493540051607</v>
      </c>
      <c r="F53" s="110">
        <f>(VLOOKUP($A53,'Occupancy Raw Data'!$B$8:$BE$45,'Occupancy Raw Data'!AK$3,FALSE))/100</f>
        <v>0.54828811369509001</v>
      </c>
      <c r="G53" s="111">
        <f>(VLOOKUP($A53,'Occupancy Raw Data'!$B$8:$BE$45,'Occupancy Raw Data'!AL$3,FALSE))/100</f>
        <v>0.52981266149870798</v>
      </c>
      <c r="H53" s="91">
        <f>(VLOOKUP($A53,'Occupancy Raw Data'!$B$8:$BE$45,'Occupancy Raw Data'!AN$3,FALSE))/100</f>
        <v>0.57655038759689903</v>
      </c>
      <c r="I53" s="91">
        <f>(VLOOKUP($A53,'Occupancy Raw Data'!$B$8:$BE$45,'Occupancy Raw Data'!AO$3,FALSE))/100</f>
        <v>0.56282299741602004</v>
      </c>
      <c r="J53" s="111">
        <f>(VLOOKUP($A53,'Occupancy Raw Data'!$B$8:$BE$45,'Occupancy Raw Data'!AP$3,FALSE))/100</f>
        <v>0.56968669250645898</v>
      </c>
      <c r="K53" s="112">
        <f>(VLOOKUP($A53,'Occupancy Raw Data'!$B$8:$BE$45,'Occupancy Raw Data'!AR$3,FALSE))/100</f>
        <v>0.54120524178663698</v>
      </c>
      <c r="M53" s="113">
        <f>VLOOKUP($A53,'ADR Raw Data'!$B$6:$BE$43,'ADR Raw Data'!AG$1,FALSE)</f>
        <v>87.656245461147407</v>
      </c>
      <c r="N53" s="114">
        <f>VLOOKUP($A53,'ADR Raw Data'!$B$6:$BE$43,'ADR Raw Data'!AH$1,FALSE)</f>
        <v>90.907716682199407</v>
      </c>
      <c r="O53" s="114">
        <f>VLOOKUP($A53,'ADR Raw Data'!$B$6:$BE$43,'ADR Raw Data'!AI$1,FALSE)</f>
        <v>91.635097087378597</v>
      </c>
      <c r="P53" s="114">
        <f>VLOOKUP($A53,'ADR Raw Data'!$B$6:$BE$43,'ADR Raw Data'!AJ$1,FALSE)</f>
        <v>91.677226153410601</v>
      </c>
      <c r="Q53" s="114">
        <f>VLOOKUP($A53,'ADR Raw Data'!$B$6:$BE$43,'ADR Raw Data'!AK$1,FALSE)</f>
        <v>89.461452135493303</v>
      </c>
      <c r="R53" s="115">
        <f>VLOOKUP($A53,'ADR Raw Data'!$B$6:$BE$43,'ADR Raw Data'!AL$1,FALSE)</f>
        <v>90.383504237029797</v>
      </c>
      <c r="S53" s="114">
        <f>VLOOKUP($A53,'ADR Raw Data'!$B$6:$BE$43,'ADR Raw Data'!AN$1,FALSE)</f>
        <v>97.866532212885105</v>
      </c>
      <c r="T53" s="114">
        <f>VLOOKUP($A53,'ADR Raw Data'!$B$6:$BE$43,'ADR Raw Data'!AO$1,FALSE)</f>
        <v>97.239007173601095</v>
      </c>
      <c r="U53" s="115">
        <f>VLOOKUP($A53,'ADR Raw Data'!$B$6:$BE$43,'ADR Raw Data'!AP$1,FALSE)</f>
        <v>97.556549964564098</v>
      </c>
      <c r="V53" s="116">
        <f>VLOOKUP($A53,'ADR Raw Data'!$B$6:$BE$43,'ADR Raw Data'!AR$1,FALSE)</f>
        <v>92.540799727171901</v>
      </c>
      <c r="X53" s="113">
        <f>VLOOKUP($A53,'RevPAR Raw Data'!$B$6:$BE$43,'RevPAR Raw Data'!AG$1,FALSE)</f>
        <v>38.986644056847503</v>
      </c>
      <c r="Y53" s="114">
        <f>VLOOKUP($A53,'RevPAR Raw Data'!$B$6:$BE$43,'RevPAR Raw Data'!AH$1,FALSE)</f>
        <v>47.259680232558097</v>
      </c>
      <c r="Z53" s="114">
        <f>VLOOKUP($A53,'RevPAR Raw Data'!$B$6:$BE$43,'RevPAR Raw Data'!AI$1,FALSE)</f>
        <v>51.825922157622699</v>
      </c>
      <c r="AA53" s="114">
        <f>VLOOKUP($A53,'RevPAR Raw Data'!$B$6:$BE$43,'RevPAR Raw Data'!AJ$1,FALSE)</f>
        <v>52.308727390180799</v>
      </c>
      <c r="AB53" s="114">
        <f>VLOOKUP($A53,'RevPAR Raw Data'!$B$6:$BE$43,'RevPAR Raw Data'!AK$1,FALSE)</f>
        <v>49.0506508397932</v>
      </c>
      <c r="AC53" s="115">
        <f>VLOOKUP($A53,'RevPAR Raw Data'!$B$6:$BE$43,'RevPAR Raw Data'!AL$1,FALSE)</f>
        <v>47.886324935400502</v>
      </c>
      <c r="AD53" s="114">
        <f>VLOOKUP($A53,'RevPAR Raw Data'!$B$6:$BE$43,'RevPAR Raw Data'!AN$1,FALSE)</f>
        <v>56.4249870801033</v>
      </c>
      <c r="AE53" s="114">
        <f>VLOOKUP($A53,'RevPAR Raw Data'!$B$6:$BE$43,'RevPAR Raw Data'!AO$1,FALSE)</f>
        <v>54.728349483204099</v>
      </c>
      <c r="AF53" s="115">
        <f>VLOOKUP($A53,'RevPAR Raw Data'!$B$6:$BE$43,'RevPAR Raw Data'!AP$1,FALSE)</f>
        <v>55.576668281653703</v>
      </c>
      <c r="AG53" s="116">
        <f>VLOOKUP($A53,'RevPAR Raw Data'!$B$6:$BE$43,'RevPAR Raw Data'!AR$1,FALSE)</f>
        <v>50.083565891472801</v>
      </c>
    </row>
    <row r="54" spans="1:33" ht="14.25">
      <c r="A54" s="93" t="s">
        <v>14</v>
      </c>
      <c r="B54" s="81">
        <f>(VLOOKUP($A53,'Occupancy Raw Data'!$B$8:$BE$51,'Occupancy Raw Data'!AT$3,FALSE))/100</f>
        <v>0.108695652173913</v>
      </c>
      <c r="C54" s="82">
        <f>(VLOOKUP($A53,'Occupancy Raw Data'!$B$8:$BE$51,'Occupancy Raw Data'!AU$3,FALSE))/100</f>
        <v>3.8052241212512002E-2</v>
      </c>
      <c r="D54" s="82">
        <f>(VLOOKUP($A53,'Occupancy Raw Data'!$B$8:$BE$51,'Occupancy Raw Data'!AV$3,FALSE))/100</f>
        <v>5.7438253877082103E-3</v>
      </c>
      <c r="E54" s="82">
        <f>(VLOOKUP($A53,'Occupancy Raw Data'!$B$8:$BE$51,'Occupancy Raw Data'!AW$3,FALSE))/100</f>
        <v>-1.3679508654382999E-2</v>
      </c>
      <c r="F54" s="82">
        <f>(VLOOKUP($A53,'Occupancy Raw Data'!$B$8:$BE$51,'Occupancy Raw Data'!AX$3,FALSE))/100</f>
        <v>2.07456404088995E-2</v>
      </c>
      <c r="G54" s="82">
        <f>(VLOOKUP($A53,'Occupancy Raw Data'!$B$8:$BE$51,'Occupancy Raw Data'!AY$3,FALSE))/100</f>
        <v>2.6791862284820001E-2</v>
      </c>
      <c r="H54" s="83">
        <f>(VLOOKUP($A53,'Occupancy Raw Data'!$B$8:$BE$51,'Occupancy Raw Data'!BA$3,FALSE))/100</f>
        <v>-3.6437246963562701E-2</v>
      </c>
      <c r="I54" s="83">
        <f>(VLOOKUP($A53,'Occupancy Raw Data'!$B$8:$BE$51,'Occupancy Raw Data'!BB$3,FALSE))/100</f>
        <v>-3.2213274090530403E-2</v>
      </c>
      <c r="J54" s="82">
        <f>(VLOOKUP($A53,'Occupancy Raw Data'!$B$8:$BE$51,'Occupancy Raw Data'!BC$3,FALSE))/100</f>
        <v>-3.4355324390911497E-2</v>
      </c>
      <c r="K54" s="84">
        <f>(VLOOKUP($A53,'Occupancy Raw Data'!$B$8:$BE$51,'Occupancy Raw Data'!BE$3,FALSE))/100</f>
        <v>7.6027662042008502E-3</v>
      </c>
      <c r="M54" s="81">
        <f>(VLOOKUP($A53,'ADR Raw Data'!$B$6:$BE$49,'ADR Raw Data'!AT$1,FALSE))/100</f>
        <v>5.8588338904689403E-2</v>
      </c>
      <c r="N54" s="82">
        <f>(VLOOKUP($A53,'ADR Raw Data'!$B$6:$BE$49,'ADR Raw Data'!AU$1,FALSE))/100</f>
        <v>3.1773124741468005E-2</v>
      </c>
      <c r="O54" s="82">
        <f>(VLOOKUP($A53,'ADR Raw Data'!$B$6:$BE$49,'ADR Raw Data'!AV$1,FALSE))/100</f>
        <v>1.3307632548579799E-2</v>
      </c>
      <c r="P54" s="82">
        <f>(VLOOKUP($A53,'ADR Raw Data'!$B$6:$BE$49,'ADR Raw Data'!AW$1,FALSE))/100</f>
        <v>1.71515772226697E-2</v>
      </c>
      <c r="Q54" s="82">
        <f>(VLOOKUP($A53,'ADR Raw Data'!$B$6:$BE$49,'ADR Raw Data'!AX$1,FALSE))/100</f>
        <v>-1.08046972388329E-3</v>
      </c>
      <c r="R54" s="82">
        <f>(VLOOKUP($A53,'ADR Raw Data'!$B$6:$BE$49,'ADR Raw Data'!AY$1,FALSE))/100</f>
        <v>2.0757262928569799E-2</v>
      </c>
      <c r="S54" s="83">
        <f>(VLOOKUP($A53,'ADR Raw Data'!$B$6:$BE$49,'ADR Raw Data'!BA$1,FALSE))/100</f>
        <v>1.96540384220854E-2</v>
      </c>
      <c r="T54" s="83">
        <f>(VLOOKUP($A53,'ADR Raw Data'!$B$6:$BE$49,'ADR Raw Data'!BB$1,FALSE))/100</f>
        <v>1.37344471443444E-2</v>
      </c>
      <c r="U54" s="82">
        <f>(VLOOKUP($A53,'ADR Raw Data'!$B$6:$BE$49,'ADR Raw Data'!BC$1,FALSE))/100</f>
        <v>1.67301275870953E-2</v>
      </c>
      <c r="V54" s="84">
        <f>(VLOOKUP($A53,'ADR Raw Data'!$B$6:$BE$49,'ADR Raw Data'!BE$1,FALSE))/100</f>
        <v>1.83912523690061E-2</v>
      </c>
      <c r="X54" s="81">
        <f>(VLOOKUP($A53,'RevPAR Raw Data'!$B$6:$BE$49,'RevPAR Raw Data'!AT$1,FALSE))/100</f>
        <v>0.17365228878563299</v>
      </c>
      <c r="Y54" s="82">
        <f>(VLOOKUP($A53,'RevPAR Raw Data'!$B$6:$BE$49,'RevPAR Raw Data'!AU$1,FALSE))/100</f>
        <v>7.103440456071769E-2</v>
      </c>
      <c r="Z54" s="82">
        <f>(VLOOKUP($A53,'RevPAR Raw Data'!$B$6:$BE$49,'RevPAR Raw Data'!AV$1,FALSE))/100</f>
        <v>1.9127894653970901E-2</v>
      </c>
      <c r="AA54" s="82">
        <f>(VLOOKUP($A53,'RevPAR Raw Data'!$B$6:$BE$49,'RevPAR Raw Data'!AW$1,FALSE))/100</f>
        <v>3.2374434192328598E-3</v>
      </c>
      <c r="AB54" s="82">
        <f>(VLOOKUP($A53,'RevPAR Raw Data'!$B$6:$BE$49,'RevPAR Raw Data'!AX$1,FALSE))/100</f>
        <v>1.96427556486518E-2</v>
      </c>
      <c r="AC54" s="82">
        <f>(VLOOKUP($A53,'RevPAR Raw Data'!$B$6:$BE$49,'RevPAR Raw Data'!AY$1,FALSE))/100</f>
        <v>4.8105250943181896E-2</v>
      </c>
      <c r="AD54" s="83">
        <f>(VLOOKUP($A53,'RevPAR Raw Data'!$B$6:$BE$49,'RevPAR Raw Data'!BA$1,FALSE))/100</f>
        <v>-1.74993475932941E-2</v>
      </c>
      <c r="AE54" s="83">
        <f>(VLOOKUP($A53,'RevPAR Raw Data'!$B$6:$BE$49,'RevPAR Raw Data'!BB$1,FALSE))/100</f>
        <v>-1.8921258456528599E-2</v>
      </c>
      <c r="AF54" s="82">
        <f>(VLOOKUP($A53,'RevPAR Raw Data'!$B$6:$BE$49,'RevPAR Raw Data'!BC$1,FALSE))/100</f>
        <v>-1.81999657641722E-2</v>
      </c>
      <c r="AG54" s="84">
        <f>(VLOOKUP($A53,'RevPAR Raw Data'!$B$6:$BE$49,'RevPAR Raw Data'!BE$1,FALSE))/100</f>
        <v>2.6133842965171003E-2</v>
      </c>
    </row>
    <row r="55" spans="1:33">
      <c r="A55" s="131"/>
      <c r="B55" s="109"/>
      <c r="C55" s="110"/>
      <c r="D55" s="110"/>
      <c r="E55" s="110"/>
      <c r="F55" s="110"/>
      <c r="G55" s="111"/>
      <c r="H55" s="91"/>
      <c r="I55" s="91"/>
      <c r="J55" s="111"/>
      <c r="K55" s="112"/>
      <c r="M55" s="113"/>
      <c r="N55" s="114"/>
      <c r="O55" s="114"/>
      <c r="P55" s="114"/>
      <c r="Q55" s="114"/>
      <c r="R55" s="115"/>
      <c r="S55" s="114"/>
      <c r="T55" s="114"/>
      <c r="U55" s="115"/>
      <c r="V55" s="116"/>
      <c r="X55" s="113"/>
      <c r="Y55" s="114"/>
      <c r="Z55" s="114"/>
      <c r="AA55" s="114"/>
      <c r="AB55" s="114"/>
      <c r="AC55" s="115"/>
      <c r="AD55" s="114"/>
      <c r="AE55" s="114"/>
      <c r="AF55" s="115"/>
      <c r="AG55" s="116"/>
    </row>
    <row r="56" spans="1:33">
      <c r="A56" s="108" t="s">
        <v>33</v>
      </c>
      <c r="B56" s="109">
        <f>(VLOOKUP($A56,'Occupancy Raw Data'!$B$8:$BE$45,'Occupancy Raw Data'!AG$3,FALSE))/100</f>
        <v>0.48287764866712202</v>
      </c>
      <c r="C56" s="110">
        <f>(VLOOKUP($A56,'Occupancy Raw Data'!$B$8:$BE$45,'Occupancy Raw Data'!AH$3,FALSE))/100</f>
        <v>0.54377990430622003</v>
      </c>
      <c r="D56" s="110">
        <f>(VLOOKUP($A56,'Occupancy Raw Data'!$B$8:$BE$45,'Occupancy Raw Data'!AI$3,FALSE))/100</f>
        <v>0.60892002734107897</v>
      </c>
      <c r="E56" s="110">
        <f>(VLOOKUP($A56,'Occupancy Raw Data'!$B$8:$BE$45,'Occupancy Raw Data'!AJ$3,FALSE))/100</f>
        <v>0.6574162679425829</v>
      </c>
      <c r="F56" s="110">
        <f>(VLOOKUP($A56,'Occupancy Raw Data'!$B$8:$BE$45,'Occupancy Raw Data'!AK$3,FALSE))/100</f>
        <v>0.66671223513328703</v>
      </c>
      <c r="G56" s="110">
        <f>(VLOOKUP($A56,'Occupancy Raw Data'!$B$8:$BE$45,'Occupancy Raw Data'!AL$3,FALSE))/100</f>
        <v>0.59194121667805799</v>
      </c>
      <c r="H56" s="91">
        <f>(VLOOKUP($A56,'Occupancy Raw Data'!$B$8:$BE$45,'Occupancy Raw Data'!AN$3,FALSE))/100</f>
        <v>0.68769651401230303</v>
      </c>
      <c r="I56" s="91">
        <f>(VLOOKUP($A56,'Occupancy Raw Data'!$B$8:$BE$45,'Occupancy Raw Data'!AO$3,FALSE))/100</f>
        <v>0.68028024606971893</v>
      </c>
      <c r="J56" s="110">
        <f>(VLOOKUP($A56,'Occupancy Raw Data'!$B$8:$BE$45,'Occupancy Raw Data'!AP$3,FALSE))/100</f>
        <v>0.68398838004101092</v>
      </c>
      <c r="K56" s="133">
        <f>(VLOOKUP($A56,'Occupancy Raw Data'!$B$8:$BE$45,'Occupancy Raw Data'!AR$3,FALSE))/100</f>
        <v>0.61824040621033094</v>
      </c>
      <c r="M56" s="113">
        <f>VLOOKUP($A56,'ADR Raw Data'!$B$6:$BE$43,'ADR Raw Data'!AG$1,FALSE)</f>
        <v>127.783766013164</v>
      </c>
      <c r="N56" s="114">
        <f>VLOOKUP($A56,'ADR Raw Data'!$B$6:$BE$43,'ADR Raw Data'!AH$1,FALSE)</f>
        <v>120.71766513732599</v>
      </c>
      <c r="O56" s="114">
        <f>VLOOKUP($A56,'ADR Raw Data'!$B$6:$BE$43,'ADR Raw Data'!AI$1,FALSE)</f>
        <v>121.99804793174999</v>
      </c>
      <c r="P56" s="114">
        <f>VLOOKUP($A56,'ADR Raw Data'!$B$6:$BE$43,'ADR Raw Data'!AJ$1,FALSE)</f>
        <v>124.908461738407</v>
      </c>
      <c r="Q56" s="114">
        <f>VLOOKUP($A56,'ADR Raw Data'!$B$6:$BE$43,'ADR Raw Data'!AK$1,FALSE)</f>
        <v>124.804312589706</v>
      </c>
      <c r="R56" s="115">
        <f>VLOOKUP($A56,'ADR Raw Data'!$B$6:$BE$43,'ADR Raw Data'!AL$1,FALSE)</f>
        <v>123.985364141291</v>
      </c>
      <c r="S56" s="114">
        <f>VLOOKUP($A56,'ADR Raw Data'!$B$6:$BE$43,'ADR Raw Data'!AN$1,FALSE)</f>
        <v>149.66045174435899</v>
      </c>
      <c r="T56" s="114">
        <f>VLOOKUP($A56,'ADR Raw Data'!$B$6:$BE$43,'ADR Raw Data'!AO$1,FALSE)</f>
        <v>152.37513941220701</v>
      </c>
      <c r="U56" s="115">
        <f>VLOOKUP($A56,'ADR Raw Data'!$B$6:$BE$43,'ADR Raw Data'!AP$1,FALSE)</f>
        <v>151.01043695505501</v>
      </c>
      <c r="V56" s="116">
        <f>VLOOKUP($A56,'ADR Raw Data'!$B$6:$BE$43,'ADR Raw Data'!AR$1,FALSE)</f>
        <v>132.52796601067601</v>
      </c>
      <c r="X56" s="113">
        <f>VLOOKUP($A56,'RevPAR Raw Data'!$B$6:$BE$43,'RevPAR Raw Data'!AG$1,FALSE)</f>
        <v>61.7039244702665</v>
      </c>
      <c r="Y56" s="114">
        <f>VLOOKUP($A56,'RevPAR Raw Data'!$B$6:$BE$43,'RevPAR Raw Data'!AH$1,FALSE)</f>
        <v>65.643840396445597</v>
      </c>
      <c r="Z56" s="114">
        <f>VLOOKUP($A56,'RevPAR Raw Data'!$B$6:$BE$43,'RevPAR Raw Data'!AI$1,FALSE)</f>
        <v>74.287054682159905</v>
      </c>
      <c r="AA56" s="114">
        <f>VLOOKUP($A56,'RevPAR Raw Data'!$B$6:$BE$43,'RevPAR Raw Data'!AJ$1,FALSE)</f>
        <v>82.116854750512601</v>
      </c>
      <c r="AB56" s="114">
        <f>VLOOKUP($A56,'RevPAR Raw Data'!$B$6:$BE$43,'RevPAR Raw Data'!AK$1,FALSE)</f>
        <v>83.208562200956905</v>
      </c>
      <c r="AC56" s="115">
        <f>VLOOKUP($A56,'RevPAR Raw Data'!$B$6:$BE$43,'RevPAR Raw Data'!AL$1,FALSE)</f>
        <v>73.392047300068299</v>
      </c>
      <c r="AD56" s="114">
        <f>VLOOKUP($A56,'RevPAR Raw Data'!$B$6:$BE$43,'RevPAR Raw Data'!AN$1,FALSE)</f>
        <v>102.920970950102</v>
      </c>
      <c r="AE56" s="114">
        <f>VLOOKUP($A56,'RevPAR Raw Data'!$B$6:$BE$43,'RevPAR Raw Data'!AO$1,FALSE)</f>
        <v>103.65779733424399</v>
      </c>
      <c r="AF56" s="115">
        <f>VLOOKUP($A56,'RevPAR Raw Data'!$B$6:$BE$43,'RevPAR Raw Data'!AP$1,FALSE)</f>
        <v>103.28938414217301</v>
      </c>
      <c r="AG56" s="116">
        <f>VLOOKUP($A56,'RevPAR Raw Data'!$B$6:$BE$43,'RevPAR Raw Data'!AR$1,FALSE)</f>
        <v>81.934143540669794</v>
      </c>
    </row>
    <row r="57" spans="1:33" thickBot="1">
      <c r="A57" s="97" t="s">
        <v>14</v>
      </c>
      <c r="B57" s="81">
        <f>(VLOOKUP($A56,'Occupancy Raw Data'!$B$8:$BE$51,'Occupancy Raw Data'!AT$3,FALSE))/100</f>
        <v>1.2336043945037799E-2</v>
      </c>
      <c r="C57" s="82">
        <f>(VLOOKUP($A56,'Occupancy Raw Data'!$B$8:$BE$51,'Occupancy Raw Data'!AU$3,FALSE))/100</f>
        <v>-1.7409060121917199E-2</v>
      </c>
      <c r="D57" s="82">
        <f>(VLOOKUP($A56,'Occupancy Raw Data'!$B$8:$BE$51,'Occupancy Raw Data'!AV$3,FALSE))/100</f>
        <v>-1.97321832654473E-2</v>
      </c>
      <c r="E57" s="82">
        <f>(VLOOKUP($A56,'Occupancy Raw Data'!$B$8:$BE$51,'Occupancy Raw Data'!AW$3,FALSE))/100</f>
        <v>8.0312391706743903E-3</v>
      </c>
      <c r="F57" s="82">
        <f>(VLOOKUP($A56,'Occupancy Raw Data'!$B$8:$BE$51,'Occupancy Raw Data'!AX$3,FALSE))/100</f>
        <v>6.9457650398045204E-2</v>
      </c>
      <c r="G57" s="82">
        <f>(VLOOKUP($A56,'Occupancy Raw Data'!$B$8:$BE$51,'Occupancy Raw Data'!AY$3,FALSE))/100</f>
        <v>1.11134824873169E-2</v>
      </c>
      <c r="H57" s="83">
        <f>(VLOOKUP($A56,'Occupancy Raw Data'!$B$8:$BE$51,'Occupancy Raw Data'!BA$3,FALSE))/100</f>
        <v>9.1746325298920406E-2</v>
      </c>
      <c r="I57" s="83">
        <f>(VLOOKUP($A56,'Occupancy Raw Data'!$B$8:$BE$51,'Occupancy Raw Data'!BB$3,FALSE))/100</f>
        <v>7.4256980452122603E-2</v>
      </c>
      <c r="J57" s="82">
        <f>(VLOOKUP($A56,'Occupancy Raw Data'!$B$8:$BE$51,'Occupancy Raw Data'!BC$3,FALSE))/100</f>
        <v>8.297845104719119E-2</v>
      </c>
      <c r="K57" s="84">
        <f>(VLOOKUP($A56,'Occupancy Raw Data'!$B$8:$BE$51,'Occupancy Raw Data'!BE$3,FALSE))/100</f>
        <v>3.27769134570354E-2</v>
      </c>
      <c r="M57" s="81">
        <f>(VLOOKUP($A56,'ADR Raw Data'!$B$6:$BE$49,'ADR Raw Data'!AT$1,FALSE))/100</f>
        <v>4.6324317774473302E-2</v>
      </c>
      <c r="N57" s="82">
        <f>(VLOOKUP($A56,'ADR Raw Data'!$B$6:$BE$49,'ADR Raw Data'!AU$1,FALSE))/100</f>
        <v>8.4539544735735498E-3</v>
      </c>
      <c r="O57" s="82">
        <f>(VLOOKUP($A56,'ADR Raw Data'!$B$6:$BE$49,'ADR Raw Data'!AV$1,FALSE))/100</f>
        <v>2.5588417185222499E-2</v>
      </c>
      <c r="P57" s="82">
        <f>(VLOOKUP($A56,'ADR Raw Data'!$B$6:$BE$49,'ADR Raw Data'!AW$1,FALSE))/100</f>
        <v>3.0690958007839303E-2</v>
      </c>
      <c r="Q57" s="82">
        <f>(VLOOKUP($A56,'ADR Raw Data'!$B$6:$BE$49,'ADR Raw Data'!AX$1,FALSE))/100</f>
        <v>3.3575857614620799E-2</v>
      </c>
      <c r="R57" s="82">
        <f>(VLOOKUP($A56,'ADR Raw Data'!$B$6:$BE$49,'ADR Raw Data'!AY$1,FALSE))/100</f>
        <v>2.8979008618216603E-2</v>
      </c>
      <c r="S57" s="83">
        <f>(VLOOKUP($A56,'ADR Raw Data'!$B$6:$BE$49,'ADR Raw Data'!BA$1,FALSE))/100</f>
        <v>8.9163483197425605E-2</v>
      </c>
      <c r="T57" s="83">
        <f>(VLOOKUP($A56,'ADR Raw Data'!$B$6:$BE$49,'ADR Raw Data'!BB$1,FALSE))/100</f>
        <v>6.7022812016524907E-2</v>
      </c>
      <c r="U57" s="82">
        <f>(VLOOKUP($A56,'ADR Raw Data'!$B$6:$BE$49,'ADR Raw Data'!BC$1,FALSE))/100</f>
        <v>7.7772409996864203E-2</v>
      </c>
      <c r="V57" s="84">
        <f>(VLOOKUP($A56,'ADR Raw Data'!$B$6:$BE$49,'ADR Raw Data'!BE$1,FALSE))/100</f>
        <v>4.8415011278925002E-2</v>
      </c>
      <c r="X57" s="81">
        <f>(VLOOKUP($A56,'RevPAR Raw Data'!$B$6:$BE$49,'RevPAR Raw Data'!AT$1,FALSE))/100</f>
        <v>5.9231820539301004E-2</v>
      </c>
      <c r="Y57" s="82">
        <f>(VLOOKUP($A56,'RevPAR Raw Data'!$B$6:$BE$49,'RevPAR Raw Data'!AU$1,FALSE))/100</f>
        <v>-9.1022810500420402E-3</v>
      </c>
      <c r="Z57" s="82">
        <f>(VLOOKUP($A56,'RevPAR Raw Data'!$B$6:$BE$49,'RevPAR Raw Data'!AV$1,FALSE))/100</f>
        <v>5.3513185824036105E-3</v>
      </c>
      <c r="AA57" s="82">
        <f>(VLOOKUP($A56,'RevPAR Raw Data'!$B$6:$BE$49,'RevPAR Raw Data'!AW$1,FALSE))/100</f>
        <v>3.89686836026518E-2</v>
      </c>
      <c r="AB57" s="82">
        <f>(VLOOKUP($A56,'RevPAR Raw Data'!$B$6:$BE$49,'RevPAR Raw Data'!AX$1,FALSE))/100</f>
        <v>0.105365608192677</v>
      </c>
      <c r="AC57" s="82">
        <f>(VLOOKUP($A56,'RevPAR Raw Data'!$B$6:$BE$49,'RevPAR Raw Data'!AY$1,FALSE))/100</f>
        <v>4.0414548810311902E-2</v>
      </c>
      <c r="AD57" s="83">
        <f>(VLOOKUP($A56,'RevPAR Raw Data'!$B$6:$BE$49,'RevPAR Raw Data'!BA$1,FALSE))/100</f>
        <v>0.18909023043056097</v>
      </c>
      <c r="AE57" s="83">
        <f>(VLOOKUP($A56,'RevPAR Raw Data'!$B$6:$BE$49,'RevPAR Raw Data'!BB$1,FALSE))/100</f>
        <v>0.14625670411040401</v>
      </c>
      <c r="AF57" s="82">
        <f>(VLOOKUP($A56,'RevPAR Raw Data'!$B$6:$BE$49,'RevPAR Raw Data'!BC$1,FALSE))/100</f>
        <v>0.16720429515980201</v>
      </c>
      <c r="AG57" s="84">
        <f>(VLOOKUP($A56,'RevPAR Raw Data'!$B$6:$BE$49,'RevPAR Raw Data'!BE$1,FALSE))/100</f>
        <v>8.2778819370671192E-2</v>
      </c>
    </row>
    <row r="58" spans="1:33">
      <c r="A58" s="146"/>
      <c r="B58" s="122"/>
      <c r="C58" s="123"/>
      <c r="D58" s="123"/>
      <c r="E58" s="123"/>
      <c r="F58" s="123"/>
      <c r="G58" s="124"/>
      <c r="H58" s="123"/>
      <c r="I58" s="123"/>
      <c r="J58" s="124"/>
      <c r="K58" s="125"/>
      <c r="M58" s="122"/>
      <c r="N58" s="123"/>
      <c r="O58" s="123"/>
      <c r="P58" s="123"/>
      <c r="Q58" s="123"/>
      <c r="R58" s="124"/>
      <c r="S58" s="123"/>
      <c r="T58" s="123"/>
      <c r="U58" s="124"/>
      <c r="V58" s="125"/>
      <c r="X58" s="122"/>
      <c r="Y58" s="123"/>
      <c r="Z58" s="123"/>
      <c r="AA58" s="123"/>
      <c r="AB58" s="123"/>
      <c r="AC58" s="124"/>
      <c r="AD58" s="123"/>
      <c r="AE58" s="123"/>
      <c r="AF58" s="124"/>
      <c r="AG58" s="125"/>
    </row>
    <row r="59" spans="1:33">
      <c r="A59" s="126" t="s">
        <v>34</v>
      </c>
      <c r="B59" s="109">
        <f>(VLOOKUP($A59,'Occupancy Raw Data'!$B$8:$BE$45,'Occupancy Raw Data'!AG$3,FALSE))/100</f>
        <v>0.65399564064182303</v>
      </c>
      <c r="C59" s="110">
        <f>(VLOOKUP($A59,'Occupancy Raw Data'!$B$8:$BE$45,'Occupancy Raw Data'!AH$3,FALSE))/100</f>
        <v>0.71195019475688204</v>
      </c>
      <c r="D59" s="110">
        <f>(VLOOKUP($A59,'Occupancy Raw Data'!$B$8:$BE$45,'Occupancy Raw Data'!AI$3,FALSE))/100</f>
        <v>0.79811151472712094</v>
      </c>
      <c r="E59" s="110">
        <f>(VLOOKUP($A59,'Occupancy Raw Data'!$B$8:$BE$45,'Occupancy Raw Data'!AJ$3,FALSE))/100</f>
        <v>0.78774125782309889</v>
      </c>
      <c r="F59" s="110">
        <f>(VLOOKUP($A59,'Occupancy Raw Data'!$B$8:$BE$45,'Occupancy Raw Data'!AK$3,FALSE))/100</f>
        <v>0.70347936452361093</v>
      </c>
      <c r="G59" s="111">
        <f>(VLOOKUP($A59,'Occupancy Raw Data'!$B$8:$BE$45,'Occupancy Raw Data'!AL$3,FALSE))/100</f>
        <v>0.73105667373344896</v>
      </c>
      <c r="H59" s="91">
        <f>(VLOOKUP($A59,'Occupancy Raw Data'!$B$8:$BE$45,'Occupancy Raw Data'!AN$3,FALSE))/100</f>
        <v>0.749785548601689</v>
      </c>
      <c r="I59" s="91">
        <f>(VLOOKUP($A59,'Occupancy Raw Data'!$B$8:$BE$45,'Occupancy Raw Data'!AO$3,FALSE))/100</f>
        <v>0.79380935708346001</v>
      </c>
      <c r="J59" s="111">
        <f>(VLOOKUP($A59,'Occupancy Raw Data'!$B$8:$BE$45,'Occupancy Raw Data'!AP$3,FALSE))/100</f>
        <v>0.77179745284257506</v>
      </c>
      <c r="K59" s="112">
        <f>(VLOOKUP($A59,'Occupancy Raw Data'!$B$8:$BE$45,'Occupancy Raw Data'!AR$3,FALSE))/100</f>
        <v>0.74269701278093092</v>
      </c>
      <c r="M59" s="113">
        <f>VLOOKUP($A59,'ADR Raw Data'!$B$6:$BE$43,'ADR Raw Data'!AG$1,FALSE)</f>
        <v>181.57653629677199</v>
      </c>
      <c r="N59" s="114">
        <f>VLOOKUP($A59,'ADR Raw Data'!$B$6:$BE$43,'ADR Raw Data'!AH$1,FALSE)</f>
        <v>214.63086449237201</v>
      </c>
      <c r="O59" s="114">
        <f>VLOOKUP($A59,'ADR Raw Data'!$B$6:$BE$43,'ADR Raw Data'!AI$1,FALSE)</f>
        <v>228.23830843302099</v>
      </c>
      <c r="P59" s="114">
        <f>VLOOKUP($A59,'ADR Raw Data'!$B$6:$BE$43,'ADR Raw Data'!AJ$1,FALSE)</f>
        <v>212.37564914356801</v>
      </c>
      <c r="Q59" s="114">
        <f>VLOOKUP($A59,'ADR Raw Data'!$B$6:$BE$43,'ADR Raw Data'!AK$1,FALSE)</f>
        <v>181.717303002401</v>
      </c>
      <c r="R59" s="115">
        <f>VLOOKUP($A59,'ADR Raw Data'!$B$6:$BE$43,'ADR Raw Data'!AL$1,FALSE)</f>
        <v>204.86783142996001</v>
      </c>
      <c r="S59" s="114">
        <f>VLOOKUP($A59,'ADR Raw Data'!$B$6:$BE$43,'ADR Raw Data'!AN$1,FALSE)</f>
        <v>170.63980256072699</v>
      </c>
      <c r="T59" s="114">
        <f>VLOOKUP($A59,'ADR Raw Data'!$B$6:$BE$43,'ADR Raw Data'!AO$1,FALSE)</f>
        <v>175.055513114912</v>
      </c>
      <c r="U59" s="115">
        <f>VLOOKUP($A59,'ADR Raw Data'!$B$6:$BE$43,'ADR Raw Data'!AP$1,FALSE)</f>
        <v>172.91062655941599</v>
      </c>
      <c r="V59" s="116">
        <f>VLOOKUP($A59,'ADR Raw Data'!$B$6:$BE$43,'ADR Raw Data'!AR$1,FALSE)</f>
        <v>195.37934915142901</v>
      </c>
      <c r="X59" s="113">
        <f>VLOOKUP($A59,'RevPAR Raw Data'!$B$6:$BE$43,'RevPAR Raw Data'!AG$1,FALSE)</f>
        <v>118.75026318093001</v>
      </c>
      <c r="Y59" s="114">
        <f>VLOOKUP($A59,'RevPAR Raw Data'!$B$6:$BE$43,'RevPAR Raw Data'!AH$1,FALSE)</f>
        <v>152.806485776182</v>
      </c>
      <c r="Z59" s="114">
        <f>VLOOKUP($A59,'RevPAR Raw Data'!$B$6:$BE$43,'RevPAR Raw Data'!AI$1,FALSE)</f>
        <v>182.15962206223401</v>
      </c>
      <c r="AA59" s="114">
        <f>VLOOKUP($A59,'RevPAR Raw Data'!$B$6:$BE$43,'RevPAR Raw Data'!AJ$1,FALSE)</f>
        <v>167.29706098735099</v>
      </c>
      <c r="AB59" s="114">
        <f>VLOOKUP($A59,'RevPAR Raw Data'!$B$6:$BE$43,'RevPAR Raw Data'!AK$1,FALSE)</f>
        <v>127.834372839073</v>
      </c>
      <c r="AC59" s="115">
        <f>VLOOKUP($A59,'RevPAR Raw Data'!$B$6:$BE$43,'RevPAR Raw Data'!AL$1,FALSE)</f>
        <v>149.76999540017101</v>
      </c>
      <c r="AD59" s="114">
        <f>VLOOKUP($A59,'RevPAR Raw Data'!$B$6:$BE$43,'RevPAR Raw Data'!AN$1,FALSE)</f>
        <v>127.943257976279</v>
      </c>
      <c r="AE59" s="114">
        <f>VLOOKUP($A59,'RevPAR Raw Data'!$B$6:$BE$43,'RevPAR Raw Data'!AO$1,FALSE)</f>
        <v>138.96070431966299</v>
      </c>
      <c r="AF59" s="115">
        <f>VLOOKUP($A59,'RevPAR Raw Data'!$B$6:$BE$43,'RevPAR Raw Data'!AP$1,FALSE)</f>
        <v>133.451981147971</v>
      </c>
      <c r="AG59" s="116">
        <f>VLOOKUP($A59,'RevPAR Raw Data'!$B$6:$BE$43,'RevPAR Raw Data'!AR$1,FALSE)</f>
        <v>145.107658973849</v>
      </c>
    </row>
    <row r="60" spans="1:33" ht="14.25">
      <c r="A60" s="93" t="s">
        <v>14</v>
      </c>
      <c r="B60" s="81">
        <f>(VLOOKUP($A59,'Occupancy Raw Data'!$B$8:$BE$51,'Occupancy Raw Data'!AT$3,FALSE))/100</f>
        <v>-3.1725367741867697E-2</v>
      </c>
      <c r="C60" s="82">
        <f>(VLOOKUP($A59,'Occupancy Raw Data'!$B$8:$BE$51,'Occupancy Raw Data'!AU$3,FALSE))/100</f>
        <v>-5.0591703042046993E-2</v>
      </c>
      <c r="D60" s="82">
        <f>(VLOOKUP($A59,'Occupancy Raw Data'!$B$8:$BE$51,'Occupancy Raw Data'!AV$3,FALSE))/100</f>
        <v>-4.01781029921486E-2</v>
      </c>
      <c r="E60" s="82">
        <f>(VLOOKUP($A59,'Occupancy Raw Data'!$B$8:$BE$51,'Occupancy Raw Data'!AW$3,FALSE))/100</f>
        <v>-4.5984232513371401E-2</v>
      </c>
      <c r="F60" s="82">
        <f>(VLOOKUP($A59,'Occupancy Raw Data'!$B$8:$BE$51,'Occupancy Raw Data'!AX$3,FALSE))/100</f>
        <v>-3.1503403503483102E-2</v>
      </c>
      <c r="G60" s="82">
        <f>(VLOOKUP($A59,'Occupancy Raw Data'!$B$8:$BE$51,'Occupancy Raw Data'!AY$3,FALSE))/100</f>
        <v>-4.0332392338377501E-2</v>
      </c>
      <c r="H60" s="83">
        <f>(VLOOKUP($A59,'Occupancy Raw Data'!$B$8:$BE$51,'Occupancy Raw Data'!BA$3,FALSE))/100</f>
        <v>2.4854180057255201E-2</v>
      </c>
      <c r="I60" s="83">
        <f>(VLOOKUP($A59,'Occupancy Raw Data'!$B$8:$BE$51,'Occupancy Raw Data'!BB$3,FALSE))/100</f>
        <v>2.1587542016118899E-2</v>
      </c>
      <c r="J60" s="82">
        <f>(VLOOKUP($A59,'Occupancy Raw Data'!$B$8:$BE$51,'Occupancy Raw Data'!BC$3,FALSE))/100</f>
        <v>2.3159634197103901E-2</v>
      </c>
      <c r="K60" s="84">
        <f>(VLOOKUP($A59,'Occupancy Raw Data'!$B$8:$BE$51,'Occupancy Raw Data'!BE$3,FALSE))/100</f>
        <v>-2.23180331571773E-2</v>
      </c>
      <c r="M60" s="81">
        <f>(VLOOKUP($A59,'ADR Raw Data'!$B$6:$BE$49,'ADR Raw Data'!AT$1,FALSE))/100</f>
        <v>-5.0908644896726002E-2</v>
      </c>
      <c r="N60" s="82">
        <f>(VLOOKUP($A59,'ADR Raw Data'!$B$6:$BE$49,'ADR Raw Data'!AU$1,FALSE))/100</f>
        <v>-2.0642154069350899E-2</v>
      </c>
      <c r="O60" s="82">
        <f>(VLOOKUP($A59,'ADR Raw Data'!$B$6:$BE$49,'ADR Raw Data'!AV$1,FALSE))/100</f>
        <v>-7.2579695598048296E-3</v>
      </c>
      <c r="P60" s="82">
        <f>(VLOOKUP($A59,'ADR Raw Data'!$B$6:$BE$49,'ADR Raw Data'!AW$1,FALSE))/100</f>
        <v>-3.08145374580314E-2</v>
      </c>
      <c r="Q60" s="82">
        <f>(VLOOKUP($A59,'ADR Raw Data'!$B$6:$BE$49,'ADR Raw Data'!AX$1,FALSE))/100</f>
        <v>-4.4270533083688904E-2</v>
      </c>
      <c r="R60" s="82">
        <f>(VLOOKUP($A59,'ADR Raw Data'!$B$6:$BE$49,'ADR Raw Data'!AY$1,FALSE))/100</f>
        <v>-2.9179930186696602E-2</v>
      </c>
      <c r="S60" s="83">
        <f>(VLOOKUP($A59,'ADR Raw Data'!$B$6:$BE$49,'ADR Raw Data'!BA$1,FALSE))/100</f>
        <v>3.88114352553866E-3</v>
      </c>
      <c r="T60" s="83">
        <f>(VLOOKUP($A59,'ADR Raw Data'!$B$6:$BE$49,'ADR Raw Data'!BB$1,FALSE))/100</f>
        <v>1.5762804117298201E-2</v>
      </c>
      <c r="U60" s="82">
        <f>(VLOOKUP($A59,'ADR Raw Data'!$B$6:$BE$49,'ADR Raw Data'!BC$1,FALSE))/100</f>
        <v>1.0018489991326601E-2</v>
      </c>
      <c r="V60" s="84">
        <f>(VLOOKUP($A59,'ADR Raw Data'!$B$6:$BE$49,'ADR Raw Data'!BE$1,FALSE))/100</f>
        <v>-2.1744090391151501E-2</v>
      </c>
      <c r="X60" s="81">
        <f>(VLOOKUP($A59,'RevPAR Raw Data'!$B$6:$BE$49,'RevPAR Raw Data'!AT$1,FALSE))/100</f>
        <v>-8.1018917158004897E-2</v>
      </c>
      <c r="Y60" s="82">
        <f>(VLOOKUP($A59,'RevPAR Raw Data'!$B$6:$BE$49,'RevPAR Raw Data'!AU$1,FALSE))/100</f>
        <v>-7.0189535382573096E-2</v>
      </c>
      <c r="Z60" s="82">
        <f>(VLOOKUP($A59,'RevPAR Raw Data'!$B$6:$BE$49,'RevPAR Raw Data'!AV$1,FALSE))/100</f>
        <v>-4.71444611034657E-2</v>
      </c>
      <c r="AA60" s="82">
        <f>(VLOOKUP($A59,'RevPAR Raw Data'!$B$6:$BE$49,'RevPAR Raw Data'!AW$1,FALSE))/100</f>
        <v>-7.53817871161407E-2</v>
      </c>
      <c r="AB60" s="82">
        <f>(VLOOKUP($A59,'RevPAR Raw Data'!$B$6:$BE$49,'RevPAR Raw Data'!AX$1,FALSE))/100</f>
        <v>-7.4379264120122301E-2</v>
      </c>
      <c r="AC60" s="82">
        <f>(VLOOKUP($A59,'RevPAR Raw Data'!$B$6:$BE$49,'RevPAR Raw Data'!AY$1,FALSE))/100</f>
        <v>-6.8335426132377905E-2</v>
      </c>
      <c r="AD60" s="83">
        <f>(VLOOKUP($A59,'RevPAR Raw Data'!$B$6:$BE$49,'RevPAR Raw Data'!BA$1,FALSE))/100</f>
        <v>2.8831786222805598E-2</v>
      </c>
      <c r="AE60" s="83">
        <f>(VLOOKUP($A59,'RevPAR Raw Data'!$B$6:$BE$49,'RevPAR Raw Data'!BB$1,FALSE))/100</f>
        <v>3.7690626329591199E-2</v>
      </c>
      <c r="AF60" s="82">
        <f>(VLOOKUP($A59,'RevPAR Raw Data'!$B$6:$BE$49,'RevPAR Raw Data'!BC$1,FALSE))/100</f>
        <v>3.3410148751837003E-2</v>
      </c>
      <c r="AG60" s="84">
        <f>(VLOOKUP($A59,'RevPAR Raw Data'!$B$6:$BE$49,'RevPAR Raw Data'!BE$1,FALSE))/100</f>
        <v>-4.3576838218006501E-2</v>
      </c>
    </row>
    <row r="61" spans="1:33">
      <c r="A61" s="131"/>
      <c r="B61" s="109"/>
      <c r="C61" s="110"/>
      <c r="D61" s="110"/>
      <c r="E61" s="110"/>
      <c r="F61" s="110"/>
      <c r="G61" s="110"/>
      <c r="H61" s="91"/>
      <c r="I61" s="91"/>
      <c r="J61" s="110"/>
      <c r="K61" s="133"/>
      <c r="M61" s="113"/>
      <c r="N61" s="114"/>
      <c r="O61" s="114"/>
      <c r="P61" s="114"/>
      <c r="Q61" s="114"/>
      <c r="R61" s="115"/>
      <c r="S61" s="114"/>
      <c r="T61" s="114"/>
      <c r="U61" s="115"/>
      <c r="V61" s="116"/>
      <c r="X61" s="113"/>
      <c r="Y61" s="114"/>
      <c r="Z61" s="114"/>
      <c r="AA61" s="114"/>
      <c r="AB61" s="114"/>
      <c r="AC61" s="115"/>
      <c r="AD61" s="114"/>
      <c r="AE61" s="114"/>
      <c r="AF61" s="115"/>
      <c r="AG61" s="116"/>
    </row>
    <row r="62" spans="1:33">
      <c r="A62" s="108" t="s">
        <v>35</v>
      </c>
      <c r="B62" s="109">
        <f>(VLOOKUP($A62,'Occupancy Raw Data'!$B$8:$BE$45,'Occupancy Raw Data'!AG$3,FALSE))/100</f>
        <v>0.67739378566899111</v>
      </c>
      <c r="C62" s="110">
        <f>(VLOOKUP($A62,'Occupancy Raw Data'!$B$8:$BE$45,'Occupancy Raw Data'!AH$3,FALSE))/100</f>
        <v>0.76365990276896989</v>
      </c>
      <c r="D62" s="110">
        <f>(VLOOKUP($A62,'Occupancy Raw Data'!$B$8:$BE$45,'Occupancy Raw Data'!AI$3,FALSE))/100</f>
        <v>0.85486683576410893</v>
      </c>
      <c r="E62" s="110">
        <f>(VLOOKUP($A62,'Occupancy Raw Data'!$B$8:$BE$45,'Occupancy Raw Data'!AJ$3,FALSE))/100</f>
        <v>0.85719192559712498</v>
      </c>
      <c r="F62" s="110">
        <f>(VLOOKUP($A62,'Occupancy Raw Data'!$B$8:$BE$45,'Occupancy Raw Data'!AK$3,FALSE))/100</f>
        <v>0.75443880786303097</v>
      </c>
      <c r="G62" s="111">
        <f>(VLOOKUP($A62,'Occupancy Raw Data'!$B$8:$BE$45,'Occupancy Raw Data'!AL$3,FALSE))/100</f>
        <v>0.78151025153244502</v>
      </c>
      <c r="H62" s="91">
        <f>(VLOOKUP($A62,'Occupancy Raw Data'!$B$8:$BE$45,'Occupancy Raw Data'!AN$3,FALSE))/100</f>
        <v>0.82633164235890899</v>
      </c>
      <c r="I62" s="91">
        <f>(VLOOKUP($A62,'Occupancy Raw Data'!$B$8:$BE$45,'Occupancy Raw Data'!AO$3,FALSE))/100</f>
        <v>0.81800887761572594</v>
      </c>
      <c r="J62" s="111">
        <f>(VLOOKUP($A62,'Occupancy Raw Data'!$B$8:$BE$45,'Occupancy Raw Data'!AP$3,FALSE))/100</f>
        <v>0.82217025998731696</v>
      </c>
      <c r="K62" s="112">
        <f>(VLOOKUP($A62,'Occupancy Raw Data'!$B$8:$BE$45,'Occupancy Raw Data'!AR$3,FALSE))/100</f>
        <v>0.79312739680526601</v>
      </c>
      <c r="M62" s="113">
        <f>VLOOKUP($A62,'ADR Raw Data'!$B$6:$BE$43,'ADR Raw Data'!AG$1,FALSE)</f>
        <v>185.07568999141799</v>
      </c>
      <c r="N62" s="114">
        <f>VLOOKUP($A62,'ADR Raw Data'!$B$6:$BE$43,'ADR Raw Data'!AH$1,FALSE)</f>
        <v>236.470013147424</v>
      </c>
      <c r="O62" s="114">
        <f>VLOOKUP($A62,'ADR Raw Data'!$B$6:$BE$43,'ADR Raw Data'!AI$1,FALSE)</f>
        <v>252.56646577036</v>
      </c>
      <c r="P62" s="114">
        <f>VLOOKUP($A62,'ADR Raw Data'!$B$6:$BE$43,'ADR Raw Data'!AJ$1,FALSE)</f>
        <v>241.19906944487201</v>
      </c>
      <c r="Q62" s="114">
        <f>VLOOKUP($A62,'ADR Raw Data'!$B$6:$BE$43,'ADR Raw Data'!AK$1,FALSE)</f>
        <v>200.679997898718</v>
      </c>
      <c r="R62" s="115">
        <f>VLOOKUP($A62,'ADR Raw Data'!$B$6:$BE$43,'ADR Raw Data'!AL$1,FALSE)</f>
        <v>225.209370287978</v>
      </c>
      <c r="S62" s="114">
        <f>VLOOKUP($A62,'ADR Raw Data'!$B$6:$BE$43,'ADR Raw Data'!AN$1,FALSE)</f>
        <v>159.718207833733</v>
      </c>
      <c r="T62" s="114">
        <f>VLOOKUP($A62,'ADR Raw Data'!$B$6:$BE$43,'ADR Raw Data'!AO$1,FALSE)</f>
        <v>156.55243701550299</v>
      </c>
      <c r="U62" s="115">
        <f>VLOOKUP($A62,'ADR Raw Data'!$B$6:$BE$43,'ADR Raw Data'!AP$1,FALSE)</f>
        <v>158.14333413673901</v>
      </c>
      <c r="V62" s="116">
        <f>VLOOKUP($A62,'ADR Raw Data'!$B$6:$BE$43,'ADR Raw Data'!AR$1,FALSE)</f>
        <v>205.345978641589</v>
      </c>
      <c r="X62" s="113">
        <f>VLOOKUP($A62,'RevPAR Raw Data'!$B$6:$BE$43,'RevPAR Raw Data'!AG$1,FALSE)</f>
        <v>125.36912227858799</v>
      </c>
      <c r="Y62" s="114">
        <f>VLOOKUP($A62,'RevPAR Raw Data'!$B$6:$BE$43,'RevPAR Raw Data'!AH$1,FALSE)</f>
        <v>180.58266724793901</v>
      </c>
      <c r="Z62" s="114">
        <f>VLOOKUP($A62,'RevPAR Raw Data'!$B$6:$BE$43,'RevPAR Raw Data'!AI$1,FALSE)</f>
        <v>215.910695413231</v>
      </c>
      <c r="AA62" s="114">
        <f>VLOOKUP($A62,'RevPAR Raw Data'!$B$6:$BE$43,'RevPAR Raw Data'!AJ$1,FALSE)</f>
        <v>206.75389478968501</v>
      </c>
      <c r="AB62" s="114">
        <f>VLOOKUP($A62,'RevPAR Raw Data'!$B$6:$BE$43,'RevPAR Raw Data'!AK$1,FALSE)</f>
        <v>151.40077837666399</v>
      </c>
      <c r="AC62" s="115">
        <f>VLOOKUP($A62,'RevPAR Raw Data'!$B$6:$BE$43,'RevPAR Raw Data'!AL$1,FALSE)</f>
        <v>176.00343162122101</v>
      </c>
      <c r="AD62" s="114">
        <f>VLOOKUP($A62,'RevPAR Raw Data'!$B$6:$BE$43,'RevPAR Raw Data'!AN$1,FALSE)</f>
        <v>131.98020899387001</v>
      </c>
      <c r="AE62" s="114">
        <f>VLOOKUP($A62,'RevPAR Raw Data'!$B$6:$BE$43,'RevPAR Raw Data'!AO$1,FALSE)</f>
        <v>128.061283291058</v>
      </c>
      <c r="AF62" s="115">
        <f>VLOOKUP($A62,'RevPAR Raw Data'!$B$6:$BE$43,'RevPAR Raw Data'!AP$1,FALSE)</f>
        <v>130.02074614246399</v>
      </c>
      <c r="AG62" s="116">
        <f>VLOOKUP($A62,'RevPAR Raw Data'!$B$6:$BE$43,'RevPAR Raw Data'!AR$1,FALSE)</f>
        <v>162.865521484433</v>
      </c>
    </row>
    <row r="63" spans="1:33" ht="14.25">
      <c r="A63" s="93" t="s">
        <v>14</v>
      </c>
      <c r="B63" s="81">
        <f>(VLOOKUP($A62,'Occupancy Raw Data'!$B$8:$BE$51,'Occupancy Raw Data'!AT$3,FALSE))/100</f>
        <v>-2.0708547516686399E-2</v>
      </c>
      <c r="C63" s="82">
        <f>(VLOOKUP($A62,'Occupancy Raw Data'!$B$8:$BE$51,'Occupancy Raw Data'!AU$3,FALSE))/100</f>
        <v>-4.8952291510288105E-2</v>
      </c>
      <c r="D63" s="82">
        <f>(VLOOKUP($A62,'Occupancy Raw Data'!$B$8:$BE$51,'Occupancy Raw Data'!AV$3,FALSE))/100</f>
        <v>-4.1714476264081098E-2</v>
      </c>
      <c r="E63" s="82">
        <f>(VLOOKUP($A62,'Occupancy Raw Data'!$B$8:$BE$51,'Occupancy Raw Data'!AW$3,FALSE))/100</f>
        <v>-4.79466148161906E-2</v>
      </c>
      <c r="F63" s="82">
        <f>(VLOOKUP($A62,'Occupancy Raw Data'!$B$8:$BE$51,'Occupancy Raw Data'!AX$3,FALSE))/100</f>
        <v>-3.9701546984628203E-2</v>
      </c>
      <c r="G63" s="82">
        <f>(VLOOKUP($A62,'Occupancy Raw Data'!$B$8:$BE$51,'Occupancy Raw Data'!AY$3,FALSE))/100</f>
        <v>-4.0563241182136299E-2</v>
      </c>
      <c r="H63" s="83">
        <f>(VLOOKUP($A62,'Occupancy Raw Data'!$B$8:$BE$51,'Occupancy Raw Data'!BA$3,FALSE))/100</f>
        <v>0.109677249690999</v>
      </c>
      <c r="I63" s="83">
        <f>(VLOOKUP($A62,'Occupancy Raw Data'!$B$8:$BE$51,'Occupancy Raw Data'!BB$3,FALSE))/100</f>
        <v>9.2256583174367496E-2</v>
      </c>
      <c r="J63" s="82">
        <f>(VLOOKUP($A62,'Occupancy Raw Data'!$B$8:$BE$51,'Occupancy Raw Data'!BC$3,FALSE))/100</f>
        <v>0.10094209038048801</v>
      </c>
      <c r="K63" s="84">
        <f>(VLOOKUP($A62,'Occupancy Raw Data'!$B$8:$BE$51,'Occupancy Raw Data'!BE$3,FALSE))/100</f>
        <v>-2.5940769627727299E-3</v>
      </c>
      <c r="M63" s="81">
        <f>(VLOOKUP($A62,'ADR Raw Data'!$B$6:$BE$49,'ADR Raw Data'!AT$1,FALSE))/100</f>
        <v>-8.2701068125127397E-2</v>
      </c>
      <c r="N63" s="82">
        <f>(VLOOKUP($A62,'ADR Raw Data'!$B$6:$BE$49,'ADR Raw Data'!AU$1,FALSE))/100</f>
        <v>-1.86766151495317E-2</v>
      </c>
      <c r="O63" s="82">
        <f>(VLOOKUP($A62,'ADR Raw Data'!$B$6:$BE$49,'ADR Raw Data'!AV$1,FALSE))/100</f>
        <v>-1.2528013024089799E-2</v>
      </c>
      <c r="P63" s="82">
        <f>(VLOOKUP($A62,'ADR Raw Data'!$B$6:$BE$49,'ADR Raw Data'!AW$1,FALSE))/100</f>
        <v>-2.80246697622752E-2</v>
      </c>
      <c r="Q63" s="82">
        <f>(VLOOKUP($A62,'ADR Raw Data'!$B$6:$BE$49,'ADR Raw Data'!AX$1,FALSE))/100</f>
        <v>-5.3144403948815901E-2</v>
      </c>
      <c r="R63" s="82">
        <f>(VLOOKUP($A62,'ADR Raw Data'!$B$6:$BE$49,'ADR Raw Data'!AY$1,FALSE))/100</f>
        <v>-3.56782321524792E-2</v>
      </c>
      <c r="S63" s="83">
        <f>(VLOOKUP($A62,'ADR Raw Data'!$B$6:$BE$49,'ADR Raw Data'!BA$1,FALSE))/100</f>
        <v>-2.1021612108057298E-2</v>
      </c>
      <c r="T63" s="83">
        <f>(VLOOKUP($A62,'ADR Raw Data'!$B$6:$BE$49,'ADR Raw Data'!BB$1,FALSE))/100</f>
        <v>-3.4672470707794001E-2</v>
      </c>
      <c r="U63" s="82">
        <f>(VLOOKUP($A62,'ADR Raw Data'!$B$6:$BE$49,'ADR Raw Data'!BC$1,FALSE))/100</f>
        <v>-2.7769104131761601E-2</v>
      </c>
      <c r="V63" s="84">
        <f>(VLOOKUP($A62,'ADR Raw Data'!$B$6:$BE$49,'ADR Raw Data'!BE$1,FALSE))/100</f>
        <v>-4.2776877663816194E-2</v>
      </c>
      <c r="X63" s="81">
        <f>(VLOOKUP($A62,'RevPAR Raw Data'!$B$6:$BE$49,'RevPAR Raw Data'!AT$1,FALSE))/100</f>
        <v>-0.101696996642863</v>
      </c>
      <c r="Y63" s="82">
        <f>(VLOOKUP($A62,'RevPAR Raw Data'!$B$6:$BE$49,'RevPAR Raw Data'!AU$1,FALSE))/100</f>
        <v>-6.6714643550594491E-2</v>
      </c>
      <c r="Z63" s="82">
        <f>(VLOOKUP($A62,'RevPAR Raw Data'!$B$6:$BE$49,'RevPAR Raw Data'!AV$1,FALSE))/100</f>
        <v>-5.3719889786241398E-2</v>
      </c>
      <c r="AA63" s="82">
        <f>(VLOOKUP($A62,'RevPAR Raw Data'!$B$6:$BE$49,'RevPAR Raw Data'!AW$1,FALSE))/100</f>
        <v>-7.4627596532023097E-2</v>
      </c>
      <c r="AB63" s="82">
        <f>(VLOOKUP($A62,'RevPAR Raw Data'!$B$6:$BE$49,'RevPAR Raw Data'!AX$1,FALSE))/100</f>
        <v>-9.0736035883100197E-2</v>
      </c>
      <c r="AC63" s="82">
        <f>(VLOOKUP($A62,'RevPAR Raw Data'!$B$6:$BE$49,'RevPAR Raw Data'!AY$1,FALSE))/100</f>
        <v>-7.4794248598862301E-2</v>
      </c>
      <c r="AD63" s="83">
        <f>(VLOOKUP($A62,'RevPAR Raw Data'!$B$6:$BE$49,'RevPAR Raw Data'!BA$1,FALSE))/100</f>
        <v>8.6350044982859503E-2</v>
      </c>
      <c r="AE63" s="83">
        <f>(VLOOKUP($A62,'RevPAR Raw Data'!$B$6:$BE$49,'RevPAR Raw Data'!BB$1,FALSE))/100</f>
        <v>5.4385348788859096E-2</v>
      </c>
      <c r="AF63" s="82">
        <f>(VLOOKUP($A62,'RevPAR Raw Data'!$B$6:$BE$49,'RevPAR Raw Data'!BC$1,FALSE))/100</f>
        <v>7.0369914829673405E-2</v>
      </c>
      <c r="AG63" s="84">
        <f>(VLOOKUP($A62,'RevPAR Raw Data'!$B$6:$BE$49,'RevPAR Raw Data'!BE$1,FALSE))/100</f>
        <v>-4.5259988113701903E-2</v>
      </c>
    </row>
    <row r="64" spans="1:33">
      <c r="A64" s="131"/>
      <c r="B64" s="109"/>
      <c r="C64" s="110"/>
      <c r="D64" s="110"/>
      <c r="E64" s="110"/>
      <c r="F64" s="110"/>
      <c r="G64" s="111"/>
      <c r="H64" s="91"/>
      <c r="I64" s="91"/>
      <c r="J64" s="111"/>
      <c r="K64" s="112"/>
      <c r="M64" s="113"/>
      <c r="N64" s="114"/>
      <c r="O64" s="114"/>
      <c r="P64" s="114"/>
      <c r="Q64" s="114"/>
      <c r="R64" s="115"/>
      <c r="S64" s="114"/>
      <c r="T64" s="114"/>
      <c r="U64" s="115"/>
      <c r="V64" s="116"/>
      <c r="X64" s="113"/>
      <c r="Y64" s="114"/>
      <c r="Z64" s="114"/>
      <c r="AA64" s="114"/>
      <c r="AB64" s="114"/>
      <c r="AC64" s="115"/>
      <c r="AD64" s="114"/>
      <c r="AE64" s="114"/>
      <c r="AF64" s="115"/>
      <c r="AG64" s="116"/>
    </row>
    <row r="65" spans="1:33">
      <c r="A65" s="108" t="s">
        <v>36</v>
      </c>
      <c r="B65" s="109">
        <f>(VLOOKUP($A65,'Occupancy Raw Data'!$B$8:$BE$45,'Occupancy Raw Data'!AG$3,FALSE))/100</f>
        <v>0.64531976744185993</v>
      </c>
      <c r="C65" s="110">
        <f>(VLOOKUP($A65,'Occupancy Raw Data'!$B$8:$BE$45,'Occupancy Raw Data'!AH$3,FALSE))/100</f>
        <v>0.71369186046511601</v>
      </c>
      <c r="D65" s="110">
        <f>(VLOOKUP($A65,'Occupancy Raw Data'!$B$8:$BE$45,'Occupancy Raw Data'!AI$3,FALSE))/100</f>
        <v>0.80831395348837209</v>
      </c>
      <c r="E65" s="110">
        <f>(VLOOKUP($A65,'Occupancy Raw Data'!$B$8:$BE$45,'Occupancy Raw Data'!AJ$3,FALSE))/100</f>
        <v>0.78595930232558109</v>
      </c>
      <c r="F65" s="110">
        <f>(VLOOKUP($A65,'Occupancy Raw Data'!$B$8:$BE$45,'Occupancy Raw Data'!AK$3,FALSE))/100</f>
        <v>0.71322674418604604</v>
      </c>
      <c r="G65" s="111">
        <f>(VLOOKUP($A65,'Occupancy Raw Data'!$B$8:$BE$45,'Occupancy Raw Data'!AL$3,FALSE))/100</f>
        <v>0.73330232558139496</v>
      </c>
      <c r="H65" s="91">
        <f>(VLOOKUP($A65,'Occupancy Raw Data'!$B$8:$BE$45,'Occupancy Raw Data'!AN$3,FALSE))/100</f>
        <v>0.73555232558139494</v>
      </c>
      <c r="I65" s="91">
        <f>(VLOOKUP($A65,'Occupancy Raw Data'!$B$8:$BE$45,'Occupancy Raw Data'!AO$3,FALSE))/100</f>
        <v>0.7820639534883721</v>
      </c>
      <c r="J65" s="111">
        <f>(VLOOKUP($A65,'Occupancy Raw Data'!$B$8:$BE$45,'Occupancy Raw Data'!AP$3,FALSE))/100</f>
        <v>0.75880813953488302</v>
      </c>
      <c r="K65" s="112">
        <f>(VLOOKUP($A65,'Occupancy Raw Data'!$B$8:$BE$45,'Occupancy Raw Data'!AR$3,FALSE))/100</f>
        <v>0.74058970099667709</v>
      </c>
      <c r="M65" s="113">
        <f>VLOOKUP($A65,'ADR Raw Data'!$B$6:$BE$43,'ADR Raw Data'!AG$1,FALSE)</f>
        <v>153.36085003829001</v>
      </c>
      <c r="N65" s="114">
        <f>VLOOKUP($A65,'ADR Raw Data'!$B$6:$BE$43,'ADR Raw Data'!AH$1,FALSE)</f>
        <v>177.71411877316601</v>
      </c>
      <c r="O65" s="114">
        <f>VLOOKUP($A65,'ADR Raw Data'!$B$6:$BE$43,'ADR Raw Data'!AI$1,FALSE)</f>
        <v>185.82523340286201</v>
      </c>
      <c r="P65" s="114">
        <f>VLOOKUP($A65,'ADR Raw Data'!$B$6:$BE$43,'ADR Raw Data'!AJ$1,FALSE)</f>
        <v>173.18071013795901</v>
      </c>
      <c r="Q65" s="114">
        <f>VLOOKUP($A65,'ADR Raw Data'!$B$6:$BE$43,'ADR Raw Data'!AK$1,FALSE)</f>
        <v>155.89049398818</v>
      </c>
      <c r="R65" s="115">
        <f>VLOOKUP($A65,'ADR Raw Data'!$B$6:$BE$43,'ADR Raw Data'!AL$1,FALSE)</f>
        <v>169.998996337054</v>
      </c>
      <c r="S65" s="114">
        <f>VLOOKUP($A65,'ADR Raw Data'!$B$6:$BE$43,'ADR Raw Data'!AN$1,FALSE)</f>
        <v>146.038672884638</v>
      </c>
      <c r="T65" s="114">
        <f>VLOOKUP($A65,'ADR Raw Data'!$B$6:$BE$43,'ADR Raw Data'!AO$1,FALSE)</f>
        <v>145.27005352562901</v>
      </c>
      <c r="U65" s="115">
        <f>VLOOKUP($A65,'ADR Raw Data'!$B$6:$BE$43,'ADR Raw Data'!AP$1,FALSE)</f>
        <v>145.64258495192101</v>
      </c>
      <c r="V65" s="116">
        <f>VLOOKUP($A65,'ADR Raw Data'!$B$6:$BE$43,'ADR Raw Data'!AR$1,FALSE)</f>
        <v>162.868831518386</v>
      </c>
      <c r="X65" s="113">
        <f>VLOOKUP($A65,'RevPAR Raw Data'!$B$6:$BE$43,'RevPAR Raw Data'!AG$1,FALSE)</f>
        <v>98.966788081395293</v>
      </c>
      <c r="Y65" s="114">
        <f>VLOOKUP($A65,'RevPAR Raw Data'!$B$6:$BE$43,'RevPAR Raw Data'!AH$1,FALSE)</f>
        <v>126.833120058139</v>
      </c>
      <c r="Z65" s="114">
        <f>VLOOKUP($A65,'RevPAR Raw Data'!$B$6:$BE$43,'RevPAR Raw Data'!AI$1,FALSE)</f>
        <v>150.205129069767</v>
      </c>
      <c r="AA65" s="114">
        <f>VLOOKUP($A65,'RevPAR Raw Data'!$B$6:$BE$43,'RevPAR Raw Data'!AJ$1,FALSE)</f>
        <v>136.11299011627901</v>
      </c>
      <c r="AB65" s="114">
        <f>VLOOKUP($A65,'RevPAR Raw Data'!$B$6:$BE$43,'RevPAR Raw Data'!AK$1,FALSE)</f>
        <v>111.185269476744</v>
      </c>
      <c r="AC65" s="115">
        <f>VLOOKUP($A65,'RevPAR Raw Data'!$B$6:$BE$43,'RevPAR Raw Data'!AL$1,FALSE)</f>
        <v>124.660659360465</v>
      </c>
      <c r="AD65" s="114">
        <f>VLOOKUP($A65,'RevPAR Raw Data'!$B$6:$BE$43,'RevPAR Raw Data'!AN$1,FALSE)</f>
        <v>107.419085465116</v>
      </c>
      <c r="AE65" s="114">
        <f>VLOOKUP($A65,'RevPAR Raw Data'!$B$6:$BE$43,'RevPAR Raw Data'!AO$1,FALSE)</f>
        <v>113.61047238371999</v>
      </c>
      <c r="AF65" s="115">
        <f>VLOOKUP($A65,'RevPAR Raw Data'!$B$6:$BE$43,'RevPAR Raw Data'!AP$1,FALSE)</f>
        <v>110.514778924418</v>
      </c>
      <c r="AG65" s="116">
        <f>VLOOKUP($A65,'RevPAR Raw Data'!$B$6:$BE$43,'RevPAR Raw Data'!AR$1,FALSE)</f>
        <v>120.61897923588</v>
      </c>
    </row>
    <row r="66" spans="1:33" ht="14.25">
      <c r="A66" s="93" t="s">
        <v>14</v>
      </c>
      <c r="B66" s="81">
        <f>(VLOOKUP($A65,'Occupancy Raw Data'!$B$8:$BE$51,'Occupancy Raw Data'!AT$3,FALSE))/100</f>
        <v>-2.6894268002179998E-2</v>
      </c>
      <c r="C66" s="82">
        <f>(VLOOKUP($A65,'Occupancy Raw Data'!$B$8:$BE$51,'Occupancy Raw Data'!AU$3,FALSE))/100</f>
        <v>-5.2418859863928399E-2</v>
      </c>
      <c r="D66" s="82">
        <f>(VLOOKUP($A65,'Occupancy Raw Data'!$B$8:$BE$51,'Occupancy Raw Data'!AV$3,FALSE))/100</f>
        <v>-3.7307887630486397E-2</v>
      </c>
      <c r="E66" s="82">
        <f>(VLOOKUP($A65,'Occupancy Raw Data'!$B$8:$BE$51,'Occupancy Raw Data'!AW$3,FALSE))/100</f>
        <v>-4.2695440343602301E-2</v>
      </c>
      <c r="F66" s="82">
        <f>(VLOOKUP($A65,'Occupancy Raw Data'!$B$8:$BE$51,'Occupancy Raw Data'!AX$3,FALSE))/100</f>
        <v>-4.6921074554236806E-3</v>
      </c>
      <c r="G66" s="82">
        <f>(VLOOKUP($A65,'Occupancy Raw Data'!$B$8:$BE$51,'Occupancy Raw Data'!AY$3,FALSE))/100</f>
        <v>-3.3492604088442901E-2</v>
      </c>
      <c r="H66" s="83">
        <f>(VLOOKUP($A65,'Occupancy Raw Data'!$B$8:$BE$51,'Occupancy Raw Data'!BA$3,FALSE))/100</f>
        <v>7.0778202219071398E-2</v>
      </c>
      <c r="I66" s="83">
        <f>(VLOOKUP($A65,'Occupancy Raw Data'!$B$8:$BE$51,'Occupancy Raw Data'!BB$3,FALSE))/100</f>
        <v>5.8254349803274701E-2</v>
      </c>
      <c r="J66" s="82">
        <f>(VLOOKUP($A65,'Occupancy Raw Data'!$B$8:$BE$51,'Occupancy Raw Data'!BC$3,FALSE))/100</f>
        <v>6.4210796313629401E-2</v>
      </c>
      <c r="K66" s="84">
        <f>(VLOOKUP($A65,'Occupancy Raw Data'!$B$8:$BE$51,'Occupancy Raw Data'!BE$3,FALSE))/100</f>
        <v>-6.7745463291603502E-3</v>
      </c>
      <c r="M66" s="81">
        <f>(VLOOKUP($A65,'ADR Raw Data'!$B$6:$BE$49,'ADR Raw Data'!AT$1,FALSE))/100</f>
        <v>-6.0669321974833802E-2</v>
      </c>
      <c r="N66" s="82">
        <f>(VLOOKUP($A65,'ADR Raw Data'!$B$6:$BE$49,'ADR Raw Data'!AU$1,FALSE))/100</f>
        <v>-7.1819289845034801E-2</v>
      </c>
      <c r="O66" s="82">
        <f>(VLOOKUP($A65,'ADR Raw Data'!$B$6:$BE$49,'ADR Raw Data'!AV$1,FALSE))/100</f>
        <v>-6.2815252590288903E-2</v>
      </c>
      <c r="P66" s="82">
        <f>(VLOOKUP($A65,'ADR Raw Data'!$B$6:$BE$49,'ADR Raw Data'!AW$1,FALSE))/100</f>
        <v>-6.3500624996418703E-2</v>
      </c>
      <c r="Q66" s="82">
        <f>(VLOOKUP($A65,'ADR Raw Data'!$B$6:$BE$49,'ADR Raw Data'!AX$1,FALSE))/100</f>
        <v>-6.3540741034936704E-2</v>
      </c>
      <c r="R66" s="82">
        <f>(VLOOKUP($A65,'ADR Raw Data'!$B$6:$BE$49,'ADR Raw Data'!AY$1,FALSE))/100</f>
        <v>-6.5459028007712805E-2</v>
      </c>
      <c r="S66" s="83">
        <f>(VLOOKUP($A65,'ADR Raw Data'!$B$6:$BE$49,'ADR Raw Data'!BA$1,FALSE))/100</f>
        <v>-3.2968925995998502E-2</v>
      </c>
      <c r="T66" s="83">
        <f>(VLOOKUP($A65,'ADR Raw Data'!$B$6:$BE$49,'ADR Raw Data'!BB$1,FALSE))/100</f>
        <v>-4.7640722978453398E-2</v>
      </c>
      <c r="U66" s="82">
        <f>(VLOOKUP($A65,'ADR Raw Data'!$B$6:$BE$49,'ADR Raw Data'!BC$1,FALSE))/100</f>
        <v>-4.0604017989688101E-2</v>
      </c>
      <c r="V66" s="84">
        <f>(VLOOKUP($A65,'ADR Raw Data'!$B$6:$BE$49,'ADR Raw Data'!BE$1,FALSE))/100</f>
        <v>-6.2199152147150397E-2</v>
      </c>
      <c r="X66" s="81">
        <f>(VLOOKUP($A65,'RevPAR Raw Data'!$B$6:$BE$49,'RevPAR Raw Data'!AT$1,FALSE))/100</f>
        <v>-8.5931932972312094E-2</v>
      </c>
      <c r="Y66" s="82">
        <f>(VLOOKUP($A65,'RevPAR Raw Data'!$B$6:$BE$49,'RevPAR Raw Data'!AU$1,FALSE))/100</f>
        <v>-0.12047346441904899</v>
      </c>
      <c r="Z66" s="82">
        <f>(VLOOKUP($A65,'RevPAR Raw Data'!$B$6:$BE$49,'RevPAR Raw Data'!AV$1,FALSE))/100</f>
        <v>-9.7779635835656298E-2</v>
      </c>
      <c r="AA66" s="82">
        <f>(VLOOKUP($A65,'RevPAR Raw Data'!$B$6:$BE$49,'RevPAR Raw Data'!AW$1,FALSE))/100</f>
        <v>-0.10348487819370501</v>
      </c>
      <c r="AB66" s="82">
        <f>(VLOOKUP($A65,'RevPAR Raw Data'!$B$6:$BE$49,'RevPAR Raw Data'!AX$1,FALSE))/100</f>
        <v>-6.7934708505627203E-2</v>
      </c>
      <c r="AC66" s="82">
        <f>(VLOOKUP($A65,'RevPAR Raw Data'!$B$6:$BE$49,'RevPAR Raw Data'!AY$1,FALSE))/100</f>
        <v>-9.6759238787079205E-2</v>
      </c>
      <c r="AD66" s="83">
        <f>(VLOOKUP($A65,'RevPAR Raw Data'!$B$6:$BE$49,'RevPAR Raw Data'!BA$1,FALSE))/100</f>
        <v>3.5475794911982501E-2</v>
      </c>
      <c r="AE66" s="83">
        <f>(VLOOKUP($A65,'RevPAR Raw Data'!$B$6:$BE$49,'RevPAR Raw Data'!BB$1,FALSE))/100</f>
        <v>7.8383474835535313E-3</v>
      </c>
      <c r="AF66" s="82">
        <f>(VLOOKUP($A65,'RevPAR Raw Data'!$B$6:$BE$49,'RevPAR Raw Data'!BC$1,FALSE))/100</f>
        <v>2.0999561995290499E-2</v>
      </c>
      <c r="AG66" s="84">
        <f>(VLOOKUP($A65,'RevPAR Raw Data'!$B$6:$BE$49,'RevPAR Raw Data'!BE$1,FALSE))/100</f>
        <v>-6.8552327438455393E-2</v>
      </c>
    </row>
    <row r="67" spans="1:33">
      <c r="A67" s="134"/>
      <c r="B67" s="109"/>
      <c r="C67" s="110"/>
      <c r="D67" s="110"/>
      <c r="E67" s="110"/>
      <c r="F67" s="110"/>
      <c r="G67" s="111"/>
      <c r="H67" s="91"/>
      <c r="I67" s="91"/>
      <c r="J67" s="111"/>
      <c r="K67" s="112"/>
      <c r="M67" s="113"/>
      <c r="N67" s="114"/>
      <c r="O67" s="114"/>
      <c r="P67" s="114"/>
      <c r="Q67" s="114"/>
      <c r="R67" s="115"/>
      <c r="S67" s="114"/>
      <c r="T67" s="114"/>
      <c r="U67" s="115"/>
      <c r="V67" s="116"/>
      <c r="X67" s="113"/>
      <c r="Y67" s="114"/>
      <c r="Z67" s="114"/>
      <c r="AA67" s="114"/>
      <c r="AB67" s="114"/>
      <c r="AC67" s="115"/>
      <c r="AD67" s="114"/>
      <c r="AE67" s="114"/>
      <c r="AF67" s="115"/>
      <c r="AG67" s="116"/>
    </row>
    <row r="68" spans="1:33">
      <c r="A68" s="108" t="s">
        <v>37</v>
      </c>
      <c r="B68" s="109">
        <f>(VLOOKUP($A68,'Occupancy Raw Data'!$B$8:$BE$45,'Occupancy Raw Data'!AG$3,FALSE))/100</f>
        <v>0.65916705175600698</v>
      </c>
      <c r="C68" s="110">
        <f>(VLOOKUP($A68,'Occupancy Raw Data'!$B$8:$BE$45,'Occupancy Raw Data'!AH$3,FALSE))/100</f>
        <v>0.74402148798521195</v>
      </c>
      <c r="D68" s="110">
        <f>(VLOOKUP($A68,'Occupancy Raw Data'!$B$8:$BE$45,'Occupancy Raw Data'!AI$3,FALSE))/100</f>
        <v>0.85611136783733799</v>
      </c>
      <c r="E68" s="110">
        <f>(VLOOKUP($A68,'Occupancy Raw Data'!$B$8:$BE$45,'Occupancy Raw Data'!AJ$3,FALSE))/100</f>
        <v>0.846031654343807</v>
      </c>
      <c r="F68" s="110">
        <f>(VLOOKUP($A68,'Occupancy Raw Data'!$B$8:$BE$45,'Occupancy Raw Data'!AK$3,FALSE))/100</f>
        <v>0.720945009242144</v>
      </c>
      <c r="G68" s="111">
        <f>(VLOOKUP($A68,'Occupancy Raw Data'!$B$8:$BE$45,'Occupancy Raw Data'!AL$3,FALSE))/100</f>
        <v>0.76525531423290205</v>
      </c>
      <c r="H68" s="91">
        <f>(VLOOKUP($A68,'Occupancy Raw Data'!$B$8:$BE$45,'Occupancy Raw Data'!AN$3,FALSE))/100</f>
        <v>0.73581908502772608</v>
      </c>
      <c r="I68" s="91">
        <f>(VLOOKUP($A68,'Occupancy Raw Data'!$B$8:$BE$45,'Occupancy Raw Data'!AO$3,FALSE))/100</f>
        <v>0.80065850277264305</v>
      </c>
      <c r="J68" s="111">
        <f>(VLOOKUP($A68,'Occupancy Raw Data'!$B$8:$BE$45,'Occupancy Raw Data'!AP$3,FALSE))/100</f>
        <v>0.76823879390018401</v>
      </c>
      <c r="K68" s="112">
        <f>(VLOOKUP($A68,'Occupancy Raw Data'!$B$8:$BE$45,'Occupancy Raw Data'!AR$3,FALSE))/100</f>
        <v>0.76610773699498191</v>
      </c>
      <c r="M68" s="113">
        <f>VLOOKUP($A68,'ADR Raw Data'!$B$6:$BE$43,'ADR Raw Data'!AG$1,FALSE)</f>
        <v>147.65210664680299</v>
      </c>
      <c r="N68" s="114">
        <f>VLOOKUP($A68,'ADR Raw Data'!$B$6:$BE$43,'ADR Raw Data'!AH$1,FALSE)</f>
        <v>186.61948293932599</v>
      </c>
      <c r="O68" s="114">
        <f>VLOOKUP($A68,'ADR Raw Data'!$B$6:$BE$43,'ADR Raw Data'!AI$1,FALSE)</f>
        <v>207.31853518655899</v>
      </c>
      <c r="P68" s="114">
        <f>VLOOKUP($A68,'ADR Raw Data'!$B$6:$BE$43,'ADR Raw Data'!AJ$1,FALSE)</f>
        <v>199.045767248148</v>
      </c>
      <c r="Q68" s="114">
        <f>VLOOKUP($A68,'ADR Raw Data'!$B$6:$BE$43,'ADR Raw Data'!AK$1,FALSE)</f>
        <v>160.39615856101199</v>
      </c>
      <c r="R68" s="115">
        <f>VLOOKUP($A68,'ADR Raw Data'!$B$6:$BE$43,'ADR Raw Data'!AL$1,FALSE)</f>
        <v>182.344344623002</v>
      </c>
      <c r="S68" s="114">
        <f>VLOOKUP($A68,'ADR Raw Data'!$B$6:$BE$43,'ADR Raw Data'!AN$1,FALSE)</f>
        <v>142.93033088668199</v>
      </c>
      <c r="T68" s="114">
        <f>VLOOKUP($A68,'ADR Raw Data'!$B$6:$BE$43,'ADR Raw Data'!AO$1,FALSE)</f>
        <v>143.78715424572499</v>
      </c>
      <c r="U68" s="115">
        <f>VLOOKUP($A68,'ADR Raw Data'!$B$6:$BE$43,'ADR Raw Data'!AP$1,FALSE)</f>
        <v>143.37682155679599</v>
      </c>
      <c r="V68" s="116">
        <f>VLOOKUP($A68,'ADR Raw Data'!$B$6:$BE$43,'ADR Raw Data'!AR$1,FALSE)</f>
        <v>171.17979669323501</v>
      </c>
      <c r="X68" s="113">
        <f>VLOOKUP($A68,'RevPAR Raw Data'!$B$6:$BE$43,'RevPAR Raw Data'!AG$1,FALSE)</f>
        <v>97.327403823937104</v>
      </c>
      <c r="Y68" s="114">
        <f>VLOOKUP($A68,'RevPAR Raw Data'!$B$6:$BE$43,'RevPAR Raw Data'!AH$1,FALSE)</f>
        <v>138.84890538354799</v>
      </c>
      <c r="Z68" s="114">
        <f>VLOOKUP($A68,'RevPAR Raw Data'!$B$6:$BE$43,'RevPAR Raw Data'!AI$1,FALSE)</f>
        <v>177.48775473659799</v>
      </c>
      <c r="AA68" s="114">
        <f>VLOOKUP($A68,'RevPAR Raw Data'!$B$6:$BE$43,'RevPAR Raw Data'!AJ$1,FALSE)</f>
        <v>168.399019755083</v>
      </c>
      <c r="AB68" s="114">
        <f>VLOOKUP($A68,'RevPAR Raw Data'!$B$6:$BE$43,'RevPAR Raw Data'!AK$1,FALSE)</f>
        <v>115.636810016173</v>
      </c>
      <c r="AC68" s="115">
        <f>VLOOKUP($A68,'RevPAR Raw Data'!$B$6:$BE$43,'RevPAR Raw Data'!AL$1,FALSE)</f>
        <v>139.53997874306799</v>
      </c>
      <c r="AD68" s="114">
        <f>VLOOKUP($A68,'RevPAR Raw Data'!$B$6:$BE$43,'RevPAR Raw Data'!AN$1,FALSE)</f>
        <v>105.170865295748</v>
      </c>
      <c r="AE68" s="114">
        <f>VLOOKUP($A68,'RevPAR Raw Data'!$B$6:$BE$43,'RevPAR Raw Data'!AO$1,FALSE)</f>
        <v>115.124407636321</v>
      </c>
      <c r="AF68" s="115">
        <f>VLOOKUP($A68,'RevPAR Raw Data'!$B$6:$BE$43,'RevPAR Raw Data'!AP$1,FALSE)</f>
        <v>110.147636466035</v>
      </c>
      <c r="AG68" s="116">
        <f>VLOOKUP($A68,'RevPAR Raw Data'!$B$6:$BE$43,'RevPAR Raw Data'!AR$1,FALSE)</f>
        <v>131.14216666391599</v>
      </c>
    </row>
    <row r="69" spans="1:33" ht="14.25">
      <c r="A69" s="93" t="s">
        <v>14</v>
      </c>
      <c r="B69" s="81">
        <f>(VLOOKUP($A68,'Occupancy Raw Data'!$B$8:$BE$51,'Occupancy Raw Data'!AT$3,FALSE))/100</f>
        <v>4.13506565067598E-2</v>
      </c>
      <c r="C69" s="82">
        <f>(VLOOKUP($A68,'Occupancy Raw Data'!$B$8:$BE$51,'Occupancy Raw Data'!AU$3,FALSE))/100</f>
        <v>-9.4985527838223197E-4</v>
      </c>
      <c r="D69" s="82">
        <f>(VLOOKUP($A68,'Occupancy Raw Data'!$B$8:$BE$51,'Occupancy Raw Data'!AV$3,FALSE))/100</f>
        <v>-1.23072580822534E-2</v>
      </c>
      <c r="E69" s="82">
        <f>(VLOOKUP($A68,'Occupancy Raw Data'!$B$8:$BE$51,'Occupancy Raw Data'!AW$3,FALSE))/100</f>
        <v>-1.9573567562509598E-2</v>
      </c>
      <c r="F69" s="82">
        <f>(VLOOKUP($A68,'Occupancy Raw Data'!$B$8:$BE$51,'Occupancy Raw Data'!AX$3,FALSE))/100</f>
        <v>2.75058924831438E-2</v>
      </c>
      <c r="G69" s="82">
        <f>(VLOOKUP($A68,'Occupancy Raw Data'!$B$8:$BE$51,'Occupancy Raw Data'!AY$3,FALSE))/100</f>
        <v>4.5177764402789004E-3</v>
      </c>
      <c r="H69" s="83">
        <f>(VLOOKUP($A68,'Occupancy Raw Data'!$B$8:$BE$51,'Occupancy Raw Data'!BA$3,FALSE))/100</f>
        <v>5.1187282728887798E-2</v>
      </c>
      <c r="I69" s="83">
        <f>(VLOOKUP($A68,'Occupancy Raw Data'!$B$8:$BE$51,'Occupancy Raw Data'!BB$3,FALSE))/100</f>
        <v>5.7344108645686898E-2</v>
      </c>
      <c r="J69" s="82">
        <f>(VLOOKUP($A68,'Occupancy Raw Data'!$B$8:$BE$51,'Occupancy Raw Data'!BC$3,FALSE))/100</f>
        <v>5.4387222613364095E-2</v>
      </c>
      <c r="K69" s="84">
        <f>(VLOOKUP($A68,'Occupancy Raw Data'!$B$8:$BE$51,'Occupancy Raw Data'!BE$3,FALSE))/100</f>
        <v>1.8316904271424701E-2</v>
      </c>
      <c r="M69" s="81">
        <f>(VLOOKUP($A68,'ADR Raw Data'!$B$6:$BE$49,'ADR Raw Data'!AT$1,FALSE))/100</f>
        <v>-6.0963587681798007E-3</v>
      </c>
      <c r="N69" s="82">
        <f>(VLOOKUP($A68,'ADR Raw Data'!$B$6:$BE$49,'ADR Raw Data'!AU$1,FALSE))/100</f>
        <v>2.94356668834997E-2</v>
      </c>
      <c r="O69" s="82">
        <f>(VLOOKUP($A68,'ADR Raw Data'!$B$6:$BE$49,'ADR Raw Data'!AV$1,FALSE))/100</f>
        <v>2.26069227009888E-2</v>
      </c>
      <c r="P69" s="82">
        <f>(VLOOKUP($A68,'ADR Raw Data'!$B$6:$BE$49,'ADR Raw Data'!AW$1,FALSE))/100</f>
        <v>1.5787243069519098E-2</v>
      </c>
      <c r="Q69" s="82">
        <f>(VLOOKUP($A68,'ADR Raw Data'!$B$6:$BE$49,'ADR Raw Data'!AX$1,FALSE))/100</f>
        <v>-2.1092290156465398E-3</v>
      </c>
      <c r="R69" s="82">
        <f>(VLOOKUP($A68,'ADR Raw Data'!$B$6:$BE$49,'ADR Raw Data'!AY$1,FALSE))/100</f>
        <v>1.15370670835639E-2</v>
      </c>
      <c r="S69" s="83">
        <f>(VLOOKUP($A68,'ADR Raw Data'!$B$6:$BE$49,'ADR Raw Data'!BA$1,FALSE))/100</f>
        <v>1.6281450380320903E-2</v>
      </c>
      <c r="T69" s="83">
        <f>(VLOOKUP($A68,'ADR Raw Data'!$B$6:$BE$49,'ADR Raw Data'!BB$1,FALSE))/100</f>
        <v>1.9586480994739398E-2</v>
      </c>
      <c r="U69" s="82">
        <f>(VLOOKUP($A68,'ADR Raw Data'!$B$6:$BE$49,'ADR Raw Data'!BC$1,FALSE))/100</f>
        <v>1.80100237983979E-2</v>
      </c>
      <c r="V69" s="84">
        <f>(VLOOKUP($A68,'ADR Raw Data'!$B$6:$BE$49,'ADR Raw Data'!BE$1,FALSE))/100</f>
        <v>1.07707064033849E-2</v>
      </c>
      <c r="X69" s="81">
        <f>(VLOOKUP($A68,'RevPAR Raw Data'!$B$6:$BE$49,'RevPAR Raw Data'!AT$1,FALSE))/100</f>
        <v>3.5002209301214997E-2</v>
      </c>
      <c r="Y69" s="82">
        <f>(VLOOKUP($A68,'RevPAR Raw Data'!$B$6:$BE$49,'RevPAR Raw Data'!AU$1,FALSE))/100</f>
        <v>2.8457851981555499E-2</v>
      </c>
      <c r="Z69" s="82">
        <f>(VLOOKUP($A68,'RevPAR Raw Data'!$B$6:$BE$49,'RevPAR Raw Data'!AV$1,FALSE))/100</f>
        <v>1.0021435386608799E-2</v>
      </c>
      <c r="AA69" s="82">
        <f>(VLOOKUP($A68,'RevPAR Raw Data'!$B$6:$BE$49,'RevPAR Raw Data'!AW$1,FALSE))/100</f>
        <v>-4.0953371618375001E-3</v>
      </c>
      <c r="AB69" s="82">
        <f>(VLOOKUP($A68,'RevPAR Raw Data'!$B$6:$BE$49,'RevPAR Raw Data'!AX$1,FALSE))/100</f>
        <v>2.53386472409706E-2</v>
      </c>
      <c r="AC69" s="82">
        <f>(VLOOKUP($A68,'RevPAR Raw Data'!$B$6:$BE$49,'RevPAR Raw Data'!AY$1,FALSE))/100</f>
        <v>1.6106965413702802E-2</v>
      </c>
      <c r="AD69" s="83">
        <f>(VLOOKUP($A68,'RevPAR Raw Data'!$B$6:$BE$49,'RevPAR Raw Data'!BA$1,FALSE))/100</f>
        <v>6.8302136313062492E-2</v>
      </c>
      <c r="AE69" s="83">
        <f>(VLOOKUP($A68,'RevPAR Raw Data'!$B$6:$BE$49,'RevPAR Raw Data'!BB$1,FALSE))/100</f>
        <v>7.8053758934575293E-2</v>
      </c>
      <c r="AF69" s="82">
        <f>(VLOOKUP($A68,'RevPAR Raw Data'!$B$6:$BE$49,'RevPAR Raw Data'!BC$1,FALSE))/100</f>
        <v>7.3376761585357497E-2</v>
      </c>
      <c r="AG69" s="84">
        <f>(VLOOKUP($A68,'RevPAR Raw Data'!$B$6:$BE$49,'RevPAR Raw Data'!BE$1,FALSE))/100</f>
        <v>2.92848966729361E-2</v>
      </c>
    </row>
    <row r="70" spans="1:33">
      <c r="A70" s="131"/>
      <c r="B70" s="109"/>
      <c r="C70" s="110"/>
      <c r="D70" s="110"/>
      <c r="E70" s="110"/>
      <c r="F70" s="110"/>
      <c r="G70" s="111"/>
      <c r="H70" s="91"/>
      <c r="I70" s="91"/>
      <c r="J70" s="111"/>
      <c r="K70" s="112"/>
      <c r="M70" s="113"/>
      <c r="N70" s="114"/>
      <c r="O70" s="114"/>
      <c r="P70" s="114"/>
      <c r="Q70" s="114"/>
      <c r="R70" s="115"/>
      <c r="S70" s="114"/>
      <c r="T70" s="114"/>
      <c r="U70" s="115"/>
      <c r="V70" s="116"/>
      <c r="X70" s="113"/>
      <c r="Y70" s="114"/>
      <c r="Z70" s="114"/>
      <c r="AA70" s="114"/>
      <c r="AB70" s="114"/>
      <c r="AC70" s="115"/>
      <c r="AD70" s="114"/>
      <c r="AE70" s="114"/>
      <c r="AF70" s="115"/>
      <c r="AG70" s="116"/>
    </row>
    <row r="71" spans="1:33">
      <c r="A71" s="108" t="s">
        <v>38</v>
      </c>
      <c r="B71" s="109">
        <f>(VLOOKUP($A71,'Occupancy Raw Data'!$B$8:$BE$45,'Occupancy Raw Data'!AG$3,FALSE))/100</f>
        <v>0.59627659574467995</v>
      </c>
      <c r="C71" s="110">
        <f>(VLOOKUP($A71,'Occupancy Raw Data'!$B$8:$BE$45,'Occupancy Raw Data'!AH$3,FALSE))/100</f>
        <v>0.65728314238952512</v>
      </c>
      <c r="D71" s="110">
        <f>(VLOOKUP($A71,'Occupancy Raw Data'!$B$8:$BE$45,'Occupancy Raw Data'!AI$3,FALSE))/100</f>
        <v>0.76170212765957401</v>
      </c>
      <c r="E71" s="110">
        <f>(VLOOKUP($A71,'Occupancy Raw Data'!$B$8:$BE$45,'Occupancy Raw Data'!AJ$3,FALSE))/100</f>
        <v>0.78297872340425501</v>
      </c>
      <c r="F71" s="110">
        <f>(VLOOKUP($A71,'Occupancy Raw Data'!$B$8:$BE$45,'Occupancy Raw Data'!AK$3,FALSE))/100</f>
        <v>0.70936988543371493</v>
      </c>
      <c r="G71" s="111">
        <f>(VLOOKUP($A71,'Occupancy Raw Data'!$B$8:$BE$45,'Occupancy Raw Data'!AL$3,FALSE))/100</f>
        <v>0.70152209492634998</v>
      </c>
      <c r="H71" s="91">
        <f>(VLOOKUP($A71,'Occupancy Raw Data'!$B$8:$BE$45,'Occupancy Raw Data'!AN$3,FALSE))/100</f>
        <v>0.75327332242225797</v>
      </c>
      <c r="I71" s="91">
        <f>(VLOOKUP($A71,'Occupancy Raw Data'!$B$8:$BE$45,'Occupancy Raw Data'!AO$3,FALSE))/100</f>
        <v>0.79447626841243801</v>
      </c>
      <c r="J71" s="111">
        <f>(VLOOKUP($A71,'Occupancy Raw Data'!$B$8:$BE$45,'Occupancy Raw Data'!AP$3,FALSE))/100</f>
        <v>0.77387479541734805</v>
      </c>
      <c r="K71" s="112">
        <f>(VLOOKUP($A71,'Occupancy Raw Data'!$B$8:$BE$45,'Occupancy Raw Data'!AR$3,FALSE))/100</f>
        <v>0.72219429506663502</v>
      </c>
      <c r="M71" s="113">
        <f>VLOOKUP($A71,'ADR Raw Data'!$B$6:$BE$43,'ADR Raw Data'!AG$1,FALSE)</f>
        <v>151.69645234337401</v>
      </c>
      <c r="N71" s="114">
        <f>VLOOKUP($A71,'ADR Raw Data'!$B$6:$BE$43,'ADR Raw Data'!AH$1,FALSE)</f>
        <v>156.39840886454101</v>
      </c>
      <c r="O71" s="114">
        <f>VLOOKUP($A71,'ADR Raw Data'!$B$6:$BE$43,'ADR Raw Data'!AI$1,FALSE)</f>
        <v>163.13967501074299</v>
      </c>
      <c r="P71" s="114">
        <f>VLOOKUP($A71,'ADR Raw Data'!$B$6:$BE$43,'ADR Raw Data'!AJ$1,FALSE)</f>
        <v>162.809378135451</v>
      </c>
      <c r="Q71" s="114">
        <f>VLOOKUP($A71,'ADR Raw Data'!$B$6:$BE$43,'ADR Raw Data'!AK$1,FALSE)</f>
        <v>155.06124877429701</v>
      </c>
      <c r="R71" s="115">
        <f>VLOOKUP($A71,'ADR Raw Data'!$B$6:$BE$43,'ADR Raw Data'!AL$1,FALSE)</f>
        <v>158.223663299349</v>
      </c>
      <c r="S71" s="114">
        <f>VLOOKUP($A71,'ADR Raw Data'!$B$6:$BE$43,'ADR Raw Data'!AN$1,FALSE)</f>
        <v>176.580892449755</v>
      </c>
      <c r="T71" s="114">
        <f>VLOOKUP($A71,'ADR Raw Data'!$B$6:$BE$43,'ADR Raw Data'!AO$1,FALSE)</f>
        <v>183.674136581346</v>
      </c>
      <c r="U71" s="115">
        <f>VLOOKUP($A71,'ADR Raw Data'!$B$6:$BE$43,'ADR Raw Data'!AP$1,FALSE)</f>
        <v>180.22192983847501</v>
      </c>
      <c r="V71" s="116">
        <f>VLOOKUP($A71,'ADR Raw Data'!$B$6:$BE$43,'ADR Raw Data'!AR$1,FALSE)</f>
        <v>164.958654990166</v>
      </c>
      <c r="X71" s="113">
        <f>VLOOKUP($A71,'RevPAR Raw Data'!$B$6:$BE$43,'RevPAR Raw Data'!AG$1,FALSE)</f>
        <v>90.453044189852704</v>
      </c>
      <c r="Y71" s="114">
        <f>VLOOKUP($A71,'RevPAR Raw Data'!$B$6:$BE$43,'RevPAR Raw Data'!AH$1,FALSE)</f>
        <v>102.798037643207</v>
      </c>
      <c r="Z71" s="114">
        <f>VLOOKUP($A71,'RevPAR Raw Data'!$B$6:$BE$43,'RevPAR Raw Data'!AI$1,FALSE)</f>
        <v>124.263837561374</v>
      </c>
      <c r="AA71" s="114">
        <f>VLOOKUP($A71,'RevPAR Raw Data'!$B$6:$BE$43,'RevPAR Raw Data'!AJ$1,FALSE)</f>
        <v>127.476279050736</v>
      </c>
      <c r="AB71" s="114">
        <f>VLOOKUP($A71,'RevPAR Raw Data'!$B$6:$BE$43,'RevPAR Raw Data'!AK$1,FALSE)</f>
        <v>109.995780278232</v>
      </c>
      <c r="AC71" s="115">
        <f>VLOOKUP($A71,'RevPAR Raw Data'!$B$6:$BE$43,'RevPAR Raw Data'!AL$1,FALSE)</f>
        <v>110.99739574468001</v>
      </c>
      <c r="AD71" s="114">
        <f>VLOOKUP($A71,'RevPAR Raw Data'!$B$6:$BE$43,'RevPAR Raw Data'!AN$1,FALSE)</f>
        <v>133.013675531914</v>
      </c>
      <c r="AE71" s="114">
        <f>VLOOKUP($A71,'RevPAR Raw Data'!$B$6:$BE$43,'RevPAR Raw Data'!AO$1,FALSE)</f>
        <v>145.92474263502399</v>
      </c>
      <c r="AF71" s="115">
        <f>VLOOKUP($A71,'RevPAR Raw Data'!$B$6:$BE$43,'RevPAR Raw Data'!AP$1,FALSE)</f>
        <v>139.469209083469</v>
      </c>
      <c r="AG71" s="116">
        <f>VLOOKUP($A71,'RevPAR Raw Data'!$B$6:$BE$43,'RevPAR Raw Data'!AR$1,FALSE)</f>
        <v>119.13219955576299</v>
      </c>
    </row>
    <row r="72" spans="1:33" ht="14.25">
      <c r="A72" s="93" t="s">
        <v>14</v>
      </c>
      <c r="B72" s="81">
        <f>(VLOOKUP($A71,'Occupancy Raw Data'!$B$8:$BE$51,'Occupancy Raw Data'!AT$3,FALSE))/100</f>
        <v>-9.3207628335881202E-3</v>
      </c>
      <c r="C72" s="82">
        <f>(VLOOKUP($A71,'Occupancy Raw Data'!$B$8:$BE$51,'Occupancy Raw Data'!AU$3,FALSE))/100</f>
        <v>-3.46917601754409E-2</v>
      </c>
      <c r="D72" s="82">
        <f>(VLOOKUP($A71,'Occupancy Raw Data'!$B$8:$BE$51,'Occupancy Raw Data'!AV$3,FALSE))/100</f>
        <v>-2.52632889774425E-2</v>
      </c>
      <c r="E72" s="82">
        <f>(VLOOKUP($A71,'Occupancy Raw Data'!$B$8:$BE$51,'Occupancy Raw Data'!AW$3,FALSE))/100</f>
        <v>3.04062339437884E-5</v>
      </c>
      <c r="F72" s="82">
        <f>(VLOOKUP($A71,'Occupancy Raw Data'!$B$8:$BE$51,'Occupancy Raw Data'!AX$3,FALSE))/100</f>
        <v>3.4360471269549699E-2</v>
      </c>
      <c r="G72" s="82">
        <f>(VLOOKUP($A71,'Occupancy Raw Data'!$B$8:$BE$51,'Occupancy Raw Data'!AY$3,FALSE))/100</f>
        <v>-7.1851992373396303E-3</v>
      </c>
      <c r="H72" s="83">
        <f>(VLOOKUP($A71,'Occupancy Raw Data'!$B$8:$BE$51,'Occupancy Raw Data'!BA$3,FALSE))/100</f>
        <v>4.8494123769469002E-2</v>
      </c>
      <c r="I72" s="83">
        <f>(VLOOKUP($A71,'Occupancy Raw Data'!$B$8:$BE$51,'Occupancy Raw Data'!BB$3,FALSE))/100</f>
        <v>3.3912677944613702E-2</v>
      </c>
      <c r="J72" s="82">
        <f>(VLOOKUP($A71,'Occupancy Raw Data'!$B$8:$BE$51,'Occupancy Raw Data'!BC$3,FALSE))/100</f>
        <v>4.0958307617689205E-2</v>
      </c>
      <c r="K72" s="84">
        <f>(VLOOKUP($A71,'Occupancy Raw Data'!$B$8:$BE$51,'Occupancy Raw Data'!BE$3,FALSE))/100</f>
        <v>7.0746407036948204E-3</v>
      </c>
      <c r="M72" s="81">
        <f>(VLOOKUP($A71,'ADR Raw Data'!$B$6:$BE$49,'ADR Raw Data'!AT$1,FALSE))/100</f>
        <v>-3.9607385842582603E-2</v>
      </c>
      <c r="N72" s="82">
        <f>(VLOOKUP($A71,'ADR Raw Data'!$B$6:$BE$49,'ADR Raw Data'!AU$1,FALSE))/100</f>
        <v>-1.0521891237015499E-2</v>
      </c>
      <c r="O72" s="82">
        <f>(VLOOKUP($A71,'ADR Raw Data'!$B$6:$BE$49,'ADR Raw Data'!AV$1,FALSE))/100</f>
        <v>-2.2241656422552301E-3</v>
      </c>
      <c r="P72" s="82">
        <f>(VLOOKUP($A71,'ADR Raw Data'!$B$6:$BE$49,'ADR Raw Data'!AW$1,FALSE))/100</f>
        <v>2.23105170331932E-2</v>
      </c>
      <c r="Q72" s="82">
        <f>(VLOOKUP($A71,'ADR Raw Data'!$B$6:$BE$49,'ADR Raw Data'!AX$1,FALSE))/100</f>
        <v>-3.3446769583112203E-3</v>
      </c>
      <c r="R72" s="82">
        <f>(VLOOKUP($A71,'ADR Raw Data'!$B$6:$BE$49,'ADR Raw Data'!AY$1,FALSE))/100</f>
        <v>-5.0702717455812793E-3</v>
      </c>
      <c r="S72" s="83">
        <f>(VLOOKUP($A71,'ADR Raw Data'!$B$6:$BE$49,'ADR Raw Data'!BA$1,FALSE))/100</f>
        <v>3.6386263788216302E-3</v>
      </c>
      <c r="T72" s="83">
        <f>(VLOOKUP($A71,'ADR Raw Data'!$B$6:$BE$49,'ADR Raw Data'!BB$1,FALSE))/100</f>
        <v>1.0201050703534999E-2</v>
      </c>
      <c r="U72" s="82">
        <f>(VLOOKUP($A71,'ADR Raw Data'!$B$6:$BE$49,'ADR Raw Data'!BC$1,FALSE))/100</f>
        <v>6.9453387073235597E-3</v>
      </c>
      <c r="V72" s="84">
        <f>(VLOOKUP($A71,'ADR Raw Data'!$B$6:$BE$49,'ADR Raw Data'!BE$1,FALSE))/100</f>
        <v>1.2077790685218E-4</v>
      </c>
      <c r="X72" s="81">
        <f>(VLOOKUP($A71,'RevPAR Raw Data'!$B$6:$BE$49,'RevPAR Raw Data'!AT$1,FALSE))/100</f>
        <v>-4.8558977626273599E-2</v>
      </c>
      <c r="Y72" s="82">
        <f>(VLOOKUP($A71,'RevPAR Raw Data'!$B$6:$BE$49,'RevPAR Raw Data'!AU$1,FALSE))/100</f>
        <v>-4.4848628485069895E-2</v>
      </c>
      <c r="Z72" s="82">
        <f>(VLOOKUP($A71,'RevPAR Raw Data'!$B$6:$BE$49,'RevPAR Raw Data'!AV$1,FALSE))/100</f>
        <v>-2.7431264880343701E-2</v>
      </c>
      <c r="AA72" s="82">
        <f>(VLOOKUP($A71,'RevPAR Raw Data'!$B$6:$BE$49,'RevPAR Raw Data'!AW$1,FALSE))/100</f>
        <v>2.2341601645937299E-2</v>
      </c>
      <c r="AB72" s="82">
        <f>(VLOOKUP($A71,'RevPAR Raw Data'!$B$6:$BE$49,'RevPAR Raw Data'!AX$1,FALSE))/100</f>
        <v>3.0900869634706497E-2</v>
      </c>
      <c r="AC72" s="82">
        <f>(VLOOKUP($A71,'RevPAR Raw Data'!$B$6:$BE$49,'RevPAR Raw Data'!AY$1,FALSE))/100</f>
        <v>-1.22190400702414E-2</v>
      </c>
      <c r="AD72" s="83">
        <f>(VLOOKUP($A71,'RevPAR Raw Data'!$B$6:$BE$49,'RevPAR Raw Data'!BA$1,FALSE))/100</f>
        <v>5.2309202146255999E-2</v>
      </c>
      <c r="AE72" s="83">
        <f>(VLOOKUP($A71,'RevPAR Raw Data'!$B$6:$BE$49,'RevPAR Raw Data'!BB$1,FALSE))/100</f>
        <v>4.4459673595354403E-2</v>
      </c>
      <c r="AF72" s="82">
        <f>(VLOOKUP($A71,'RevPAR Raw Data'!$B$6:$BE$49,'RevPAR Raw Data'!BC$1,FALSE))/100</f>
        <v>4.8188115644296398E-2</v>
      </c>
      <c r="AG72" s="84">
        <f>(VLOOKUP($A71,'RevPAR Raw Data'!$B$6:$BE$49,'RevPAR Raw Data'!BE$1,FALSE))/100</f>
        <v>7.1962730708429205E-3</v>
      </c>
    </row>
    <row r="73" spans="1:33">
      <c r="A73" s="131"/>
      <c r="B73" s="109"/>
      <c r="C73" s="110"/>
      <c r="D73" s="110"/>
      <c r="E73" s="110"/>
      <c r="F73" s="110"/>
      <c r="G73" s="111"/>
      <c r="H73" s="91"/>
      <c r="I73" s="91"/>
      <c r="J73" s="111"/>
      <c r="K73" s="112"/>
      <c r="M73" s="113"/>
      <c r="N73" s="114"/>
      <c r="O73" s="114"/>
      <c r="P73" s="114"/>
      <c r="Q73" s="114"/>
      <c r="R73" s="115"/>
      <c r="S73" s="114"/>
      <c r="T73" s="114"/>
      <c r="U73" s="115"/>
      <c r="V73" s="116"/>
      <c r="X73" s="113"/>
      <c r="Y73" s="114"/>
      <c r="Z73" s="114"/>
      <c r="AA73" s="114"/>
      <c r="AB73" s="114"/>
      <c r="AC73" s="115"/>
      <c r="AD73" s="114"/>
      <c r="AE73" s="114"/>
      <c r="AF73" s="115"/>
      <c r="AG73" s="116"/>
    </row>
    <row r="74" spans="1:33">
      <c r="A74" s="108" t="s">
        <v>39</v>
      </c>
      <c r="B74" s="109">
        <f>(VLOOKUP($A74,'Occupancy Raw Data'!$B$8:$BE$45,'Occupancy Raw Data'!AG$3,FALSE))/100</f>
        <v>0.58988391376450999</v>
      </c>
      <c r="C74" s="110">
        <f>(VLOOKUP($A74,'Occupancy Raw Data'!$B$8:$BE$45,'Occupancy Raw Data'!AH$3,FALSE))/100</f>
        <v>0.61495301271420599</v>
      </c>
      <c r="D74" s="110">
        <f>(VLOOKUP($A74,'Occupancy Raw Data'!$B$8:$BE$45,'Occupancy Raw Data'!AI$3,FALSE))/100</f>
        <v>0.68021006080707491</v>
      </c>
      <c r="E74" s="110">
        <f>(VLOOKUP($A74,'Occupancy Raw Data'!$B$8:$BE$45,'Occupancy Raw Data'!AJ$3,FALSE))/100</f>
        <v>0.70729684908789292</v>
      </c>
      <c r="F74" s="110">
        <f>(VLOOKUP($A74,'Occupancy Raw Data'!$B$8:$BE$45,'Occupancy Raw Data'!AK$3,FALSE))/100</f>
        <v>0.69076838032061905</v>
      </c>
      <c r="G74" s="111">
        <f>(VLOOKUP($A74,'Occupancy Raw Data'!$B$8:$BE$45,'Occupancy Raw Data'!AL$3,FALSE))/100</f>
        <v>0.65662244333886088</v>
      </c>
      <c r="H74" s="91">
        <f>(VLOOKUP($A74,'Occupancy Raw Data'!$B$8:$BE$45,'Occupancy Raw Data'!AN$3,FALSE))/100</f>
        <v>0.75469872857932496</v>
      </c>
      <c r="I74" s="91">
        <f>(VLOOKUP($A74,'Occupancy Raw Data'!$B$8:$BE$45,'Occupancy Raw Data'!AO$3,FALSE))/100</f>
        <v>0.77526257600884407</v>
      </c>
      <c r="J74" s="111">
        <f>(VLOOKUP($A74,'Occupancy Raw Data'!$B$8:$BE$45,'Occupancy Raw Data'!AP$3,FALSE))/100</f>
        <v>0.76498065229408496</v>
      </c>
      <c r="K74" s="112">
        <f>(VLOOKUP($A74,'Occupancy Raw Data'!$B$8:$BE$45,'Occupancy Raw Data'!AR$3,FALSE))/100</f>
        <v>0.68758193161178194</v>
      </c>
      <c r="M74" s="113">
        <f>VLOOKUP($A74,'ADR Raw Data'!$B$6:$BE$43,'ADR Raw Data'!AG$1,FALSE)</f>
        <v>101.352545684565</v>
      </c>
      <c r="N74" s="114">
        <f>VLOOKUP($A74,'ADR Raw Data'!$B$6:$BE$43,'ADR Raw Data'!AH$1,FALSE)</f>
        <v>104.296402984403</v>
      </c>
      <c r="O74" s="114">
        <f>VLOOKUP($A74,'ADR Raw Data'!$B$6:$BE$43,'ADR Raw Data'!AI$1,FALSE)</f>
        <v>107.52338480292499</v>
      </c>
      <c r="P74" s="114">
        <f>VLOOKUP($A74,'ADR Raw Data'!$B$6:$BE$43,'ADR Raw Data'!AJ$1,FALSE)</f>
        <v>107.928084798749</v>
      </c>
      <c r="Q74" s="114">
        <f>VLOOKUP($A74,'ADR Raw Data'!$B$6:$BE$43,'ADR Raw Data'!AK$1,FALSE)</f>
        <v>105.50682498399399</v>
      </c>
      <c r="R74" s="115">
        <f>VLOOKUP($A74,'ADR Raw Data'!$B$6:$BE$43,'ADR Raw Data'!AL$1,FALSE)</f>
        <v>105.47311871227301</v>
      </c>
      <c r="S74" s="114">
        <f>VLOOKUP($A74,'ADR Raw Data'!$B$6:$BE$43,'ADR Raw Data'!AN$1,FALSE)</f>
        <v>118.519542940853</v>
      </c>
      <c r="T74" s="114">
        <f>VLOOKUP($A74,'ADR Raw Data'!$B$6:$BE$43,'ADR Raw Data'!AO$1,FALSE)</f>
        <v>122.101029626724</v>
      </c>
      <c r="U74" s="115">
        <f>VLOOKUP($A74,'ADR Raw Data'!$B$6:$BE$43,'ADR Raw Data'!AP$1,FALSE)</f>
        <v>120.334355240813</v>
      </c>
      <c r="V74" s="116">
        <f>VLOOKUP($A74,'ADR Raw Data'!$B$6:$BE$43,'ADR Raw Data'!AR$1,FALSE)</f>
        <v>110.197151438235</v>
      </c>
      <c r="X74" s="113">
        <f>VLOOKUP($A74,'RevPAR Raw Data'!$B$6:$BE$43,'RevPAR Raw Data'!AG$1,FALSE)</f>
        <v>59.786236318407902</v>
      </c>
      <c r="Y74" s="114">
        <f>VLOOKUP($A74,'RevPAR Raw Data'!$B$6:$BE$43,'RevPAR Raw Data'!AH$1,FALSE)</f>
        <v>64.137387230513994</v>
      </c>
      <c r="Z74" s="114">
        <f>VLOOKUP($A74,'RevPAR Raw Data'!$B$6:$BE$43,'RevPAR Raw Data'!AI$1,FALSE)</f>
        <v>73.138488114980603</v>
      </c>
      <c r="AA74" s="114">
        <f>VLOOKUP($A74,'RevPAR Raw Data'!$B$6:$BE$43,'RevPAR Raw Data'!AJ$1,FALSE)</f>
        <v>76.337194306246502</v>
      </c>
      <c r="AB74" s="114">
        <f>VLOOKUP($A74,'RevPAR Raw Data'!$B$6:$BE$43,'RevPAR Raw Data'!AK$1,FALSE)</f>
        <v>72.880778606965094</v>
      </c>
      <c r="AC74" s="115">
        <f>VLOOKUP($A74,'RevPAR Raw Data'!$B$6:$BE$43,'RevPAR Raw Data'!AL$1,FALSE)</f>
        <v>69.256016915422805</v>
      </c>
      <c r="AD74" s="114">
        <f>VLOOKUP($A74,'RevPAR Raw Data'!$B$6:$BE$43,'RevPAR Raw Data'!AN$1,FALSE)</f>
        <v>89.446548369264704</v>
      </c>
      <c r="AE74" s="114">
        <f>VLOOKUP($A74,'RevPAR Raw Data'!$B$6:$BE$43,'RevPAR Raw Data'!AO$1,FALSE)</f>
        <v>94.660358761746807</v>
      </c>
      <c r="AF74" s="115">
        <f>VLOOKUP($A74,'RevPAR Raw Data'!$B$6:$BE$43,'RevPAR Raw Data'!AP$1,FALSE)</f>
        <v>92.053453565505805</v>
      </c>
      <c r="AG74" s="116">
        <f>VLOOKUP($A74,'RevPAR Raw Data'!$B$6:$BE$43,'RevPAR Raw Data'!AR$1,FALSE)</f>
        <v>75.769570244017999</v>
      </c>
    </row>
    <row r="75" spans="1:33" ht="14.25">
      <c r="A75" s="93" t="s">
        <v>14</v>
      </c>
      <c r="B75" s="81">
        <f>(VLOOKUP($A74,'Occupancy Raw Data'!$B$8:$BE$51,'Occupancy Raw Data'!AT$3,FALSE))/100</f>
        <v>1.6252971678756799E-2</v>
      </c>
      <c r="C75" s="82">
        <f>(VLOOKUP($A74,'Occupancy Raw Data'!$B$8:$BE$51,'Occupancy Raw Data'!AU$3,FALSE))/100</f>
        <v>9.3856123937330112E-3</v>
      </c>
      <c r="D75" s="82">
        <f>(VLOOKUP($A74,'Occupancy Raw Data'!$B$8:$BE$51,'Occupancy Raw Data'!AV$3,FALSE))/100</f>
        <v>-2.0271899936876402E-2</v>
      </c>
      <c r="E75" s="82">
        <f>(VLOOKUP($A74,'Occupancy Raw Data'!$B$8:$BE$51,'Occupancy Raw Data'!AW$3,FALSE))/100</f>
        <v>-5.44589106764667E-3</v>
      </c>
      <c r="F75" s="82">
        <f>(VLOOKUP($A74,'Occupancy Raw Data'!$B$8:$BE$51,'Occupancy Raw Data'!AX$3,FALSE))/100</f>
        <v>1.07964770965556E-4</v>
      </c>
      <c r="G75" s="82">
        <f>(VLOOKUP($A74,'Occupancy Raw Data'!$B$8:$BE$51,'Occupancy Raw Data'!AY$3,FALSE))/100</f>
        <v>-8.2803065075292203E-4</v>
      </c>
      <c r="H75" s="83">
        <f>(VLOOKUP($A74,'Occupancy Raw Data'!$B$8:$BE$51,'Occupancy Raw Data'!BA$3,FALSE))/100</f>
        <v>4.3314643734251403E-2</v>
      </c>
      <c r="I75" s="83">
        <f>(VLOOKUP($A74,'Occupancy Raw Data'!$B$8:$BE$51,'Occupancy Raw Data'!BB$3,FALSE))/100</f>
        <v>2.4329519817594899E-2</v>
      </c>
      <c r="J75" s="82">
        <f>(VLOOKUP($A74,'Occupancy Raw Data'!$B$8:$BE$51,'Occupancy Raw Data'!BC$3,FALSE))/100</f>
        <v>3.3584141028937198E-2</v>
      </c>
      <c r="K75" s="84">
        <f>(VLOOKUP($A74,'Occupancy Raw Data'!$B$8:$BE$51,'Occupancy Raw Data'!BE$3,FALSE))/100</f>
        <v>9.8347380418835288E-3</v>
      </c>
      <c r="M75" s="81">
        <f>(VLOOKUP($A74,'ADR Raw Data'!$B$6:$BE$49,'ADR Raw Data'!AT$1,FALSE))/100</f>
        <v>2.2876023629620299E-2</v>
      </c>
      <c r="N75" s="82">
        <f>(VLOOKUP($A74,'ADR Raw Data'!$B$6:$BE$49,'ADR Raw Data'!AU$1,FALSE))/100</f>
        <v>2.41193165531461E-2</v>
      </c>
      <c r="O75" s="82">
        <f>(VLOOKUP($A74,'ADR Raw Data'!$B$6:$BE$49,'ADR Raw Data'!AV$1,FALSE))/100</f>
        <v>1.6388815082111902E-2</v>
      </c>
      <c r="P75" s="82">
        <f>(VLOOKUP($A74,'ADR Raw Data'!$B$6:$BE$49,'ADR Raw Data'!AW$1,FALSE))/100</f>
        <v>2.2978048543524098E-2</v>
      </c>
      <c r="Q75" s="82">
        <f>(VLOOKUP($A74,'ADR Raw Data'!$B$6:$BE$49,'ADR Raw Data'!AX$1,FALSE))/100</f>
        <v>1.43931461527286E-2</v>
      </c>
      <c r="R75" s="82">
        <f>(VLOOKUP($A74,'ADR Raw Data'!$B$6:$BE$49,'ADR Raw Data'!AY$1,FALSE))/100</f>
        <v>1.96835654414639E-2</v>
      </c>
      <c r="S75" s="83">
        <f>(VLOOKUP($A74,'ADR Raw Data'!$B$6:$BE$49,'ADR Raw Data'!BA$1,FALSE))/100</f>
        <v>3.4496334472600004E-2</v>
      </c>
      <c r="T75" s="83">
        <f>(VLOOKUP($A74,'ADR Raw Data'!$B$6:$BE$49,'ADR Raw Data'!BB$1,FALSE))/100</f>
        <v>4.2349067818348199E-2</v>
      </c>
      <c r="U75" s="82">
        <f>(VLOOKUP($A74,'ADR Raw Data'!$B$6:$BE$49,'ADR Raw Data'!BC$1,FALSE))/100</f>
        <v>3.8401791271731198E-2</v>
      </c>
      <c r="V75" s="84">
        <f>(VLOOKUP($A74,'ADR Raw Data'!$B$6:$BE$49,'ADR Raw Data'!BE$1,FALSE))/100</f>
        <v>2.69471735577726E-2</v>
      </c>
      <c r="X75" s="81">
        <f>(VLOOKUP($A74,'RevPAR Raw Data'!$B$6:$BE$49,'RevPAR Raw Data'!AT$1,FALSE))/100</f>
        <v>3.9500798672552004E-2</v>
      </c>
      <c r="Y75" s="82">
        <f>(VLOOKUP($A74,'RevPAR Raw Data'!$B$6:$BE$49,'RevPAR Raw Data'!AU$1,FALSE))/100</f>
        <v>3.3731303503248704E-2</v>
      </c>
      <c r="Z75" s="82">
        <f>(VLOOKUP($A74,'RevPAR Raw Data'!$B$6:$BE$49,'RevPAR Raw Data'!AV$1,FALSE))/100</f>
        <v>-4.2153172741930204E-3</v>
      </c>
      <c r="AA75" s="82">
        <f>(VLOOKUP($A74,'RevPAR Raw Data'!$B$6:$BE$49,'RevPAR Raw Data'!AW$1,FALSE))/100</f>
        <v>1.7407021526562302E-2</v>
      </c>
      <c r="AB75" s="82">
        <f>(VLOOKUP($A74,'RevPAR Raw Data'!$B$6:$BE$49,'RevPAR Raw Data'!AX$1,FALSE))/100</f>
        <v>1.4502664876421999E-2</v>
      </c>
      <c r="AC75" s="82">
        <f>(VLOOKUP($A74,'RevPAR Raw Data'!$B$6:$BE$49,'RevPAR Raw Data'!AY$1,FALSE))/100</f>
        <v>1.8839236195209299E-2</v>
      </c>
      <c r="AD75" s="83">
        <f>(VLOOKUP($A74,'RevPAR Raw Data'!$B$6:$BE$49,'RevPAR Raw Data'!BA$1,FALSE))/100</f>
        <v>7.9305174644669699E-2</v>
      </c>
      <c r="AE75" s="83">
        <f>(VLOOKUP($A74,'RevPAR Raw Data'!$B$6:$BE$49,'RevPAR Raw Data'!BB$1,FALSE))/100</f>
        <v>6.77089201206863E-2</v>
      </c>
      <c r="AF75" s="82">
        <f>(VLOOKUP($A74,'RevPAR Raw Data'!$B$6:$BE$49,'RevPAR Raw Data'!BC$1,FALSE))/100</f>
        <v>7.3275623474501991E-2</v>
      </c>
      <c r="AG75" s="84">
        <f>(VLOOKUP($A74,'RevPAR Raw Data'!$B$6:$BE$49,'RevPAR Raw Data'!BE$1,FALSE))/100</f>
        <v>3.7046929992566001E-2</v>
      </c>
    </row>
    <row r="76" spans="1:33">
      <c r="A76" s="131"/>
      <c r="B76" s="109"/>
      <c r="C76" s="110"/>
      <c r="D76" s="110"/>
      <c r="E76" s="110"/>
      <c r="F76" s="110"/>
      <c r="G76" s="111"/>
      <c r="H76" s="91"/>
      <c r="I76" s="91"/>
      <c r="J76" s="111"/>
      <c r="K76" s="112"/>
      <c r="M76" s="113"/>
      <c r="N76" s="114"/>
      <c r="O76" s="114"/>
      <c r="P76" s="114"/>
      <c r="Q76" s="114"/>
      <c r="R76" s="115"/>
      <c r="S76" s="114"/>
      <c r="T76" s="114"/>
      <c r="U76" s="115"/>
      <c r="V76" s="116"/>
      <c r="X76" s="113"/>
      <c r="Y76" s="114"/>
      <c r="Z76" s="114"/>
      <c r="AA76" s="114"/>
      <c r="AB76" s="114"/>
      <c r="AC76" s="115"/>
      <c r="AD76" s="114"/>
      <c r="AE76" s="114"/>
      <c r="AF76" s="115"/>
      <c r="AG76" s="116"/>
    </row>
    <row r="77" spans="1:33">
      <c r="A77" s="108" t="s">
        <v>40</v>
      </c>
      <c r="B77" s="109">
        <f>(VLOOKUP($A77,'Occupancy Raw Data'!$B$8:$BE$45,'Occupancy Raw Data'!AG$3,FALSE))/100</f>
        <v>0.67826750531865598</v>
      </c>
      <c r="C77" s="110">
        <f>(VLOOKUP($A77,'Occupancy Raw Data'!$B$8:$BE$45,'Occupancy Raw Data'!AH$3,FALSE))/100</f>
        <v>0.76722782351308794</v>
      </c>
      <c r="D77" s="110">
        <f>(VLOOKUP($A77,'Occupancy Raw Data'!$B$8:$BE$45,'Occupancy Raw Data'!AI$3,FALSE))/100</f>
        <v>0.8814401997965029</v>
      </c>
      <c r="E77" s="110">
        <f>(VLOOKUP($A77,'Occupancy Raw Data'!$B$8:$BE$45,'Occupancy Raw Data'!AJ$3,FALSE))/100</f>
        <v>0.90278420127647707</v>
      </c>
      <c r="F77" s="110">
        <f>(VLOOKUP($A77,'Occupancy Raw Data'!$B$8:$BE$45,'Occupancy Raw Data'!AK$3,FALSE))/100</f>
        <v>0.79835352881324495</v>
      </c>
      <c r="G77" s="111">
        <f>(VLOOKUP($A77,'Occupancy Raw Data'!$B$8:$BE$45,'Occupancy Raw Data'!AL$3,FALSE))/100</f>
        <v>0.80561465174359403</v>
      </c>
      <c r="H77" s="91">
        <f>(VLOOKUP($A77,'Occupancy Raw Data'!$B$8:$BE$45,'Occupancy Raw Data'!AN$3,FALSE))/100</f>
        <v>0.80758024234575798</v>
      </c>
      <c r="I77" s="91">
        <f>(VLOOKUP($A77,'Occupancy Raw Data'!$B$8:$BE$45,'Occupancy Raw Data'!AO$3,FALSE))/100</f>
        <v>0.831976690407917</v>
      </c>
      <c r="J77" s="111">
        <f>(VLOOKUP($A77,'Occupancy Raw Data'!$B$8:$BE$45,'Occupancy Raw Data'!AP$3,FALSE))/100</f>
        <v>0.81977846637683793</v>
      </c>
      <c r="K77" s="112">
        <f>(VLOOKUP($A77,'Occupancy Raw Data'!$B$8:$BE$45,'Occupancy Raw Data'!AR$3,FALSE))/100</f>
        <v>0.80966145592452099</v>
      </c>
      <c r="M77" s="113">
        <f>VLOOKUP($A77,'ADR Raw Data'!$B$6:$BE$43,'ADR Raw Data'!AG$1,FALSE)</f>
        <v>123.215243257986</v>
      </c>
      <c r="N77" s="114">
        <f>VLOOKUP($A77,'ADR Raw Data'!$B$6:$BE$43,'ADR Raw Data'!AH$1,FALSE)</f>
        <v>150.502240641388</v>
      </c>
      <c r="O77" s="114">
        <f>VLOOKUP($A77,'ADR Raw Data'!$B$6:$BE$43,'ADR Raw Data'!AI$1,FALSE)</f>
        <v>167.007476716425</v>
      </c>
      <c r="P77" s="114">
        <f>VLOOKUP($A77,'ADR Raw Data'!$B$6:$BE$43,'ADR Raw Data'!AJ$1,FALSE)</f>
        <v>163.55033555327799</v>
      </c>
      <c r="Q77" s="114">
        <f>VLOOKUP($A77,'ADR Raw Data'!$B$6:$BE$43,'ADR Raw Data'!AK$1,FALSE)</f>
        <v>138.99310421735601</v>
      </c>
      <c r="R77" s="115">
        <f>VLOOKUP($A77,'ADR Raw Data'!$B$6:$BE$43,'ADR Raw Data'!AL$1,FALSE)</f>
        <v>150.16256191515001</v>
      </c>
      <c r="S77" s="114">
        <f>VLOOKUP($A77,'ADR Raw Data'!$B$6:$BE$43,'ADR Raw Data'!AN$1,FALSE)</f>
        <v>122.639935572545</v>
      </c>
      <c r="T77" s="114">
        <f>VLOOKUP($A77,'ADR Raw Data'!$B$6:$BE$43,'ADR Raw Data'!AO$1,FALSE)</f>
        <v>123.467535994218</v>
      </c>
      <c r="U77" s="115">
        <f>VLOOKUP($A77,'ADR Raw Data'!$B$6:$BE$43,'ADR Raw Data'!AP$1,FALSE)</f>
        <v>123.05989309036499</v>
      </c>
      <c r="V77" s="116">
        <f>VLOOKUP($A77,'ADR Raw Data'!$B$6:$BE$43,'ADR Raw Data'!AR$1,FALSE)</f>
        <v>142.32218294429401</v>
      </c>
      <c r="X77" s="113">
        <f>VLOOKUP($A77,'RevPAR Raw Data'!$B$6:$BE$43,'RevPAR Raw Data'!AG$1,FALSE)</f>
        <v>83.572895661825896</v>
      </c>
      <c r="Y77" s="114">
        <f>VLOOKUP($A77,'RevPAR Raw Data'!$B$6:$BE$43,'RevPAR Raw Data'!AH$1,FALSE)</f>
        <v>115.469506521135</v>
      </c>
      <c r="Z77" s="114">
        <f>VLOOKUP($A77,'RevPAR Raw Data'!$B$6:$BE$43,'RevPAR Raw Data'!AI$1,FALSE)</f>
        <v>147.20710364443599</v>
      </c>
      <c r="AA77" s="114">
        <f>VLOOKUP($A77,'RevPAR Raw Data'!$B$6:$BE$43,'RevPAR Raw Data'!AJ$1,FALSE)</f>
        <v>147.650659050966</v>
      </c>
      <c r="AB77" s="114">
        <f>VLOOKUP($A77,'RevPAR Raw Data'!$B$6:$BE$43,'RevPAR Raw Data'!AK$1,FALSE)</f>
        <v>110.96563523263301</v>
      </c>
      <c r="AC77" s="115">
        <f>VLOOKUP($A77,'RevPAR Raw Data'!$B$6:$BE$43,'RevPAR Raw Data'!AL$1,FALSE)</f>
        <v>120.973160022199</v>
      </c>
      <c r="AD77" s="114">
        <f>VLOOKUP($A77,'RevPAR Raw Data'!$B$6:$BE$43,'RevPAR Raw Data'!AN$1,FALSE)</f>
        <v>99.041588890944396</v>
      </c>
      <c r="AE77" s="114">
        <f>VLOOKUP($A77,'RevPAR Raw Data'!$B$6:$BE$43,'RevPAR Raw Data'!AO$1,FALSE)</f>
        <v>102.72211196929</v>
      </c>
      <c r="AF77" s="115">
        <f>VLOOKUP($A77,'RevPAR Raw Data'!$B$6:$BE$43,'RevPAR Raw Data'!AP$1,FALSE)</f>
        <v>100.881850430117</v>
      </c>
      <c r="AG77" s="116">
        <f>VLOOKUP($A77,'RevPAR Raw Data'!$B$6:$BE$43,'RevPAR Raw Data'!AR$1,FALSE)</f>
        <v>115.23278585303299</v>
      </c>
    </row>
    <row r="78" spans="1:33" ht="14.25">
      <c r="A78" s="93" t="s">
        <v>14</v>
      </c>
      <c r="B78" s="81">
        <f>(VLOOKUP($A77,'Occupancy Raw Data'!$B$8:$BE$51,'Occupancy Raw Data'!AT$3,FALSE))/100</f>
        <v>-1.2506839306796998E-3</v>
      </c>
      <c r="C78" s="82">
        <f>(VLOOKUP($A77,'Occupancy Raw Data'!$B$8:$BE$51,'Occupancy Raw Data'!AU$3,FALSE))/100</f>
        <v>-4.4042701241027098E-2</v>
      </c>
      <c r="D78" s="82">
        <f>(VLOOKUP($A77,'Occupancy Raw Data'!$B$8:$BE$51,'Occupancy Raw Data'!AV$3,FALSE))/100</f>
        <v>-2.4984382754414499E-2</v>
      </c>
      <c r="E78" s="82">
        <f>(VLOOKUP($A77,'Occupancy Raw Data'!$B$8:$BE$51,'Occupancy Raw Data'!AW$3,FALSE))/100</f>
        <v>-1.4200890814239499E-2</v>
      </c>
      <c r="F78" s="82">
        <f>(VLOOKUP($A77,'Occupancy Raw Data'!$B$8:$BE$51,'Occupancy Raw Data'!AX$3,FALSE))/100</f>
        <v>1.17804707419513E-2</v>
      </c>
      <c r="G78" s="82">
        <f>(VLOOKUP($A77,'Occupancy Raw Data'!$B$8:$BE$51,'Occupancy Raw Data'!AY$3,FALSE))/100</f>
        <v>-1.52773583919192E-2</v>
      </c>
      <c r="H78" s="83">
        <f>(VLOOKUP($A77,'Occupancy Raw Data'!$B$8:$BE$51,'Occupancy Raw Data'!BA$3,FALSE))/100</f>
        <v>3.2190945054436301E-2</v>
      </c>
      <c r="I78" s="83">
        <f>(VLOOKUP($A77,'Occupancy Raw Data'!$B$8:$BE$51,'Occupancy Raw Data'!BB$3,FALSE))/100</f>
        <v>1.8102471955688801E-2</v>
      </c>
      <c r="J78" s="82">
        <f>(VLOOKUP($A77,'Occupancy Raw Data'!$B$8:$BE$51,'Occupancy Raw Data'!BC$3,FALSE))/100</f>
        <v>2.4993502547879798E-2</v>
      </c>
      <c r="K78" s="84">
        <f>(VLOOKUP($A77,'Occupancy Raw Data'!$B$8:$BE$51,'Occupancy Raw Data'!BE$3,FALSE))/100</f>
        <v>-3.9566648857786201E-3</v>
      </c>
      <c r="M78" s="81">
        <f>(VLOOKUP($A77,'ADR Raw Data'!$B$6:$BE$49,'ADR Raw Data'!AT$1,FALSE))/100</f>
        <v>1.7243606211024599E-2</v>
      </c>
      <c r="N78" s="82">
        <f>(VLOOKUP($A77,'ADR Raw Data'!$B$6:$BE$49,'ADR Raw Data'!AU$1,FALSE))/100</f>
        <v>3.0107594748970498E-2</v>
      </c>
      <c r="O78" s="82">
        <f>(VLOOKUP($A77,'ADR Raw Data'!$B$6:$BE$49,'ADR Raw Data'!AV$1,FALSE))/100</f>
        <v>1.33090128530758E-2</v>
      </c>
      <c r="P78" s="82">
        <f>(VLOOKUP($A77,'ADR Raw Data'!$B$6:$BE$49,'ADR Raw Data'!AW$1,FALSE))/100</f>
        <v>1.9494487023917199E-2</v>
      </c>
      <c r="Q78" s="82">
        <f>(VLOOKUP($A77,'ADR Raw Data'!$B$6:$BE$49,'ADR Raw Data'!AX$1,FALSE))/100</f>
        <v>1.67614438084519E-2</v>
      </c>
      <c r="R78" s="82">
        <f>(VLOOKUP($A77,'ADR Raw Data'!$B$6:$BE$49,'ADR Raw Data'!AY$1,FALSE))/100</f>
        <v>1.8160795124535601E-2</v>
      </c>
      <c r="S78" s="83">
        <f>(VLOOKUP($A77,'ADR Raw Data'!$B$6:$BE$49,'ADR Raw Data'!BA$1,FALSE))/100</f>
        <v>2.39694398752325E-2</v>
      </c>
      <c r="T78" s="83">
        <f>(VLOOKUP($A77,'ADR Raw Data'!$B$6:$BE$49,'ADR Raw Data'!BB$1,FALSE))/100</f>
        <v>2.27017965743537E-2</v>
      </c>
      <c r="U78" s="82">
        <f>(VLOOKUP($A77,'ADR Raw Data'!$B$6:$BE$49,'ADR Raw Data'!BC$1,FALSE))/100</f>
        <v>2.3295674147143799E-2</v>
      </c>
      <c r="V78" s="84">
        <f>(VLOOKUP($A77,'ADR Raw Data'!$B$6:$BE$49,'ADR Raw Data'!BE$1,FALSE))/100</f>
        <v>1.7818564077029201E-2</v>
      </c>
      <c r="X78" s="81">
        <f>(VLOOKUP($A77,'RevPAR Raw Data'!$B$6:$BE$49,'RevPAR Raw Data'!AT$1,FALSE))/100</f>
        <v>1.5971355979149799E-2</v>
      </c>
      <c r="Y78" s="82">
        <f>(VLOOKUP($A77,'RevPAR Raw Data'!$B$6:$BE$49,'RevPAR Raw Data'!AU$1,FALSE))/100</f>
        <v>-1.5261126292671401E-2</v>
      </c>
      <c r="Z78" s="82">
        <f>(VLOOKUP($A77,'RevPAR Raw Data'!$B$6:$BE$49,'RevPAR Raw Data'!AV$1,FALSE))/100</f>
        <v>-1.20078873725433E-2</v>
      </c>
      <c r="AA78" s="82">
        <f>(VLOOKUP($A77,'RevPAR Raw Data'!$B$6:$BE$49,'RevPAR Raw Data'!AW$1,FALSE))/100</f>
        <v>5.0167571279714496E-3</v>
      </c>
      <c r="AB78" s="82">
        <f>(VLOOKUP($A77,'RevPAR Raw Data'!$B$6:$BE$49,'RevPAR Raw Data'!AX$1,FALSE))/100</f>
        <v>2.8739372248781599E-2</v>
      </c>
      <c r="AC78" s="82">
        <f>(VLOOKUP($A77,'RevPAR Raw Data'!$B$6:$BE$49,'RevPAR Raw Data'!AY$1,FALSE))/100</f>
        <v>2.6059877568166702E-3</v>
      </c>
      <c r="AD78" s="83">
        <f>(VLOOKUP($A77,'RevPAR Raw Data'!$B$6:$BE$49,'RevPAR Raw Data'!BA$1,FALSE))/100</f>
        <v>5.6931983851678102E-2</v>
      </c>
      <c r="AE78" s="83">
        <f>(VLOOKUP($A77,'RevPAR Raw Data'!$B$6:$BE$49,'RevPAR Raw Data'!BB$1,FALSE))/100</f>
        <v>4.1215227165873503E-2</v>
      </c>
      <c r="AF78" s="82">
        <f>(VLOOKUP($A77,'RevPAR Raw Data'!$B$6:$BE$49,'RevPAR Raw Data'!BC$1,FALSE))/100</f>
        <v>4.8871417186174798E-2</v>
      </c>
      <c r="AG78" s="84">
        <f>(VLOOKUP($A77,'RevPAR Raw Data'!$B$6:$BE$49,'RevPAR Raw Data'!BE$1,FALSE))/100</f>
        <v>1.3791397104452E-2</v>
      </c>
    </row>
    <row r="79" spans="1:33">
      <c r="A79" s="121"/>
      <c r="B79" s="122"/>
      <c r="C79" s="123"/>
      <c r="D79" s="123"/>
      <c r="E79" s="123"/>
      <c r="F79" s="123"/>
      <c r="G79" s="124"/>
      <c r="H79" s="123"/>
      <c r="I79" s="123"/>
      <c r="J79" s="124"/>
      <c r="K79" s="125"/>
      <c r="M79" s="122"/>
      <c r="N79" s="123"/>
      <c r="O79" s="123"/>
      <c r="P79" s="123"/>
      <c r="Q79" s="123"/>
      <c r="R79" s="124"/>
      <c r="S79" s="123"/>
      <c r="T79" s="123"/>
      <c r="U79" s="124"/>
      <c r="V79" s="125"/>
      <c r="X79" s="122"/>
      <c r="Y79" s="123"/>
      <c r="Z79" s="123"/>
      <c r="AA79" s="123"/>
      <c r="AB79" s="123"/>
      <c r="AC79" s="124"/>
      <c r="AD79" s="123"/>
      <c r="AE79" s="123"/>
      <c r="AF79" s="124"/>
      <c r="AG79" s="125"/>
    </row>
    <row r="80" spans="1:33">
      <c r="A80" s="135" t="s">
        <v>41</v>
      </c>
      <c r="B80" s="109">
        <f>(VLOOKUP($A80,'Occupancy Raw Data'!$B$8:$BE$45,'Occupancy Raw Data'!AG$3,FALSE))/100</f>
        <v>0.62477295402798705</v>
      </c>
      <c r="C80" s="110">
        <f>(VLOOKUP($A80,'Occupancy Raw Data'!$B$8:$BE$45,'Occupancy Raw Data'!AH$3,FALSE))/100</f>
        <v>0.62080764409424605</v>
      </c>
      <c r="D80" s="110">
        <f>(VLOOKUP($A80,'Occupancy Raw Data'!$B$8:$BE$45,'Occupancy Raw Data'!AI$3,FALSE))/100</f>
        <v>0.65753153060963399</v>
      </c>
      <c r="E80" s="110">
        <f>(VLOOKUP($A80,'Occupancy Raw Data'!$B$8:$BE$45,'Occupancy Raw Data'!AJ$3,FALSE))/100</f>
        <v>0.67281076517690297</v>
      </c>
      <c r="F80" s="110">
        <f>(VLOOKUP($A80,'Occupancy Raw Data'!$B$8:$BE$45,'Occupancy Raw Data'!AK$3,FALSE))/100</f>
        <v>0.66246258538207603</v>
      </c>
      <c r="G80" s="111">
        <f>(VLOOKUP($A80,'Occupancy Raw Data'!$B$8:$BE$45,'Occupancy Raw Data'!AL$3,FALSE))/100</f>
        <v>0.64767709585816902</v>
      </c>
      <c r="H80" s="91">
        <f>(VLOOKUP($A80,'Occupancy Raw Data'!$B$8:$BE$45,'Occupancy Raw Data'!AN$3,FALSE))/100</f>
        <v>0.78889201565657796</v>
      </c>
      <c r="I80" s="91">
        <f>(VLOOKUP($A80,'Occupancy Raw Data'!$B$8:$BE$45,'Occupancy Raw Data'!AO$3,FALSE))/100</f>
        <v>0.83668679168052296</v>
      </c>
      <c r="J80" s="111">
        <f>(VLOOKUP($A80,'Occupancy Raw Data'!$B$8:$BE$45,'Occupancy Raw Data'!AP$3,FALSE))/100</f>
        <v>0.81278940366855101</v>
      </c>
      <c r="K80" s="112">
        <f>(VLOOKUP($A80,'Occupancy Raw Data'!$B$8:$BE$45,'Occupancy Raw Data'!AR$3,FALSE))/100</f>
        <v>0.69485204094685005</v>
      </c>
      <c r="M80" s="113">
        <f>VLOOKUP($A80,'ADR Raw Data'!$B$6:$BE$43,'ADR Raw Data'!AG$1,FALSE)</f>
        <v>134.116377938722</v>
      </c>
      <c r="N80" s="114">
        <f>VLOOKUP($A80,'ADR Raw Data'!$B$6:$BE$43,'ADR Raw Data'!AH$1,FALSE)</f>
        <v>125.88413985803599</v>
      </c>
      <c r="O80" s="114">
        <f>VLOOKUP($A80,'ADR Raw Data'!$B$6:$BE$43,'ADR Raw Data'!AI$1,FALSE)</f>
        <v>128.518165294867</v>
      </c>
      <c r="P80" s="114">
        <f>VLOOKUP($A80,'ADR Raw Data'!$B$6:$BE$43,'ADR Raw Data'!AJ$1,FALSE)</f>
        <v>128.05141432156501</v>
      </c>
      <c r="Q80" s="114">
        <f>VLOOKUP($A80,'ADR Raw Data'!$B$6:$BE$43,'ADR Raw Data'!AK$1,FALSE)</f>
        <v>127.967872191542</v>
      </c>
      <c r="R80" s="115">
        <f>VLOOKUP($A80,'ADR Raw Data'!$B$6:$BE$43,'ADR Raw Data'!AL$1,FALSE)</f>
        <v>128.88371938377401</v>
      </c>
      <c r="S80" s="114">
        <f>VLOOKUP($A80,'ADR Raw Data'!$B$6:$BE$43,'ADR Raw Data'!AN$1,FALSE)</f>
        <v>169.059378323929</v>
      </c>
      <c r="T80" s="114">
        <f>VLOOKUP($A80,'ADR Raw Data'!$B$6:$BE$43,'ADR Raw Data'!AO$1,FALSE)</f>
        <v>178.13356745476599</v>
      </c>
      <c r="U80" s="115">
        <f>VLOOKUP($A80,'ADR Raw Data'!$B$6:$BE$43,'ADR Raw Data'!AP$1,FALSE)</f>
        <v>173.729871170363</v>
      </c>
      <c r="V80" s="116">
        <f>VLOOKUP($A80,'ADR Raw Data'!$B$6:$BE$43,'ADR Raw Data'!AR$1,FALSE)</f>
        <v>143.87169002642901</v>
      </c>
      <c r="X80" s="113">
        <f>VLOOKUP($A80,'RevPAR Raw Data'!$B$6:$BE$43,'RevPAR Raw Data'!AG$1,FALSE)</f>
        <v>83.792285628309699</v>
      </c>
      <c r="Y80" s="114">
        <f>VLOOKUP($A80,'RevPAR Raw Data'!$B$6:$BE$43,'RevPAR Raw Data'!AH$1,FALSE)</f>
        <v>78.149836294097994</v>
      </c>
      <c r="Z80" s="114">
        <f>VLOOKUP($A80,'RevPAR Raw Data'!$B$6:$BE$43,'RevPAR Raw Data'!AI$1,FALSE)</f>
        <v>84.504745937476002</v>
      </c>
      <c r="AA80" s="114">
        <f>VLOOKUP($A80,'RevPAR Raw Data'!$B$6:$BE$43,'RevPAR Raw Data'!AJ$1,FALSE)</f>
        <v>86.154370051676906</v>
      </c>
      <c r="AB80" s="114">
        <f>VLOOKUP($A80,'RevPAR Raw Data'!$B$6:$BE$43,'RevPAR Raw Data'!AK$1,FALSE)</f>
        <v>84.773927457852494</v>
      </c>
      <c r="AC80" s="115">
        <f>VLOOKUP($A80,'RevPAR Raw Data'!$B$6:$BE$43,'RevPAR Raw Data'!AL$1,FALSE)</f>
        <v>83.475033073882599</v>
      </c>
      <c r="AD80" s="114">
        <f>VLOOKUP($A80,'RevPAR Raw Data'!$B$6:$BE$43,'RevPAR Raw Data'!AN$1,FALSE)</f>
        <v>133.36959373161201</v>
      </c>
      <c r="AE80" s="114">
        <f>VLOOKUP($A80,'RevPAR Raw Data'!$B$6:$BE$43,'RevPAR Raw Data'!AO$1,FALSE)</f>
        <v>149.042003044334</v>
      </c>
      <c r="AF80" s="115">
        <f>VLOOKUP($A80,'RevPAR Raw Data'!$B$6:$BE$43,'RevPAR Raw Data'!AP$1,FALSE)</f>
        <v>141.205798387973</v>
      </c>
      <c r="AG80" s="116">
        <f>VLOOKUP($A80,'RevPAR Raw Data'!$B$6:$BE$43,'RevPAR Raw Data'!AR$1,FALSE)</f>
        <v>99.969537449337196</v>
      </c>
    </row>
    <row r="81" spans="1:33" ht="14.25">
      <c r="A81" s="93" t="s">
        <v>14</v>
      </c>
      <c r="B81" s="81">
        <f>(VLOOKUP($A80,'Occupancy Raw Data'!$B$8:$BE$51,'Occupancy Raw Data'!AT$3,FALSE))/100</f>
        <v>-2.1711049090553401E-2</v>
      </c>
      <c r="C81" s="82">
        <f>(VLOOKUP($A80,'Occupancy Raw Data'!$B$8:$BE$51,'Occupancy Raw Data'!AU$3,FALSE))/100</f>
        <v>-2.4237310207541702E-3</v>
      </c>
      <c r="D81" s="82">
        <f>(VLOOKUP($A80,'Occupancy Raw Data'!$B$8:$BE$51,'Occupancy Raw Data'!AV$3,FALSE))/100</f>
        <v>-2.1814677833290001E-2</v>
      </c>
      <c r="E81" s="82">
        <f>(VLOOKUP($A80,'Occupancy Raw Data'!$B$8:$BE$51,'Occupancy Raw Data'!AW$3,FALSE))/100</f>
        <v>-7.4844670829079998E-3</v>
      </c>
      <c r="F81" s="82">
        <f>(VLOOKUP($A80,'Occupancy Raw Data'!$B$8:$BE$51,'Occupancy Raw Data'!AX$3,FALSE))/100</f>
        <v>-2.7613142470116401E-2</v>
      </c>
      <c r="G81" s="82">
        <f>(VLOOKUP($A80,'Occupancy Raw Data'!$B$8:$BE$51,'Occupancy Raw Data'!AY$3,FALSE))/100</f>
        <v>-1.6378566923319099E-2</v>
      </c>
      <c r="H81" s="83">
        <f>(VLOOKUP($A80,'Occupancy Raw Data'!$B$8:$BE$51,'Occupancy Raw Data'!BA$3,FALSE))/100</f>
        <v>-2.5517251893358499E-2</v>
      </c>
      <c r="I81" s="83">
        <f>(VLOOKUP($A80,'Occupancy Raw Data'!$B$8:$BE$51,'Occupancy Raw Data'!BB$3,FALSE))/100</f>
        <v>-3.0359317548793098E-2</v>
      </c>
      <c r="J81" s="82">
        <f>(VLOOKUP($A80,'Occupancy Raw Data'!$B$8:$BE$51,'Occupancy Raw Data'!BC$3,FALSE))/100</f>
        <v>-2.80154914057122E-2</v>
      </c>
      <c r="K81" s="84">
        <f>(VLOOKUP($A80,'Occupancy Raw Data'!$B$8:$BE$51,'Occupancy Raw Data'!BE$3,FALSE))/100</f>
        <v>-2.0298604684895E-2</v>
      </c>
      <c r="M81" s="81">
        <f>(VLOOKUP($A80,'ADR Raw Data'!$B$6:$BE$49,'ADR Raw Data'!AT$1,FALSE))/100</f>
        <v>-2.6486562637264201E-2</v>
      </c>
      <c r="N81" s="82">
        <f>(VLOOKUP($A80,'ADR Raw Data'!$B$6:$BE$49,'ADR Raw Data'!AU$1,FALSE))/100</f>
        <v>-1.39180942734929E-3</v>
      </c>
      <c r="O81" s="82">
        <f>(VLOOKUP($A80,'ADR Raw Data'!$B$6:$BE$49,'ADR Raw Data'!AV$1,FALSE))/100</f>
        <v>-2.2488211775557303E-3</v>
      </c>
      <c r="P81" s="82">
        <f>(VLOOKUP($A80,'ADR Raw Data'!$B$6:$BE$49,'ADR Raw Data'!AW$1,FALSE))/100</f>
        <v>-6.4868033917902801E-3</v>
      </c>
      <c r="Q81" s="82">
        <f>(VLOOKUP($A80,'ADR Raw Data'!$B$6:$BE$49,'ADR Raw Data'!AX$1,FALSE))/100</f>
        <v>-2.1929784656966701E-2</v>
      </c>
      <c r="R81" s="82">
        <f>(VLOOKUP($A80,'ADR Raw Data'!$B$6:$BE$49,'ADR Raw Data'!AY$1,FALSE))/100</f>
        <v>-1.2099386845745701E-2</v>
      </c>
      <c r="S81" s="83">
        <f>(VLOOKUP($A80,'ADR Raw Data'!$B$6:$BE$49,'ADR Raw Data'!BA$1,FALSE))/100</f>
        <v>-4.5939603185052302E-2</v>
      </c>
      <c r="T81" s="83">
        <f>(VLOOKUP($A80,'ADR Raw Data'!$B$6:$BE$49,'ADR Raw Data'!BB$1,FALSE))/100</f>
        <v>-5.6030690971582399E-2</v>
      </c>
      <c r="U81" s="82">
        <f>(VLOOKUP($A80,'ADR Raw Data'!$B$6:$BE$49,'ADR Raw Data'!BC$1,FALSE))/100</f>
        <v>-5.1366047521789797E-2</v>
      </c>
      <c r="V81" s="84">
        <f>(VLOOKUP($A80,'ADR Raw Data'!$B$6:$BE$49,'ADR Raw Data'!BE$1,FALSE))/100</f>
        <v>-2.9247288833447901E-2</v>
      </c>
      <c r="X81" s="81">
        <f>(VLOOKUP($A80,'RevPAR Raw Data'!$B$6:$BE$49,'RevPAR Raw Data'!AT$1,FALSE))/100</f>
        <v>-4.7622560666159997E-2</v>
      </c>
      <c r="Y81" s="82">
        <f>(VLOOKUP($A80,'RevPAR Raw Data'!$B$6:$BE$49,'RevPAR Raw Data'!AU$1,FALSE))/100</f>
        <v>-3.8121670764194298E-3</v>
      </c>
      <c r="Z81" s="82">
        <f>(VLOOKUP($A80,'RevPAR Raw Data'!$B$6:$BE$49,'RevPAR Raw Data'!AV$1,FALSE))/100</f>
        <v>-2.4014441701352699E-2</v>
      </c>
      <c r="AA81" s="82">
        <f>(VLOOKUP($A80,'RevPAR Raw Data'!$B$6:$BE$49,'RevPAR Raw Data'!AW$1,FALSE))/100</f>
        <v>-1.3922720208239101E-2</v>
      </c>
      <c r="AB81" s="82">
        <f>(VLOOKUP($A80,'RevPAR Raw Data'!$B$6:$BE$49,'RevPAR Raw Data'!AX$1,FALSE))/100</f>
        <v>-4.8937376859011401E-2</v>
      </c>
      <c r="AC81" s="82">
        <f>(VLOOKUP($A80,'RevPAR Raw Data'!$B$6:$BE$49,'RevPAR Raw Data'!AY$1,FALSE))/100</f>
        <v>-2.8279783151880601E-2</v>
      </c>
      <c r="AD81" s="83">
        <f>(VLOOKUP($A80,'RevPAR Raw Data'!$B$6:$BE$49,'RevPAR Raw Data'!BA$1,FALSE))/100</f>
        <v>-7.0284602652056896E-2</v>
      </c>
      <c r="AE81" s="83">
        <f>(VLOOKUP($A80,'RevPAR Raw Data'!$B$6:$BE$49,'RevPAR Raw Data'!BB$1,FALSE))/100</f>
        <v>-8.4688954980691011E-2</v>
      </c>
      <c r="AF81" s="82">
        <f>(VLOOKUP($A80,'RevPAR Raw Data'!$B$6:$BE$49,'RevPAR Raw Data'!BC$1,FALSE))/100</f>
        <v>-7.7942493864609996E-2</v>
      </c>
      <c r="AG81" s="84">
        <f>(VLOOKUP($A80,'RevPAR Raw Data'!$B$6:$BE$49,'RevPAR Raw Data'!BE$1,FALSE))/100</f>
        <v>-4.8952214364207908E-2</v>
      </c>
    </row>
    <row r="82" spans="1:33">
      <c r="A82" s="135"/>
      <c r="B82" s="109"/>
      <c r="C82" s="110"/>
      <c r="D82" s="110"/>
      <c r="E82" s="110"/>
      <c r="F82" s="110"/>
      <c r="G82" s="111"/>
      <c r="H82" s="91"/>
      <c r="I82" s="91"/>
      <c r="J82" s="111"/>
      <c r="K82" s="112"/>
      <c r="M82" s="113"/>
      <c r="N82" s="114"/>
      <c r="O82" s="114"/>
      <c r="P82" s="114"/>
      <c r="Q82" s="114"/>
      <c r="R82" s="115"/>
      <c r="S82" s="114"/>
      <c r="T82" s="114"/>
      <c r="U82" s="115"/>
      <c r="V82" s="116"/>
      <c r="X82" s="113"/>
      <c r="Y82" s="114"/>
      <c r="Z82" s="114"/>
      <c r="AA82" s="114"/>
      <c r="AB82" s="114"/>
      <c r="AC82" s="115"/>
      <c r="AD82" s="114"/>
      <c r="AE82" s="114"/>
      <c r="AF82" s="115"/>
      <c r="AG82" s="116"/>
    </row>
    <row r="83" spans="1:33">
      <c r="A83" s="108" t="s">
        <v>42</v>
      </c>
      <c r="B83" s="109">
        <f>(VLOOKUP($A83,'Occupancy Raw Data'!$B$8:$BE$45,'Occupancy Raw Data'!AG$3,FALSE))/100</f>
        <v>0.65396851975887405</v>
      </c>
      <c r="C83" s="110">
        <f>(VLOOKUP($A83,'Occupancy Raw Data'!$B$8:$BE$45,'Occupancy Raw Data'!AH$3,FALSE))/100</f>
        <v>0.70273777628934997</v>
      </c>
      <c r="D83" s="110">
        <f>(VLOOKUP($A83,'Occupancy Raw Data'!$B$8:$BE$45,'Occupancy Raw Data'!AI$3,FALSE))/100</f>
        <v>0.75368385800401794</v>
      </c>
      <c r="E83" s="110">
        <f>(VLOOKUP($A83,'Occupancy Raw Data'!$B$8:$BE$45,'Occupancy Raw Data'!AJ$3,FALSE))/100</f>
        <v>0.75774447421299296</v>
      </c>
      <c r="F83" s="110">
        <f>(VLOOKUP($A83,'Occupancy Raw Data'!$B$8:$BE$45,'Occupancy Raw Data'!AK$3,FALSE))/100</f>
        <v>0.73388312123241706</v>
      </c>
      <c r="G83" s="111">
        <f>(VLOOKUP($A83,'Occupancy Raw Data'!$B$8:$BE$45,'Occupancy Raw Data'!AL$3,FALSE))/100</f>
        <v>0.72040354989953104</v>
      </c>
      <c r="H83" s="91">
        <f>(VLOOKUP($A83,'Occupancy Raw Data'!$B$8:$BE$45,'Occupancy Raw Data'!AN$3,FALSE))/100</f>
        <v>0.81957468184862603</v>
      </c>
      <c r="I83" s="91">
        <f>(VLOOKUP($A83,'Occupancy Raw Data'!$B$8:$BE$45,'Occupancy Raw Data'!AO$3,FALSE))/100</f>
        <v>0.84490120562625504</v>
      </c>
      <c r="J83" s="111">
        <f>(VLOOKUP($A83,'Occupancy Raw Data'!$B$8:$BE$45,'Occupancy Raw Data'!AP$3,FALSE))/100</f>
        <v>0.83223794373744098</v>
      </c>
      <c r="K83" s="112">
        <f>(VLOOKUP($A83,'Occupancy Raw Data'!$B$8:$BE$45,'Occupancy Raw Data'!AR$3,FALSE))/100</f>
        <v>0.75235623385321904</v>
      </c>
      <c r="M83" s="113">
        <f>VLOOKUP($A83,'ADR Raw Data'!$B$6:$BE$43,'ADR Raw Data'!AG$1,FALSE)</f>
        <v>98.737261573422003</v>
      </c>
      <c r="N83" s="114">
        <f>VLOOKUP($A83,'ADR Raw Data'!$B$6:$BE$43,'ADR Raw Data'!AH$1,FALSE)</f>
        <v>101.179697390838</v>
      </c>
      <c r="O83" s="114">
        <f>VLOOKUP($A83,'ADR Raw Data'!$B$6:$BE$43,'ADR Raw Data'!AI$1,FALSE)</f>
        <v>103.235688124861</v>
      </c>
      <c r="P83" s="114">
        <f>VLOOKUP($A83,'ADR Raw Data'!$B$6:$BE$43,'ADR Raw Data'!AJ$1,FALSE)</f>
        <v>103.884479796696</v>
      </c>
      <c r="Q83" s="114">
        <f>VLOOKUP($A83,'ADR Raw Data'!$B$6:$BE$43,'ADR Raw Data'!AK$1,FALSE)</f>
        <v>101.28850763789799</v>
      </c>
      <c r="R83" s="115">
        <f>VLOOKUP($A83,'ADR Raw Data'!$B$6:$BE$43,'ADR Raw Data'!AL$1,FALSE)</f>
        <v>101.75761759079499</v>
      </c>
      <c r="S83" s="114">
        <f>VLOOKUP($A83,'ADR Raw Data'!$B$6:$BE$43,'ADR Raw Data'!AN$1,FALSE)</f>
        <v>124.496708933496</v>
      </c>
      <c r="T83" s="114">
        <f>VLOOKUP($A83,'ADR Raw Data'!$B$6:$BE$43,'ADR Raw Data'!AO$1,FALSE)</f>
        <v>129.184311554278</v>
      </c>
      <c r="U83" s="115">
        <f>VLOOKUP($A83,'ADR Raw Data'!$B$6:$BE$43,'ADR Raw Data'!AP$1,FALSE)</f>
        <v>126.87617332562</v>
      </c>
      <c r="V83" s="116">
        <f>VLOOKUP($A83,'ADR Raw Data'!$B$6:$BE$43,'ADR Raw Data'!AR$1,FALSE)</f>
        <v>109.69633986614301</v>
      </c>
      <c r="X83" s="113">
        <f>VLOOKUP($A83,'RevPAR Raw Data'!$B$6:$BE$43,'RevPAR Raw Data'!AG$1,FALSE)</f>
        <v>64.571060796215605</v>
      </c>
      <c r="Y83" s="114">
        <f>VLOOKUP($A83,'RevPAR Raw Data'!$B$6:$BE$43,'RevPAR Raw Data'!AH$1,FALSE)</f>
        <v>71.102795550066901</v>
      </c>
      <c r="Z83" s="114">
        <f>VLOOKUP($A83,'RevPAR Raw Data'!$B$6:$BE$43,'RevPAR Raw Data'!AI$1,FALSE)</f>
        <v>77.807071709645001</v>
      </c>
      <c r="AA83" s="114">
        <f>VLOOKUP($A83,'RevPAR Raw Data'!$B$6:$BE$43,'RevPAR Raw Data'!AJ$1,FALSE)</f>
        <v>78.717890522437997</v>
      </c>
      <c r="AB83" s="114">
        <f>VLOOKUP($A83,'RevPAR Raw Data'!$B$6:$BE$43,'RevPAR Raw Data'!AK$1,FALSE)</f>
        <v>74.333926130274605</v>
      </c>
      <c r="AC83" s="115">
        <f>VLOOKUP($A83,'RevPAR Raw Data'!$B$6:$BE$43,'RevPAR Raw Data'!AL$1,FALSE)</f>
        <v>73.306548941727996</v>
      </c>
      <c r="AD83" s="114">
        <f>VLOOKUP($A83,'RevPAR Raw Data'!$B$6:$BE$43,'RevPAR Raw Data'!AN$1,FALSE)</f>
        <v>102.034350615371</v>
      </c>
      <c r="AE83" s="114">
        <f>VLOOKUP($A83,'RevPAR Raw Data'!$B$6:$BE$43,'RevPAR Raw Data'!AO$1,FALSE)</f>
        <v>109.147980580207</v>
      </c>
      <c r="AF83" s="115">
        <f>VLOOKUP($A83,'RevPAR Raw Data'!$B$6:$BE$43,'RevPAR Raw Data'!AP$1,FALSE)</f>
        <v>105.591165597789</v>
      </c>
      <c r="AG83" s="116">
        <f>VLOOKUP($A83,'RevPAR Raw Data'!$B$6:$BE$43,'RevPAR Raw Data'!AR$1,FALSE)</f>
        <v>82.530725129174201</v>
      </c>
    </row>
    <row r="84" spans="1:33" ht="14.25">
      <c r="A84" s="93" t="s">
        <v>14</v>
      </c>
      <c r="B84" s="81">
        <f>(VLOOKUP($A83,'Occupancy Raw Data'!$B$8:$BE$51,'Occupancy Raw Data'!AT$3,FALSE))/100</f>
        <v>-1.0775328764295499E-2</v>
      </c>
      <c r="C84" s="82">
        <f>(VLOOKUP($A83,'Occupancy Raw Data'!$B$8:$BE$51,'Occupancy Raw Data'!AU$3,FALSE))/100</f>
        <v>1.0864605843555199E-2</v>
      </c>
      <c r="D84" s="82">
        <f>(VLOOKUP($A83,'Occupancy Raw Data'!$B$8:$BE$51,'Occupancy Raw Data'!AV$3,FALSE))/100</f>
        <v>-1.1966040851407501E-2</v>
      </c>
      <c r="E84" s="82">
        <f>(VLOOKUP($A83,'Occupancy Raw Data'!$B$8:$BE$51,'Occupancy Raw Data'!AW$3,FALSE))/100</f>
        <v>-1.42541124052438E-2</v>
      </c>
      <c r="F84" s="82">
        <f>(VLOOKUP($A83,'Occupancy Raw Data'!$B$8:$BE$51,'Occupancy Raw Data'!AX$3,FALSE))/100</f>
        <v>-2.1320869174060203E-2</v>
      </c>
      <c r="G84" s="82">
        <f>(VLOOKUP($A83,'Occupancy Raw Data'!$B$8:$BE$51,'Occupancy Raw Data'!AY$3,FALSE))/100</f>
        <v>-9.7984582173276501E-3</v>
      </c>
      <c r="H84" s="83">
        <f>(VLOOKUP($A83,'Occupancy Raw Data'!$B$8:$BE$51,'Occupancy Raw Data'!BA$3,FALSE))/100</f>
        <v>-4.3710711965810603E-3</v>
      </c>
      <c r="I84" s="83">
        <f>(VLOOKUP($A83,'Occupancy Raw Data'!$B$8:$BE$51,'Occupancy Raw Data'!BB$3,FALSE))/100</f>
        <v>-1.6937519740547601E-2</v>
      </c>
      <c r="J84" s="82">
        <f>(VLOOKUP($A83,'Occupancy Raw Data'!$B$8:$BE$51,'Occupancy Raw Data'!BC$3,FALSE))/100</f>
        <v>-1.07897914388631E-2</v>
      </c>
      <c r="K84" s="84">
        <f>(VLOOKUP($A83,'Occupancy Raw Data'!$B$8:$BE$51,'Occupancy Raw Data'!BE$3,FALSE))/100</f>
        <v>-1.01119838708586E-2</v>
      </c>
      <c r="M84" s="81">
        <f>(VLOOKUP($A83,'ADR Raw Data'!$B$6:$BE$49,'ADR Raw Data'!AT$1,FALSE))/100</f>
        <v>-2.1846767280136698E-2</v>
      </c>
      <c r="N84" s="82">
        <f>(VLOOKUP($A83,'ADR Raw Data'!$B$6:$BE$49,'ADR Raw Data'!AU$1,FALSE))/100</f>
        <v>-2.0654620286954199E-2</v>
      </c>
      <c r="O84" s="82">
        <f>(VLOOKUP($A83,'ADR Raw Data'!$B$6:$BE$49,'ADR Raw Data'!AV$1,FALSE))/100</f>
        <v>-3.0883278665654303E-2</v>
      </c>
      <c r="P84" s="82">
        <f>(VLOOKUP($A83,'ADR Raw Data'!$B$6:$BE$49,'ADR Raw Data'!AW$1,FALSE))/100</f>
        <v>-2.66689195046655E-2</v>
      </c>
      <c r="Q84" s="82">
        <f>(VLOOKUP($A83,'ADR Raw Data'!$B$6:$BE$49,'ADR Raw Data'!AX$1,FALSE))/100</f>
        <v>-3.6215898146776004E-2</v>
      </c>
      <c r="R84" s="82">
        <f>(VLOOKUP($A83,'ADR Raw Data'!$B$6:$BE$49,'ADR Raw Data'!AY$1,FALSE))/100</f>
        <v>-2.7596821352648199E-2</v>
      </c>
      <c r="S84" s="83">
        <f>(VLOOKUP($A83,'ADR Raw Data'!$B$6:$BE$49,'ADR Raw Data'!BA$1,FALSE))/100</f>
        <v>-5.4824854149882606E-2</v>
      </c>
      <c r="T84" s="83">
        <f>(VLOOKUP($A83,'ADR Raw Data'!$B$6:$BE$49,'ADR Raw Data'!BB$1,FALSE))/100</f>
        <v>-4.9893324274031696E-2</v>
      </c>
      <c r="U84" s="82">
        <f>(VLOOKUP($A83,'ADR Raw Data'!$B$6:$BE$49,'ADR Raw Data'!BC$1,FALSE))/100</f>
        <v>-5.23779374483569E-2</v>
      </c>
      <c r="V84" s="84">
        <f>(VLOOKUP($A83,'ADR Raw Data'!$B$6:$BE$49,'ADR Raw Data'!BE$1,FALSE))/100</f>
        <v>-3.6857928194540396E-2</v>
      </c>
      <c r="X84" s="81">
        <f>(VLOOKUP($A83,'RevPAR Raw Data'!$B$6:$BE$49,'RevPAR Raw Data'!AT$1,FALSE))/100</f>
        <v>-3.2386689944551697E-2</v>
      </c>
      <c r="Y84" s="82">
        <f>(VLOOKUP($A83,'RevPAR Raw Data'!$B$6:$BE$49,'RevPAR Raw Data'!AU$1,FALSE))/100</f>
        <v>-1.0014418751665E-2</v>
      </c>
      <c r="Z84" s="82">
        <f>(VLOOKUP($A83,'RevPAR Raw Data'!$B$6:$BE$49,'RevPAR Raw Data'!AV$1,FALSE))/100</f>
        <v>-4.2479768942923199E-2</v>
      </c>
      <c r="AA84" s="82">
        <f>(VLOOKUP($A83,'RevPAR Raw Data'!$B$6:$BE$49,'RevPAR Raw Data'!AW$1,FALSE))/100</f>
        <v>-4.0542890133563401E-2</v>
      </c>
      <c r="AB84" s="82">
        <f>(VLOOKUP($A83,'RevPAR Raw Data'!$B$6:$BE$49,'RevPAR Raw Data'!AX$1,FALSE))/100</f>
        <v>-5.6764612894427795E-2</v>
      </c>
      <c r="AC84" s="82">
        <f>(VLOOKUP($A83,'RevPAR Raw Data'!$B$6:$BE$49,'RevPAR Raw Data'!AY$1,FALSE))/100</f>
        <v>-3.7124873269020899E-2</v>
      </c>
      <c r="AD84" s="83">
        <f>(VLOOKUP($A83,'RevPAR Raw Data'!$B$6:$BE$49,'RevPAR Raw Data'!BA$1,FALSE))/100</f>
        <v>-5.8956282005632306E-2</v>
      </c>
      <c r="AE84" s="83">
        <f>(VLOOKUP($A83,'RevPAR Raw Data'!$B$6:$BE$49,'RevPAR Raw Data'!BB$1,FALSE))/100</f>
        <v>-6.5985774849766393E-2</v>
      </c>
      <c r="AF84" s="82">
        <f>(VLOOKUP($A83,'RevPAR Raw Data'!$B$6:$BE$49,'RevPAR Raw Data'!BC$1,FALSE))/100</f>
        <v>-6.2602581866154403E-2</v>
      </c>
      <c r="AG84" s="84">
        <f>(VLOOKUP($A83,'RevPAR Raw Data'!$B$6:$BE$49,'RevPAR Raw Data'!BE$1,FALSE))/100</f>
        <v>-4.6597205289982603E-2</v>
      </c>
    </row>
    <row r="85" spans="1:33">
      <c r="A85" s="131"/>
      <c r="B85" s="109"/>
      <c r="C85" s="110"/>
      <c r="D85" s="110"/>
      <c r="E85" s="110"/>
      <c r="F85" s="110"/>
      <c r="G85" s="111"/>
      <c r="H85" s="91"/>
      <c r="I85" s="91"/>
      <c r="J85" s="111"/>
      <c r="K85" s="112"/>
      <c r="M85" s="113"/>
      <c r="N85" s="114"/>
      <c r="O85" s="114"/>
      <c r="P85" s="114"/>
      <c r="Q85" s="114"/>
      <c r="R85" s="115"/>
      <c r="S85" s="114"/>
      <c r="T85" s="114"/>
      <c r="U85" s="115"/>
      <c r="V85" s="116"/>
      <c r="X85" s="113"/>
      <c r="Y85" s="114"/>
      <c r="Z85" s="114"/>
      <c r="AA85" s="114"/>
      <c r="AB85" s="114"/>
      <c r="AC85" s="115"/>
      <c r="AD85" s="114"/>
      <c r="AE85" s="114"/>
      <c r="AF85" s="115"/>
      <c r="AG85" s="116"/>
    </row>
    <row r="86" spans="1:33">
      <c r="A86" s="108" t="s">
        <v>43</v>
      </c>
      <c r="B86" s="109">
        <f>(VLOOKUP($A86,'Occupancy Raw Data'!$B$8:$BE$45,'Occupancy Raw Data'!AG$3,FALSE))/100</f>
        <v>0.62307472903593797</v>
      </c>
      <c r="C86" s="110">
        <f>(VLOOKUP($A86,'Occupancy Raw Data'!$B$8:$BE$45,'Occupancy Raw Data'!AH$3,FALSE))/100</f>
        <v>0.64863804905875599</v>
      </c>
      <c r="D86" s="110">
        <f>(VLOOKUP($A86,'Occupancy Raw Data'!$B$8:$BE$45,'Occupancy Raw Data'!AI$3,FALSE))/100</f>
        <v>0.68493297204791703</v>
      </c>
      <c r="E86" s="110">
        <f>(VLOOKUP($A86,'Occupancy Raw Data'!$B$8:$BE$45,'Occupancy Raw Data'!AJ$3,FALSE))/100</f>
        <v>0.70386480319452305</v>
      </c>
      <c r="F86" s="110">
        <f>(VLOOKUP($A86,'Occupancy Raw Data'!$B$8:$BE$45,'Occupancy Raw Data'!AK$3,FALSE))/100</f>
        <v>0.68482601254991393</v>
      </c>
      <c r="G86" s="111">
        <f>(VLOOKUP($A86,'Occupancy Raw Data'!$B$8:$BE$45,'Occupancy Raw Data'!AL$3,FALSE))/100</f>
        <v>0.66906731317741008</v>
      </c>
      <c r="H86" s="91">
        <f>(VLOOKUP($A86,'Occupancy Raw Data'!$B$8:$BE$45,'Occupancy Raw Data'!AN$3,FALSE))/100</f>
        <v>0.79299771819737497</v>
      </c>
      <c r="I86" s="91">
        <f>(VLOOKUP($A86,'Occupancy Raw Data'!$B$8:$BE$45,'Occupancy Raw Data'!AO$3,FALSE))/100</f>
        <v>0.83599543639475105</v>
      </c>
      <c r="J86" s="111">
        <f>(VLOOKUP($A86,'Occupancy Raw Data'!$B$8:$BE$45,'Occupancy Raw Data'!AP$3,FALSE))/100</f>
        <v>0.81449657729606306</v>
      </c>
      <c r="K86" s="112">
        <f>(VLOOKUP($A86,'Occupancy Raw Data'!$B$8:$BE$45,'Occupancy Raw Data'!AR$3,FALSE))/100</f>
        <v>0.71061853149702503</v>
      </c>
      <c r="M86" s="113">
        <f>VLOOKUP($A86,'ADR Raw Data'!$B$6:$BE$43,'ADR Raw Data'!AG$1,FALSE)</f>
        <v>87.0102862954909</v>
      </c>
      <c r="N86" s="114">
        <f>VLOOKUP($A86,'ADR Raw Data'!$B$6:$BE$43,'ADR Raw Data'!AH$1,FALSE)</f>
        <v>93.778194701258698</v>
      </c>
      <c r="O86" s="114">
        <f>VLOOKUP($A86,'ADR Raw Data'!$B$6:$BE$43,'ADR Raw Data'!AI$1,FALSE)</f>
        <v>96.263903513611893</v>
      </c>
      <c r="P86" s="114">
        <f>VLOOKUP($A86,'ADR Raw Data'!$B$6:$BE$43,'ADR Raw Data'!AJ$1,FALSE)</f>
        <v>95.044549189545094</v>
      </c>
      <c r="Q86" s="114">
        <f>VLOOKUP($A86,'ADR Raw Data'!$B$6:$BE$43,'ADR Raw Data'!AK$1,FALSE)</f>
        <v>90.518514572053306</v>
      </c>
      <c r="R86" s="115">
        <f>VLOOKUP($A86,'ADR Raw Data'!$B$6:$BE$43,'ADR Raw Data'!AL$1,FALSE)</f>
        <v>92.625742597250294</v>
      </c>
      <c r="S86" s="114">
        <f>VLOOKUP($A86,'ADR Raw Data'!$B$6:$BE$43,'ADR Raw Data'!AN$1,FALSE)</f>
        <v>108.132637829331</v>
      </c>
      <c r="T86" s="114">
        <f>VLOOKUP($A86,'ADR Raw Data'!$B$6:$BE$43,'ADR Raw Data'!AO$1,FALSE)</f>
        <v>111.215707096554</v>
      </c>
      <c r="U86" s="115">
        <f>VLOOKUP($A86,'ADR Raw Data'!$B$6:$BE$43,'ADR Raw Data'!AP$1,FALSE)</f>
        <v>109.71486168964699</v>
      </c>
      <c r="V86" s="116">
        <f>VLOOKUP($A86,'ADR Raw Data'!$B$6:$BE$43,'ADR Raw Data'!AR$1,FALSE)</f>
        <v>98.222086141771697</v>
      </c>
      <c r="X86" s="113">
        <f>VLOOKUP($A86,'RevPAR Raw Data'!$B$6:$BE$43,'RevPAR Raw Data'!AG$1,FALSE)</f>
        <v>54.213910556902398</v>
      </c>
      <c r="Y86" s="114">
        <f>VLOOKUP($A86,'RevPAR Raw Data'!$B$6:$BE$43,'RevPAR Raw Data'!AH$1,FALSE)</f>
        <v>60.828105255276597</v>
      </c>
      <c r="Z86" s="114">
        <f>VLOOKUP($A86,'RevPAR Raw Data'!$B$6:$BE$43,'RevPAR Raw Data'!AI$1,FALSE)</f>
        <v>65.934321534512193</v>
      </c>
      <c r="AA86" s="114">
        <f>VLOOKUP($A86,'RevPAR Raw Data'!$B$6:$BE$43,'RevPAR Raw Data'!AJ$1,FALSE)</f>
        <v>66.898512910011405</v>
      </c>
      <c r="AB86" s="114">
        <f>VLOOKUP($A86,'RevPAR Raw Data'!$B$6:$BE$43,'RevPAR Raw Data'!AK$1,FALSE)</f>
        <v>61.9894333963205</v>
      </c>
      <c r="AC86" s="115">
        <f>VLOOKUP($A86,'RevPAR Raw Data'!$B$6:$BE$43,'RevPAR Raw Data'!AL$1,FALSE)</f>
        <v>61.972856730604597</v>
      </c>
      <c r="AD86" s="114">
        <f>VLOOKUP($A86,'RevPAR Raw Data'!$B$6:$BE$43,'RevPAR Raw Data'!AN$1,FALSE)</f>
        <v>85.748935061323394</v>
      </c>
      <c r="AE86" s="114">
        <f>VLOOKUP($A86,'RevPAR Raw Data'!$B$6:$BE$43,'RevPAR Raw Data'!AO$1,FALSE)</f>
        <v>92.975823588134602</v>
      </c>
      <c r="AF86" s="115">
        <f>VLOOKUP($A86,'RevPAR Raw Data'!$B$6:$BE$43,'RevPAR Raw Data'!AP$1,FALSE)</f>
        <v>89.362379324729005</v>
      </c>
      <c r="AG86" s="116">
        <f>VLOOKUP($A86,'RevPAR Raw Data'!$B$6:$BE$43,'RevPAR Raw Data'!AR$1,FALSE)</f>
        <v>69.7984346146402</v>
      </c>
    </row>
    <row r="87" spans="1:33" ht="14.25">
      <c r="A87" s="93" t="s">
        <v>14</v>
      </c>
      <c r="B87" s="81">
        <f>(VLOOKUP($A86,'Occupancy Raw Data'!$B$8:$BE$51,'Occupancy Raw Data'!AT$3,FALSE))/100</f>
        <v>4.1318106165860506E-2</v>
      </c>
      <c r="C87" s="82">
        <f>(VLOOKUP($A86,'Occupancy Raw Data'!$B$8:$BE$51,'Occupancy Raw Data'!AU$3,FALSE))/100</f>
        <v>3.3347764673243303E-2</v>
      </c>
      <c r="D87" s="82">
        <f>(VLOOKUP($A86,'Occupancy Raw Data'!$B$8:$BE$51,'Occupancy Raw Data'!AV$3,FALSE))/100</f>
        <v>1.29270249804877E-2</v>
      </c>
      <c r="E87" s="82">
        <f>(VLOOKUP($A86,'Occupancy Raw Data'!$B$8:$BE$51,'Occupancy Raw Data'!AW$3,FALSE))/100</f>
        <v>2.8605156603873597E-2</v>
      </c>
      <c r="F87" s="82">
        <f>(VLOOKUP($A86,'Occupancy Raw Data'!$B$8:$BE$51,'Occupancy Raw Data'!AX$3,FALSE))/100</f>
        <v>1.5477493883338401E-2</v>
      </c>
      <c r="G87" s="82">
        <f>(VLOOKUP($A86,'Occupancy Raw Data'!$B$8:$BE$51,'Occupancy Raw Data'!AY$3,FALSE))/100</f>
        <v>2.58848311066768E-2</v>
      </c>
      <c r="H87" s="83">
        <f>(VLOOKUP($A86,'Occupancy Raw Data'!$B$8:$BE$51,'Occupancy Raw Data'!BA$3,FALSE))/100</f>
        <v>-8.9368627735247792E-3</v>
      </c>
      <c r="I87" s="83">
        <f>(VLOOKUP($A86,'Occupancy Raw Data'!$B$8:$BE$51,'Occupancy Raw Data'!BB$3,FALSE))/100</f>
        <v>-5.6950046480187004E-3</v>
      </c>
      <c r="J87" s="82">
        <f>(VLOOKUP($A86,'Occupancy Raw Data'!$B$8:$BE$51,'Occupancy Raw Data'!BC$3,FALSE))/100</f>
        <v>-7.27579389109668E-3</v>
      </c>
      <c r="K87" s="84">
        <f>(VLOOKUP($A86,'Occupancy Raw Data'!$B$8:$BE$51,'Occupancy Raw Data'!BE$3,FALSE))/100</f>
        <v>1.4784078325235398E-2</v>
      </c>
      <c r="M87" s="81">
        <f>(VLOOKUP($A86,'ADR Raw Data'!$B$6:$BE$49,'ADR Raw Data'!AT$1,FALSE))/100</f>
        <v>-6.8268023381185095E-2</v>
      </c>
      <c r="N87" s="82">
        <f>(VLOOKUP($A86,'ADR Raw Data'!$B$6:$BE$49,'ADR Raw Data'!AU$1,FALSE))/100</f>
        <v>-4.0454921208599594E-2</v>
      </c>
      <c r="O87" s="82">
        <f>(VLOOKUP($A86,'ADR Raw Data'!$B$6:$BE$49,'ADR Raw Data'!AV$1,FALSE))/100</f>
        <v>-2.9758420848108699E-2</v>
      </c>
      <c r="P87" s="82">
        <f>(VLOOKUP($A86,'ADR Raw Data'!$B$6:$BE$49,'ADR Raw Data'!AW$1,FALSE))/100</f>
        <v>-3.6965386564819201E-2</v>
      </c>
      <c r="Q87" s="82">
        <f>(VLOOKUP($A86,'ADR Raw Data'!$B$6:$BE$49,'ADR Raw Data'!AX$1,FALSE))/100</f>
        <v>-6.5702323844963204E-2</v>
      </c>
      <c r="R87" s="82">
        <f>(VLOOKUP($A86,'ADR Raw Data'!$B$6:$BE$49,'ADR Raw Data'!AY$1,FALSE))/100</f>
        <v>-4.7731394378643204E-2</v>
      </c>
      <c r="S87" s="83">
        <f>(VLOOKUP($A86,'ADR Raw Data'!$B$6:$BE$49,'ADR Raw Data'!BA$1,FALSE))/100</f>
        <v>-0.13853417154573</v>
      </c>
      <c r="T87" s="83">
        <f>(VLOOKUP($A86,'ADR Raw Data'!$B$6:$BE$49,'ADR Raw Data'!BB$1,FALSE))/100</f>
        <v>-0.13720274752134201</v>
      </c>
      <c r="U87" s="82">
        <f>(VLOOKUP($A86,'ADR Raw Data'!$B$6:$BE$49,'ADR Raw Data'!BC$1,FALSE))/100</f>
        <v>-0.13782337194167299</v>
      </c>
      <c r="V87" s="84">
        <f>(VLOOKUP($A86,'ADR Raw Data'!$B$6:$BE$49,'ADR Raw Data'!BE$1,FALSE))/100</f>
        <v>-8.4655501568486502E-2</v>
      </c>
      <c r="X87" s="81">
        <f>(VLOOKUP($A86,'RevPAR Raw Data'!$B$6:$BE$49,'RevPAR Raw Data'!AT$1,FALSE))/100</f>
        <v>-2.97706226531219E-2</v>
      </c>
      <c r="Y87" s="82">
        <f>(VLOOKUP($A86,'RevPAR Raw Data'!$B$6:$BE$49,'RevPAR Raw Data'!AU$1,FALSE))/100</f>
        <v>-8.4562377276952705E-3</v>
      </c>
      <c r="Z87" s="82">
        <f>(VLOOKUP($A86,'RevPAR Raw Data'!$B$6:$BE$49,'RevPAR Raw Data'!AV$1,FALSE))/100</f>
        <v>-1.72160837173044E-2</v>
      </c>
      <c r="AA87" s="82">
        <f>(VLOOKUP($A86,'RevPAR Raw Data'!$B$6:$BE$49,'RevPAR Raw Data'!AW$1,FALSE))/100</f>
        <v>-9.4176306325550099E-3</v>
      </c>
      <c r="AB87" s="82">
        <f>(VLOOKUP($A86,'RevPAR Raw Data'!$B$6:$BE$49,'RevPAR Raw Data'!AX$1,FALSE))/100</f>
        <v>-5.1241737277056297E-2</v>
      </c>
      <c r="AC87" s="82">
        <f>(VLOOKUP($A86,'RevPAR Raw Data'!$B$6:$BE$49,'RevPAR Raw Data'!AY$1,FALSE))/100</f>
        <v>-2.3082082353943698E-2</v>
      </c>
      <c r="AD87" s="83">
        <f>(VLOOKUP($A86,'RevPAR Raw Data'!$B$6:$BE$49,'RevPAR Raw Data'!BA$1,FALSE))/100</f>
        <v>-0.146232973438706</v>
      </c>
      <c r="AE87" s="83">
        <f>(VLOOKUP($A86,'RevPAR Raw Data'!$B$6:$BE$49,'RevPAR Raw Data'!BB$1,FALSE))/100</f>
        <v>-0.14211638188450601</v>
      </c>
      <c r="AF87" s="82">
        <f>(VLOOKUP($A86,'RevPAR Raw Data'!$B$6:$BE$49,'RevPAR Raw Data'!BC$1,FALSE))/100</f>
        <v>-0.14409639138514599</v>
      </c>
      <c r="AG87" s="84">
        <f>(VLOOKUP($A86,'RevPAR Raw Data'!$B$6:$BE$49,'RevPAR Raw Data'!BE$1,FALSE))/100</f>
        <v>-7.1122976809101693E-2</v>
      </c>
    </row>
    <row r="88" spans="1:33">
      <c r="A88" s="131"/>
      <c r="B88" s="109"/>
      <c r="C88" s="110"/>
      <c r="D88" s="110"/>
      <c r="E88" s="110"/>
      <c r="F88" s="110"/>
      <c r="G88" s="111"/>
      <c r="H88" s="91"/>
      <c r="I88" s="91"/>
      <c r="J88" s="111"/>
      <c r="K88" s="112"/>
      <c r="M88" s="113"/>
      <c r="N88" s="114"/>
      <c r="O88" s="114"/>
      <c r="P88" s="114"/>
      <c r="Q88" s="114"/>
      <c r="R88" s="115"/>
      <c r="S88" s="114"/>
      <c r="T88" s="114"/>
      <c r="U88" s="115"/>
      <c r="V88" s="116"/>
      <c r="X88" s="113"/>
      <c r="Y88" s="114"/>
      <c r="Z88" s="114"/>
      <c r="AA88" s="114"/>
      <c r="AB88" s="114"/>
      <c r="AC88" s="115"/>
      <c r="AD88" s="114"/>
      <c r="AE88" s="114"/>
      <c r="AF88" s="115"/>
      <c r="AG88" s="116"/>
    </row>
    <row r="89" spans="1:33">
      <c r="A89" s="108" t="s">
        <v>44</v>
      </c>
      <c r="B89" s="109">
        <f>(VLOOKUP($A89,'Occupancy Raw Data'!$B$8:$BE$45,'Occupancy Raw Data'!AG$3,FALSE))/100</f>
        <v>0.66676904176904106</v>
      </c>
      <c r="C89" s="110">
        <f>(VLOOKUP($A89,'Occupancy Raw Data'!$B$8:$BE$45,'Occupancy Raw Data'!AH$3,FALSE))/100</f>
        <v>0.668831168831168</v>
      </c>
      <c r="D89" s="110">
        <f>(VLOOKUP($A89,'Occupancy Raw Data'!$B$8:$BE$45,'Occupancy Raw Data'!AI$3,FALSE))/100</f>
        <v>0.70296595296595199</v>
      </c>
      <c r="E89" s="110">
        <f>(VLOOKUP($A89,'Occupancy Raw Data'!$B$8:$BE$45,'Occupancy Raw Data'!AJ$3,FALSE))/100</f>
        <v>0.71143383643383595</v>
      </c>
      <c r="F89" s="110">
        <f>(VLOOKUP($A89,'Occupancy Raw Data'!$B$8:$BE$45,'Occupancy Raw Data'!AK$3,FALSE))/100</f>
        <v>0.69190944190944093</v>
      </c>
      <c r="G89" s="111">
        <f>(VLOOKUP($A89,'Occupancy Raw Data'!$B$8:$BE$45,'Occupancy Raw Data'!AL$3,FALSE))/100</f>
        <v>0.68838188838188796</v>
      </c>
      <c r="H89" s="91">
        <f>(VLOOKUP($A89,'Occupancy Raw Data'!$B$8:$BE$45,'Occupancy Raw Data'!AN$3,FALSE))/100</f>
        <v>0.80291330291330198</v>
      </c>
      <c r="I89" s="91">
        <f>(VLOOKUP($A89,'Occupancy Raw Data'!$B$8:$BE$45,'Occupancy Raw Data'!AO$3,FALSE))/100</f>
        <v>0.84029484029483992</v>
      </c>
      <c r="J89" s="111">
        <f>(VLOOKUP($A89,'Occupancy Raw Data'!$B$8:$BE$45,'Occupancy Raw Data'!AP$3,FALSE))/100</f>
        <v>0.82160407160407101</v>
      </c>
      <c r="K89" s="112">
        <f>(VLOOKUP($A89,'Occupancy Raw Data'!$B$8:$BE$45,'Occupancy Raw Data'!AR$3,FALSE))/100</f>
        <v>0.72644536930251202</v>
      </c>
      <c r="M89" s="113">
        <f>VLOOKUP($A89,'ADR Raw Data'!$B$6:$BE$43,'ADR Raw Data'!AG$1,FALSE)</f>
        <v>118.61151141014599</v>
      </c>
      <c r="N89" s="114">
        <f>VLOOKUP($A89,'ADR Raw Data'!$B$6:$BE$43,'ADR Raw Data'!AH$1,FALSE)</f>
        <v>119.329150590396</v>
      </c>
      <c r="O89" s="114">
        <f>VLOOKUP($A89,'ADR Raw Data'!$B$6:$BE$43,'ADR Raw Data'!AI$1,FALSE)</f>
        <v>124.089395063038</v>
      </c>
      <c r="P89" s="114">
        <f>VLOOKUP($A89,'ADR Raw Data'!$B$6:$BE$43,'ADR Raw Data'!AJ$1,FALSE)</f>
        <v>124.78324299105699</v>
      </c>
      <c r="Q89" s="114">
        <f>VLOOKUP($A89,'ADR Raw Data'!$B$6:$BE$43,'ADR Raw Data'!AK$1,FALSE)</f>
        <v>118.60824188966301</v>
      </c>
      <c r="R89" s="115">
        <f>VLOOKUP($A89,'ADR Raw Data'!$B$6:$BE$43,'ADR Raw Data'!AL$1,FALSE)</f>
        <v>121.144774346063</v>
      </c>
      <c r="S89" s="114">
        <f>VLOOKUP($A89,'ADR Raw Data'!$B$6:$BE$43,'ADR Raw Data'!AN$1,FALSE)</f>
        <v>144.59471010382501</v>
      </c>
      <c r="T89" s="114">
        <f>VLOOKUP($A89,'ADR Raw Data'!$B$6:$BE$43,'ADR Raw Data'!AO$1,FALSE)</f>
        <v>151.63002337092701</v>
      </c>
      <c r="U89" s="115">
        <f>VLOOKUP($A89,'ADR Raw Data'!$B$6:$BE$43,'ADR Raw Data'!AP$1,FALSE)</f>
        <v>148.192390326284</v>
      </c>
      <c r="V89" s="116">
        <f>VLOOKUP($A89,'ADR Raw Data'!$B$6:$BE$43,'ADR Raw Data'!AR$1,FALSE)</f>
        <v>129.88495824331301</v>
      </c>
      <c r="X89" s="113">
        <f>VLOOKUP($A89,'RevPAR Raw Data'!$B$6:$BE$43,'RevPAR Raw Data'!AG$1,FALSE)</f>
        <v>79.086483805721301</v>
      </c>
      <c r="Y89" s="114">
        <f>VLOOKUP($A89,'RevPAR Raw Data'!$B$6:$BE$43,'RevPAR Raw Data'!AH$1,FALSE)</f>
        <v>79.811055265005194</v>
      </c>
      <c r="Z89" s="114">
        <f>VLOOKUP($A89,'RevPAR Raw Data'!$B$6:$BE$43,'RevPAR Raw Data'!AI$1,FALSE)</f>
        <v>87.230619853457299</v>
      </c>
      <c r="AA89" s="114">
        <f>VLOOKUP($A89,'RevPAR Raw Data'!$B$6:$BE$43,'RevPAR Raw Data'!AJ$1,FALSE)</f>
        <v>88.775021283783701</v>
      </c>
      <c r="AB89" s="114">
        <f>VLOOKUP($A89,'RevPAR Raw Data'!$B$6:$BE$43,'RevPAR Raw Data'!AK$1,FALSE)</f>
        <v>82.066162451737398</v>
      </c>
      <c r="AC89" s="115">
        <f>VLOOKUP($A89,'RevPAR Raw Data'!$B$6:$BE$43,'RevPAR Raw Data'!AL$1,FALSE)</f>
        <v>83.393868531940996</v>
      </c>
      <c r="AD89" s="114">
        <f>VLOOKUP($A89,'RevPAR Raw Data'!$B$6:$BE$43,'RevPAR Raw Data'!AN$1,FALSE)</f>
        <v>116.097016273253</v>
      </c>
      <c r="AE89" s="114">
        <f>VLOOKUP($A89,'RevPAR Raw Data'!$B$6:$BE$43,'RevPAR Raw Data'!AO$1,FALSE)</f>
        <v>127.413926272376</v>
      </c>
      <c r="AF89" s="115">
        <f>VLOOKUP($A89,'RevPAR Raw Data'!$B$6:$BE$43,'RevPAR Raw Data'!AP$1,FALSE)</f>
        <v>121.755471272815</v>
      </c>
      <c r="AG89" s="116">
        <f>VLOOKUP($A89,'RevPAR Raw Data'!$B$6:$BE$43,'RevPAR Raw Data'!AR$1,FALSE)</f>
        <v>94.354326457905003</v>
      </c>
    </row>
    <row r="90" spans="1:33" ht="14.25">
      <c r="A90" s="93" t="s">
        <v>14</v>
      </c>
      <c r="B90" s="81">
        <f>(VLOOKUP($A89,'Occupancy Raw Data'!$B$8:$BE$51,'Occupancy Raw Data'!AT$3,FALSE))/100</f>
        <v>3.7794118215372402E-2</v>
      </c>
      <c r="C90" s="82">
        <f>(VLOOKUP($A89,'Occupancy Raw Data'!$B$8:$BE$51,'Occupancy Raw Data'!AU$3,FALSE))/100</f>
        <v>3.9652875467654801E-2</v>
      </c>
      <c r="D90" s="82">
        <f>(VLOOKUP($A89,'Occupancy Raw Data'!$B$8:$BE$51,'Occupancy Raw Data'!AV$3,FALSE))/100</f>
        <v>-1.76518026950887E-2</v>
      </c>
      <c r="E90" s="82">
        <f>(VLOOKUP($A89,'Occupancy Raw Data'!$B$8:$BE$51,'Occupancy Raw Data'!AW$3,FALSE))/100</f>
        <v>-6.3065899211956203E-3</v>
      </c>
      <c r="F90" s="82">
        <f>(VLOOKUP($A89,'Occupancy Raw Data'!$B$8:$BE$51,'Occupancy Raw Data'!AX$3,FALSE))/100</f>
        <v>1.32631130278488E-3</v>
      </c>
      <c r="G90" s="82">
        <f>(VLOOKUP($A89,'Occupancy Raw Data'!$B$8:$BE$51,'Occupancy Raw Data'!AY$3,FALSE))/100</f>
        <v>9.8468416977195612E-3</v>
      </c>
      <c r="H90" s="83">
        <f>(VLOOKUP($A89,'Occupancy Raw Data'!$B$8:$BE$51,'Occupancy Raw Data'!BA$3,FALSE))/100</f>
        <v>2.14816531194395E-2</v>
      </c>
      <c r="I90" s="83">
        <f>(VLOOKUP($A89,'Occupancy Raw Data'!$B$8:$BE$51,'Occupancy Raw Data'!BB$3,FALSE))/100</f>
        <v>-4.1234698632911101E-4</v>
      </c>
      <c r="J90" s="82">
        <f>(VLOOKUP($A89,'Occupancy Raw Data'!$B$8:$BE$51,'Occupancy Raw Data'!BC$3,FALSE))/100</f>
        <v>1.0167121503317899E-2</v>
      </c>
      <c r="K90" s="84">
        <f>(VLOOKUP($A89,'Occupancy Raw Data'!$B$8:$BE$51,'Occupancy Raw Data'!BE$3,FALSE))/100</f>
        <v>9.9503149059420107E-3</v>
      </c>
      <c r="M90" s="81">
        <f>(VLOOKUP($A89,'ADR Raw Data'!$B$6:$BE$49,'ADR Raw Data'!AT$1,FALSE))/100</f>
        <v>-1.1673989130554801E-2</v>
      </c>
      <c r="N90" s="82">
        <f>(VLOOKUP($A89,'ADR Raw Data'!$B$6:$BE$49,'ADR Raw Data'!AU$1,FALSE))/100</f>
        <v>-2.1272865486002202E-2</v>
      </c>
      <c r="O90" s="82">
        <f>(VLOOKUP($A89,'ADR Raw Data'!$B$6:$BE$49,'ADR Raw Data'!AV$1,FALSE))/100</f>
        <v>-4.9966325596716106E-2</v>
      </c>
      <c r="P90" s="82">
        <f>(VLOOKUP($A89,'ADR Raw Data'!$B$6:$BE$49,'ADR Raw Data'!AW$1,FALSE))/100</f>
        <v>-3.04763635694228E-2</v>
      </c>
      <c r="Q90" s="82">
        <f>(VLOOKUP($A89,'ADR Raw Data'!$B$6:$BE$49,'ADR Raw Data'!AX$1,FALSE))/100</f>
        <v>-3.88047341088055E-2</v>
      </c>
      <c r="R90" s="82">
        <f>(VLOOKUP($A89,'ADR Raw Data'!$B$6:$BE$49,'ADR Raw Data'!AY$1,FALSE))/100</f>
        <v>-3.1705033840377199E-2</v>
      </c>
      <c r="S90" s="83">
        <f>(VLOOKUP($A89,'ADR Raw Data'!$B$6:$BE$49,'ADR Raw Data'!BA$1,FALSE))/100</f>
        <v>-4.1464458147669497E-2</v>
      </c>
      <c r="T90" s="83">
        <f>(VLOOKUP($A89,'ADR Raw Data'!$B$6:$BE$49,'ADR Raw Data'!BB$1,FALSE))/100</f>
        <v>-4.1776800472007096E-2</v>
      </c>
      <c r="U90" s="82">
        <f>(VLOOKUP($A89,'ADR Raw Data'!$B$6:$BE$49,'ADR Raw Data'!BC$1,FALSE))/100</f>
        <v>-4.1875784757230299E-2</v>
      </c>
      <c r="V90" s="84">
        <f>(VLOOKUP($A89,'ADR Raw Data'!$B$6:$BE$49,'ADR Raw Data'!BE$1,FALSE))/100</f>
        <v>-3.5465213124493203E-2</v>
      </c>
      <c r="X90" s="81">
        <f>(VLOOKUP($A89,'RevPAR Raw Data'!$B$6:$BE$49,'RevPAR Raw Data'!AT$1,FALSE))/100</f>
        <v>2.5678920959572298E-2</v>
      </c>
      <c r="Y90" s="82">
        <f>(VLOOKUP($A89,'RevPAR Raw Data'!$B$6:$BE$49,'RevPAR Raw Data'!AU$1,FALSE))/100</f>
        <v>1.7536479695695897E-2</v>
      </c>
      <c r="Z90" s="82">
        <f>(VLOOKUP($A89,'RevPAR Raw Data'!$B$6:$BE$49,'RevPAR Raw Data'!AV$1,FALSE))/100</f>
        <v>-6.6736132570973009E-2</v>
      </c>
      <c r="AA90" s="82">
        <f>(VLOOKUP($A89,'RevPAR Raw Data'!$B$6:$BE$49,'RevPAR Raw Data'!AW$1,FALSE))/100</f>
        <v>-3.6590751563296803E-2</v>
      </c>
      <c r="AB90" s="82">
        <f>(VLOOKUP($A89,'RevPAR Raw Data'!$B$6:$BE$49,'RevPAR Raw Data'!AX$1,FALSE))/100</f>
        <v>-3.7529889963470703E-2</v>
      </c>
      <c r="AC90" s="82">
        <f>(VLOOKUP($A89,'RevPAR Raw Data'!$B$6:$BE$49,'RevPAR Raw Data'!AY$1,FALSE))/100</f>
        <v>-2.2170386591904699E-2</v>
      </c>
      <c r="AD90" s="83">
        <f>(VLOOKUP($A89,'RevPAR Raw Data'!$B$6:$BE$49,'RevPAR Raw Data'!BA$1,FALSE))/100</f>
        <v>-2.08735301349437E-2</v>
      </c>
      <c r="AE90" s="83">
        <f>(VLOOKUP($A89,'RevPAR Raw Data'!$B$6:$BE$49,'RevPAR Raw Data'!BB$1,FALSE))/100</f>
        <v>-4.21719209205631E-2</v>
      </c>
      <c r="AF90" s="82">
        <f>(VLOOKUP($A89,'RevPAR Raw Data'!$B$6:$BE$49,'RevPAR Raw Data'!BC$1,FALSE))/100</f>
        <v>-3.2134419445585899E-2</v>
      </c>
      <c r="AG90" s="84">
        <f>(VLOOKUP($A89,'RevPAR Raw Data'!$B$6:$BE$49,'RevPAR Raw Data'!BE$1,FALSE))/100</f>
        <v>-2.58677882573463E-2</v>
      </c>
    </row>
    <row r="91" spans="1:33">
      <c r="A91" s="131"/>
      <c r="B91" s="109"/>
      <c r="C91" s="110"/>
      <c r="D91" s="110"/>
      <c r="E91" s="110"/>
      <c r="F91" s="110"/>
      <c r="G91" s="111"/>
      <c r="H91" s="91"/>
      <c r="I91" s="91"/>
      <c r="J91" s="111"/>
      <c r="K91" s="112"/>
      <c r="M91" s="113"/>
      <c r="N91" s="114"/>
      <c r="O91" s="114"/>
      <c r="P91" s="114"/>
      <c r="Q91" s="114"/>
      <c r="R91" s="115"/>
      <c r="S91" s="114"/>
      <c r="T91" s="114"/>
      <c r="U91" s="115"/>
      <c r="V91" s="116"/>
      <c r="X91" s="113"/>
      <c r="Y91" s="114"/>
      <c r="Z91" s="114"/>
      <c r="AA91" s="114"/>
      <c r="AB91" s="114"/>
      <c r="AC91" s="115"/>
      <c r="AD91" s="114"/>
      <c r="AE91" s="114"/>
      <c r="AF91" s="115"/>
      <c r="AG91" s="116"/>
    </row>
    <row r="92" spans="1:33">
      <c r="A92" s="108" t="s">
        <v>45</v>
      </c>
      <c r="B92" s="109">
        <f>(VLOOKUP($A92,'Occupancy Raw Data'!$B$8:$BE$45,'Occupancy Raw Data'!AG$3,FALSE))/100</f>
        <v>0.66465429088334704</v>
      </c>
      <c r="C92" s="110">
        <f>(VLOOKUP($A92,'Occupancy Raw Data'!$B$8:$BE$45,'Occupancy Raw Data'!AH$3,FALSE))/100</f>
        <v>0.634507983953433</v>
      </c>
      <c r="D92" s="110">
        <f>(VLOOKUP($A92,'Occupancy Raw Data'!$B$8:$BE$45,'Occupancy Raw Data'!AI$3,FALSE))/100</f>
        <v>0.67503736332887498</v>
      </c>
      <c r="E92" s="110">
        <f>(VLOOKUP($A92,'Occupancy Raw Data'!$B$8:$BE$45,'Occupancy Raw Data'!AJ$3,FALSE))/100</f>
        <v>0.68555809014394697</v>
      </c>
      <c r="F92" s="110">
        <f>(VLOOKUP($A92,'Occupancy Raw Data'!$B$8:$BE$45,'Occupancy Raw Data'!AK$3,FALSE))/100</f>
        <v>0.68903877920239098</v>
      </c>
      <c r="G92" s="111">
        <f>(VLOOKUP($A92,'Occupancy Raw Data'!$B$8:$BE$45,'Occupancy Raw Data'!AL$3,FALSE))/100</f>
        <v>0.66975930150239904</v>
      </c>
      <c r="H92" s="91">
        <f>(VLOOKUP($A92,'Occupancy Raw Data'!$B$8:$BE$45,'Occupancy Raw Data'!AN$3,FALSE))/100</f>
        <v>0.818748525131754</v>
      </c>
      <c r="I92" s="91">
        <f>(VLOOKUP($A92,'Occupancy Raw Data'!$B$8:$BE$45,'Occupancy Raw Data'!AO$3,FALSE))/100</f>
        <v>0.87579642885235498</v>
      </c>
      <c r="J92" s="111">
        <f>(VLOOKUP($A92,'Occupancy Raw Data'!$B$8:$BE$45,'Occupancy Raw Data'!AP$3,FALSE))/100</f>
        <v>0.8472724769920551</v>
      </c>
      <c r="K92" s="112">
        <f>(VLOOKUP($A92,'Occupancy Raw Data'!$B$8:$BE$45,'Occupancy Raw Data'!AR$3,FALSE))/100</f>
        <v>0.72047735164230009</v>
      </c>
      <c r="M92" s="113">
        <f>VLOOKUP($A92,'ADR Raw Data'!$B$6:$BE$43,'ADR Raw Data'!AG$1,FALSE)</f>
        <v>181.83257845498301</v>
      </c>
      <c r="N92" s="114">
        <f>VLOOKUP($A92,'ADR Raw Data'!$B$6:$BE$43,'ADR Raw Data'!AH$1,FALSE)</f>
        <v>158.90834177462301</v>
      </c>
      <c r="O92" s="114">
        <f>VLOOKUP($A92,'ADR Raw Data'!$B$6:$BE$43,'ADR Raw Data'!AI$1,FALSE)</f>
        <v>163.13006638214799</v>
      </c>
      <c r="P92" s="114">
        <f>VLOOKUP($A92,'ADR Raw Data'!$B$6:$BE$43,'ADR Raw Data'!AJ$1,FALSE)</f>
        <v>161.66932590786499</v>
      </c>
      <c r="Q92" s="114">
        <f>VLOOKUP($A92,'ADR Raw Data'!$B$6:$BE$43,'ADR Raw Data'!AK$1,FALSE)</f>
        <v>165.88706103769999</v>
      </c>
      <c r="R92" s="115">
        <f>VLOOKUP($A92,'ADR Raw Data'!$B$6:$BE$43,'ADR Raw Data'!AL$1,FALSE)</f>
        <v>166.310385248366</v>
      </c>
      <c r="S92" s="114">
        <f>VLOOKUP($A92,'ADR Raw Data'!$B$6:$BE$43,'ADR Raw Data'!AN$1,FALSE)</f>
        <v>234.216390164525</v>
      </c>
      <c r="T92" s="114">
        <f>VLOOKUP($A92,'ADR Raw Data'!$B$6:$BE$43,'ADR Raw Data'!AO$1,FALSE)</f>
        <v>245.79920963490201</v>
      </c>
      <c r="U92" s="115">
        <f>VLOOKUP($A92,'ADR Raw Data'!$B$6:$BE$43,'ADR Raw Data'!AP$1,FALSE)</f>
        <v>240.202771289645</v>
      </c>
      <c r="V92" s="116">
        <f>VLOOKUP($A92,'ADR Raw Data'!$B$6:$BE$43,'ADR Raw Data'!AR$1,FALSE)</f>
        <v>191.137966497832</v>
      </c>
      <c r="X92" s="113">
        <f>VLOOKUP($A92,'RevPAR Raw Data'!$B$6:$BE$43,'RevPAR Raw Data'!AG$1,FALSE)</f>
        <v>120.85580349248799</v>
      </c>
      <c r="Y92" s="114">
        <f>VLOOKUP($A92,'RevPAR Raw Data'!$B$6:$BE$43,'RevPAR Raw Data'!AH$1,FALSE)</f>
        <v>100.82861157279901</v>
      </c>
      <c r="Z92" s="114">
        <f>VLOOKUP($A92,'RevPAR Raw Data'!$B$6:$BE$43,'RevPAR Raw Data'!AI$1,FALSE)</f>
        <v>110.118889890269</v>
      </c>
      <c r="AA92" s="114">
        <f>VLOOKUP($A92,'RevPAR Raw Data'!$B$6:$BE$43,'RevPAR Raw Data'!AJ$1,FALSE)</f>
        <v>110.833714304255</v>
      </c>
      <c r="AB92" s="114">
        <f>VLOOKUP($A92,'RevPAR Raw Data'!$B$6:$BE$43,'RevPAR Raw Data'!AK$1,FALSE)</f>
        <v>114.30261802288901</v>
      </c>
      <c r="AC92" s="115">
        <f>VLOOKUP($A92,'RevPAR Raw Data'!$B$6:$BE$43,'RevPAR Raw Data'!AL$1,FALSE)</f>
        <v>111.38792745654</v>
      </c>
      <c r="AD92" s="114">
        <f>VLOOKUP($A92,'RevPAR Raw Data'!$B$6:$BE$43,'RevPAR Raw Data'!AN$1,FALSE)</f>
        <v>191.764324008888</v>
      </c>
      <c r="AE92" s="114">
        <f>VLOOKUP($A92,'RevPAR Raw Data'!$B$6:$BE$43,'RevPAR Raw Data'!AO$1,FALSE)</f>
        <v>215.27007001297801</v>
      </c>
      <c r="AF92" s="115">
        <f>VLOOKUP($A92,'RevPAR Raw Data'!$B$6:$BE$43,'RevPAR Raw Data'!AP$1,FALSE)</f>
        <v>203.51719701093299</v>
      </c>
      <c r="AG92" s="116">
        <f>VLOOKUP($A92,'RevPAR Raw Data'!$B$6:$BE$43,'RevPAR Raw Data'!AR$1,FALSE)</f>
        <v>137.710575900652</v>
      </c>
    </row>
    <row r="93" spans="1:33" ht="14.25">
      <c r="A93" s="93" t="s">
        <v>14</v>
      </c>
      <c r="B93" s="81">
        <f>(VLOOKUP($A92,'Occupancy Raw Data'!$B$8:$BE$51,'Occupancy Raw Data'!AT$3,FALSE))/100</f>
        <v>-4.9666704506260102E-2</v>
      </c>
      <c r="C93" s="82">
        <f>(VLOOKUP($A92,'Occupancy Raw Data'!$B$8:$BE$51,'Occupancy Raw Data'!AU$3,FALSE))/100</f>
        <v>-7.0810658931323E-3</v>
      </c>
      <c r="D93" s="82">
        <f>(VLOOKUP($A92,'Occupancy Raw Data'!$B$8:$BE$51,'Occupancy Raw Data'!AV$3,FALSE))/100</f>
        <v>-2.7964537098171399E-2</v>
      </c>
      <c r="E93" s="82">
        <f>(VLOOKUP($A92,'Occupancy Raw Data'!$B$8:$BE$51,'Occupancy Raw Data'!AW$3,FALSE))/100</f>
        <v>-2.0686292702452903E-2</v>
      </c>
      <c r="F93" s="82">
        <f>(VLOOKUP($A92,'Occupancy Raw Data'!$B$8:$BE$51,'Occupancy Raw Data'!AX$3,FALSE))/100</f>
        <v>-4.4003788017624695E-2</v>
      </c>
      <c r="G93" s="82">
        <f>(VLOOKUP($A92,'Occupancy Raw Data'!$B$8:$BE$51,'Occupancy Raw Data'!AY$3,FALSE))/100</f>
        <v>-3.0367303641467901E-2</v>
      </c>
      <c r="H93" s="83">
        <f>(VLOOKUP($A92,'Occupancy Raw Data'!$B$8:$BE$51,'Occupancy Raw Data'!BA$3,FALSE))/100</f>
        <v>-3.2448613199310403E-2</v>
      </c>
      <c r="I93" s="83">
        <f>(VLOOKUP($A92,'Occupancy Raw Data'!$B$8:$BE$51,'Occupancy Raw Data'!BB$3,FALSE))/100</f>
        <v>-4.0760272527492397E-2</v>
      </c>
      <c r="J93" s="82">
        <f>(VLOOKUP($A92,'Occupancy Raw Data'!$B$8:$BE$51,'Occupancy Raw Data'!BC$3,FALSE))/100</f>
        <v>-3.6762255653492303E-2</v>
      </c>
      <c r="K93" s="84">
        <f>(VLOOKUP($A92,'Occupancy Raw Data'!$B$8:$BE$51,'Occupancy Raw Data'!BE$3,FALSE))/100</f>
        <v>-3.2525435992180801E-2</v>
      </c>
      <c r="M93" s="81">
        <f>(VLOOKUP($A92,'ADR Raw Data'!$B$6:$BE$49,'ADR Raw Data'!AT$1,FALSE))/100</f>
        <v>-9.5843081230315395E-3</v>
      </c>
      <c r="N93" s="82">
        <f>(VLOOKUP($A92,'ADR Raw Data'!$B$6:$BE$49,'ADR Raw Data'!AU$1,FALSE))/100</f>
        <v>1.8532741136883E-2</v>
      </c>
      <c r="O93" s="82">
        <f>(VLOOKUP($A92,'ADR Raw Data'!$B$6:$BE$49,'ADR Raw Data'!AV$1,FALSE))/100</f>
        <v>3.2532727484214402E-2</v>
      </c>
      <c r="P93" s="82">
        <f>(VLOOKUP($A92,'ADR Raw Data'!$B$6:$BE$49,'ADR Raw Data'!AW$1,FALSE))/100</f>
        <v>1.3362539669095E-2</v>
      </c>
      <c r="Q93" s="82">
        <f>(VLOOKUP($A92,'ADR Raw Data'!$B$6:$BE$49,'ADR Raw Data'!AX$1,FALSE))/100</f>
        <v>-8.1458239494064406E-3</v>
      </c>
      <c r="R93" s="82">
        <f>(VLOOKUP($A92,'ADR Raw Data'!$B$6:$BE$49,'ADR Raw Data'!AY$1,FALSE))/100</f>
        <v>7.6021515244418499E-3</v>
      </c>
      <c r="S93" s="83">
        <f>(VLOOKUP($A92,'ADR Raw Data'!$B$6:$BE$49,'ADR Raw Data'!BA$1,FALSE))/100</f>
        <v>-3.6497246846739696E-2</v>
      </c>
      <c r="T93" s="83">
        <f>(VLOOKUP($A92,'ADR Raw Data'!$B$6:$BE$49,'ADR Raw Data'!BB$1,FALSE))/100</f>
        <v>-5.6073096754837397E-2</v>
      </c>
      <c r="U93" s="82">
        <f>(VLOOKUP($A92,'ADR Raw Data'!$B$6:$BE$49,'ADR Raw Data'!BC$1,FALSE))/100</f>
        <v>-4.7091468145022103E-2</v>
      </c>
      <c r="V93" s="84">
        <f>(VLOOKUP($A92,'ADR Raw Data'!$B$6:$BE$49,'ADR Raw Data'!BE$1,FALSE))/100</f>
        <v>-1.6890446903126799E-2</v>
      </c>
      <c r="X93" s="81">
        <f>(VLOOKUP($A92,'RevPAR Raw Data'!$B$6:$BE$49,'RevPAR Raw Data'!AT$1,FALSE))/100</f>
        <v>-5.8774991629848096E-2</v>
      </c>
      <c r="Y93" s="82">
        <f>(VLOOKUP($A92,'RevPAR Raw Data'!$B$6:$BE$49,'RevPAR Raw Data'!AU$1,FALSE))/100</f>
        <v>1.13204436825801E-2</v>
      </c>
      <c r="Z93" s="82">
        <f>(VLOOKUP($A92,'RevPAR Raw Data'!$B$6:$BE$49,'RevPAR Raw Data'!AV$1,FALSE))/100</f>
        <v>3.6584277214059403E-3</v>
      </c>
      <c r="AA93" s="82">
        <f>(VLOOKUP($A92,'RevPAR Raw Data'!$B$6:$BE$49,'RevPAR Raw Data'!AW$1,FALSE))/100</f>
        <v>-7.6001744402009793E-3</v>
      </c>
      <c r="AB93" s="82">
        <f>(VLOOKUP($A92,'RevPAR Raw Data'!$B$6:$BE$49,'RevPAR Raw Data'!AX$1,FALSE))/100</f>
        <v>-5.1791164856732498E-2</v>
      </c>
      <c r="AC93" s="82">
        <f>(VLOOKUP($A92,'RevPAR Raw Data'!$B$6:$BE$49,'RevPAR Raw Data'!AY$1,FALSE))/100</f>
        <v>-2.2996008960697201E-2</v>
      </c>
      <c r="AD93" s="83">
        <f>(VLOOKUP($A92,'RevPAR Raw Data'!$B$6:$BE$49,'RevPAR Raw Data'!BA$1,FALSE))/100</f>
        <v>-6.7761575000280599E-2</v>
      </c>
      <c r="AE93" s="83">
        <f>(VLOOKUP($A92,'RevPAR Raw Data'!$B$6:$BE$49,'RevPAR Raw Data'!BB$1,FALSE))/100</f>
        <v>-9.4547814577142203E-2</v>
      </c>
      <c r="AF93" s="82">
        <f>(VLOOKUP($A92,'RevPAR Raw Data'!$B$6:$BE$49,'RevPAR Raw Data'!BC$1,FALSE))/100</f>
        <v>-8.21225352074689E-2</v>
      </c>
      <c r="AG93" s="84">
        <f>(VLOOKUP($A92,'RevPAR Raw Data'!$B$6:$BE$49,'RevPAR Raw Data'!BE$1,FALSE))/100</f>
        <v>-4.8866513745680601E-2</v>
      </c>
    </row>
    <row r="94" spans="1:33">
      <c r="A94" s="131"/>
      <c r="B94" s="109"/>
      <c r="C94" s="110"/>
      <c r="D94" s="110"/>
      <c r="E94" s="110"/>
      <c r="F94" s="110"/>
      <c r="G94" s="111"/>
      <c r="H94" s="91"/>
      <c r="I94" s="91"/>
      <c r="J94" s="111"/>
      <c r="K94" s="112"/>
      <c r="M94" s="113"/>
      <c r="N94" s="114"/>
      <c r="O94" s="114"/>
      <c r="P94" s="114"/>
      <c r="Q94" s="114"/>
      <c r="R94" s="115"/>
      <c r="S94" s="114"/>
      <c r="T94" s="114"/>
      <c r="U94" s="115"/>
      <c r="V94" s="116"/>
      <c r="X94" s="113"/>
      <c r="Y94" s="114"/>
      <c r="Z94" s="114"/>
      <c r="AA94" s="114"/>
      <c r="AB94" s="114"/>
      <c r="AC94" s="115"/>
      <c r="AD94" s="114"/>
      <c r="AE94" s="114"/>
      <c r="AF94" s="115"/>
      <c r="AG94" s="116"/>
    </row>
    <row r="95" spans="1:33">
      <c r="A95" s="108" t="s">
        <v>46</v>
      </c>
      <c r="B95" s="109">
        <f>(VLOOKUP($A95,'Occupancy Raw Data'!$B$8:$BE$45,'Occupancy Raw Data'!AG$3,FALSE))/100</f>
        <v>0.50666103457239398</v>
      </c>
      <c r="C95" s="110">
        <f>(VLOOKUP($A95,'Occupancy Raw Data'!$B$8:$BE$45,'Occupancy Raw Data'!AH$3,FALSE))/100</f>
        <v>0.47364829737457698</v>
      </c>
      <c r="D95" s="110">
        <f>(VLOOKUP($A95,'Occupancy Raw Data'!$B$8:$BE$45,'Occupancy Raw Data'!AI$3,FALSE))/100</f>
        <v>0.49535352222511003</v>
      </c>
      <c r="E95" s="110">
        <f>(VLOOKUP($A95,'Occupancy Raw Data'!$B$8:$BE$45,'Occupancy Raw Data'!AJ$3,FALSE))/100</f>
        <v>0.52891863789966198</v>
      </c>
      <c r="F95" s="110">
        <f>(VLOOKUP($A95,'Occupancy Raw Data'!$B$8:$BE$45,'Occupancy Raw Data'!AK$3,FALSE))/100</f>
        <v>0.52092539641278901</v>
      </c>
      <c r="G95" s="111">
        <f>(VLOOKUP($A95,'Occupancy Raw Data'!$B$8:$BE$45,'Occupancy Raw Data'!AL$3,FALSE))/100</f>
        <v>0.505101377696906</v>
      </c>
      <c r="H95" s="91">
        <f>(VLOOKUP($A95,'Occupancy Raw Data'!$B$8:$BE$45,'Occupancy Raw Data'!AN$3,FALSE))/100</f>
        <v>0.70161814400831801</v>
      </c>
      <c r="I95" s="91">
        <f>(VLOOKUP($A95,'Occupancy Raw Data'!$B$8:$BE$45,'Occupancy Raw Data'!AO$3,FALSE))/100</f>
        <v>0.76364699766051403</v>
      </c>
      <c r="J95" s="111">
        <f>(VLOOKUP($A95,'Occupancy Raw Data'!$B$8:$BE$45,'Occupancy Raw Data'!AP$3,FALSE))/100</f>
        <v>0.73263257083441602</v>
      </c>
      <c r="K95" s="112">
        <f>(VLOOKUP($A95,'Occupancy Raw Data'!$B$8:$BE$45,'Occupancy Raw Data'!AR$3,FALSE))/100</f>
        <v>0.57011029002190905</v>
      </c>
      <c r="M95" s="113">
        <f>VLOOKUP($A95,'ADR Raw Data'!$B$6:$BE$43,'ADR Raw Data'!AG$1,FALSE)</f>
        <v>134.03853588148499</v>
      </c>
      <c r="N95" s="114">
        <f>VLOOKUP($A95,'ADR Raw Data'!$B$6:$BE$43,'ADR Raw Data'!AH$1,FALSE)</f>
        <v>128.160485696645</v>
      </c>
      <c r="O95" s="114">
        <f>VLOOKUP($A95,'ADR Raw Data'!$B$6:$BE$43,'ADR Raw Data'!AI$1,FALSE)</f>
        <v>125.74068875040901</v>
      </c>
      <c r="P95" s="114">
        <f>VLOOKUP($A95,'ADR Raw Data'!$B$6:$BE$43,'ADR Raw Data'!AJ$1,FALSE)</f>
        <v>126.212919277552</v>
      </c>
      <c r="Q95" s="114">
        <f>VLOOKUP($A95,'ADR Raw Data'!$B$6:$BE$43,'ADR Raw Data'!AK$1,FALSE)</f>
        <v>128.34175648702501</v>
      </c>
      <c r="R95" s="115">
        <f>VLOOKUP($A95,'ADR Raw Data'!$B$6:$BE$43,'ADR Raw Data'!AL$1,FALSE)</f>
        <v>128.49461601801201</v>
      </c>
      <c r="S95" s="114">
        <f>VLOOKUP($A95,'ADR Raw Data'!$B$6:$BE$43,'ADR Raw Data'!AN$1,FALSE)</f>
        <v>167.32139582272001</v>
      </c>
      <c r="T95" s="114">
        <f>VLOOKUP($A95,'ADR Raw Data'!$B$6:$BE$43,'ADR Raw Data'!AO$1,FALSE)</f>
        <v>180.30664454089001</v>
      </c>
      <c r="U95" s="115">
        <f>VLOOKUP($A95,'ADR Raw Data'!$B$6:$BE$43,'ADR Raw Data'!AP$1,FALSE)</f>
        <v>174.08887149351301</v>
      </c>
      <c r="V95" s="116">
        <f>VLOOKUP($A95,'ADR Raw Data'!$B$6:$BE$43,'ADR Raw Data'!AR$1,FALSE)</f>
        <v>145.23515461651101</v>
      </c>
      <c r="X95" s="113">
        <f>VLOOKUP($A95,'RevPAR Raw Data'!$B$6:$BE$43,'RevPAR Raw Data'!AG$1,FALSE)</f>
        <v>67.912103262282201</v>
      </c>
      <c r="Y95" s="114">
        <f>VLOOKUP($A95,'RevPAR Raw Data'!$B$6:$BE$43,'RevPAR Raw Data'!AH$1,FALSE)</f>
        <v>60.702995840914902</v>
      </c>
      <c r="Z95" s="114">
        <f>VLOOKUP($A95,'RevPAR Raw Data'!$B$6:$BE$43,'RevPAR Raw Data'!AI$1,FALSE)</f>
        <v>62.286093059526898</v>
      </c>
      <c r="AA95" s="114">
        <f>VLOOKUP($A95,'RevPAR Raw Data'!$B$6:$BE$43,'RevPAR Raw Data'!AJ$1,FALSE)</f>
        <v>66.756365349622996</v>
      </c>
      <c r="AB95" s="114">
        <f>VLOOKUP($A95,'RevPAR Raw Data'!$B$6:$BE$43,'RevPAR Raw Data'!AK$1,FALSE)</f>
        <v>66.856480374317599</v>
      </c>
      <c r="AC95" s="115">
        <f>VLOOKUP($A95,'RevPAR Raw Data'!$B$6:$BE$43,'RevPAR Raw Data'!AL$1,FALSE)</f>
        <v>64.902807577332894</v>
      </c>
      <c r="AD95" s="114">
        <f>VLOOKUP($A95,'RevPAR Raw Data'!$B$6:$BE$43,'RevPAR Raw Data'!AN$1,FALSE)</f>
        <v>117.39572719001799</v>
      </c>
      <c r="AE95" s="114">
        <f>VLOOKUP($A95,'RevPAR Raw Data'!$B$6:$BE$43,'RevPAR Raw Data'!AO$1,FALSE)</f>
        <v>137.69062776189199</v>
      </c>
      <c r="AF95" s="115">
        <f>VLOOKUP($A95,'RevPAR Raw Data'!$B$6:$BE$43,'RevPAR Raw Data'!AP$1,FALSE)</f>
        <v>127.54317747595501</v>
      </c>
      <c r="AG95" s="116">
        <f>VLOOKUP($A95,'RevPAR Raw Data'!$B$6:$BE$43,'RevPAR Raw Data'!AR$1,FALSE)</f>
        <v>82.800056119796494</v>
      </c>
    </row>
    <row r="96" spans="1:33" ht="14.25">
      <c r="A96" s="93" t="s">
        <v>14</v>
      </c>
      <c r="B96" s="81">
        <f>(VLOOKUP($A95,'Occupancy Raw Data'!$B$8:$BE$51,'Occupancy Raw Data'!AT$3,FALSE))/100</f>
        <v>-8.6784947417731392E-2</v>
      </c>
      <c r="C96" s="82">
        <f>(VLOOKUP($A95,'Occupancy Raw Data'!$B$8:$BE$51,'Occupancy Raw Data'!AU$3,FALSE))/100</f>
        <v>-8.6309053922036902E-2</v>
      </c>
      <c r="D96" s="82">
        <f>(VLOOKUP($A95,'Occupancy Raw Data'!$B$8:$BE$51,'Occupancy Raw Data'!AV$3,FALSE))/100</f>
        <v>-6.5613009122932095E-2</v>
      </c>
      <c r="E96" s="82">
        <f>(VLOOKUP($A95,'Occupancy Raw Data'!$B$8:$BE$51,'Occupancy Raw Data'!AW$3,FALSE))/100</f>
        <v>-1.61450134388171E-2</v>
      </c>
      <c r="F96" s="82">
        <f>(VLOOKUP($A95,'Occupancy Raw Data'!$B$8:$BE$51,'Occupancy Raw Data'!AX$3,FALSE))/100</f>
        <v>-7.3856529502889193E-2</v>
      </c>
      <c r="G96" s="82">
        <f>(VLOOKUP($A95,'Occupancy Raw Data'!$B$8:$BE$51,'Occupancy Raw Data'!AY$3,FALSE))/100</f>
        <v>-6.5804559503155002E-2</v>
      </c>
      <c r="H96" s="83">
        <f>(VLOOKUP($A95,'Occupancy Raw Data'!$B$8:$BE$51,'Occupancy Raw Data'!BA$3,FALSE))/100</f>
        <v>-8.2090394242296097E-2</v>
      </c>
      <c r="I96" s="83">
        <f>(VLOOKUP($A95,'Occupancy Raw Data'!$B$8:$BE$51,'Occupancy Raw Data'!BB$3,FALSE))/100</f>
        <v>-6.7636745964629194E-2</v>
      </c>
      <c r="J96" s="82">
        <f>(VLOOKUP($A95,'Occupancy Raw Data'!$B$8:$BE$51,'Occupancy Raw Data'!BC$3,FALSE))/100</f>
        <v>-7.4614008774731108E-2</v>
      </c>
      <c r="K96" s="84">
        <f>(VLOOKUP($A95,'Occupancy Raw Data'!$B$8:$BE$51,'Occupancy Raw Data'!BE$3,FALSE))/100</f>
        <v>-6.9058484473975196E-2</v>
      </c>
      <c r="M96" s="81">
        <f>(VLOOKUP($A95,'ADR Raw Data'!$B$6:$BE$49,'ADR Raw Data'!AT$1,FALSE))/100</f>
        <v>-3.9978622547406301E-3</v>
      </c>
      <c r="N96" s="82">
        <f>(VLOOKUP($A95,'ADR Raw Data'!$B$6:$BE$49,'ADR Raw Data'!AU$1,FALSE))/100</f>
        <v>3.8970004889330299E-2</v>
      </c>
      <c r="O96" s="82">
        <f>(VLOOKUP($A95,'ADR Raw Data'!$B$6:$BE$49,'ADR Raw Data'!AV$1,FALSE))/100</f>
        <v>2.5029663755077501E-2</v>
      </c>
      <c r="P96" s="82">
        <f>(VLOOKUP($A95,'ADR Raw Data'!$B$6:$BE$49,'ADR Raw Data'!AW$1,FALSE))/100</f>
        <v>3.2049491586116197E-2</v>
      </c>
      <c r="Q96" s="82">
        <f>(VLOOKUP($A95,'ADR Raw Data'!$B$6:$BE$49,'ADR Raw Data'!AX$1,FALSE))/100</f>
        <v>3.7117179896250303E-2</v>
      </c>
      <c r="R96" s="82">
        <f>(VLOOKUP($A95,'ADR Raw Data'!$B$6:$BE$49,'ADR Raw Data'!AY$1,FALSE))/100</f>
        <v>2.4725575561459698E-2</v>
      </c>
      <c r="S96" s="83">
        <f>(VLOOKUP($A95,'ADR Raw Data'!$B$6:$BE$49,'ADR Raw Data'!BA$1,FALSE))/100</f>
        <v>2.4808964414899499E-2</v>
      </c>
      <c r="T96" s="83">
        <f>(VLOOKUP($A95,'ADR Raw Data'!$B$6:$BE$49,'ADR Raw Data'!BB$1,FALSE))/100</f>
        <v>1.3741043531362501E-2</v>
      </c>
      <c r="U96" s="82">
        <f>(VLOOKUP($A95,'ADR Raw Data'!$B$6:$BE$49,'ADR Raw Data'!BC$1,FALSE))/100</f>
        <v>1.9144297543349498E-2</v>
      </c>
      <c r="V96" s="84">
        <f>(VLOOKUP($A95,'ADR Raw Data'!$B$6:$BE$49,'ADR Raw Data'!BE$1,FALSE))/100</f>
        <v>2.1541758009729399E-2</v>
      </c>
      <c r="X96" s="81">
        <f>(VLOOKUP($A95,'RevPAR Raw Data'!$B$6:$BE$49,'RevPAR Raw Data'!AT$1,FALSE))/100</f>
        <v>-9.0435855406911098E-2</v>
      </c>
      <c r="Y96" s="82">
        <f>(VLOOKUP($A95,'RevPAR Raw Data'!$B$6:$BE$49,'RevPAR Raw Data'!AU$1,FALSE))/100</f>
        <v>-5.0702513286041702E-2</v>
      </c>
      <c r="Z96" s="82">
        <f>(VLOOKUP($A95,'RevPAR Raw Data'!$B$6:$BE$49,'RevPAR Raw Data'!AV$1,FALSE))/100</f>
        <v>-4.2225616924160402E-2</v>
      </c>
      <c r="AA96" s="82">
        <f>(VLOOKUP($A95,'RevPAR Raw Data'!$B$6:$BE$49,'RevPAR Raw Data'!AW$1,FALSE))/100</f>
        <v>1.5387038674933899E-2</v>
      </c>
      <c r="AB96" s="82">
        <f>(VLOOKUP($A95,'RevPAR Raw Data'!$B$6:$BE$49,'RevPAR Raw Data'!AX$1,FALSE))/100</f>
        <v>-3.9480695698710301E-2</v>
      </c>
      <c r="AC96" s="82">
        <f>(VLOOKUP($A95,'RevPAR Raw Data'!$B$6:$BE$49,'RevPAR Raw Data'!AY$1,FALSE))/100</f>
        <v>-4.2706039549979098E-2</v>
      </c>
      <c r="AD96" s="83">
        <f>(VLOOKUP($A95,'RevPAR Raw Data'!$B$6:$BE$49,'RevPAR Raw Data'!BA$1,FALSE))/100</f>
        <v>-5.9318007496958793E-2</v>
      </c>
      <c r="AE96" s="83">
        <f>(VLOOKUP($A95,'RevPAR Raw Data'!$B$6:$BE$49,'RevPAR Raw Data'!BB$1,FALSE))/100</f>
        <v>-5.48251019038863E-2</v>
      </c>
      <c r="AF96" s="82">
        <f>(VLOOKUP($A95,'RevPAR Raw Data'!$B$6:$BE$49,'RevPAR Raw Data'!BC$1,FALSE))/100</f>
        <v>-5.6898144016267097E-2</v>
      </c>
      <c r="AG96" s="84">
        <f>(VLOOKUP($A95,'RevPAR Raw Data'!$B$6:$BE$49,'RevPAR Raw Data'!BE$1,FALSE))/100</f>
        <v>-4.9004367625302796E-2</v>
      </c>
    </row>
    <row r="97" spans="1:33">
      <c r="A97" s="121"/>
      <c r="B97" s="122"/>
      <c r="C97" s="123"/>
      <c r="D97" s="123"/>
      <c r="E97" s="123"/>
      <c r="F97" s="123"/>
      <c r="G97" s="124"/>
      <c r="H97" s="123"/>
      <c r="I97" s="123"/>
      <c r="J97" s="124"/>
      <c r="K97" s="125"/>
      <c r="M97" s="122"/>
      <c r="N97" s="123"/>
      <c r="O97" s="123"/>
      <c r="P97" s="123"/>
      <c r="Q97" s="123"/>
      <c r="R97" s="124"/>
      <c r="S97" s="123"/>
      <c r="T97" s="123"/>
      <c r="U97" s="124"/>
      <c r="V97" s="125"/>
      <c r="X97" s="122"/>
      <c r="Y97" s="123"/>
      <c r="Z97" s="123"/>
      <c r="AA97" s="123"/>
      <c r="AB97" s="123"/>
      <c r="AC97" s="124"/>
      <c r="AD97" s="123"/>
      <c r="AE97" s="123"/>
      <c r="AF97" s="124"/>
      <c r="AG97" s="125"/>
    </row>
    <row r="98" spans="1:33">
      <c r="A98" s="126" t="s">
        <v>47</v>
      </c>
      <c r="B98" s="109">
        <f>(VLOOKUP($A98,'Occupancy Raw Data'!$B$8:$BE$45,'Occupancy Raw Data'!AG$3,FALSE))/100</f>
        <v>0.48831769178804896</v>
      </c>
      <c r="C98" s="110">
        <f>(VLOOKUP($A98,'Occupancy Raw Data'!$B$8:$BE$45,'Occupancy Raw Data'!AH$3,FALSE))/100</f>
        <v>0.53151292172155595</v>
      </c>
      <c r="D98" s="110">
        <f>(VLOOKUP($A98,'Occupancy Raw Data'!$B$8:$BE$45,'Occupancy Raw Data'!AI$3,FALSE))/100</f>
        <v>0.593762736088701</v>
      </c>
      <c r="E98" s="110">
        <f>(VLOOKUP($A98,'Occupancy Raw Data'!$B$8:$BE$45,'Occupancy Raw Data'!AJ$3,FALSE))/100</f>
        <v>0.62147088216082202</v>
      </c>
      <c r="F98" s="110">
        <f>(VLOOKUP($A98,'Occupancy Raw Data'!$B$8:$BE$45,'Occupancy Raw Data'!AK$3,FALSE))/100</f>
        <v>0.61972554405475699</v>
      </c>
      <c r="G98" s="111">
        <f>(VLOOKUP($A98,'Occupancy Raw Data'!$B$8:$BE$45,'Occupancy Raw Data'!AL$3,FALSE))/100</f>
        <v>0.57095800961605003</v>
      </c>
      <c r="H98" s="91">
        <f>(VLOOKUP($A98,'Occupancy Raw Data'!$B$8:$BE$45,'Occupancy Raw Data'!AN$3,FALSE))/100</f>
        <v>0.69142688060384705</v>
      </c>
      <c r="I98" s="91">
        <f>(VLOOKUP($A98,'Occupancy Raw Data'!$B$8:$BE$45,'Occupancy Raw Data'!AO$3,FALSE))/100</f>
        <v>0.686737234672115</v>
      </c>
      <c r="J98" s="111">
        <f>(VLOOKUP($A98,'Occupancy Raw Data'!$B$8:$BE$45,'Occupancy Raw Data'!AP$3,FALSE))/100</f>
        <v>0.68908205763798092</v>
      </c>
      <c r="K98" s="112">
        <f>(VLOOKUP($A98,'Occupancy Raw Data'!$B$8:$BE$45,'Occupancy Raw Data'!AR$3,FALSE))/100</f>
        <v>0.60470784529223398</v>
      </c>
      <c r="M98" s="113">
        <f>VLOOKUP($A98,'ADR Raw Data'!$B$6:$BE$43,'ADR Raw Data'!AG$1,FALSE)</f>
        <v>119.77648583449501</v>
      </c>
      <c r="N98" s="114">
        <f>VLOOKUP($A98,'ADR Raw Data'!$B$6:$BE$43,'ADR Raw Data'!AH$1,FALSE)</f>
        <v>111.638663382456</v>
      </c>
      <c r="O98" s="114">
        <f>VLOOKUP($A98,'ADR Raw Data'!$B$6:$BE$43,'ADR Raw Data'!AI$1,FALSE)</f>
        <v>113.119992665933</v>
      </c>
      <c r="P98" s="114">
        <f>VLOOKUP($A98,'ADR Raw Data'!$B$6:$BE$43,'ADR Raw Data'!AJ$1,FALSE)</f>
        <v>113.896509576341</v>
      </c>
      <c r="Q98" s="114">
        <f>VLOOKUP($A98,'ADR Raw Data'!$B$6:$BE$43,'ADR Raw Data'!AK$1,FALSE)</f>
        <v>116.19970172246001</v>
      </c>
      <c r="R98" s="115">
        <f>VLOOKUP($A98,'ADR Raw Data'!$B$6:$BE$43,'ADR Raw Data'!AL$1,FALSE)</f>
        <v>114.820397913725</v>
      </c>
      <c r="S98" s="114">
        <f>VLOOKUP($A98,'ADR Raw Data'!$B$6:$BE$43,'ADR Raw Data'!AN$1,FALSE)</f>
        <v>144.96808990124899</v>
      </c>
      <c r="T98" s="114">
        <f>VLOOKUP($A98,'ADR Raw Data'!$B$6:$BE$43,'ADR Raw Data'!AO$1,FALSE)</f>
        <v>147.436894079198</v>
      </c>
      <c r="U98" s="115">
        <f>VLOOKUP($A98,'ADR Raw Data'!$B$6:$BE$43,'ADR Raw Data'!AP$1,FALSE)</f>
        <v>146.19829154074799</v>
      </c>
      <c r="V98" s="116">
        <f>VLOOKUP($A98,'ADR Raw Data'!$B$6:$BE$43,'ADR Raw Data'!AR$1,FALSE)</f>
        <v>125.03643513023</v>
      </c>
      <c r="X98" s="113">
        <f>VLOOKUP($A98,'RevPAR Raw Data'!$B$6:$BE$43,'RevPAR Raw Data'!AG$1,FALSE)</f>
        <v>58.4889770931849</v>
      </c>
      <c r="Y98" s="114">
        <f>VLOOKUP($A98,'RevPAR Raw Data'!$B$6:$BE$43,'RevPAR Raw Data'!AH$1,FALSE)</f>
        <v>59.337392151498698</v>
      </c>
      <c r="Z98" s="114">
        <f>VLOOKUP($A98,'RevPAR Raw Data'!$B$6:$BE$43,'RevPAR Raw Data'!AI$1,FALSE)</f>
        <v>67.166436351658405</v>
      </c>
      <c r="AA98" s="114">
        <f>VLOOKUP($A98,'RevPAR Raw Data'!$B$6:$BE$43,'RevPAR Raw Data'!AJ$1,FALSE)</f>
        <v>70.783364281447305</v>
      </c>
      <c r="AB98" s="114">
        <f>VLOOKUP($A98,'RevPAR Raw Data'!$B$6:$BE$43,'RevPAR Raw Data'!AK$1,FALSE)</f>
        <v>72.011923368952296</v>
      </c>
      <c r="AC98" s="115">
        <f>VLOOKUP($A98,'RevPAR Raw Data'!$B$6:$BE$43,'RevPAR Raw Data'!AL$1,FALSE)</f>
        <v>65.557625856143304</v>
      </c>
      <c r="AD98" s="114">
        <f>VLOOKUP($A98,'RevPAR Raw Data'!$B$6:$BE$43,'RevPAR Raw Data'!AN$1,FALSE)</f>
        <v>100.234834187518</v>
      </c>
      <c r="AE98" s="114">
        <f>VLOOKUP($A98,'RevPAR Raw Data'!$B$6:$BE$43,'RevPAR Raw Data'!AO$1,FALSE)</f>
        <v>101.25040492859399</v>
      </c>
      <c r="AF98" s="115">
        <f>VLOOKUP($A98,'RevPAR Raw Data'!$B$6:$BE$43,'RevPAR Raw Data'!AP$1,FALSE)</f>
        <v>100.74261955805601</v>
      </c>
      <c r="AG98" s="116">
        <f>VLOOKUP($A98,'RevPAR Raw Data'!$B$6:$BE$43,'RevPAR Raw Data'!AR$1,FALSE)</f>
        <v>75.610513270623699</v>
      </c>
    </row>
    <row r="99" spans="1:33" ht="14.25">
      <c r="A99" s="93" t="s">
        <v>14</v>
      </c>
      <c r="B99" s="81">
        <f>(VLOOKUP($A98,'Occupancy Raw Data'!$B$8:$BE$51,'Occupancy Raw Data'!AT$3,FALSE))/100</f>
        <v>1.39306106802407E-2</v>
      </c>
      <c r="C99" s="82">
        <f>(VLOOKUP($A98,'Occupancy Raw Data'!$B$8:$BE$51,'Occupancy Raw Data'!AU$3,FALSE))/100</f>
        <v>-6.7578717970985004E-3</v>
      </c>
      <c r="D99" s="82">
        <f>(VLOOKUP($A98,'Occupancy Raw Data'!$B$8:$BE$51,'Occupancy Raw Data'!AV$3,FALSE))/100</f>
        <v>-1.0462698884344E-2</v>
      </c>
      <c r="E99" s="82">
        <f>(VLOOKUP($A98,'Occupancy Raw Data'!$B$8:$BE$51,'Occupancy Raw Data'!AW$3,FALSE))/100</f>
        <v>-1.1394063074597701E-2</v>
      </c>
      <c r="F99" s="82">
        <f>(VLOOKUP($A98,'Occupancy Raw Data'!$B$8:$BE$51,'Occupancy Raw Data'!AX$3,FALSE))/100</f>
        <v>6.41412653181075E-3</v>
      </c>
      <c r="G99" s="82">
        <f>(VLOOKUP($A98,'Occupancy Raw Data'!$B$8:$BE$51,'Occupancy Raw Data'!AY$3,FALSE))/100</f>
        <v>-2.2309543270208603E-3</v>
      </c>
      <c r="H99" s="83">
        <f>(VLOOKUP($A98,'Occupancy Raw Data'!$B$8:$BE$51,'Occupancy Raw Data'!BA$3,FALSE))/100</f>
        <v>2.9076073518585301E-2</v>
      </c>
      <c r="I99" s="83">
        <f>(VLOOKUP($A98,'Occupancy Raw Data'!$B$8:$BE$51,'Occupancy Raw Data'!BB$3,FALSE))/100</f>
        <v>1.03311754216755E-2</v>
      </c>
      <c r="J99" s="82">
        <f>(VLOOKUP($A98,'Occupancy Raw Data'!$B$8:$BE$51,'Occupancy Raw Data'!BC$3,FALSE))/100</f>
        <v>1.9649353400321801E-2</v>
      </c>
      <c r="K99" s="84">
        <f>(VLOOKUP($A98,'Occupancy Raw Data'!$B$8:$BE$51,'Occupancy Raw Data'!BE$3,FALSE))/100</f>
        <v>4.7902469563142506E-3</v>
      </c>
      <c r="M99" s="81">
        <f>(VLOOKUP($A98,'ADR Raw Data'!$B$6:$BE$49,'ADR Raw Data'!AT$1,FALSE))/100</f>
        <v>3.1086746214066999E-2</v>
      </c>
      <c r="N99" s="82">
        <f>(VLOOKUP($A98,'ADR Raw Data'!$B$6:$BE$49,'ADR Raw Data'!AU$1,FALSE))/100</f>
        <v>9.3805940260725997E-3</v>
      </c>
      <c r="O99" s="82">
        <f>(VLOOKUP($A98,'ADR Raw Data'!$B$6:$BE$49,'ADR Raw Data'!AV$1,FALSE))/100</f>
        <v>1.03414501414997E-3</v>
      </c>
      <c r="P99" s="82">
        <f>(VLOOKUP($A98,'ADR Raw Data'!$B$6:$BE$49,'ADR Raw Data'!AW$1,FALSE))/100</f>
        <v>-4.0589811166022996E-3</v>
      </c>
      <c r="Q99" s="82">
        <f>(VLOOKUP($A98,'ADR Raw Data'!$B$6:$BE$49,'ADR Raw Data'!AX$1,FALSE))/100</f>
        <v>-2.10417064748087E-3</v>
      </c>
      <c r="R99" s="82">
        <f>(VLOOKUP($A98,'ADR Raw Data'!$B$6:$BE$49,'ADR Raw Data'!AY$1,FALSE))/100</f>
        <v>6.0917649686348498E-3</v>
      </c>
      <c r="S99" s="83">
        <f>(VLOOKUP($A98,'ADR Raw Data'!$B$6:$BE$49,'ADR Raw Data'!BA$1,FALSE))/100</f>
        <v>3.6203595110104E-2</v>
      </c>
      <c r="T99" s="83">
        <f>(VLOOKUP($A98,'ADR Raw Data'!$B$6:$BE$49,'ADR Raw Data'!BB$1,FALSE))/100</f>
        <v>3.2267446193674297E-2</v>
      </c>
      <c r="U99" s="82">
        <f>(VLOOKUP($A98,'ADR Raw Data'!$B$6:$BE$49,'ADR Raw Data'!BC$1,FALSE))/100</f>
        <v>3.4123482796659402E-2</v>
      </c>
      <c r="V99" s="84">
        <f>(VLOOKUP($A98,'ADR Raw Data'!$B$6:$BE$49,'ADR Raw Data'!BE$1,FALSE))/100</f>
        <v>1.76534399181025E-2</v>
      </c>
      <c r="X99" s="81">
        <f>(VLOOKUP($A98,'RevPAR Raw Data'!$B$6:$BE$49,'RevPAR Raw Data'!AT$1,FALSE))/100</f>
        <v>4.5450414253131399E-2</v>
      </c>
      <c r="Y99" s="82">
        <f>(VLOOKUP($A98,'RevPAR Raw Data'!$B$6:$BE$49,'RevPAR Raw Data'!AU$1,FALSE))/100</f>
        <v>2.5593293771652699E-3</v>
      </c>
      <c r="Z99" s="82">
        <f>(VLOOKUP($A98,'RevPAR Raw Data'!$B$6:$BE$49,'RevPAR Raw Data'!AV$1,FALSE))/100</f>
        <v>-9.4393738180798999E-3</v>
      </c>
      <c r="AA99" s="82">
        <f>(VLOOKUP($A98,'RevPAR Raw Data'!$B$6:$BE$49,'RevPAR Raw Data'!AW$1,FALSE))/100</f>
        <v>-1.5406795904338799E-2</v>
      </c>
      <c r="AB99" s="82">
        <f>(VLOOKUP($A98,'RevPAR Raw Data'!$B$6:$BE$49,'RevPAR Raw Data'!AX$1,FALSE))/100</f>
        <v>4.2964594675524099E-3</v>
      </c>
      <c r="AC99" s="82">
        <f>(VLOOKUP($A98,'RevPAR Raw Data'!$B$6:$BE$49,'RevPAR Raw Data'!AY$1,FALSE))/100</f>
        <v>3.8472201921980098E-3</v>
      </c>
      <c r="AD99" s="83">
        <f>(VLOOKUP($A98,'RevPAR Raw Data'!$B$6:$BE$49,'RevPAR Raw Data'!BA$1,FALSE))/100</f>
        <v>6.6332327021747794E-2</v>
      </c>
      <c r="AE99" s="83">
        <f>(VLOOKUP($A98,'RevPAR Raw Data'!$B$6:$BE$49,'RevPAR Raw Data'!BB$1,FALSE))/100</f>
        <v>4.2931982262386204E-2</v>
      </c>
      <c r="AF99" s="82">
        <f>(VLOOKUP($A98,'RevPAR Raw Data'!$B$6:$BE$49,'RevPAR Raw Data'!BC$1,FALSE))/100</f>
        <v>5.4443340569702701E-2</v>
      </c>
      <c r="AG99" s="84">
        <f>(VLOOKUP($A98,'RevPAR Raw Data'!$B$6:$BE$49,'RevPAR Raw Data'!BE$1,FALSE))/100</f>
        <v>2.2528251211253E-2</v>
      </c>
    </row>
    <row r="100" spans="1:33">
      <c r="A100" s="126"/>
      <c r="B100" s="109"/>
      <c r="C100" s="110"/>
      <c r="D100" s="110"/>
      <c r="E100" s="110"/>
      <c r="F100" s="110"/>
      <c r="G100" s="111"/>
      <c r="H100" s="91"/>
      <c r="I100" s="91"/>
      <c r="J100" s="111"/>
      <c r="K100" s="112"/>
      <c r="M100" s="113"/>
      <c r="N100" s="114"/>
      <c r="O100" s="114"/>
      <c r="P100" s="114"/>
      <c r="Q100" s="114"/>
      <c r="R100" s="115"/>
      <c r="S100" s="114"/>
      <c r="T100" s="114"/>
      <c r="U100" s="115"/>
      <c r="V100" s="116"/>
      <c r="X100" s="113"/>
      <c r="Y100" s="114"/>
      <c r="Z100" s="114"/>
      <c r="AA100" s="114"/>
      <c r="AB100" s="114"/>
      <c r="AC100" s="115"/>
      <c r="AD100" s="114"/>
      <c r="AE100" s="114"/>
      <c r="AF100" s="115"/>
      <c r="AG100" s="116"/>
    </row>
    <row r="101" spans="1:33">
      <c r="A101" s="108" t="s">
        <v>49</v>
      </c>
      <c r="B101" s="109">
        <f>(VLOOKUP($A101,'Occupancy Raw Data'!$B$8:$BE$45,'Occupancy Raw Data'!AG$3,FALSE))/100</f>
        <v>0.46882634364820802</v>
      </c>
      <c r="C101" s="110">
        <f>(VLOOKUP($A101,'Occupancy Raw Data'!$B$8:$BE$45,'Occupancy Raw Data'!AH$3,FALSE))/100</f>
        <v>0.50737988599348494</v>
      </c>
      <c r="D101" s="110">
        <f>(VLOOKUP($A101,'Occupancy Raw Data'!$B$8:$BE$45,'Occupancy Raw Data'!AI$3,FALSE))/100</f>
        <v>0.55372048045602595</v>
      </c>
      <c r="E101" s="110">
        <f>(VLOOKUP($A101,'Occupancy Raw Data'!$B$8:$BE$45,'Occupancy Raw Data'!AJ$3,FALSE))/100</f>
        <v>0.57084690553745898</v>
      </c>
      <c r="F101" s="110">
        <f>(VLOOKUP($A101,'Occupancy Raw Data'!$B$8:$BE$45,'Occupancy Raw Data'!AK$3,FALSE))/100</f>
        <v>0.55466205211726294</v>
      </c>
      <c r="G101" s="111">
        <f>(VLOOKUP($A101,'Occupancy Raw Data'!$B$8:$BE$45,'Occupancy Raw Data'!AL$3,FALSE))/100</f>
        <v>0.53108713355048798</v>
      </c>
      <c r="H101" s="91">
        <f>(VLOOKUP($A101,'Occupancy Raw Data'!$B$8:$BE$45,'Occupancy Raw Data'!AN$3,FALSE))/100</f>
        <v>0.63347414495114007</v>
      </c>
      <c r="I101" s="91">
        <f>(VLOOKUP($A101,'Occupancy Raw Data'!$B$8:$BE$45,'Occupancy Raw Data'!AO$3,FALSE))/100</f>
        <v>0.63548452768729602</v>
      </c>
      <c r="J101" s="111">
        <f>(VLOOKUP($A101,'Occupancy Raw Data'!$B$8:$BE$45,'Occupancy Raw Data'!AP$3,FALSE))/100</f>
        <v>0.63447933631921805</v>
      </c>
      <c r="K101" s="112">
        <f>(VLOOKUP($A101,'Occupancy Raw Data'!$B$8:$BE$45,'Occupancy Raw Data'!AR$3,FALSE))/100</f>
        <v>0.560627762912982</v>
      </c>
      <c r="M101" s="113">
        <f>VLOOKUP($A101,'ADR Raw Data'!$B$6:$BE$43,'ADR Raw Data'!AG$1,FALSE)</f>
        <v>127.363335504532</v>
      </c>
      <c r="N101" s="114">
        <f>VLOOKUP($A101,'ADR Raw Data'!$B$6:$BE$43,'ADR Raw Data'!AH$1,FALSE)</f>
        <v>115.432299127294</v>
      </c>
      <c r="O101" s="114">
        <f>VLOOKUP($A101,'ADR Raw Data'!$B$6:$BE$43,'ADR Raw Data'!AI$1,FALSE)</f>
        <v>113.86473689048201</v>
      </c>
      <c r="P101" s="114">
        <f>VLOOKUP($A101,'ADR Raw Data'!$B$6:$BE$43,'ADR Raw Data'!AJ$1,FALSE)</f>
        <v>114.544793152639</v>
      </c>
      <c r="Q101" s="114">
        <f>VLOOKUP($A101,'ADR Raw Data'!$B$6:$BE$43,'ADR Raw Data'!AK$1,FALSE)</f>
        <v>116.496711323178</v>
      </c>
      <c r="R101" s="115">
        <f>VLOOKUP($A101,'ADR Raw Data'!$B$6:$BE$43,'ADR Raw Data'!AL$1,FALSE)</f>
        <v>117.243433894276</v>
      </c>
      <c r="S101" s="114">
        <f>VLOOKUP($A101,'ADR Raw Data'!$B$6:$BE$43,'ADR Raw Data'!AN$1,FALSE)</f>
        <v>148.364131683605</v>
      </c>
      <c r="T101" s="114">
        <f>VLOOKUP($A101,'ADR Raw Data'!$B$6:$BE$43,'ADR Raw Data'!AO$1,FALSE)</f>
        <v>154.52196660259401</v>
      </c>
      <c r="U101" s="115">
        <f>VLOOKUP($A101,'ADR Raw Data'!$B$6:$BE$43,'ADR Raw Data'!AP$1,FALSE)</f>
        <v>151.44792700290699</v>
      </c>
      <c r="V101" s="116">
        <f>VLOOKUP($A101,'ADR Raw Data'!$B$6:$BE$43,'ADR Raw Data'!AR$1,FALSE)</f>
        <v>128.303506967635</v>
      </c>
      <c r="X101" s="113">
        <f>VLOOKUP($A101,'RevPAR Raw Data'!$B$6:$BE$43,'RevPAR Raw Data'!AG$1,FALSE)</f>
        <v>59.711286899429901</v>
      </c>
      <c r="Y101" s="114">
        <f>VLOOKUP($A101,'RevPAR Raw Data'!$B$6:$BE$43,'RevPAR Raw Data'!AH$1,FALSE)</f>
        <v>58.568026771172597</v>
      </c>
      <c r="Z101" s="114">
        <f>VLOOKUP($A101,'RevPAR Raw Data'!$B$6:$BE$43,'RevPAR Raw Data'!AI$1,FALSE)</f>
        <v>63.0492368179967</v>
      </c>
      <c r="AA101" s="114">
        <f>VLOOKUP($A101,'RevPAR Raw Data'!$B$6:$BE$43,'RevPAR Raw Data'!AJ$1,FALSE)</f>
        <v>65.387540716612307</v>
      </c>
      <c r="AB101" s="114">
        <f>VLOOKUP($A101,'RevPAR Raw Data'!$B$6:$BE$43,'RevPAR Raw Data'!AK$1,FALSE)</f>
        <v>64.6163049674267</v>
      </c>
      <c r="AC101" s="115">
        <f>VLOOKUP($A101,'RevPAR Raw Data'!$B$6:$BE$43,'RevPAR Raw Data'!AL$1,FALSE)</f>
        <v>62.266479234527601</v>
      </c>
      <c r="AD101" s="114">
        <f>VLOOKUP($A101,'RevPAR Raw Data'!$B$6:$BE$43,'RevPAR Raw Data'!AN$1,FALSE)</f>
        <v>93.9848414596905</v>
      </c>
      <c r="AE101" s="114">
        <f>VLOOKUP($A101,'RevPAR Raw Data'!$B$6:$BE$43,'RevPAR Raw Data'!AO$1,FALSE)</f>
        <v>98.196318963762195</v>
      </c>
      <c r="AF101" s="115">
        <f>VLOOKUP($A101,'RevPAR Raw Data'!$B$6:$BE$43,'RevPAR Raw Data'!AP$1,FALSE)</f>
        <v>96.090580211726305</v>
      </c>
      <c r="AG101" s="116">
        <f>VLOOKUP($A101,'RevPAR Raw Data'!$B$6:$BE$43,'RevPAR Raw Data'!AR$1,FALSE)</f>
        <v>71.930508085155793</v>
      </c>
    </row>
    <row r="102" spans="1:33" ht="14.25">
      <c r="A102" s="93" t="s">
        <v>14</v>
      </c>
      <c r="B102" s="81">
        <f>(VLOOKUP($A101,'Occupancy Raw Data'!$B$8:$BE$51,'Occupancy Raw Data'!AT$3,FALSE))/100</f>
        <v>6.2524711458302296E-2</v>
      </c>
      <c r="C102" s="82">
        <f>(VLOOKUP($A101,'Occupancy Raw Data'!$B$8:$BE$51,'Occupancy Raw Data'!AU$3,FALSE))/100</f>
        <v>2.2752062994589602E-2</v>
      </c>
      <c r="D102" s="82">
        <f>(VLOOKUP($A101,'Occupancy Raw Data'!$B$8:$BE$51,'Occupancy Raw Data'!AV$3,FALSE))/100</f>
        <v>-7.5641395008671302E-4</v>
      </c>
      <c r="E102" s="82">
        <f>(VLOOKUP($A101,'Occupancy Raw Data'!$B$8:$BE$51,'Occupancy Raw Data'!AW$3,FALSE))/100</f>
        <v>-3.0308018623297702E-4</v>
      </c>
      <c r="F102" s="82">
        <f>(VLOOKUP($A101,'Occupancy Raw Data'!$B$8:$BE$51,'Occupancy Raw Data'!AX$3,FALSE))/100</f>
        <v>-5.3119337316195306E-4</v>
      </c>
      <c r="G102" s="82">
        <f>(VLOOKUP($A101,'Occupancy Raw Data'!$B$8:$BE$51,'Occupancy Raw Data'!AY$3,FALSE))/100</f>
        <v>1.4513531307687799E-2</v>
      </c>
      <c r="H102" s="83">
        <f>(VLOOKUP($A101,'Occupancy Raw Data'!$B$8:$BE$51,'Occupancy Raw Data'!BA$3,FALSE))/100</f>
        <v>1.4875238032760901E-2</v>
      </c>
      <c r="I102" s="83">
        <f>(VLOOKUP($A101,'Occupancy Raw Data'!$B$8:$BE$51,'Occupancy Raw Data'!BB$3,FALSE))/100</f>
        <v>-1.2233538640593501E-2</v>
      </c>
      <c r="J102" s="82">
        <f>(VLOOKUP($A101,'Occupancy Raw Data'!$B$8:$BE$51,'Occupancy Raw Data'!BC$3,FALSE))/100</f>
        <v>1.1145482086691901E-3</v>
      </c>
      <c r="K102" s="84">
        <f>(VLOOKUP($A101,'Occupancy Raw Data'!$B$8:$BE$51,'Occupancy Raw Data'!BE$3,FALSE))/100</f>
        <v>1.0138220999825399E-2</v>
      </c>
      <c r="M102" s="81">
        <f>(VLOOKUP($A101,'ADR Raw Data'!$B$6:$BE$49,'ADR Raw Data'!AT$1,FALSE))/100</f>
        <v>0.10150528466028901</v>
      </c>
      <c r="N102" s="82">
        <f>(VLOOKUP($A101,'ADR Raw Data'!$B$6:$BE$49,'ADR Raw Data'!AU$1,FALSE))/100</f>
        <v>5.1666320641445003E-2</v>
      </c>
      <c r="O102" s="82">
        <f>(VLOOKUP($A101,'ADR Raw Data'!$B$6:$BE$49,'ADR Raw Data'!AV$1,FALSE))/100</f>
        <v>4.0534213913038707E-2</v>
      </c>
      <c r="P102" s="82">
        <f>(VLOOKUP($A101,'ADR Raw Data'!$B$6:$BE$49,'ADR Raw Data'!AW$1,FALSE))/100</f>
        <v>3.4421354828220896E-2</v>
      </c>
      <c r="Q102" s="82">
        <f>(VLOOKUP($A101,'ADR Raw Data'!$B$6:$BE$49,'ADR Raw Data'!AX$1,FALSE))/100</f>
        <v>3.33503057301913E-2</v>
      </c>
      <c r="R102" s="82">
        <f>(VLOOKUP($A101,'ADR Raw Data'!$B$6:$BE$49,'ADR Raw Data'!AY$1,FALSE))/100</f>
        <v>5.1297020646578401E-2</v>
      </c>
      <c r="S102" s="83">
        <f>(VLOOKUP($A101,'ADR Raw Data'!$B$6:$BE$49,'ADR Raw Data'!BA$1,FALSE))/100</f>
        <v>7.7943771420520294E-2</v>
      </c>
      <c r="T102" s="83">
        <f>(VLOOKUP($A101,'ADR Raw Data'!$B$6:$BE$49,'ADR Raw Data'!BB$1,FALSE))/100</f>
        <v>7.8265431465160504E-2</v>
      </c>
      <c r="U102" s="82">
        <f>(VLOOKUP($A101,'ADR Raw Data'!$B$6:$BE$49,'ADR Raw Data'!BC$1,FALSE))/100</f>
        <v>7.78117319189712E-2</v>
      </c>
      <c r="V102" s="84">
        <f>(VLOOKUP($A101,'ADR Raw Data'!$B$6:$BE$49,'ADR Raw Data'!BE$1,FALSE))/100</f>
        <v>6.0515246618631897E-2</v>
      </c>
      <c r="X102" s="81">
        <f>(VLOOKUP($A101,'RevPAR Raw Data'!$B$6:$BE$49,'RevPAR Raw Data'!AT$1,FALSE))/100</f>
        <v>0.17037658475346898</v>
      </c>
      <c r="Y102" s="82">
        <f>(VLOOKUP($A101,'RevPAR Raw Data'!$B$6:$BE$49,'RevPAR Raw Data'!AU$1,FALSE))/100</f>
        <v>7.5593899017967495E-2</v>
      </c>
      <c r="Z102" s="82">
        <f>(VLOOKUP($A101,'RevPAR Raw Data'!$B$6:$BE$49,'RevPAR Raw Data'!AV$1,FALSE))/100</f>
        <v>3.97471393180924E-2</v>
      </c>
      <c r="AA102" s="82">
        <f>(VLOOKUP($A101,'RevPAR Raw Data'!$B$6:$BE$49,'RevPAR Raw Data'!AW$1,FALSE))/100</f>
        <v>3.4107842211356203E-2</v>
      </c>
      <c r="AB102" s="82">
        <f>(VLOOKUP($A101,'RevPAR Raw Data'!$B$6:$BE$49,'RevPAR Raw Data'!AX$1,FALSE))/100</f>
        <v>3.2801396895632599E-2</v>
      </c>
      <c r="AC102" s="82">
        <f>(VLOOKUP($A101,'RevPAR Raw Data'!$B$6:$BE$49,'RevPAR Raw Data'!AY$1,FALSE))/100</f>
        <v>6.6555052869411602E-2</v>
      </c>
      <c r="AD102" s="83">
        <f>(VLOOKUP($A101,'RevPAR Raw Data'!$B$6:$BE$49,'RevPAR Raw Data'!BA$1,FALSE))/100</f>
        <v>9.3978441606332605E-2</v>
      </c>
      <c r="AE102" s="83">
        <f>(VLOOKUP($A101,'RevPAR Raw Data'!$B$6:$BE$49,'RevPAR Raw Data'!BB$1,FALSE))/100</f>
        <v>6.5074429644515194E-2</v>
      </c>
      <c r="AF102" s="82">
        <f>(VLOOKUP($A101,'RevPAR Raw Data'!$B$6:$BE$49,'RevPAR Raw Data'!BC$1,FALSE))/100</f>
        <v>7.9013005054064098E-2</v>
      </c>
      <c r="AG102" s="84">
        <f>(VLOOKUP($A101,'RevPAR Raw Data'!$B$6:$BE$49,'RevPAR Raw Data'!BE$1,FALSE))/100</f>
        <v>7.1266984562536009E-2</v>
      </c>
    </row>
    <row r="103" spans="1:33">
      <c r="A103" s="131"/>
      <c r="B103" s="109"/>
      <c r="C103" s="110"/>
      <c r="D103" s="110"/>
      <c r="E103" s="110"/>
      <c r="F103" s="110"/>
      <c r="G103" s="111"/>
      <c r="H103" s="91"/>
      <c r="I103" s="91"/>
      <c r="J103" s="111"/>
      <c r="K103" s="112"/>
      <c r="M103" s="113"/>
      <c r="N103" s="114"/>
      <c r="O103" s="114"/>
      <c r="P103" s="114"/>
      <c r="Q103" s="114"/>
      <c r="R103" s="115"/>
      <c r="S103" s="114"/>
      <c r="T103" s="114"/>
      <c r="U103" s="115"/>
      <c r="V103" s="116"/>
      <c r="X103" s="113"/>
      <c r="Y103" s="114"/>
      <c r="Z103" s="114"/>
      <c r="AA103" s="114"/>
      <c r="AB103" s="114"/>
      <c r="AC103" s="115"/>
      <c r="AD103" s="114"/>
      <c r="AE103" s="114"/>
      <c r="AF103" s="115"/>
      <c r="AG103" s="116"/>
    </row>
    <row r="104" spans="1:33">
      <c r="A104" s="108" t="s">
        <v>53</v>
      </c>
      <c r="B104" s="109">
        <f>(VLOOKUP($A104,'Occupancy Raw Data'!$B$8:$BE$54,'Occupancy Raw Data'!AG$3,FALSE))/100</f>
        <v>0.508111195734958</v>
      </c>
      <c r="C104" s="110">
        <f>(VLOOKUP($A104,'Occupancy Raw Data'!$B$8:$BE$54,'Occupancy Raw Data'!AH$3,FALSE))/100</f>
        <v>0.52437166793602397</v>
      </c>
      <c r="D104" s="110">
        <f>(VLOOKUP($A104,'Occupancy Raw Data'!$B$8:$BE$54,'Occupancy Raw Data'!AI$3,FALSE))/100</f>
        <v>0.57852246763137805</v>
      </c>
      <c r="E104" s="110">
        <f>(VLOOKUP($A104,'Occupancy Raw Data'!$B$8:$BE$54,'Occupancy Raw Data'!AJ$3,FALSE))/100</f>
        <v>0.60483625285605402</v>
      </c>
      <c r="F104" s="110">
        <f>(VLOOKUP($A104,'Occupancy Raw Data'!$B$8:$BE$54,'Occupancy Raw Data'!AK$3,FALSE))/100</f>
        <v>0.61035795887280997</v>
      </c>
      <c r="G104" s="111">
        <f>(VLOOKUP($A104,'Occupancy Raw Data'!$B$8:$BE$54,'Occupancy Raw Data'!AL$3,FALSE))/100</f>
        <v>0.56523990860624496</v>
      </c>
      <c r="H104" s="91">
        <f>(VLOOKUP($A104,'Occupancy Raw Data'!$B$8:$BE$54,'Occupancy Raw Data'!AN$3,FALSE))/100</f>
        <v>0.70894897182025796</v>
      </c>
      <c r="I104" s="91">
        <f>(VLOOKUP($A104,'Occupancy Raw Data'!$B$8:$BE$54,'Occupancy Raw Data'!AO$3,FALSE))/100</f>
        <v>0.71755521706016689</v>
      </c>
      <c r="J104" s="111">
        <f>(VLOOKUP($A104,'Occupancy Raw Data'!$B$8:$BE$54,'Occupancy Raw Data'!AP$3,FALSE))/100</f>
        <v>0.71325209444021298</v>
      </c>
      <c r="K104" s="112">
        <f>(VLOOKUP($A104,'Occupancy Raw Data'!$B$8:$BE$54,'Occupancy Raw Data'!AR$3,FALSE))/100</f>
        <v>0.60752910455880704</v>
      </c>
      <c r="M104" s="113">
        <f>VLOOKUP($A104,'ADR Raw Data'!$B$6:$BE$54,'ADR Raw Data'!AG$1,FALSE)</f>
        <v>99.654792025781305</v>
      </c>
      <c r="N104" s="114">
        <f>VLOOKUP($A104,'ADR Raw Data'!$B$6:$BE$54,'ADR Raw Data'!AH$1,FALSE)</f>
        <v>99.419620915032596</v>
      </c>
      <c r="O104" s="114">
        <f>VLOOKUP($A104,'ADR Raw Data'!$B$6:$BE$54,'ADR Raw Data'!AI$1,FALSE)</f>
        <v>103.224443786203</v>
      </c>
      <c r="P104" s="114">
        <f>VLOOKUP($A104,'ADR Raw Data'!$B$6:$BE$54,'ADR Raw Data'!AJ$1,FALSE)</f>
        <v>104.447178744569</v>
      </c>
      <c r="Q104" s="114">
        <f>VLOOKUP($A104,'ADR Raw Data'!$B$6:$BE$54,'ADR Raw Data'!AK$1,FALSE)</f>
        <v>105.03823371599699</v>
      </c>
      <c r="R104" s="115">
        <f>VLOOKUP($A104,'ADR Raw Data'!$B$6:$BE$54,'ADR Raw Data'!AL$1,FALSE)</f>
        <v>102.530117090654</v>
      </c>
      <c r="S104" s="114">
        <f>VLOOKUP($A104,'ADR Raw Data'!$B$6:$BE$54,'ADR Raw Data'!AN$1,FALSE)</f>
        <v>123.11619057850299</v>
      </c>
      <c r="T104" s="114">
        <f>VLOOKUP($A104,'ADR Raw Data'!$B$6:$BE$54,'ADR Raw Data'!AO$1,FALSE)</f>
        <v>123.752465637106</v>
      </c>
      <c r="U104" s="115">
        <f>VLOOKUP($A104,'ADR Raw Data'!$B$6:$BE$54,'ADR Raw Data'!AP$1,FALSE)</f>
        <v>123.436247463961</v>
      </c>
      <c r="V104" s="116">
        <f>VLOOKUP($A104,'ADR Raw Data'!$B$6:$BE$54,'ADR Raw Data'!AR$1,FALSE)</f>
        <v>109.542757620258</v>
      </c>
      <c r="X104" s="113">
        <f>VLOOKUP($A104,'RevPAR Raw Data'!$B$6:$BE$54,'RevPAR Raw Data'!AG$1,FALSE)</f>
        <v>50.635715536938299</v>
      </c>
      <c r="Y104" s="114">
        <f>VLOOKUP($A104,'RevPAR Raw Data'!$B$6:$BE$54,'RevPAR Raw Data'!AH$1,FALSE)</f>
        <v>52.132832444782899</v>
      </c>
      <c r="Z104" s="114">
        <f>VLOOKUP($A104,'RevPAR Raw Data'!$B$6:$BE$54,'RevPAR Raw Data'!AI$1,FALSE)</f>
        <v>59.717659939070799</v>
      </c>
      <c r="AA104" s="114">
        <f>VLOOKUP($A104,'RevPAR Raw Data'!$B$6:$BE$54,'RevPAR Raw Data'!AJ$1,FALSE)</f>
        <v>63.173440213252</v>
      </c>
      <c r="AB104" s="114">
        <f>VLOOKUP($A104,'RevPAR Raw Data'!$B$6:$BE$54,'RevPAR Raw Data'!AK$1,FALSE)</f>
        <v>64.110921934501107</v>
      </c>
      <c r="AC104" s="115">
        <f>VLOOKUP($A104,'RevPAR Raw Data'!$B$6:$BE$54,'RevPAR Raw Data'!AL$1,FALSE)</f>
        <v>57.954114013709003</v>
      </c>
      <c r="AD104" s="114">
        <f>VLOOKUP($A104,'RevPAR Raw Data'!$B$6:$BE$54,'RevPAR Raw Data'!AN$1,FALSE)</f>
        <v>87.283096725057106</v>
      </c>
      <c r="AE104" s="114">
        <f>VLOOKUP($A104,'RevPAR Raw Data'!$B$6:$BE$54,'RevPAR Raw Data'!AO$1,FALSE)</f>
        <v>88.799227341964894</v>
      </c>
      <c r="AF104" s="115">
        <f>VLOOKUP($A104,'RevPAR Raw Data'!$B$6:$BE$54,'RevPAR Raw Data'!AP$1,FALSE)</f>
        <v>88.041162033511</v>
      </c>
      <c r="AG104" s="116">
        <f>VLOOKUP($A104,'RevPAR Raw Data'!$B$6:$BE$54,'RevPAR Raw Data'!AR$1,FALSE)</f>
        <v>66.550413447938197</v>
      </c>
    </row>
    <row r="105" spans="1:33" ht="14.25">
      <c r="A105" s="93" t="s">
        <v>14</v>
      </c>
      <c r="B105" s="81">
        <f>(VLOOKUP($A104,'Occupancy Raw Data'!$B$8:$BE$54,'Occupancy Raw Data'!AT$3,FALSE))/100</f>
        <v>9.3327481379167892E-3</v>
      </c>
      <c r="C105" s="82">
        <f>(VLOOKUP($A104,'Occupancy Raw Data'!$B$8:$BE$54,'Occupancy Raw Data'!AU$3,FALSE))/100</f>
        <v>-9.1316169979880901E-3</v>
      </c>
      <c r="D105" s="82">
        <f>(VLOOKUP($A104,'Occupancy Raw Data'!$B$8:$BE$54,'Occupancy Raw Data'!AV$3,FALSE))/100</f>
        <v>-8.7963781375862901E-3</v>
      </c>
      <c r="E105" s="82">
        <f>(VLOOKUP($A104,'Occupancy Raw Data'!$B$8:$BE$54,'Occupancy Raw Data'!AW$3,FALSE))/100</f>
        <v>-1.7817234938876502E-2</v>
      </c>
      <c r="F105" s="82">
        <f>(VLOOKUP($A104,'Occupancy Raw Data'!$B$8:$BE$54,'Occupancy Raw Data'!AX$3,FALSE))/100</f>
        <v>-3.56942639965354E-2</v>
      </c>
      <c r="G105" s="82">
        <f>(VLOOKUP($A104,'Occupancy Raw Data'!$B$8:$BE$54,'Occupancy Raw Data'!AY$3,FALSE))/100</f>
        <v>-1.35541339409094E-2</v>
      </c>
      <c r="H105" s="83">
        <f>(VLOOKUP($A104,'Occupancy Raw Data'!$B$8:$BE$54,'Occupancy Raw Data'!BA$3,FALSE))/100</f>
        <v>2.2860516446396702E-2</v>
      </c>
      <c r="I105" s="83">
        <f>(VLOOKUP($A104,'Occupancy Raw Data'!$B$8:$BE$54,'Occupancy Raw Data'!BB$3,FALSE))/100</f>
        <v>-1.67174895472278E-2</v>
      </c>
      <c r="J105" s="82">
        <f>(VLOOKUP($A104,'Occupancy Raw Data'!$B$8:$BE$54,'Occupancy Raw Data'!BC$3,FALSE))/100</f>
        <v>2.5617795429693602E-3</v>
      </c>
      <c r="K105" s="84">
        <f>(VLOOKUP($A104,'Occupancy Raw Data'!$B$8:$BE$54,'Occupancy Raw Data'!BE$3,FALSE))/100</f>
        <v>-8.2063601913000897E-3</v>
      </c>
      <c r="M105" s="81">
        <f>(VLOOKUP($A104,'ADR Raw Data'!$B$6:$BE$52,'ADR Raw Data'!AT$1,FALSE))/100</f>
        <v>-2.5198158978482002E-2</v>
      </c>
      <c r="N105" s="82">
        <f>(VLOOKUP($A104,'ADR Raw Data'!$B$6:$BE$52,'ADR Raw Data'!AU$1,FALSE))/100</f>
        <v>-4.0336187201348697E-2</v>
      </c>
      <c r="O105" s="82">
        <f>(VLOOKUP($A104,'ADR Raw Data'!$B$6:$BE$52,'ADR Raw Data'!AV$1,FALSE))/100</f>
        <v>-5.2263458048838099E-2</v>
      </c>
      <c r="P105" s="82">
        <f>(VLOOKUP($A104,'ADR Raw Data'!$B$6:$BE$52,'ADR Raw Data'!AW$1,FALSE))/100</f>
        <v>-4.8683008164608799E-2</v>
      </c>
      <c r="Q105" s="82">
        <f>(VLOOKUP($A104,'ADR Raw Data'!$B$6:$BE$52,'ADR Raw Data'!AX$1,FALSE))/100</f>
        <v>-3.7721959321204299E-2</v>
      </c>
      <c r="R105" s="82">
        <f>(VLOOKUP($A104,'ADR Raw Data'!$B$6:$BE$52,'ADR Raw Data'!AY$1,FALSE))/100</f>
        <v>-4.1779977013308593E-2</v>
      </c>
      <c r="S105" s="83">
        <f>(VLOOKUP($A104,'ADR Raw Data'!$B$6:$BE$52,'ADR Raw Data'!BA$1,FALSE))/100</f>
        <v>-1.67921453298163E-3</v>
      </c>
      <c r="T105" s="83">
        <f>(VLOOKUP($A104,'ADR Raw Data'!$B$6:$BE$52,'ADR Raw Data'!BB$1,FALSE))/100</f>
        <v>-1.85691096104268E-2</v>
      </c>
      <c r="U105" s="82">
        <f>(VLOOKUP($A104,'ADR Raw Data'!$B$6:$BE$52,'ADR Raw Data'!BC$1,FALSE))/100</f>
        <v>-1.0485717946205399E-2</v>
      </c>
      <c r="V105" s="84">
        <f>(VLOOKUP($A104,'ADR Raw Data'!$B$6:$BE$52,'ADR Raw Data'!BE$1,FALSE))/100</f>
        <v>-2.96377438528602E-2</v>
      </c>
      <c r="X105" s="81">
        <f>(VLOOKUP($A104,'RevPAR Raw Data'!$B$6:$BE$52,'RevPAR Raw Data'!AT$1,FALSE))/100</f>
        <v>-1.6100578911850599E-2</v>
      </c>
      <c r="Y105" s="82">
        <f>(VLOOKUP($A104,'RevPAR Raw Data'!$B$6:$BE$52,'RevPAR Raw Data'!AU$1,FALSE))/100</f>
        <v>-4.9099469586654898E-2</v>
      </c>
      <c r="Z105" s="82">
        <f>(VLOOKUP($A104,'RevPAR Raw Data'!$B$6:$BE$52,'RevPAR Raw Data'!AV$1,FALSE))/100</f>
        <v>-6.0600107046648997E-2</v>
      </c>
      <c r="AA105" s="82">
        <f>(VLOOKUP($A104,'RevPAR Raw Data'!$B$6:$BE$52,'RevPAR Raw Data'!AW$1,FALSE))/100</f>
        <v>-6.5632846509485199E-2</v>
      </c>
      <c r="AB105" s="82">
        <f>(VLOOKUP($A104,'RevPAR Raw Data'!$B$6:$BE$52,'RevPAR Raw Data'!AX$1,FALSE))/100</f>
        <v>-7.2069765743262099E-2</v>
      </c>
      <c r="AC105" s="82">
        <f>(VLOOKUP($A104,'RevPAR Raw Data'!$B$6:$BE$52,'RevPAR Raw Data'!AY$1,FALSE))/100</f>
        <v>-5.4767819549731506E-2</v>
      </c>
      <c r="AD105" s="83">
        <f>(VLOOKUP($A104,'RevPAR Raw Data'!$B$6:$BE$52,'RevPAR Raw Data'!BA$1,FALSE))/100</f>
        <v>2.11429142019668E-2</v>
      </c>
      <c r="AE105" s="83">
        <f>(VLOOKUP($A104,'RevPAR Raw Data'!$B$6:$BE$52,'RevPAR Raw Data'!BB$1,FALSE))/100</f>
        <v>-3.4976170261841098E-2</v>
      </c>
      <c r="AF105" s="82">
        <f>(VLOOKUP($A104,'RevPAR Raw Data'!$B$6:$BE$52,'RevPAR Raw Data'!BC$1,FALSE))/100</f>
        <v>-7.9508005009640108E-3</v>
      </c>
      <c r="AG105" s="84">
        <f>(VLOOKUP($A104,'RevPAR Raw Data'!$B$6:$BE$52,'RevPAR Raw Data'!BE$1,FALSE))/100</f>
        <v>-3.7600886042846199E-2</v>
      </c>
    </row>
    <row r="106" spans="1:33">
      <c r="A106" s="131"/>
      <c r="B106" s="109"/>
      <c r="C106" s="110"/>
      <c r="D106" s="110"/>
      <c r="E106" s="110"/>
      <c r="F106" s="110"/>
      <c r="G106" s="111"/>
      <c r="H106" s="91"/>
      <c r="I106" s="91"/>
      <c r="J106" s="111"/>
      <c r="K106" s="112"/>
      <c r="M106" s="113"/>
      <c r="N106" s="114"/>
      <c r="O106" s="114"/>
      <c r="P106" s="114"/>
      <c r="Q106" s="114"/>
      <c r="R106" s="115"/>
      <c r="S106" s="114"/>
      <c r="T106" s="114"/>
      <c r="U106" s="115"/>
      <c r="V106" s="116"/>
      <c r="X106" s="113"/>
      <c r="Y106" s="114"/>
      <c r="Z106" s="114"/>
      <c r="AA106" s="114"/>
      <c r="AB106" s="114"/>
      <c r="AC106" s="115"/>
      <c r="AD106" s="114"/>
      <c r="AE106" s="114"/>
      <c r="AF106" s="115"/>
      <c r="AG106" s="116"/>
    </row>
    <row r="107" spans="1:33">
      <c r="A107" s="108" t="s">
        <v>52</v>
      </c>
      <c r="B107" s="109">
        <f>(VLOOKUP($A107,'Occupancy Raw Data'!$B$8:$BE$45,'Occupancy Raw Data'!AG$3,FALSE))/100</f>
        <v>0.47723307745987398</v>
      </c>
      <c r="C107" s="110">
        <f>(VLOOKUP($A107,'Occupancy Raw Data'!$B$8:$BE$45,'Occupancy Raw Data'!AH$3,FALSE))/100</f>
        <v>0.51334612700628002</v>
      </c>
      <c r="D107" s="110">
        <f>(VLOOKUP($A107,'Occupancy Raw Data'!$B$8:$BE$45,'Occupancy Raw Data'!AI$3,FALSE))/100</f>
        <v>0.57540997906489799</v>
      </c>
      <c r="E107" s="110">
        <f>(VLOOKUP($A107,'Occupancy Raw Data'!$B$8:$BE$45,'Occupancy Raw Data'!AJ$3,FALSE))/100</f>
        <v>0.61038904396371196</v>
      </c>
      <c r="F107" s="110">
        <f>(VLOOKUP($A107,'Occupancy Raw Data'!$B$8:$BE$45,'Occupancy Raw Data'!AK$3,FALSE))/100</f>
        <v>0.63668876482903003</v>
      </c>
      <c r="G107" s="111">
        <f>(VLOOKUP($A107,'Occupancy Raw Data'!$B$8:$BE$45,'Occupancy Raw Data'!AL$3,FALSE))/100</f>
        <v>0.562613398464759</v>
      </c>
      <c r="H107" s="91">
        <f>(VLOOKUP($A107,'Occupancy Raw Data'!$B$8:$BE$45,'Occupancy Raw Data'!AN$3,FALSE))/100</f>
        <v>0.71794312630844304</v>
      </c>
      <c r="I107" s="91">
        <f>(VLOOKUP($A107,'Occupancy Raw Data'!$B$8:$BE$45,'Occupancy Raw Data'!AO$3,FALSE))/100</f>
        <v>0.71065945568736888</v>
      </c>
      <c r="J107" s="111">
        <f>(VLOOKUP($A107,'Occupancy Raw Data'!$B$8:$BE$45,'Occupancy Raw Data'!AP$3,FALSE))/100</f>
        <v>0.71430129099790607</v>
      </c>
      <c r="K107" s="112">
        <f>(VLOOKUP($A107,'Occupancy Raw Data'!$B$8:$BE$45,'Occupancy Raw Data'!AR$3,FALSE))/100</f>
        <v>0.605952796331372</v>
      </c>
      <c r="M107" s="113">
        <f>VLOOKUP($A107,'ADR Raw Data'!$B$6:$BE$43,'ADR Raw Data'!AG$1,FALSE)</f>
        <v>94.856961250228395</v>
      </c>
      <c r="N107" s="114">
        <f>VLOOKUP($A107,'ADR Raw Data'!$B$6:$BE$43,'ADR Raw Data'!AH$1,FALSE)</f>
        <v>95.080203908241202</v>
      </c>
      <c r="O107" s="114">
        <f>VLOOKUP($A107,'ADR Raw Data'!$B$6:$BE$43,'ADR Raw Data'!AI$1,FALSE)</f>
        <v>98.072026074433396</v>
      </c>
      <c r="P107" s="114">
        <f>VLOOKUP($A107,'ADR Raw Data'!$B$6:$BE$43,'ADR Raw Data'!AJ$1,FALSE)</f>
        <v>97.8830918185066</v>
      </c>
      <c r="Q107" s="114">
        <f>VLOOKUP($A107,'ADR Raw Data'!$B$6:$BE$43,'ADR Raw Data'!AK$1,FALSE)</f>
        <v>99.411159062885304</v>
      </c>
      <c r="R107" s="115">
        <f>VLOOKUP($A107,'ADR Raw Data'!$B$6:$BE$43,'ADR Raw Data'!AL$1,FALSE)</f>
        <v>97.242721944866503</v>
      </c>
      <c r="S107" s="114">
        <f>VLOOKUP($A107,'ADR Raw Data'!$B$6:$BE$43,'ADR Raw Data'!AN$1,FALSE)</f>
        <v>118.57569041978</v>
      </c>
      <c r="T107" s="114">
        <f>VLOOKUP($A107,'ADR Raw Data'!$B$6:$BE$43,'ADR Raw Data'!AO$1,FALSE)</f>
        <v>116.601936295568</v>
      </c>
      <c r="U107" s="115">
        <f>VLOOKUP($A107,'ADR Raw Data'!$B$6:$BE$43,'ADR Raw Data'!AP$1,FALSE)</f>
        <v>117.593844909174</v>
      </c>
      <c r="V107" s="116">
        <f>VLOOKUP($A107,'ADR Raw Data'!$B$6:$BE$43,'ADR Raw Data'!AR$1,FALSE)</f>
        <v>104.097019834863</v>
      </c>
      <c r="X107" s="113">
        <f>VLOOKUP($A107,'RevPAR Raw Data'!$B$6:$BE$43,'RevPAR Raw Data'!AG$1,FALSE)</f>
        <v>45.268879535938503</v>
      </c>
      <c r="Y107" s="114">
        <f>VLOOKUP($A107,'RevPAR Raw Data'!$B$6:$BE$43,'RevPAR Raw Data'!AH$1,FALSE)</f>
        <v>48.809054431263</v>
      </c>
      <c r="Z107" s="114">
        <f>VLOOKUP($A107,'RevPAR Raw Data'!$B$6:$BE$43,'RevPAR Raw Data'!AI$1,FALSE)</f>
        <v>56.4316224703419</v>
      </c>
      <c r="AA107" s="114">
        <f>VLOOKUP($A107,'RevPAR Raw Data'!$B$6:$BE$43,'RevPAR Raw Data'!AJ$1,FALSE)</f>
        <v>59.746766835310503</v>
      </c>
      <c r="AB107" s="114">
        <f>VLOOKUP($A107,'RevPAR Raw Data'!$B$6:$BE$43,'RevPAR Raw Data'!AK$1,FALSE)</f>
        <v>63.293968073970603</v>
      </c>
      <c r="AC107" s="115">
        <f>VLOOKUP($A107,'RevPAR Raw Data'!$B$6:$BE$43,'RevPAR Raw Data'!AL$1,FALSE)</f>
        <v>54.7100582693649</v>
      </c>
      <c r="AD107" s="114">
        <f>VLOOKUP($A107,'RevPAR Raw Data'!$B$6:$BE$43,'RevPAR Raw Data'!AN$1,FALSE)</f>
        <v>85.130601884159105</v>
      </c>
      <c r="AE107" s="114">
        <f>VLOOKUP($A107,'RevPAR Raw Data'!$B$6:$BE$43,'RevPAR Raw Data'!AO$1,FALSE)</f>
        <v>82.864268579902301</v>
      </c>
      <c r="AF107" s="115">
        <f>VLOOKUP($A107,'RevPAR Raw Data'!$B$6:$BE$43,'RevPAR Raw Data'!AP$1,FALSE)</f>
        <v>83.997435232030696</v>
      </c>
      <c r="AG107" s="116">
        <f>VLOOKUP($A107,'RevPAR Raw Data'!$B$6:$BE$43,'RevPAR Raw Data'!AR$1,FALSE)</f>
        <v>63.077880258698002</v>
      </c>
    </row>
    <row r="108" spans="1:33" ht="14.25">
      <c r="A108" s="93" t="s">
        <v>14</v>
      </c>
      <c r="B108" s="81">
        <f>(VLOOKUP($A107,'Occupancy Raw Data'!$B$8:$BE$51,'Occupancy Raw Data'!AT$3,FALSE))/100</f>
        <v>1.4540309199426499E-2</v>
      </c>
      <c r="C108" s="82">
        <f>(VLOOKUP($A107,'Occupancy Raw Data'!$B$8:$BE$51,'Occupancy Raw Data'!AU$3,FALSE))/100</f>
        <v>3.9739083055109703E-2</v>
      </c>
      <c r="D108" s="82">
        <f>(VLOOKUP($A107,'Occupancy Raw Data'!$B$8:$BE$51,'Occupancy Raw Data'!AV$3,FALSE))/100</f>
        <v>2.5535005819021701E-2</v>
      </c>
      <c r="E108" s="82">
        <f>(VLOOKUP($A107,'Occupancy Raw Data'!$B$8:$BE$51,'Occupancy Raw Data'!AW$3,FALSE))/100</f>
        <v>1.5449275106708399E-2</v>
      </c>
      <c r="F108" s="82">
        <f>(VLOOKUP($A107,'Occupancy Raw Data'!$B$8:$BE$51,'Occupancy Raw Data'!AX$3,FALSE))/100</f>
        <v>4.2797496946196001E-2</v>
      </c>
      <c r="G108" s="82">
        <f>(VLOOKUP($A107,'Occupancy Raw Data'!$B$8:$BE$51,'Occupancy Raw Data'!AY$3,FALSE))/100</f>
        <v>2.7881157999945397E-2</v>
      </c>
      <c r="H108" s="83">
        <f>(VLOOKUP($A107,'Occupancy Raw Data'!$B$8:$BE$51,'Occupancy Raw Data'!BA$3,FALSE))/100</f>
        <v>1.7930036881853798E-2</v>
      </c>
      <c r="I108" s="83">
        <f>(VLOOKUP($A107,'Occupancy Raw Data'!$B$8:$BE$51,'Occupancy Raw Data'!BB$3,FALSE))/100</f>
        <v>1.6743937052299099E-2</v>
      </c>
      <c r="J108" s="82">
        <f>(VLOOKUP($A107,'Occupancy Raw Data'!$B$8:$BE$51,'Occupancy Raw Data'!BC$3,FALSE))/100</f>
        <v>1.7330588720197999E-2</v>
      </c>
      <c r="K108" s="84">
        <f>(VLOOKUP($A107,'Occupancy Raw Data'!$B$8:$BE$51,'Occupancy Raw Data'!BE$3,FALSE))/100</f>
        <v>2.4425475777517698E-2</v>
      </c>
      <c r="M108" s="81">
        <f>(VLOOKUP($A107,'ADR Raw Data'!$B$6:$BE$49,'ADR Raw Data'!AT$1,FALSE))/100</f>
        <v>-2.2277405817656701E-3</v>
      </c>
      <c r="N108" s="82">
        <f>(VLOOKUP($A107,'ADR Raw Data'!$B$6:$BE$49,'ADR Raw Data'!AU$1,FALSE))/100</f>
        <v>1.2948796948456799E-2</v>
      </c>
      <c r="O108" s="82">
        <f>(VLOOKUP($A107,'ADR Raw Data'!$B$6:$BE$49,'ADR Raw Data'!AV$1,FALSE))/100</f>
        <v>9.4890207287429695E-3</v>
      </c>
      <c r="P108" s="82">
        <f>(VLOOKUP($A107,'ADR Raw Data'!$B$6:$BE$49,'ADR Raw Data'!AW$1,FALSE))/100</f>
        <v>-9.2705937474976893E-3</v>
      </c>
      <c r="Q108" s="82">
        <f>(VLOOKUP($A107,'ADR Raw Data'!$B$6:$BE$49,'ADR Raw Data'!AX$1,FALSE))/100</f>
        <v>-9.2078757008587798E-3</v>
      </c>
      <c r="R108" s="82">
        <f>(VLOOKUP($A107,'ADR Raw Data'!$B$6:$BE$49,'ADR Raw Data'!AY$1,FALSE))/100</f>
        <v>-2.9992018787250202E-4</v>
      </c>
      <c r="S108" s="83">
        <f>(VLOOKUP($A107,'ADR Raw Data'!$B$6:$BE$49,'ADR Raw Data'!BA$1,FALSE))/100</f>
        <v>1.7160707298569101E-2</v>
      </c>
      <c r="T108" s="83">
        <f>(VLOOKUP($A107,'ADR Raw Data'!$B$6:$BE$49,'ADR Raw Data'!BB$1,FALSE))/100</f>
        <v>4.0350223230491101E-3</v>
      </c>
      <c r="U108" s="82">
        <f>(VLOOKUP($A107,'ADR Raw Data'!$B$6:$BE$49,'ADR Raw Data'!BC$1,FALSE))/100</f>
        <v>1.06411130266138E-2</v>
      </c>
      <c r="V108" s="84">
        <f>(VLOOKUP($A107,'ADR Raw Data'!$B$6:$BE$49,'ADR Raw Data'!BE$1,FALSE))/100</f>
        <v>3.5008916910084097E-3</v>
      </c>
      <c r="X108" s="81">
        <f>(VLOOKUP($A107,'RevPAR Raw Data'!$B$6:$BE$49,'RevPAR Raw Data'!AT$1,FALSE))/100</f>
        <v>1.2280176580785901E-2</v>
      </c>
      <c r="Y108" s="82">
        <f>(VLOOKUP($A107,'RevPAR Raw Data'!$B$6:$BE$49,'RevPAR Raw Data'!AU$1,FALSE))/100</f>
        <v>5.3202453320964897E-2</v>
      </c>
      <c r="Z108" s="82">
        <f>(VLOOKUP($A107,'RevPAR Raw Data'!$B$6:$BE$49,'RevPAR Raw Data'!AV$1,FALSE))/100</f>
        <v>3.5266328747289896E-2</v>
      </c>
      <c r="AA108" s="82">
        <f>(VLOOKUP($A107,'RevPAR Raw Data'!$B$6:$BE$49,'RevPAR Raw Data'!AW$1,FALSE))/100</f>
        <v>6.0354574060031297E-3</v>
      </c>
      <c r="AB108" s="82">
        <f>(VLOOKUP($A107,'RevPAR Raw Data'!$B$6:$BE$49,'RevPAR Raw Data'!AX$1,FALSE))/100</f>
        <v>3.3195547213148796E-2</v>
      </c>
      <c r="AC108" s="82">
        <f>(VLOOKUP($A107,'RevPAR Raw Data'!$B$6:$BE$49,'RevPAR Raw Data'!AY$1,FALSE))/100</f>
        <v>2.75728756899274E-2</v>
      </c>
      <c r="AD108" s="83">
        <f>(VLOOKUP($A107,'RevPAR Raw Data'!$B$6:$BE$49,'RevPAR Raw Data'!BA$1,FALSE))/100</f>
        <v>3.5398436295204998E-2</v>
      </c>
      <c r="AE108" s="83">
        <f>(VLOOKUP($A107,'RevPAR Raw Data'!$B$6:$BE$49,'RevPAR Raw Data'!BB$1,FALSE))/100</f>
        <v>2.0846521535129902E-2</v>
      </c>
      <c r="AF108" s="82">
        <f>(VLOOKUP($A107,'RevPAR Raw Data'!$B$6:$BE$49,'RevPAR Raw Data'!BC$1,FALSE))/100</f>
        <v>2.8156118500201201E-2</v>
      </c>
      <c r="AG108" s="84">
        <f>(VLOOKUP($A107,'RevPAR Raw Data'!$B$6:$BE$49,'RevPAR Raw Data'!BE$1,FALSE))/100</f>
        <v>2.8011878413724597E-2</v>
      </c>
    </row>
    <row r="109" spans="1:33">
      <c r="A109" s="126"/>
      <c r="B109" s="109"/>
      <c r="C109" s="110"/>
      <c r="D109" s="110"/>
      <c r="E109" s="110"/>
      <c r="F109" s="110"/>
      <c r="G109" s="111"/>
      <c r="H109" s="91"/>
      <c r="I109" s="91"/>
      <c r="J109" s="111"/>
      <c r="K109" s="112"/>
      <c r="M109" s="113"/>
      <c r="N109" s="114"/>
      <c r="O109" s="114"/>
      <c r="P109" s="114"/>
      <c r="Q109" s="114"/>
      <c r="R109" s="115"/>
      <c r="S109" s="114"/>
      <c r="T109" s="114"/>
      <c r="U109" s="115"/>
      <c r="V109" s="116"/>
      <c r="X109" s="113"/>
      <c r="Y109" s="114"/>
      <c r="Z109" s="114"/>
      <c r="AA109" s="114"/>
      <c r="AB109" s="114"/>
      <c r="AC109" s="115"/>
      <c r="AD109" s="114"/>
      <c r="AE109" s="114"/>
      <c r="AF109" s="115"/>
      <c r="AG109" s="116"/>
    </row>
    <row r="110" spans="1:33">
      <c r="A110" s="108" t="s">
        <v>55</v>
      </c>
      <c r="B110" s="109">
        <f>(VLOOKUP($A110,'Occupancy Raw Data'!$B$8:$BE$45,'Occupancy Raw Data'!AG$3,FALSE))/100</f>
        <v>0.58667705492793099</v>
      </c>
      <c r="C110" s="110">
        <f>(VLOOKUP($A110,'Occupancy Raw Data'!$B$8:$BE$45,'Occupancy Raw Data'!AH$3,FALSE))/100</f>
        <v>0.55483054148811806</v>
      </c>
      <c r="D110" s="110">
        <f>(VLOOKUP($A110,'Occupancy Raw Data'!$B$8:$BE$45,'Occupancy Raw Data'!AI$3,FALSE))/100</f>
        <v>0.61068367744448704</v>
      </c>
      <c r="E110" s="110">
        <f>(VLOOKUP($A110,'Occupancy Raw Data'!$B$8:$BE$45,'Occupancy Raw Data'!AJ$3,FALSE))/100</f>
        <v>0.636345929100116</v>
      </c>
      <c r="F110" s="110">
        <f>(VLOOKUP($A110,'Occupancy Raw Data'!$B$8:$BE$45,'Occupancy Raw Data'!AK$3,FALSE))/100</f>
        <v>0.66346902999610402</v>
      </c>
      <c r="G110" s="111">
        <f>(VLOOKUP($A110,'Occupancy Raw Data'!$B$8:$BE$45,'Occupancy Raw Data'!AL$3,FALSE))/100</f>
        <v>0.61040124659135098</v>
      </c>
      <c r="H110" s="91">
        <f>(VLOOKUP($A110,'Occupancy Raw Data'!$B$8:$BE$45,'Occupancy Raw Data'!AN$3,FALSE))/100</f>
        <v>0.80181145305804402</v>
      </c>
      <c r="I110" s="91">
        <f>(VLOOKUP($A110,'Occupancy Raw Data'!$B$8:$BE$45,'Occupancy Raw Data'!AO$3,FALSE))/100</f>
        <v>0.84144916244643497</v>
      </c>
      <c r="J110" s="111">
        <f>(VLOOKUP($A110,'Occupancy Raw Data'!$B$8:$BE$45,'Occupancy Raw Data'!AP$3,FALSE))/100</f>
        <v>0.821630307752239</v>
      </c>
      <c r="K110" s="112">
        <f>(VLOOKUP($A110,'Occupancy Raw Data'!$B$8:$BE$45,'Occupancy Raw Data'!AR$3,FALSE))/100</f>
        <v>0.67075240692303395</v>
      </c>
      <c r="M110" s="113">
        <f>VLOOKUP($A110,'ADR Raw Data'!$B$6:$BE$43,'ADR Raw Data'!AG$1,FALSE)</f>
        <v>192.944328519256</v>
      </c>
      <c r="N110" s="114">
        <f>VLOOKUP($A110,'ADR Raw Data'!$B$6:$BE$43,'ADR Raw Data'!AH$1,FALSE)</f>
        <v>148.123484289977</v>
      </c>
      <c r="O110" s="114">
        <f>VLOOKUP($A110,'ADR Raw Data'!$B$6:$BE$43,'ADR Raw Data'!AI$1,FALSE)</f>
        <v>144.91641814847301</v>
      </c>
      <c r="P110" s="114">
        <f>VLOOKUP($A110,'ADR Raw Data'!$B$6:$BE$43,'ADR Raw Data'!AJ$1,FALSE)</f>
        <v>147.378972298745</v>
      </c>
      <c r="Q110" s="114">
        <f>VLOOKUP($A110,'ADR Raw Data'!$B$6:$BE$43,'ADR Raw Data'!AK$1,FALSE)</f>
        <v>161.579068623853</v>
      </c>
      <c r="R110" s="115">
        <f>VLOOKUP($A110,'ADR Raw Data'!$B$6:$BE$43,'ADR Raw Data'!AL$1,FALSE)</f>
        <v>158.867385761695</v>
      </c>
      <c r="S110" s="114">
        <f>VLOOKUP($A110,'ADR Raw Data'!$B$6:$BE$43,'ADR Raw Data'!AN$1,FALSE)</f>
        <v>237.20862079436401</v>
      </c>
      <c r="T110" s="114">
        <f>VLOOKUP($A110,'ADR Raw Data'!$B$6:$BE$43,'ADR Raw Data'!AO$1,FALSE)</f>
        <v>246.46303819444401</v>
      </c>
      <c r="U110" s="115">
        <f>VLOOKUP($A110,'ADR Raw Data'!$B$6:$BE$43,'ADR Raw Data'!AP$1,FALSE)</f>
        <v>241.947444141527</v>
      </c>
      <c r="V110" s="116">
        <f>VLOOKUP($A110,'ADR Raw Data'!$B$6:$BE$43,'ADR Raw Data'!AR$1,FALSE)</f>
        <v>187.94394142415601</v>
      </c>
      <c r="X110" s="113">
        <f>VLOOKUP($A110,'RevPAR Raw Data'!$B$6:$BE$43,'RevPAR Raw Data'!AG$1,FALSE)</f>
        <v>113.19601042072399</v>
      </c>
      <c r="Y110" s="114">
        <f>VLOOKUP($A110,'RevPAR Raw Data'!$B$6:$BE$43,'RevPAR Raw Data'!AH$1,FALSE)</f>
        <v>82.183432995714796</v>
      </c>
      <c r="Z110" s="114">
        <f>VLOOKUP($A110,'RevPAR Raw Data'!$B$6:$BE$43,'RevPAR Raw Data'!AI$1,FALSE)</f>
        <v>88.498091156992501</v>
      </c>
      <c r="AA110" s="114">
        <f>VLOOKUP($A110,'RevPAR Raw Data'!$B$6:$BE$43,'RevPAR Raw Data'!AJ$1,FALSE)</f>
        <v>93.784009057265195</v>
      </c>
      <c r="AB110" s="114">
        <f>VLOOKUP($A110,'RevPAR Raw Data'!$B$6:$BE$43,'RevPAR Raw Data'!AK$1,FALSE)</f>
        <v>107.202707927541</v>
      </c>
      <c r="AC110" s="115">
        <f>VLOOKUP($A110,'RevPAR Raw Data'!$B$6:$BE$43,'RevPAR Raw Data'!AL$1,FALSE)</f>
        <v>96.972850311647804</v>
      </c>
      <c r="AD110" s="114">
        <f>VLOOKUP($A110,'RevPAR Raw Data'!$B$6:$BE$43,'RevPAR Raw Data'!AN$1,FALSE)</f>
        <v>190.19658891702301</v>
      </c>
      <c r="AE110" s="114">
        <f>VLOOKUP($A110,'RevPAR Raw Data'!$B$6:$BE$43,'RevPAR Raw Data'!AO$1,FALSE)</f>
        <v>207.38611706271899</v>
      </c>
      <c r="AF110" s="115">
        <f>VLOOKUP($A110,'RevPAR Raw Data'!$B$6:$BE$43,'RevPAR Raw Data'!AP$1,FALSE)</f>
        <v>198.791352989871</v>
      </c>
      <c r="AG110" s="116">
        <f>VLOOKUP($A110,'RevPAR Raw Data'!$B$6:$BE$43,'RevPAR Raw Data'!AR$1,FALSE)</f>
        <v>126.06385107685399</v>
      </c>
    </row>
    <row r="111" spans="1:33" ht="14.25">
      <c r="A111" s="93" t="s">
        <v>14</v>
      </c>
      <c r="B111" s="81">
        <f>(VLOOKUP($A110,'Occupancy Raw Data'!$B$8:$BE$51,'Occupancy Raw Data'!AT$3,FALSE))/100</f>
        <v>-2.1527890826944E-2</v>
      </c>
      <c r="C111" s="82">
        <f>(VLOOKUP($A110,'Occupancy Raw Data'!$B$8:$BE$51,'Occupancy Raw Data'!AU$3,FALSE))/100</f>
        <v>-5.6233822298198802E-2</v>
      </c>
      <c r="D111" s="82">
        <f>(VLOOKUP($A110,'Occupancy Raw Data'!$B$8:$BE$51,'Occupancy Raw Data'!AV$3,FALSE))/100</f>
        <v>-5.7270496531182297E-2</v>
      </c>
      <c r="E111" s="82">
        <f>(VLOOKUP($A110,'Occupancy Raw Data'!$B$8:$BE$51,'Occupancy Raw Data'!AW$3,FALSE))/100</f>
        <v>-7.2527686571317196E-2</v>
      </c>
      <c r="F111" s="82">
        <f>(VLOOKUP($A110,'Occupancy Raw Data'!$B$8:$BE$51,'Occupancy Raw Data'!AX$3,FALSE))/100</f>
        <v>-3.1566636086088201E-2</v>
      </c>
      <c r="G111" s="82">
        <f>(VLOOKUP($A110,'Occupancy Raw Data'!$B$8:$BE$51,'Occupancy Raw Data'!AY$3,FALSE))/100</f>
        <v>-4.8169591161747204E-2</v>
      </c>
      <c r="H111" s="83">
        <f>(VLOOKUP($A110,'Occupancy Raw Data'!$B$8:$BE$51,'Occupancy Raw Data'!BA$3,FALSE))/100</f>
        <v>3.10122922207208E-2</v>
      </c>
      <c r="I111" s="83">
        <f>(VLOOKUP($A110,'Occupancy Raw Data'!$B$8:$BE$51,'Occupancy Raw Data'!BB$3,FALSE))/100</f>
        <v>4.1111491896892602E-2</v>
      </c>
      <c r="J111" s="82">
        <f>(VLOOKUP($A110,'Occupancy Raw Data'!$B$8:$BE$51,'Occupancy Raw Data'!BC$3,FALSE))/100</f>
        <v>3.6159095848187904E-2</v>
      </c>
      <c r="K111" s="84">
        <f>(VLOOKUP($A110,'Occupancy Raw Data'!$B$8:$BE$51,'Occupancy Raw Data'!BE$3,FALSE))/100</f>
        <v>-2.0263146760409502E-2</v>
      </c>
      <c r="M111" s="81">
        <f>(VLOOKUP($A110,'ADR Raw Data'!$B$6:$BE$49,'ADR Raw Data'!AT$1,FALSE))/100</f>
        <v>4.1068112893776598E-2</v>
      </c>
      <c r="N111" s="82">
        <f>(VLOOKUP($A110,'ADR Raw Data'!$B$6:$BE$49,'ADR Raw Data'!AU$1,FALSE))/100</f>
        <v>1.48644988010566E-2</v>
      </c>
      <c r="O111" s="82">
        <f>(VLOOKUP($A110,'ADR Raw Data'!$B$6:$BE$49,'ADR Raw Data'!AV$1,FALSE))/100</f>
        <v>-2.2612788213666902E-2</v>
      </c>
      <c r="P111" s="82">
        <f>(VLOOKUP($A110,'ADR Raw Data'!$B$6:$BE$49,'ADR Raw Data'!AW$1,FALSE))/100</f>
        <v>-2.40401320467085E-2</v>
      </c>
      <c r="Q111" s="82">
        <f>(VLOOKUP($A110,'ADR Raw Data'!$B$6:$BE$49,'ADR Raw Data'!AX$1,FALSE))/100</f>
        <v>-9.3359414614757798E-3</v>
      </c>
      <c r="R111" s="82">
        <f>(VLOOKUP($A110,'ADR Raw Data'!$B$6:$BE$49,'ADR Raw Data'!AY$1,FALSE))/100</f>
        <v>2.1229599952872101E-3</v>
      </c>
      <c r="S111" s="83">
        <f>(VLOOKUP($A110,'ADR Raw Data'!$B$6:$BE$49,'ADR Raw Data'!BA$1,FALSE))/100</f>
        <v>2.0831652223716399E-2</v>
      </c>
      <c r="T111" s="83">
        <f>(VLOOKUP($A110,'ADR Raw Data'!$B$6:$BE$49,'ADR Raw Data'!BB$1,FALSE))/100</f>
        <v>2.1779892353741198E-2</v>
      </c>
      <c r="U111" s="82">
        <f>(VLOOKUP($A110,'ADR Raw Data'!$B$6:$BE$49,'ADR Raw Data'!BC$1,FALSE))/100</f>
        <v>2.1418907925035899E-2</v>
      </c>
      <c r="V111" s="84">
        <f>(VLOOKUP($A110,'ADR Raw Data'!$B$6:$BE$49,'ADR Raw Data'!BE$1,FALSE))/100</f>
        <v>1.89067171110881E-2</v>
      </c>
      <c r="X111" s="81">
        <f>(VLOOKUP($A110,'RevPAR Raw Data'!$B$6:$BE$49,'RevPAR Raw Data'!AT$1,FALSE))/100</f>
        <v>1.86561122159867E-2</v>
      </c>
      <c r="Y111" s="82">
        <f>(VLOOKUP($A110,'RevPAR Raw Data'!$B$6:$BE$49,'RevPAR Raw Data'!AU$1,FALSE))/100</f>
        <v>-4.2205211081272599E-2</v>
      </c>
      <c r="Z111" s="82">
        <f>(VLOOKUP($A110,'RevPAR Raw Data'!$B$6:$BE$49,'RevPAR Raw Data'!AV$1,FALSE))/100</f>
        <v>-7.8588239135898103E-2</v>
      </c>
      <c r="AA111" s="82">
        <f>(VLOOKUP($A110,'RevPAR Raw Data'!$B$6:$BE$49,'RevPAR Raw Data'!AW$1,FALSE))/100</f>
        <v>-9.4824243455809004E-2</v>
      </c>
      <c r="AB111" s="82">
        <f>(VLOOKUP($A110,'RevPAR Raw Data'!$B$6:$BE$49,'RevPAR Raw Data'!AX$1,FALSE))/100</f>
        <v>-4.0607873280928498E-2</v>
      </c>
      <c r="AC111" s="82">
        <f>(VLOOKUP($A110,'RevPAR Raw Data'!$B$6:$BE$49,'RevPAR Raw Data'!AY$1,FALSE))/100</f>
        <v>-4.6148893281485706E-2</v>
      </c>
      <c r="AD111" s="83">
        <f>(VLOOKUP($A110,'RevPAR Raw Data'!$B$6:$BE$49,'RevPAR Raw Data'!BA$1,FALSE))/100</f>
        <v>5.2489981730639595E-2</v>
      </c>
      <c r="AE111" s="83">
        <f>(VLOOKUP($A110,'RevPAR Raw Data'!$B$6:$BE$49,'RevPAR Raw Data'!BB$1,FALSE))/100</f>
        <v>6.3786788118649906E-2</v>
      </c>
      <c r="AF111" s="82">
        <f>(VLOOKUP($A110,'RevPAR Raw Data'!$B$6:$BE$49,'RevPAR Raw Data'!BC$1,FALSE))/100</f>
        <v>5.8352492117848806E-2</v>
      </c>
      <c r="AG111" s="84">
        <f>(VLOOKUP($A110,'RevPAR Raw Data'!$B$6:$BE$49,'RevPAR Raw Data'!BE$1,FALSE))/100</f>
        <v>-1.7395392329009802E-3</v>
      </c>
    </row>
    <row r="112" spans="1:33">
      <c r="A112" s="131"/>
      <c r="B112" s="109"/>
      <c r="C112" s="110"/>
      <c r="D112" s="110"/>
      <c r="E112" s="110"/>
      <c r="F112" s="110"/>
      <c r="G112" s="111"/>
      <c r="H112" s="91"/>
      <c r="I112" s="91"/>
      <c r="J112" s="111"/>
      <c r="K112" s="112"/>
      <c r="M112" s="113"/>
      <c r="N112" s="114"/>
      <c r="O112" s="114"/>
      <c r="P112" s="114"/>
      <c r="Q112" s="114"/>
      <c r="R112" s="115"/>
      <c r="S112" s="114"/>
      <c r="T112" s="114"/>
      <c r="U112" s="115"/>
      <c r="V112" s="116"/>
      <c r="X112" s="113"/>
      <c r="Y112" s="114"/>
      <c r="Z112" s="114"/>
      <c r="AA112" s="114"/>
      <c r="AB112" s="114"/>
      <c r="AC112" s="115"/>
      <c r="AD112" s="114"/>
      <c r="AE112" s="114"/>
      <c r="AF112" s="115"/>
      <c r="AG112" s="116"/>
    </row>
    <row r="113" spans="1:33">
      <c r="A113" s="108" t="s">
        <v>54</v>
      </c>
      <c r="B113" s="109">
        <f>(VLOOKUP($A113,'Occupancy Raw Data'!$B$8:$BE$45,'Occupancy Raw Data'!AG$3,FALSE))/100</f>
        <v>0.49222912966252202</v>
      </c>
      <c r="C113" s="110">
        <f>(VLOOKUP($A113,'Occupancy Raw Data'!$B$8:$BE$45,'Occupancy Raw Data'!AH$3,FALSE))/100</f>
        <v>0.56820603907637601</v>
      </c>
      <c r="D113" s="110">
        <f>(VLOOKUP($A113,'Occupancy Raw Data'!$B$8:$BE$45,'Occupancy Raw Data'!AI$3,FALSE))/100</f>
        <v>0.64569271758436897</v>
      </c>
      <c r="E113" s="110">
        <f>(VLOOKUP($A113,'Occupancy Raw Data'!$B$8:$BE$45,'Occupancy Raw Data'!AJ$3,FALSE))/100</f>
        <v>0.70324156305506191</v>
      </c>
      <c r="F113" s="110">
        <f>(VLOOKUP($A113,'Occupancy Raw Data'!$B$8:$BE$45,'Occupancy Raw Data'!AK$3,FALSE))/100</f>
        <v>0.71678507992895202</v>
      </c>
      <c r="G113" s="111">
        <f>(VLOOKUP($A113,'Occupancy Raw Data'!$B$8:$BE$45,'Occupancy Raw Data'!AL$3,FALSE))/100</f>
        <v>0.62523090586145602</v>
      </c>
      <c r="H113" s="91">
        <f>(VLOOKUP($A113,'Occupancy Raw Data'!$B$8:$BE$45,'Occupancy Raw Data'!AN$3,FALSE))/100</f>
        <v>0.70222024866785004</v>
      </c>
      <c r="I113" s="91">
        <f>(VLOOKUP($A113,'Occupancy Raw Data'!$B$8:$BE$45,'Occupancy Raw Data'!AO$3,FALSE))/100</f>
        <v>0.68765541740674907</v>
      </c>
      <c r="J113" s="111">
        <f>(VLOOKUP($A113,'Occupancy Raw Data'!$B$8:$BE$45,'Occupancy Raw Data'!AP$3,FALSE))/100</f>
        <v>0.69493783303729995</v>
      </c>
      <c r="K113" s="112">
        <f>(VLOOKUP($A113,'Occupancy Raw Data'!$B$8:$BE$45,'Occupancy Raw Data'!AR$3,FALSE))/100</f>
        <v>0.64514717076883998</v>
      </c>
      <c r="M113" s="113">
        <f>VLOOKUP($A113,'ADR Raw Data'!$B$6:$BE$43,'ADR Raw Data'!AG$1,FALSE)</f>
        <v>98.956324763193507</v>
      </c>
      <c r="N113" s="114">
        <f>VLOOKUP($A113,'ADR Raw Data'!$B$6:$BE$43,'ADR Raw Data'!AH$1,FALSE)</f>
        <v>105.109677242888</v>
      </c>
      <c r="O113" s="114">
        <f>VLOOKUP($A113,'ADR Raw Data'!$B$6:$BE$43,'ADR Raw Data'!AI$1,FALSE)</f>
        <v>109.761066639158</v>
      </c>
      <c r="P113" s="114">
        <f>VLOOKUP($A113,'ADR Raw Data'!$B$6:$BE$43,'ADR Raw Data'!AJ$1,FALSE)</f>
        <v>113.41829892025</v>
      </c>
      <c r="Q113" s="114">
        <f>VLOOKUP($A113,'ADR Raw Data'!$B$6:$BE$43,'ADR Raw Data'!AK$1,FALSE)</f>
        <v>111.593018213356</v>
      </c>
      <c r="R113" s="115">
        <f>VLOOKUP($A113,'ADR Raw Data'!$B$6:$BE$43,'ADR Raw Data'!AL$1,FALSE)</f>
        <v>108.457125040837</v>
      </c>
      <c r="S113" s="114">
        <f>VLOOKUP($A113,'ADR Raw Data'!$B$6:$BE$43,'ADR Raw Data'!AN$1,FALSE)</f>
        <v>121.617076008599</v>
      </c>
      <c r="T113" s="114">
        <f>VLOOKUP($A113,'ADR Raw Data'!$B$6:$BE$43,'ADR Raw Data'!AO$1,FALSE)</f>
        <v>118.690125920185</v>
      </c>
      <c r="U113" s="115">
        <f>VLOOKUP($A113,'ADR Raw Data'!$B$6:$BE$43,'ADR Raw Data'!AP$1,FALSE)</f>
        <v>120.16893706070201</v>
      </c>
      <c r="V113" s="116">
        <f>VLOOKUP($A113,'ADR Raw Data'!$B$6:$BE$43,'ADR Raw Data'!AR$1,FALSE)</f>
        <v>112.06160991534</v>
      </c>
      <c r="X113" s="113">
        <f>VLOOKUP($A113,'RevPAR Raw Data'!$B$6:$BE$43,'RevPAR Raw Data'!AG$1,FALSE)</f>
        <v>48.709185612788602</v>
      </c>
      <c r="Y113" s="114">
        <f>VLOOKUP($A113,'RevPAR Raw Data'!$B$6:$BE$43,'RevPAR Raw Data'!AH$1,FALSE)</f>
        <v>59.723953374777899</v>
      </c>
      <c r="Z113" s="114">
        <f>VLOOKUP($A113,'RevPAR Raw Data'!$B$6:$BE$43,'RevPAR Raw Data'!AI$1,FALSE)</f>
        <v>70.871921403197106</v>
      </c>
      <c r="AA113" s="114">
        <f>VLOOKUP($A113,'RevPAR Raw Data'!$B$6:$BE$43,'RevPAR Raw Data'!AJ$1,FALSE)</f>
        <v>79.760461811722905</v>
      </c>
      <c r="AB113" s="114">
        <f>VLOOKUP($A113,'RevPAR Raw Data'!$B$6:$BE$43,'RevPAR Raw Data'!AK$1,FALSE)</f>
        <v>79.988210479573695</v>
      </c>
      <c r="AC113" s="115">
        <f>VLOOKUP($A113,'RevPAR Raw Data'!$B$6:$BE$43,'RevPAR Raw Data'!AL$1,FALSE)</f>
        <v>67.810746536411997</v>
      </c>
      <c r="AD113" s="114">
        <f>VLOOKUP($A113,'RevPAR Raw Data'!$B$6:$BE$43,'RevPAR Raw Data'!AN$1,FALSE)</f>
        <v>85.401973357015905</v>
      </c>
      <c r="AE113" s="114">
        <f>VLOOKUP($A113,'RevPAR Raw Data'!$B$6:$BE$43,'RevPAR Raw Data'!AO$1,FALSE)</f>
        <v>81.617908081705096</v>
      </c>
      <c r="AF113" s="115">
        <f>VLOOKUP($A113,'RevPAR Raw Data'!$B$6:$BE$43,'RevPAR Raw Data'!AP$1,FALSE)</f>
        <v>83.5099407193605</v>
      </c>
      <c r="AG113" s="116">
        <f>VLOOKUP($A113,'RevPAR Raw Data'!$B$6:$BE$43,'RevPAR Raw Data'!AR$1,FALSE)</f>
        <v>72.296230588683002</v>
      </c>
    </row>
    <row r="114" spans="1:33" ht="14.25">
      <c r="A114" s="93" t="s">
        <v>14</v>
      </c>
      <c r="B114" s="81">
        <f>(VLOOKUP($A113,'Occupancy Raw Data'!$B$8:$BE$51,'Occupancy Raw Data'!AT$3,FALSE))/100</f>
        <v>-2.14837055734508E-3</v>
      </c>
      <c r="C114" s="82">
        <f>(VLOOKUP($A113,'Occupancy Raw Data'!$B$8:$BE$51,'Occupancy Raw Data'!AU$3,FALSE))/100</f>
        <v>-2.2387473102745102E-2</v>
      </c>
      <c r="D114" s="82">
        <f>(VLOOKUP($A113,'Occupancy Raw Data'!$B$8:$BE$51,'Occupancy Raw Data'!AV$3,FALSE))/100</f>
        <v>-2.5745451128468103E-2</v>
      </c>
      <c r="E114" s="82">
        <f>(VLOOKUP($A113,'Occupancy Raw Data'!$B$8:$BE$51,'Occupancy Raw Data'!AW$3,FALSE))/100</f>
        <v>1.0615614562267499E-2</v>
      </c>
      <c r="F114" s="82">
        <f>(VLOOKUP($A113,'Occupancy Raw Data'!$B$8:$BE$51,'Occupancy Raw Data'!AX$3,FALSE))/100</f>
        <v>8.0777888811438298E-2</v>
      </c>
      <c r="G114" s="82">
        <f>(VLOOKUP($A113,'Occupancy Raw Data'!$B$8:$BE$51,'Occupancy Raw Data'!AY$3,FALSE))/100</f>
        <v>9.6324026119358596E-3</v>
      </c>
      <c r="H114" s="83">
        <f>(VLOOKUP($A113,'Occupancy Raw Data'!$B$8:$BE$51,'Occupancy Raw Data'!BA$3,FALSE))/100</f>
        <v>8.0384373591388891E-2</v>
      </c>
      <c r="I114" s="83">
        <f>(VLOOKUP($A113,'Occupancy Raw Data'!$B$8:$BE$51,'Occupancy Raw Data'!BB$3,FALSE))/100</f>
        <v>6.4180038355054508E-2</v>
      </c>
      <c r="J114" s="82">
        <f>(VLOOKUP($A113,'Occupancy Raw Data'!$B$8:$BE$51,'Occupancy Raw Data'!BC$3,FALSE))/100</f>
        <v>7.2305892349619399E-2</v>
      </c>
      <c r="K114" s="84">
        <f>(VLOOKUP($A113,'Occupancy Raw Data'!$B$8:$BE$51,'Occupancy Raw Data'!BE$3,FALSE))/100</f>
        <v>2.81264007945367E-2</v>
      </c>
      <c r="M114" s="81">
        <f>(VLOOKUP($A113,'ADR Raw Data'!$B$6:$BE$49,'ADR Raw Data'!AT$1,FALSE))/100</f>
        <v>-1.14777975317952E-2</v>
      </c>
      <c r="N114" s="82">
        <f>(VLOOKUP($A113,'ADR Raw Data'!$B$6:$BE$49,'ADR Raw Data'!AU$1,FALSE))/100</f>
        <v>-2.2477894259807698E-2</v>
      </c>
      <c r="O114" s="82">
        <f>(VLOOKUP($A113,'ADR Raw Data'!$B$6:$BE$49,'ADR Raw Data'!AV$1,FALSE))/100</f>
        <v>-1.39522451065642E-2</v>
      </c>
      <c r="P114" s="82">
        <f>(VLOOKUP($A113,'ADR Raw Data'!$B$6:$BE$49,'ADR Raw Data'!AW$1,FALSE))/100</f>
        <v>7.1209449282582105E-3</v>
      </c>
      <c r="Q114" s="82">
        <f>(VLOOKUP($A113,'ADR Raw Data'!$B$6:$BE$49,'ADR Raw Data'!AX$1,FALSE))/100</f>
        <v>1.5982525293575401E-2</v>
      </c>
      <c r="R114" s="82">
        <f>(VLOOKUP($A113,'ADR Raw Data'!$B$6:$BE$49,'ADR Raw Data'!AY$1,FALSE))/100</f>
        <v>-3.0949674543112697E-3</v>
      </c>
      <c r="S114" s="83">
        <f>(VLOOKUP($A113,'ADR Raw Data'!$B$6:$BE$49,'ADR Raw Data'!BA$1,FALSE))/100</f>
        <v>8.1364809106563796E-2</v>
      </c>
      <c r="T114" s="83">
        <f>(VLOOKUP($A113,'ADR Raw Data'!$B$6:$BE$49,'ADR Raw Data'!BB$1,FALSE))/100</f>
        <v>5.2172872006231802E-2</v>
      </c>
      <c r="U114" s="82">
        <f>(VLOOKUP($A113,'ADR Raw Data'!$B$6:$BE$49,'ADR Raw Data'!BC$1,FALSE))/100</f>
        <v>6.6887751808218696E-2</v>
      </c>
      <c r="V114" s="84">
        <f>(VLOOKUP($A113,'ADR Raw Data'!$B$6:$BE$49,'ADR Raw Data'!BE$1,FALSE))/100</f>
        <v>1.9415493719075499E-2</v>
      </c>
      <c r="X114" s="81">
        <f>(VLOOKUP($A113,'RevPAR Raw Data'!$B$6:$BE$49,'RevPAR Raw Data'!AT$1,FALSE))/100</f>
        <v>-1.36015095268598E-2</v>
      </c>
      <c r="Y114" s="82">
        <f>(VLOOKUP($A113,'RevPAR Raw Data'!$B$6:$BE$49,'RevPAR Raw Data'!AU$1,FALSE))/100</f>
        <v>-4.4362144109404998E-2</v>
      </c>
      <c r="Z114" s="82">
        <f>(VLOOKUP($A113,'RevPAR Raw Data'!$B$6:$BE$49,'RevPAR Raw Data'!AV$1,FALSE))/100</f>
        <v>-3.93384893905089E-2</v>
      </c>
      <c r="AA114" s="82">
        <f>(VLOOKUP($A113,'RevPAR Raw Data'!$B$6:$BE$49,'RevPAR Raw Data'!AW$1,FALSE))/100</f>
        <v>1.7812152697203199E-2</v>
      </c>
      <c r="AB114" s="82">
        <f>(VLOOKUP($A113,'RevPAR Raw Data'!$B$6:$BE$49,'RevPAR Raw Data'!AX$1,FALSE))/100</f>
        <v>9.8051448756104206E-2</v>
      </c>
      <c r="AC114" s="82">
        <f>(VLOOKUP($A113,'RevPAR Raw Data'!$B$6:$BE$49,'RevPAR Raw Data'!AY$1,FALSE))/100</f>
        <v>6.5076231850338196E-3</v>
      </c>
      <c r="AD114" s="83">
        <f>(VLOOKUP($A113,'RevPAR Raw Data'!$B$6:$BE$49,'RevPAR Raw Data'!BA$1,FALSE))/100</f>
        <v>0.16828964191036599</v>
      </c>
      <c r="AE114" s="83">
        <f>(VLOOKUP($A113,'RevPAR Raw Data'!$B$6:$BE$49,'RevPAR Raw Data'!BB$1,FALSE))/100</f>
        <v>0.119701367287739</v>
      </c>
      <c r="AF114" s="82">
        <f>(VLOOKUP($A113,'RevPAR Raw Data'!$B$6:$BE$49,'RevPAR Raw Data'!BC$1,FALSE))/100</f>
        <v>0.14403002273959101</v>
      </c>
      <c r="AG114" s="84">
        <f>(VLOOKUP($A113,'RevPAR Raw Data'!$B$6:$BE$49,'RevPAR Raw Data'!BE$1,FALSE))/100</f>
        <v>4.8087982471578694E-2</v>
      </c>
    </row>
    <row r="115" spans="1:33">
      <c r="A115" s="131"/>
      <c r="B115" s="109"/>
      <c r="C115" s="110"/>
      <c r="D115" s="110"/>
      <c r="E115" s="110"/>
      <c r="F115" s="110"/>
      <c r="G115" s="111"/>
      <c r="H115" s="91"/>
      <c r="I115" s="91"/>
      <c r="J115" s="111"/>
      <c r="K115" s="112"/>
      <c r="M115" s="113"/>
      <c r="N115" s="114"/>
      <c r="O115" s="114"/>
      <c r="P115" s="114"/>
      <c r="Q115" s="114"/>
      <c r="R115" s="115"/>
      <c r="S115" s="114"/>
      <c r="T115" s="114"/>
      <c r="U115" s="115"/>
      <c r="V115" s="116"/>
      <c r="X115" s="113"/>
      <c r="Y115" s="114"/>
      <c r="Z115" s="114"/>
      <c r="AA115" s="114"/>
      <c r="AB115" s="114"/>
      <c r="AC115" s="115"/>
      <c r="AD115" s="114"/>
      <c r="AE115" s="114"/>
      <c r="AF115" s="115"/>
      <c r="AG115" s="116"/>
    </row>
    <row r="116" spans="1:33">
      <c r="A116" s="108" t="s">
        <v>50</v>
      </c>
      <c r="B116" s="109">
        <f>(VLOOKUP($A116,'Occupancy Raw Data'!$B$8:$BE$45,'Occupancy Raw Data'!AG$3,FALSE))/100</f>
        <v>0.45139833711262201</v>
      </c>
      <c r="C116" s="110">
        <f>(VLOOKUP($A116,'Occupancy Raw Data'!$B$8:$BE$45,'Occupancy Raw Data'!AH$3,FALSE))/100</f>
        <v>0.53635676492819295</v>
      </c>
      <c r="D116" s="110">
        <f>(VLOOKUP($A116,'Occupancy Raw Data'!$B$8:$BE$45,'Occupancy Raw Data'!AI$3,FALSE))/100</f>
        <v>0.631292517006802</v>
      </c>
      <c r="E116" s="110">
        <f>(VLOOKUP($A116,'Occupancy Raw Data'!$B$8:$BE$45,'Occupancy Raw Data'!AJ$3,FALSE))/100</f>
        <v>0.65003779289493491</v>
      </c>
      <c r="F116" s="110">
        <f>(VLOOKUP($A116,'Occupancy Raw Data'!$B$8:$BE$45,'Occupancy Raw Data'!AK$3,FALSE))/100</f>
        <v>0.63301088270858497</v>
      </c>
      <c r="G116" s="111">
        <f>(VLOOKUP($A116,'Occupancy Raw Data'!$B$8:$BE$45,'Occupancy Raw Data'!AL$3,FALSE))/100</f>
        <v>0.58042084895392398</v>
      </c>
      <c r="H116" s="91">
        <f>(VLOOKUP($A116,'Occupancy Raw Data'!$B$8:$BE$45,'Occupancy Raw Data'!AN$3,FALSE))/100</f>
        <v>0.68349455864570696</v>
      </c>
      <c r="I116" s="91">
        <f>(VLOOKUP($A116,'Occupancy Raw Data'!$B$8:$BE$45,'Occupancy Raw Data'!AO$3,FALSE))/100</f>
        <v>0.62802297460701295</v>
      </c>
      <c r="J116" s="111">
        <f>(VLOOKUP($A116,'Occupancy Raw Data'!$B$8:$BE$45,'Occupancy Raw Data'!AP$3,FALSE))/100</f>
        <v>0.65575876662636001</v>
      </c>
      <c r="K116" s="112">
        <f>(VLOOKUP($A116,'Occupancy Raw Data'!$B$8:$BE$45,'Occupancy Raw Data'!AR$3,FALSE))/100</f>
        <v>0.60194782758918497</v>
      </c>
      <c r="M116" s="113">
        <f>VLOOKUP($A116,'ADR Raw Data'!$B$6:$BE$43,'ADR Raw Data'!AG$1,FALSE)</f>
        <v>106.62460817146599</v>
      </c>
      <c r="N116" s="114">
        <f>VLOOKUP($A116,'ADR Raw Data'!$B$6:$BE$43,'ADR Raw Data'!AH$1,FALSE)</f>
        <v>109.65247745208499</v>
      </c>
      <c r="O116" s="114">
        <f>VLOOKUP($A116,'ADR Raw Data'!$B$6:$BE$43,'ADR Raw Data'!AI$1,FALSE)</f>
        <v>113.98671934865899</v>
      </c>
      <c r="P116" s="114">
        <f>VLOOKUP($A116,'ADR Raw Data'!$B$6:$BE$43,'ADR Raw Data'!AJ$1,FALSE)</f>
        <v>113.880620930232</v>
      </c>
      <c r="Q116" s="114">
        <f>VLOOKUP($A116,'ADR Raw Data'!$B$6:$BE$43,'ADR Raw Data'!AK$1,FALSE)</f>
        <v>115.933816857688</v>
      </c>
      <c r="R116" s="115">
        <f>VLOOKUP($A116,'ADR Raw Data'!$B$6:$BE$43,'ADR Raw Data'!AL$1,FALSE)</f>
        <v>112.441613970205</v>
      </c>
      <c r="S116" s="114">
        <f>VLOOKUP($A116,'ADR Raw Data'!$B$6:$BE$43,'ADR Raw Data'!AN$1,FALSE)</f>
        <v>140.51238611233899</v>
      </c>
      <c r="T116" s="114">
        <f>VLOOKUP($A116,'ADR Raw Data'!$B$6:$BE$43,'ADR Raw Data'!AO$1,FALSE)</f>
        <v>136.417884476534</v>
      </c>
      <c r="U116" s="115">
        <f>VLOOKUP($A116,'ADR Raw Data'!$B$6:$BE$43,'ADR Raw Data'!AP$1,FALSE)</f>
        <v>138.551725250662</v>
      </c>
      <c r="V116" s="116">
        <f>VLOOKUP($A116,'ADR Raw Data'!$B$6:$BE$43,'ADR Raw Data'!AR$1,FALSE)</f>
        <v>120.56923497757801</v>
      </c>
      <c r="X116" s="113">
        <f>VLOOKUP($A116,'RevPAR Raw Data'!$B$6:$BE$43,'RevPAR Raw Data'!AG$1,FALSE)</f>
        <v>48.130170823885102</v>
      </c>
      <c r="Y116" s="114">
        <f>VLOOKUP($A116,'RevPAR Raw Data'!$B$6:$BE$43,'RevPAR Raw Data'!AH$1,FALSE)</f>
        <v>58.812848072562304</v>
      </c>
      <c r="Z116" s="114">
        <f>VLOOKUP($A116,'RevPAR Raw Data'!$B$6:$BE$43,'RevPAR Raw Data'!AI$1,FALSE)</f>
        <v>71.9589629629629</v>
      </c>
      <c r="AA116" s="114">
        <f>VLOOKUP($A116,'RevPAR Raw Data'!$B$6:$BE$43,'RevPAR Raw Data'!AJ$1,FALSE)</f>
        <v>74.026707482993103</v>
      </c>
      <c r="AB116" s="114">
        <f>VLOOKUP($A116,'RevPAR Raw Data'!$B$6:$BE$43,'RevPAR Raw Data'!AK$1,FALSE)</f>
        <v>73.387367744860896</v>
      </c>
      <c r="AC116" s="115">
        <f>VLOOKUP($A116,'RevPAR Raw Data'!$B$6:$BE$43,'RevPAR Raw Data'!AL$1,FALSE)</f>
        <v>65.263457038335901</v>
      </c>
      <c r="AD116" s="114">
        <f>VLOOKUP($A116,'RevPAR Raw Data'!$B$6:$BE$43,'RevPAR Raw Data'!AN$1,FALSE)</f>
        <v>96.039451330108804</v>
      </c>
      <c r="AE116" s="114">
        <f>VLOOKUP($A116,'RevPAR Raw Data'!$B$6:$BE$43,'RevPAR Raw Data'!AO$1,FALSE)</f>
        <v>85.673565598548905</v>
      </c>
      <c r="AF116" s="115">
        <f>VLOOKUP($A116,'RevPAR Raw Data'!$B$6:$BE$43,'RevPAR Raw Data'!AP$1,FALSE)</f>
        <v>90.856508464328797</v>
      </c>
      <c r="AG116" s="116">
        <f>VLOOKUP($A116,'RevPAR Raw Data'!$B$6:$BE$43,'RevPAR Raw Data'!AR$1,FALSE)</f>
        <v>72.576389068843298</v>
      </c>
    </row>
    <row r="117" spans="1:33" ht="14.25">
      <c r="A117" s="93" t="s">
        <v>14</v>
      </c>
      <c r="B117" s="81">
        <f>(VLOOKUP($A116,'Occupancy Raw Data'!$B$8:$BE$51,'Occupancy Raw Data'!AT$3,FALSE))/100</f>
        <v>8.4938416971073002E-2</v>
      </c>
      <c r="C117" s="82">
        <f>(VLOOKUP($A116,'Occupancy Raw Data'!$B$8:$BE$51,'Occupancy Raw Data'!AU$3,FALSE))/100</f>
        <v>-1.0427406655257201E-2</v>
      </c>
      <c r="D117" s="82">
        <f>(VLOOKUP($A116,'Occupancy Raw Data'!$B$8:$BE$51,'Occupancy Raw Data'!AV$3,FALSE))/100</f>
        <v>1.38263625567342E-2</v>
      </c>
      <c r="E117" s="82">
        <f>(VLOOKUP($A116,'Occupancy Raw Data'!$B$8:$BE$51,'Occupancy Raw Data'!AW$3,FALSE))/100</f>
        <v>5.4162267264638896E-3</v>
      </c>
      <c r="F117" s="82">
        <f>(VLOOKUP($A116,'Occupancy Raw Data'!$B$8:$BE$51,'Occupancy Raw Data'!AX$3,FALSE))/100</f>
        <v>2.8505956550952297E-2</v>
      </c>
      <c r="G117" s="82">
        <f>(VLOOKUP($A116,'Occupancy Raw Data'!$B$8:$BE$51,'Occupancy Raw Data'!AY$3,FALSE))/100</f>
        <v>2.0878100533036598E-2</v>
      </c>
      <c r="H117" s="83">
        <f>(VLOOKUP($A116,'Occupancy Raw Data'!$B$8:$BE$51,'Occupancy Raw Data'!BA$3,FALSE))/100</f>
        <v>6.7195157159541205E-2</v>
      </c>
      <c r="I117" s="83">
        <f>(VLOOKUP($A116,'Occupancy Raw Data'!$B$8:$BE$51,'Occupancy Raw Data'!BB$3,FALSE))/100</f>
        <v>4.4418370576835897E-2</v>
      </c>
      <c r="J117" s="82">
        <f>(VLOOKUP($A116,'Occupancy Raw Data'!$B$8:$BE$51,'Occupancy Raw Data'!BC$3,FALSE))/100</f>
        <v>5.6269152634921694E-2</v>
      </c>
      <c r="K117" s="84">
        <f>(VLOOKUP($A116,'Occupancy Raw Data'!$B$8:$BE$51,'Occupancy Raw Data'!BE$3,FALSE))/100</f>
        <v>3.1581406565657798E-2</v>
      </c>
      <c r="M117" s="81">
        <f>(VLOOKUP($A116,'ADR Raw Data'!$B$6:$BE$49,'ADR Raw Data'!AT$1,FALSE))/100</f>
        <v>1.12392982008124E-2</v>
      </c>
      <c r="N117" s="82">
        <f>(VLOOKUP($A116,'ADR Raw Data'!$B$6:$BE$49,'ADR Raw Data'!AU$1,FALSE))/100</f>
        <v>4.0236477957788799E-2</v>
      </c>
      <c r="O117" s="82">
        <f>(VLOOKUP($A116,'ADR Raw Data'!$B$6:$BE$49,'ADR Raw Data'!AV$1,FALSE))/100</f>
        <v>4.0340981522462495E-2</v>
      </c>
      <c r="P117" s="82">
        <f>(VLOOKUP($A116,'ADR Raw Data'!$B$6:$BE$49,'ADR Raw Data'!AW$1,FALSE))/100</f>
        <v>2.7420391063379901E-2</v>
      </c>
      <c r="Q117" s="82">
        <f>(VLOOKUP($A116,'ADR Raw Data'!$B$6:$BE$49,'ADR Raw Data'!AX$1,FALSE))/100</f>
        <v>2.2807349686164803E-2</v>
      </c>
      <c r="R117" s="82">
        <f>(VLOOKUP($A116,'ADR Raw Data'!$B$6:$BE$49,'ADR Raw Data'!AY$1,FALSE))/100</f>
        <v>2.8940462210256701E-2</v>
      </c>
      <c r="S117" s="83">
        <f>(VLOOKUP($A116,'ADR Raw Data'!$B$6:$BE$49,'ADR Raw Data'!BA$1,FALSE))/100</f>
        <v>1.9856580529419E-2</v>
      </c>
      <c r="T117" s="83">
        <f>(VLOOKUP($A116,'ADR Raw Data'!$B$6:$BE$49,'ADR Raw Data'!BB$1,FALSE))/100</f>
        <v>2.0837690940143098E-2</v>
      </c>
      <c r="U117" s="82">
        <f>(VLOOKUP($A116,'ADR Raw Data'!$B$6:$BE$49,'ADR Raw Data'!BC$1,FALSE))/100</f>
        <v>2.0534929265615398E-2</v>
      </c>
      <c r="V117" s="84">
        <f>(VLOOKUP($A116,'ADR Raw Data'!$B$6:$BE$49,'ADR Raw Data'!BE$1,FALSE))/100</f>
        <v>2.7452097052063296E-2</v>
      </c>
      <c r="X117" s="81">
        <f>(VLOOKUP($A116,'RevPAR Raw Data'!$B$6:$BE$49,'RevPAR Raw Data'!AT$1,FALSE))/100</f>
        <v>9.7132363368928193E-2</v>
      </c>
      <c r="Y117" s="82">
        <f>(VLOOKUP($A116,'RevPAR Raw Data'!$B$6:$BE$49,'RevPAR Raw Data'!AU$1,FALSE))/100</f>
        <v>2.9389509184490299E-2</v>
      </c>
      <c r="Z117" s="82">
        <f>(VLOOKUP($A116,'RevPAR Raw Data'!$B$6:$BE$49,'RevPAR Raw Data'!AV$1,FALSE))/100</f>
        <v>5.4725113115620901E-2</v>
      </c>
      <c r="AA117" s="82">
        <f>(VLOOKUP($A116,'RevPAR Raw Data'!$B$6:$BE$49,'RevPAR Raw Data'!AW$1,FALSE))/100</f>
        <v>3.2985132844771302E-2</v>
      </c>
      <c r="AB117" s="82">
        <f>(VLOOKUP($A116,'RevPAR Raw Data'!$B$6:$BE$49,'RevPAR Raw Data'!AX$1,FALSE))/100</f>
        <v>5.1963451556313399E-2</v>
      </c>
      <c r="AC117" s="82">
        <f>(VLOOKUP($A116,'RevPAR Raw Data'!$B$6:$BE$49,'RevPAR Raw Data'!AY$1,FALSE))/100</f>
        <v>5.0422784622791698E-2</v>
      </c>
      <c r="AD117" s="83">
        <f>(VLOOKUP($A116,'RevPAR Raw Data'!$B$6:$BE$49,'RevPAR Raw Data'!BA$1,FALSE))/100</f>
        <v>8.8386003738285701E-2</v>
      </c>
      <c r="AE117" s="83">
        <f>(VLOOKUP($A116,'RevPAR Raw Data'!$B$6:$BE$49,'RevPAR Raw Data'!BB$1,FALSE))/100</f>
        <v>6.6181637795123899E-2</v>
      </c>
      <c r="AF117" s="82">
        <f>(VLOOKUP($A116,'RevPAR Raw Data'!$B$6:$BE$49,'RevPAR Raw Data'!BC$1,FALSE))/100</f>
        <v>7.7959564969731401E-2</v>
      </c>
      <c r="AG117" s="84">
        <f>(VLOOKUP($A116,'RevPAR Raw Data'!$B$6:$BE$49,'RevPAR Raw Data'!BE$1,FALSE))/100</f>
        <v>5.9900479455802201E-2</v>
      </c>
    </row>
    <row r="118" spans="1:33">
      <c r="A118" s="131"/>
      <c r="B118" s="109"/>
      <c r="C118" s="110"/>
      <c r="D118" s="110"/>
      <c r="E118" s="110"/>
      <c r="F118" s="110"/>
      <c r="G118" s="111"/>
      <c r="H118" s="91"/>
      <c r="I118" s="91"/>
      <c r="J118" s="111"/>
      <c r="K118" s="112"/>
      <c r="M118" s="113"/>
      <c r="N118" s="114"/>
      <c r="O118" s="114"/>
      <c r="P118" s="114"/>
      <c r="Q118" s="114"/>
      <c r="R118" s="115"/>
      <c r="S118" s="114"/>
      <c r="T118" s="114"/>
      <c r="U118" s="115"/>
      <c r="V118" s="116"/>
      <c r="X118" s="113"/>
      <c r="Y118" s="114"/>
      <c r="Z118" s="114"/>
      <c r="AA118" s="114"/>
      <c r="AB118" s="114"/>
      <c r="AC118" s="115"/>
      <c r="AD118" s="114"/>
      <c r="AE118" s="114"/>
      <c r="AF118" s="115"/>
      <c r="AG118" s="116"/>
    </row>
    <row r="119" spans="1:33">
      <c r="A119" s="108" t="s">
        <v>51</v>
      </c>
      <c r="B119" s="109">
        <f>(VLOOKUP($A119,'Occupancy Raw Data'!$B$8:$BE$45,'Occupancy Raw Data'!AG$3,FALSE))/100</f>
        <v>0.43130625031077502</v>
      </c>
      <c r="C119" s="110">
        <f>(VLOOKUP($A119,'Occupancy Raw Data'!$B$8:$BE$45,'Occupancy Raw Data'!AH$3,FALSE))/100</f>
        <v>0.49087564019690705</v>
      </c>
      <c r="D119" s="110">
        <f>(VLOOKUP($A119,'Occupancy Raw Data'!$B$8:$BE$45,'Occupancy Raw Data'!AI$3,FALSE))/100</f>
        <v>0.55571577743523404</v>
      </c>
      <c r="E119" s="110">
        <f>(VLOOKUP($A119,'Occupancy Raw Data'!$B$8:$BE$45,'Occupancy Raw Data'!AJ$3,FALSE))/100</f>
        <v>0.58729053751678106</v>
      </c>
      <c r="F119" s="110">
        <f>(VLOOKUP($A119,'Occupancy Raw Data'!$B$8:$BE$45,'Occupancy Raw Data'!AK$3,FALSE))/100</f>
        <v>0.57066136250621502</v>
      </c>
      <c r="G119" s="111">
        <f>(VLOOKUP($A119,'Occupancy Raw Data'!$B$8:$BE$45,'Occupancy Raw Data'!AL$3,FALSE))/100</f>
        <v>0.52716948107484496</v>
      </c>
      <c r="H119" s="91">
        <f>(VLOOKUP($A119,'Occupancy Raw Data'!$B$8:$BE$45,'Occupancy Raw Data'!AN$3,FALSE))/100</f>
        <v>0.66653406265539505</v>
      </c>
      <c r="I119" s="91">
        <f>(VLOOKUP($A119,'Occupancy Raw Data'!$B$8:$BE$45,'Occupancy Raw Data'!AO$3,FALSE))/100</f>
        <v>0.61153654898060605</v>
      </c>
      <c r="J119" s="111">
        <f>(VLOOKUP($A119,'Occupancy Raw Data'!$B$8:$BE$45,'Occupancy Raw Data'!AP$3,FALSE))/100</f>
        <v>0.63903530581799994</v>
      </c>
      <c r="K119" s="112">
        <f>(VLOOKUP($A119,'Occupancy Raw Data'!$B$8:$BE$45,'Occupancy Raw Data'!AR$3,FALSE))/100</f>
        <v>0.55913023711764898</v>
      </c>
      <c r="M119" s="113">
        <f>VLOOKUP($A119,'ADR Raw Data'!$B$6:$BE$43,'ADR Raw Data'!AG$1,FALSE)</f>
        <v>97.897102836061705</v>
      </c>
      <c r="N119" s="114">
        <f>VLOOKUP($A119,'ADR Raw Data'!$B$6:$BE$43,'ADR Raw Data'!AH$1,FALSE)</f>
        <v>96.918505875202499</v>
      </c>
      <c r="O119" s="114">
        <f>VLOOKUP($A119,'ADR Raw Data'!$B$6:$BE$43,'ADR Raw Data'!AI$1,FALSE)</f>
        <v>99.945153006442297</v>
      </c>
      <c r="P119" s="114">
        <f>VLOOKUP($A119,'ADR Raw Data'!$B$6:$BE$43,'ADR Raw Data'!AJ$1,FALSE)</f>
        <v>100.51536364406</v>
      </c>
      <c r="Q119" s="114">
        <f>VLOOKUP($A119,'ADR Raw Data'!$B$6:$BE$43,'ADR Raw Data'!AK$1,FALSE)</f>
        <v>101.582186301847</v>
      </c>
      <c r="R119" s="115">
        <f>VLOOKUP($A119,'ADR Raw Data'!$B$6:$BE$43,'ADR Raw Data'!AL$1,FALSE)</f>
        <v>99.527818295006497</v>
      </c>
      <c r="S119" s="114">
        <f>VLOOKUP($A119,'ADR Raw Data'!$B$6:$BE$43,'ADR Raw Data'!AN$1,FALSE)</f>
        <v>120.308991345866</v>
      </c>
      <c r="T119" s="114">
        <f>VLOOKUP($A119,'ADR Raw Data'!$B$6:$BE$43,'ADR Raw Data'!AO$1,FALSE)</f>
        <v>117.30196292079999</v>
      </c>
      <c r="U119" s="115">
        <f>VLOOKUP($A119,'ADR Raw Data'!$B$6:$BE$43,'ADR Raw Data'!AP$1,FALSE)</f>
        <v>118.87017586180001</v>
      </c>
      <c r="V119" s="116">
        <f>VLOOKUP($A119,'ADR Raw Data'!$B$6:$BE$43,'ADR Raw Data'!AR$1,FALSE)</f>
        <v>105.84380048531899</v>
      </c>
      <c r="X119" s="113">
        <f>VLOOKUP($A119,'RevPAR Raw Data'!$B$6:$BE$43,'RevPAR Raw Data'!AG$1,FALSE)</f>
        <v>42.2236323405101</v>
      </c>
      <c r="Y119" s="114">
        <f>VLOOKUP($A119,'RevPAR Raw Data'!$B$6:$BE$43,'RevPAR Raw Data'!AH$1,FALSE)</f>
        <v>47.574933618417703</v>
      </c>
      <c r="Z119" s="114">
        <f>VLOOKUP($A119,'RevPAR Raw Data'!$B$6:$BE$43,'RevPAR Raw Data'!AI$1,FALSE)</f>
        <v>55.541098403858499</v>
      </c>
      <c r="AA119" s="114">
        <f>VLOOKUP($A119,'RevPAR Raw Data'!$B$6:$BE$43,'RevPAR Raw Data'!AJ$1,FALSE)</f>
        <v>59.031721943215103</v>
      </c>
      <c r="AB119" s="114">
        <f>VLOOKUP($A119,'RevPAR Raw Data'!$B$6:$BE$43,'RevPAR Raw Data'!AK$1,FALSE)</f>
        <v>57.969028841372399</v>
      </c>
      <c r="AC119" s="115">
        <f>VLOOKUP($A119,'RevPAR Raw Data'!$B$6:$BE$43,'RevPAR Raw Data'!AL$1,FALSE)</f>
        <v>52.468028323090003</v>
      </c>
      <c r="AD119" s="114">
        <f>VLOOKUP($A119,'RevPAR Raw Data'!$B$6:$BE$43,'RevPAR Raw Data'!AN$1,FALSE)</f>
        <v>80.190040775733394</v>
      </c>
      <c r="AE119" s="114">
        <f>VLOOKUP($A119,'RevPAR Raw Data'!$B$6:$BE$43,'RevPAR Raw Data'!AO$1,FALSE)</f>
        <v>71.734437593237104</v>
      </c>
      <c r="AF119" s="115">
        <f>VLOOKUP($A119,'RevPAR Raw Data'!$B$6:$BE$43,'RevPAR Raw Data'!AP$1,FALSE)</f>
        <v>75.962239184485298</v>
      </c>
      <c r="AG119" s="116">
        <f>VLOOKUP($A119,'RevPAR Raw Data'!$B$6:$BE$43,'RevPAR Raw Data'!AR$1,FALSE)</f>
        <v>59.180469262789998</v>
      </c>
    </row>
    <row r="120" spans="1:33" ht="14.25">
      <c r="A120" s="93" t="s">
        <v>14</v>
      </c>
      <c r="B120" s="81">
        <f>(VLOOKUP($A119,'Occupancy Raw Data'!$B$8:$BE$51,'Occupancy Raw Data'!AT$3,FALSE))/100</f>
        <v>-4.9235889148919795E-3</v>
      </c>
      <c r="C120" s="82">
        <f>(VLOOKUP($A119,'Occupancy Raw Data'!$B$8:$BE$51,'Occupancy Raw Data'!AU$3,FALSE))/100</f>
        <v>2.1183301770723802E-2</v>
      </c>
      <c r="D120" s="82">
        <f>(VLOOKUP($A119,'Occupancy Raw Data'!$B$8:$BE$51,'Occupancy Raw Data'!AV$3,FALSE))/100</f>
        <v>3.06673988082653E-2</v>
      </c>
      <c r="E120" s="82">
        <f>(VLOOKUP($A119,'Occupancy Raw Data'!$B$8:$BE$51,'Occupancy Raw Data'!AW$3,FALSE))/100</f>
        <v>1.79318234949686E-2</v>
      </c>
      <c r="F120" s="82">
        <f>(VLOOKUP($A119,'Occupancy Raw Data'!$B$8:$BE$51,'Occupancy Raw Data'!AX$3,FALSE))/100</f>
        <v>3.5983400748279604E-2</v>
      </c>
      <c r="G120" s="82">
        <f>(VLOOKUP($A119,'Occupancy Raw Data'!$B$8:$BE$51,'Occupancy Raw Data'!AY$3,FALSE))/100</f>
        <v>2.12112995253597E-2</v>
      </c>
      <c r="H120" s="83">
        <f>(VLOOKUP($A119,'Occupancy Raw Data'!$B$8:$BE$51,'Occupancy Raw Data'!BA$3,FALSE))/100</f>
        <v>5.7033806205411999E-2</v>
      </c>
      <c r="I120" s="83">
        <f>(VLOOKUP($A119,'Occupancy Raw Data'!$B$8:$BE$51,'Occupancy Raw Data'!BB$3,FALSE))/100</f>
        <v>1.0750585441614301E-2</v>
      </c>
      <c r="J120" s="82">
        <f>(VLOOKUP($A119,'Occupancy Raw Data'!$B$8:$BE$51,'Occupancy Raw Data'!BC$3,FALSE))/100</f>
        <v>3.4370499976965202E-2</v>
      </c>
      <c r="K120" s="84">
        <f>(VLOOKUP($A119,'Occupancy Raw Data'!$B$8:$BE$51,'Occupancy Raw Data'!BE$3,FALSE))/100</f>
        <v>2.5469736456309802E-2</v>
      </c>
      <c r="M120" s="81">
        <f>(VLOOKUP($A119,'ADR Raw Data'!$B$6:$BE$49,'ADR Raw Data'!AT$1,FALSE))/100</f>
        <v>1.89917229727391E-2</v>
      </c>
      <c r="N120" s="82">
        <f>(VLOOKUP($A119,'ADR Raw Data'!$B$6:$BE$49,'ADR Raw Data'!AU$1,FALSE))/100</f>
        <v>1.6930458065565399E-2</v>
      </c>
      <c r="O120" s="82">
        <f>(VLOOKUP($A119,'ADR Raw Data'!$B$6:$BE$49,'ADR Raw Data'!AV$1,FALSE))/100</f>
        <v>2.8194832737874199E-2</v>
      </c>
      <c r="P120" s="82">
        <f>(VLOOKUP($A119,'ADR Raw Data'!$B$6:$BE$49,'ADR Raw Data'!AW$1,FALSE))/100</f>
        <v>1.8779009643239201E-2</v>
      </c>
      <c r="Q120" s="82">
        <f>(VLOOKUP($A119,'ADR Raw Data'!$B$6:$BE$49,'ADR Raw Data'!AX$1,FALSE))/100</f>
        <v>2.1997419712281002E-2</v>
      </c>
      <c r="R120" s="82">
        <f>(VLOOKUP($A119,'ADR Raw Data'!$B$6:$BE$49,'ADR Raw Data'!AY$1,FALSE))/100</f>
        <v>2.1277878467423798E-2</v>
      </c>
      <c r="S120" s="83">
        <f>(VLOOKUP($A119,'ADR Raw Data'!$B$6:$BE$49,'ADR Raw Data'!BA$1,FALSE))/100</f>
        <v>7.2406104609272605E-3</v>
      </c>
      <c r="T120" s="83">
        <f>(VLOOKUP($A119,'ADR Raw Data'!$B$6:$BE$49,'ADR Raw Data'!BB$1,FALSE))/100</f>
        <v>-6.7798386395340705E-3</v>
      </c>
      <c r="U120" s="82">
        <f>(VLOOKUP($A119,'ADR Raw Data'!$B$6:$BE$49,'ADR Raw Data'!BC$1,FALSE))/100</f>
        <v>6.9789767955575591E-4</v>
      </c>
      <c r="V120" s="84">
        <f>(VLOOKUP($A119,'ADR Raw Data'!$B$6:$BE$49,'ADR Raw Data'!BE$1,FALSE))/100</f>
        <v>1.4213461017760699E-2</v>
      </c>
      <c r="X120" s="81">
        <f>(VLOOKUP($A119,'RevPAR Raw Data'!$B$6:$BE$49,'RevPAR Raw Data'!AT$1,FALSE))/100</f>
        <v>1.39746266211438E-2</v>
      </c>
      <c r="Y120" s="82">
        <f>(VLOOKUP($A119,'RevPAR Raw Data'!$B$6:$BE$49,'RevPAR Raw Data'!AU$1,FALSE))/100</f>
        <v>3.8472402838608699E-2</v>
      </c>
      <c r="Z120" s="82">
        <f>(VLOOKUP($A119,'RevPAR Raw Data'!$B$6:$BE$49,'RevPAR Raw Data'!AV$1,FALSE))/100</f>
        <v>5.97268937260442E-2</v>
      </c>
      <c r="AA120" s="82">
        <f>(VLOOKUP($A119,'RevPAR Raw Data'!$B$6:$BE$49,'RevPAR Raw Data'!AW$1,FALSE))/100</f>
        <v>3.7047575024540702E-2</v>
      </c>
      <c r="AB120" s="82">
        <f>(VLOOKUP($A119,'RevPAR Raw Data'!$B$6:$BE$49,'RevPAR Raw Data'!AX$1,FALSE))/100</f>
        <v>5.8772362429495802E-2</v>
      </c>
      <c r="AC120" s="82">
        <f>(VLOOKUP($A119,'RevPAR Raw Data'!$B$6:$BE$49,'RevPAR Raw Data'!AY$1,FALSE))/100</f>
        <v>4.2940509446220201E-2</v>
      </c>
      <c r="AD120" s="83">
        <f>(VLOOKUP($A119,'RevPAR Raw Data'!$B$6:$BE$49,'RevPAR Raw Data'!BA$1,FALSE))/100</f>
        <v>6.4687376240176703E-2</v>
      </c>
      <c r="AE120" s="83">
        <f>(VLOOKUP($A119,'RevPAR Raw Data'!$B$6:$BE$49,'RevPAR Raw Data'!BB$1,FALSE))/100</f>
        <v>3.8978595675056298E-3</v>
      </c>
      <c r="AF120" s="82">
        <f>(VLOOKUP($A119,'RevPAR Raw Data'!$B$6:$BE$49,'RevPAR Raw Data'!BC$1,FALSE))/100</f>
        <v>3.5092384748700099E-2</v>
      </c>
      <c r="AG120" s="84">
        <f>(VLOOKUP($A119,'RevPAR Raw Data'!$B$6:$BE$49,'RevPAR Raw Data'!BE$1,FALSE))/100</f>
        <v>4.0045210580324904E-2</v>
      </c>
    </row>
    <row r="121" spans="1:33">
      <c r="A121" s="131"/>
      <c r="B121" s="109"/>
      <c r="C121" s="110"/>
      <c r="D121" s="110"/>
      <c r="E121" s="110"/>
      <c r="F121" s="110"/>
      <c r="G121" s="111"/>
      <c r="H121" s="91"/>
      <c r="I121" s="91"/>
      <c r="J121" s="111"/>
      <c r="K121" s="112"/>
      <c r="M121" s="113"/>
      <c r="N121" s="114"/>
      <c r="O121" s="114"/>
      <c r="P121" s="114"/>
      <c r="Q121" s="114"/>
      <c r="R121" s="115"/>
      <c r="S121" s="114"/>
      <c r="T121" s="114"/>
      <c r="U121" s="115"/>
      <c r="V121" s="116"/>
      <c r="X121" s="113"/>
      <c r="Y121" s="114"/>
      <c r="Z121" s="114"/>
      <c r="AA121" s="114"/>
      <c r="AB121" s="114"/>
      <c r="AC121" s="115"/>
      <c r="AD121" s="114"/>
      <c r="AE121" s="114"/>
      <c r="AF121" s="115"/>
      <c r="AG121" s="116"/>
    </row>
    <row r="122" spans="1:33">
      <c r="A122" s="108" t="s">
        <v>48</v>
      </c>
      <c r="B122" s="109">
        <f>(VLOOKUP($A122,'Occupancy Raw Data'!$B$8:$BE$54,'Occupancy Raw Data'!AG$3,FALSE))/100</f>
        <v>0.49023602135431299</v>
      </c>
      <c r="C122" s="110">
        <f>(VLOOKUP($A122,'Occupancy Raw Data'!$B$8:$BE$54,'Occupancy Raw Data'!AH$3,FALSE))/100</f>
        <v>0.60178420904748497</v>
      </c>
      <c r="D122" s="110">
        <f>(VLOOKUP($A122,'Occupancy Raw Data'!$B$8:$BE$54,'Occupancy Raw Data'!AI$3,FALSE))/100</f>
        <v>0.67427648215790892</v>
      </c>
      <c r="E122" s="110">
        <f>(VLOOKUP($A122,'Occupancy Raw Data'!$B$8:$BE$54,'Occupancy Raw Data'!AJ$3,FALSE))/100</f>
        <v>0.68066872717055305</v>
      </c>
      <c r="F122" s="110">
        <f>(VLOOKUP($A122,'Occupancy Raw Data'!$B$8:$BE$54,'Occupancy Raw Data'!AK$3,FALSE))/100</f>
        <v>0.62960101152008907</v>
      </c>
      <c r="G122" s="111">
        <f>(VLOOKUP($A122,'Occupancy Raw Data'!$B$8:$BE$54,'Occupancy Raw Data'!AL$3,FALSE))/100</f>
        <v>0.61531329025006998</v>
      </c>
      <c r="H122" s="91">
        <f>(VLOOKUP($A122,'Occupancy Raw Data'!$B$8:$BE$54,'Occupancy Raw Data'!AN$3,FALSE))/100</f>
        <v>0.642596234897443</v>
      </c>
      <c r="I122" s="91">
        <f>(VLOOKUP($A122,'Occupancy Raw Data'!$B$8:$BE$54,'Occupancy Raw Data'!AO$3,FALSE))/100</f>
        <v>0.66900814835627898</v>
      </c>
      <c r="J122" s="111">
        <f>(VLOOKUP($A122,'Occupancy Raw Data'!$B$8:$BE$54,'Occupancy Raw Data'!AP$3,FALSE))/100</f>
        <v>0.65580219162686104</v>
      </c>
      <c r="K122" s="112">
        <f>(VLOOKUP($A122,'Occupancy Raw Data'!$B$8:$BE$54,'Occupancy Raw Data'!AR$3,FALSE))/100</f>
        <v>0.62688154778629601</v>
      </c>
      <c r="M122" s="113">
        <f>VLOOKUP($A122,'ADR Raw Data'!$B$6:$BE$54,'ADR Raw Data'!AG$1,FALSE)</f>
        <v>122.494749964178</v>
      </c>
      <c r="N122" s="114">
        <f>VLOOKUP($A122,'ADR Raw Data'!$B$6:$BE$54,'ADR Raw Data'!AH$1,FALSE)</f>
        <v>125.034251196451</v>
      </c>
      <c r="O122" s="114">
        <f>VLOOKUP($A122,'ADR Raw Data'!$B$6:$BE$54,'ADR Raw Data'!AI$1,FALSE)</f>
        <v>125.90699031149001</v>
      </c>
      <c r="P122" s="114">
        <f>VLOOKUP($A122,'ADR Raw Data'!$B$6:$BE$54,'ADR Raw Data'!AJ$1,FALSE)</f>
        <v>122.96308978328101</v>
      </c>
      <c r="Q122" s="114">
        <f>VLOOKUP($A122,'ADR Raw Data'!$B$6:$BE$54,'ADR Raw Data'!AK$1,FALSE)</f>
        <v>121.058164677005</v>
      </c>
      <c r="R122" s="115">
        <f>VLOOKUP($A122,'ADR Raw Data'!$B$6:$BE$54,'ADR Raw Data'!AL$1,FALSE)</f>
        <v>123.54895566007499</v>
      </c>
      <c r="S122" s="114">
        <f>VLOOKUP($A122,'ADR Raw Data'!$B$6:$BE$54,'ADR Raw Data'!AN$1,FALSE)</f>
        <v>142.562397245299</v>
      </c>
      <c r="T122" s="114">
        <f>VLOOKUP($A122,'ADR Raw Data'!$B$6:$BE$54,'ADR Raw Data'!AO$1,FALSE)</f>
        <v>144.07172091558101</v>
      </c>
      <c r="U122" s="115">
        <f>VLOOKUP($A122,'ADR Raw Data'!$B$6:$BE$54,'ADR Raw Data'!AP$1,FALSE)</f>
        <v>143.332255784061</v>
      </c>
      <c r="V122" s="116">
        <f>VLOOKUP($A122,'ADR Raw Data'!$B$6:$BE$54,'ADR Raw Data'!AR$1,FALSE)</f>
        <v>129.46209444533301</v>
      </c>
      <c r="X122" s="113">
        <f>VLOOKUP($A122,'RevPAR Raw Data'!$B$6:$BE$54,'RevPAR Raw Data'!AG$1,FALSE)</f>
        <v>60.0513388592301</v>
      </c>
      <c r="Y122" s="114">
        <f>VLOOKUP($A122,'RevPAR Raw Data'!$B$6:$BE$54,'RevPAR Raw Data'!AH$1,FALSE)</f>
        <v>75.243637960101097</v>
      </c>
      <c r="Z122" s="114">
        <f>VLOOKUP($A122,'RevPAR Raw Data'!$B$6:$BE$54,'RevPAR Raw Data'!AI$1,FALSE)</f>
        <v>84.896122506322001</v>
      </c>
      <c r="AA122" s="114">
        <f>VLOOKUP($A122,'RevPAR Raw Data'!$B$6:$BE$54,'RevPAR Raw Data'!AJ$1,FALSE)</f>
        <v>83.697129811744801</v>
      </c>
      <c r="AB122" s="114">
        <f>VLOOKUP($A122,'RevPAR Raw Data'!$B$6:$BE$54,'RevPAR Raw Data'!AK$1,FALSE)</f>
        <v>76.218342933408195</v>
      </c>
      <c r="AC122" s="115">
        <f>VLOOKUP($A122,'RevPAR Raw Data'!$B$6:$BE$54,'RevPAR Raw Data'!AL$1,FALSE)</f>
        <v>76.021314414161196</v>
      </c>
      <c r="AD122" s="114">
        <f>VLOOKUP($A122,'RevPAR Raw Data'!$B$6:$BE$54,'RevPAR Raw Data'!AN$1,FALSE)</f>
        <v>91.610059707782995</v>
      </c>
      <c r="AE122" s="114">
        <f>VLOOKUP($A122,'RevPAR Raw Data'!$B$6:$BE$54,'RevPAR Raw Data'!AO$1,FALSE)</f>
        <v>96.385155240236003</v>
      </c>
      <c r="AF122" s="115">
        <f>VLOOKUP($A122,'RevPAR Raw Data'!$B$6:$BE$54,'RevPAR Raw Data'!AP$1,FALSE)</f>
        <v>93.997607474009499</v>
      </c>
      <c r="AG122" s="116">
        <f>VLOOKUP($A122,'RevPAR Raw Data'!$B$6:$BE$54,'RevPAR Raw Data'!AR$1,FALSE)</f>
        <v>81.157398145546495</v>
      </c>
    </row>
    <row r="123" spans="1:33" ht="14.25">
      <c r="A123" s="93" t="s">
        <v>14</v>
      </c>
      <c r="B123" s="81">
        <f>(VLOOKUP($A122,'Occupancy Raw Data'!$B$8:$BE$54,'Occupancy Raw Data'!AT$3,FALSE))/100</f>
        <v>-6.4849805949452805E-2</v>
      </c>
      <c r="C123" s="82">
        <f>(VLOOKUP($A122,'Occupancy Raw Data'!$B$8:$BE$54,'Occupancy Raw Data'!AU$3,FALSE))/100</f>
        <v>-8.3704758814829305E-2</v>
      </c>
      <c r="D123" s="82">
        <f>(VLOOKUP($A122,'Occupancy Raw Data'!$B$8:$BE$54,'Occupancy Raw Data'!AV$3,FALSE))/100</f>
        <v>-7.9820694781318396E-2</v>
      </c>
      <c r="E123" s="82">
        <f>(VLOOKUP($A122,'Occupancy Raw Data'!$B$8:$BE$54,'Occupancy Raw Data'!AW$3,FALSE))/100</f>
        <v>-7.7633484943675696E-2</v>
      </c>
      <c r="F123" s="82">
        <f>(VLOOKUP($A122,'Occupancy Raw Data'!$B$8:$BE$54,'Occupancy Raw Data'!AX$3,FALSE))/100</f>
        <v>-9.1525872398853791E-2</v>
      </c>
      <c r="G123" s="82">
        <f>(VLOOKUP($A122,'Occupancy Raw Data'!$B$8:$BE$54,'Occupancy Raw Data'!AY$3,FALSE))/100</f>
        <v>-8.0179660159417895E-2</v>
      </c>
      <c r="H123" s="83">
        <f>(VLOOKUP($A122,'Occupancy Raw Data'!$B$8:$BE$54,'Occupancy Raw Data'!BA$3,FALSE))/100</f>
        <v>-7.0149322735791705E-2</v>
      </c>
      <c r="I123" s="83">
        <f>(VLOOKUP($A122,'Occupancy Raw Data'!$B$8:$BE$54,'Occupancy Raw Data'!BB$3,FALSE))/100</f>
        <v>-6.9620065373286494E-2</v>
      </c>
      <c r="J123" s="82">
        <f>(VLOOKUP($A122,'Occupancy Raw Data'!$B$8:$BE$54,'Occupancy Raw Data'!BC$3,FALSE))/100</f>
        <v>-6.9879440459202094E-2</v>
      </c>
      <c r="K123" s="84">
        <f>(VLOOKUP($A122,'Occupancy Raw Data'!$B$8:$BE$54,'Occupancy Raw Data'!BE$3,FALSE))/100</f>
        <v>-7.7124953723467699E-2</v>
      </c>
      <c r="M123" s="81">
        <f>(VLOOKUP($A122,'ADR Raw Data'!$B$6:$BE$52,'ADR Raw Data'!AT$1,FALSE))/100</f>
        <v>4.2235824397738403E-2</v>
      </c>
      <c r="N123" s="82">
        <f>(VLOOKUP($A122,'ADR Raw Data'!$B$6:$BE$52,'ADR Raw Data'!AU$1,FALSE))/100</f>
        <v>7.6538460347639805E-3</v>
      </c>
      <c r="O123" s="82">
        <f>(VLOOKUP($A122,'ADR Raw Data'!$B$6:$BE$52,'ADR Raw Data'!AV$1,FALSE))/100</f>
        <v>5.0895287595336403E-3</v>
      </c>
      <c r="P123" s="82">
        <f>(VLOOKUP($A122,'ADR Raw Data'!$B$6:$BE$52,'ADR Raw Data'!AW$1,FALSE))/100</f>
        <v>-2.4090653714127299E-2</v>
      </c>
      <c r="Q123" s="82">
        <f>(VLOOKUP($A122,'ADR Raw Data'!$B$6:$BE$52,'ADR Raw Data'!AX$1,FALSE))/100</f>
        <v>-5.5230146578257901E-2</v>
      </c>
      <c r="R123" s="82">
        <f>(VLOOKUP($A122,'ADR Raw Data'!$B$6:$BE$52,'ADR Raw Data'!AY$1,FALSE))/100</f>
        <v>-8.2640152457438502E-3</v>
      </c>
      <c r="S123" s="83">
        <f>(VLOOKUP($A122,'ADR Raw Data'!$B$6:$BE$52,'ADR Raw Data'!BA$1,FALSE))/100</f>
        <v>3.4858545726545599E-2</v>
      </c>
      <c r="T123" s="83">
        <f>(VLOOKUP($A122,'ADR Raw Data'!$B$6:$BE$52,'ADR Raw Data'!BB$1,FALSE))/100</f>
        <v>3.7541237016922399E-2</v>
      </c>
      <c r="U123" s="82">
        <f>(VLOOKUP($A122,'ADR Raw Data'!$B$6:$BE$52,'ADR Raw Data'!BC$1,FALSE))/100</f>
        <v>3.6233396619860796E-2</v>
      </c>
      <c r="V123" s="84">
        <f>(VLOOKUP($A122,'ADR Raw Data'!$B$6:$BE$52,'ADR Raw Data'!BE$1,FALSE))/100</f>
        <v>6.2820193546244095E-3</v>
      </c>
      <c r="X123" s="81">
        <f>(VLOOKUP($A122,'RevPAR Raw Data'!$B$6:$BE$52,'RevPAR Raw Data'!AT$1,FALSE))/100</f>
        <v>-2.5352966568022901E-2</v>
      </c>
      <c r="Y123" s="82">
        <f>(VLOOKUP($A122,'RevPAR Raw Data'!$B$6:$BE$52,'RevPAR Raw Data'!AU$1,FALSE))/100</f>
        <v>-7.66915761164111E-2</v>
      </c>
      <c r="Z123" s="82">
        <f>(VLOOKUP($A122,'RevPAR Raw Data'!$B$6:$BE$52,'RevPAR Raw Data'!AV$1,FALSE))/100</f>
        <v>-7.5137415743480304E-2</v>
      </c>
      <c r="AA123" s="82">
        <f>(VLOOKUP($A122,'RevPAR Raw Data'!$B$6:$BE$52,'RevPAR Raw Data'!AW$1,FALSE))/100</f>
        <v>-9.9853897255404098E-2</v>
      </c>
      <c r="AB123" s="82">
        <f>(VLOOKUP($A122,'RevPAR Raw Data'!$B$6:$BE$52,'RevPAR Raw Data'!AX$1,FALSE))/100</f>
        <v>-0.14170103162882</v>
      </c>
      <c r="AC123" s="82">
        <f>(VLOOKUP($A122,'RevPAR Raw Data'!$B$6:$BE$52,'RevPAR Raw Data'!AY$1,FALSE))/100</f>
        <v>-8.77810694712058E-2</v>
      </c>
      <c r="AD123" s="83">
        <f>(VLOOKUP($A122,'RevPAR Raw Data'!$B$6:$BE$52,'RevPAR Raw Data'!BA$1,FALSE))/100</f>
        <v>-3.7736080383517903E-2</v>
      </c>
      <c r="AE123" s="83">
        <f>(VLOOKUP($A122,'RevPAR Raw Data'!$B$6:$BE$52,'RevPAR Raw Data'!BB$1,FALSE))/100</f>
        <v>-3.4692451731676302E-2</v>
      </c>
      <c r="AF123" s="82">
        <f>(VLOOKUP($A122,'RevPAR Raw Data'!$B$6:$BE$52,'RevPAR Raw Data'!BC$1,FALSE))/100</f>
        <v>-3.6178013321073399E-2</v>
      </c>
      <c r="AG123" s="84">
        <f>(VLOOKUP($A122,'RevPAR Raw Data'!$B$6:$BE$52,'RevPAR Raw Data'!BE$1,FALSE))/100</f>
        <v>-7.1327434820858598E-2</v>
      </c>
    </row>
    <row r="124" spans="1:33">
      <c r="A124" s="121"/>
      <c r="B124" s="122"/>
      <c r="C124" s="123"/>
      <c r="D124" s="123"/>
      <c r="E124" s="123"/>
      <c r="F124" s="123"/>
      <c r="G124" s="124"/>
      <c r="H124" s="123"/>
      <c r="I124" s="123"/>
      <c r="J124" s="124"/>
      <c r="K124" s="125"/>
      <c r="M124" s="122"/>
      <c r="N124" s="123"/>
      <c r="O124" s="123"/>
      <c r="P124" s="123"/>
      <c r="Q124" s="123"/>
      <c r="R124" s="124"/>
      <c r="S124" s="123"/>
      <c r="T124" s="123"/>
      <c r="U124" s="124"/>
      <c r="V124" s="125"/>
      <c r="X124" s="122"/>
      <c r="Y124" s="123"/>
      <c r="Z124" s="123"/>
      <c r="AA124" s="123"/>
      <c r="AB124" s="123"/>
      <c r="AC124" s="124"/>
      <c r="AD124" s="123"/>
      <c r="AE124" s="123"/>
      <c r="AF124" s="124"/>
      <c r="AG124" s="125"/>
    </row>
    <row r="125" spans="1:33">
      <c r="A125" s="108" t="s">
        <v>56</v>
      </c>
      <c r="B125" s="109">
        <f>(VLOOKUP($A125,'Occupancy Raw Data'!$B$8:$BE$45,'Occupancy Raw Data'!AG$3,FALSE))/100</f>
        <v>0.54145399365429692</v>
      </c>
      <c r="C125" s="110">
        <f>(VLOOKUP($A125,'Occupancy Raw Data'!$B$8:$BE$45,'Occupancy Raw Data'!AH$3,FALSE))/100</f>
        <v>0.57038901917505802</v>
      </c>
      <c r="D125" s="110">
        <f>(VLOOKUP($A125,'Occupancy Raw Data'!$B$8:$BE$45,'Occupancy Raw Data'!AI$3,FALSE))/100</f>
        <v>0.63822596220168204</v>
      </c>
      <c r="E125" s="110">
        <f>(VLOOKUP($A125,'Occupancy Raw Data'!$B$8:$BE$45,'Occupancy Raw Data'!AJ$3,FALSE))/100</f>
        <v>0.65353841909228805</v>
      </c>
      <c r="F125" s="110">
        <f>(VLOOKUP($A125,'Occupancy Raw Data'!$B$8:$BE$45,'Occupancy Raw Data'!AK$3,FALSE))/100</f>
        <v>0.67409297834184001</v>
      </c>
      <c r="G125" s="111">
        <f>(VLOOKUP($A125,'Occupancy Raw Data'!$B$8:$BE$45,'Occupancy Raw Data'!AL$3,FALSE))/100</f>
        <v>0.61554007449303294</v>
      </c>
      <c r="H125" s="91">
        <f>(VLOOKUP($A125,'Occupancy Raw Data'!$B$8:$BE$45,'Occupancy Raw Data'!AN$3,FALSE))/100</f>
        <v>0.72779004000551795</v>
      </c>
      <c r="I125" s="91">
        <f>(VLOOKUP($A125,'Occupancy Raw Data'!$B$8:$BE$45,'Occupancy Raw Data'!AO$3,FALSE))/100</f>
        <v>0.75424196440888291</v>
      </c>
      <c r="J125" s="111">
        <f>(VLOOKUP($A125,'Occupancy Raw Data'!$B$8:$BE$45,'Occupancy Raw Data'!AP$3,FALSE))/100</f>
        <v>0.74101600220719999</v>
      </c>
      <c r="K125" s="112">
        <f>(VLOOKUP($A125,'Occupancy Raw Data'!$B$8:$BE$45,'Occupancy Raw Data'!AR$3,FALSE))/100</f>
        <v>0.6513903395542241</v>
      </c>
      <c r="M125" s="113">
        <f>VLOOKUP($A125,'ADR Raw Data'!$B$6:$BE$43,'ADR Raw Data'!AG$1,FALSE)</f>
        <v>106.242788535031</v>
      </c>
      <c r="N125" s="114">
        <f>VLOOKUP($A125,'ADR Raw Data'!$B$6:$BE$43,'ADR Raw Data'!AH$1,FALSE)</f>
        <v>108.139814982768</v>
      </c>
      <c r="O125" s="114">
        <f>VLOOKUP($A125,'ADR Raw Data'!$B$6:$BE$43,'ADR Raw Data'!AI$1,FALSE)</f>
        <v>111.52011942072799</v>
      </c>
      <c r="P125" s="114">
        <f>VLOOKUP($A125,'ADR Raw Data'!$B$6:$BE$43,'ADR Raw Data'!AJ$1,FALSE)</f>
        <v>112.390850131926</v>
      </c>
      <c r="Q125" s="114">
        <f>VLOOKUP($A125,'ADR Raw Data'!$B$6:$BE$43,'ADR Raw Data'!AK$1,FALSE)</f>
        <v>113.480375524403</v>
      </c>
      <c r="R125" s="115">
        <f>VLOOKUP($A125,'ADR Raw Data'!$B$6:$BE$43,'ADR Raw Data'!AL$1,FALSE)</f>
        <v>110.57945944128799</v>
      </c>
      <c r="S125" s="114">
        <f>VLOOKUP($A125,'ADR Raw Data'!$B$6:$BE$43,'ADR Raw Data'!AN$1,FALSE)</f>
        <v>131.62877221248101</v>
      </c>
      <c r="T125" s="114">
        <f>VLOOKUP($A125,'ADR Raw Data'!$B$6:$BE$43,'ADR Raw Data'!AO$1,FALSE)</f>
        <v>133.10434156378599</v>
      </c>
      <c r="U125" s="115">
        <f>VLOOKUP($A125,'ADR Raw Data'!$B$6:$BE$43,'ADR Raw Data'!AP$1,FALSE)</f>
        <v>132.37972517627301</v>
      </c>
      <c r="V125" s="116">
        <f>VLOOKUP($A125,'ADR Raw Data'!$B$6:$BE$43,'ADR Raw Data'!AR$1,FALSE)</f>
        <v>117.665114662592</v>
      </c>
      <c r="X125" s="113">
        <f>VLOOKUP($A125,'RevPAR Raw Data'!$B$6:$BE$43,'RevPAR Raw Data'!AG$1,FALSE)</f>
        <v>57.525582149261901</v>
      </c>
      <c r="Y125" s="114">
        <f>VLOOKUP($A125,'RevPAR Raw Data'!$B$6:$BE$43,'RevPAR Raw Data'!AH$1,FALSE)</f>
        <v>61.6817630017933</v>
      </c>
      <c r="Z125" s="114">
        <f>VLOOKUP($A125,'RevPAR Raw Data'!$B$6:$BE$43,'RevPAR Raw Data'!AI$1,FALSE)</f>
        <v>71.175035522140902</v>
      </c>
      <c r="AA125" s="114">
        <f>VLOOKUP($A125,'RevPAR Raw Data'!$B$6:$BE$43,'RevPAR Raw Data'!AJ$1,FALSE)</f>
        <v>73.451738515657297</v>
      </c>
      <c r="AB125" s="114">
        <f>VLOOKUP($A125,'RevPAR Raw Data'!$B$6:$BE$43,'RevPAR Raw Data'!AK$1,FALSE)</f>
        <v>76.496324320595903</v>
      </c>
      <c r="AC125" s="115">
        <f>VLOOKUP($A125,'RevPAR Raw Data'!$B$6:$BE$43,'RevPAR Raw Data'!AL$1,FALSE)</f>
        <v>68.066088701889896</v>
      </c>
      <c r="AD125" s="114">
        <f>VLOOKUP($A125,'RevPAR Raw Data'!$B$6:$BE$43,'RevPAR Raw Data'!AN$1,FALSE)</f>
        <v>95.798109394399205</v>
      </c>
      <c r="AE125" s="114">
        <f>VLOOKUP($A125,'RevPAR Raw Data'!$B$6:$BE$43,'RevPAR Raw Data'!AO$1,FALSE)</f>
        <v>100.39288005242101</v>
      </c>
      <c r="AF125" s="115">
        <f>VLOOKUP($A125,'RevPAR Raw Data'!$B$6:$BE$43,'RevPAR Raw Data'!AP$1,FALSE)</f>
        <v>98.095494723410098</v>
      </c>
      <c r="AG125" s="116">
        <f>VLOOKUP($A125,'RevPAR Raw Data'!$B$6:$BE$43,'RevPAR Raw Data'!AR$1,FALSE)</f>
        <v>76.645918993752801</v>
      </c>
    </row>
    <row r="126" spans="1:33" ht="14.25">
      <c r="A126" s="93" t="s">
        <v>14</v>
      </c>
      <c r="B126" s="81">
        <f>(VLOOKUP($A125,'Occupancy Raw Data'!$B$8:$BE$51,'Occupancy Raw Data'!AT$3,FALSE))/100</f>
        <v>0.10091280571910501</v>
      </c>
      <c r="C126" s="82">
        <f>(VLOOKUP($A125,'Occupancy Raw Data'!$B$8:$BE$51,'Occupancy Raw Data'!AU$3,FALSE))/100</f>
        <v>3.0815219445541501E-2</v>
      </c>
      <c r="D126" s="82">
        <f>(VLOOKUP($A125,'Occupancy Raw Data'!$B$8:$BE$51,'Occupancy Raw Data'!AV$3,FALSE))/100</f>
        <v>1.8315222813075502E-2</v>
      </c>
      <c r="E126" s="82">
        <f>(VLOOKUP($A125,'Occupancy Raw Data'!$B$8:$BE$51,'Occupancy Raw Data'!AW$3,FALSE))/100</f>
        <v>1.5114463787248501E-2</v>
      </c>
      <c r="F126" s="82">
        <f>(VLOOKUP($A125,'Occupancy Raw Data'!$B$8:$BE$51,'Occupancy Raw Data'!AX$3,FALSE))/100</f>
        <v>2.75821570235633E-2</v>
      </c>
      <c r="G126" s="82">
        <f>(VLOOKUP($A125,'Occupancy Raw Data'!$B$8:$BE$51,'Occupancy Raw Data'!AY$3,FALSE))/100</f>
        <v>3.5664980060322801E-2</v>
      </c>
      <c r="H126" s="83">
        <f>(VLOOKUP($A125,'Occupancy Raw Data'!$B$8:$BE$51,'Occupancy Raw Data'!BA$3,FALSE))/100</f>
        <v>4.9508949039445797E-3</v>
      </c>
      <c r="I126" s="83">
        <f>(VLOOKUP($A125,'Occupancy Raw Data'!$B$8:$BE$51,'Occupancy Raw Data'!BB$3,FALSE))/100</f>
        <v>5.7556408830598009E-3</v>
      </c>
      <c r="J126" s="82">
        <f>(VLOOKUP($A125,'Occupancy Raw Data'!$B$8:$BE$51,'Occupancy Raw Data'!BC$3,FALSE))/100</f>
        <v>5.3602886224173195E-3</v>
      </c>
      <c r="K126" s="84">
        <f>(VLOOKUP($A125,'Occupancy Raw Data'!$B$8:$BE$51,'Occupancy Raw Data'!BE$3,FALSE))/100</f>
        <v>2.5616706386268298E-2</v>
      </c>
      <c r="M126" s="81">
        <f>(VLOOKUP($A125,'ADR Raw Data'!$B$6:$BE$49,'ADR Raw Data'!AT$1,FALSE))/100</f>
        <v>5.43179477153308E-2</v>
      </c>
      <c r="N126" s="82">
        <f>(VLOOKUP($A125,'ADR Raw Data'!$B$6:$BE$49,'ADR Raw Data'!AU$1,FALSE))/100</f>
        <v>5.3039740800413494E-2</v>
      </c>
      <c r="O126" s="82">
        <f>(VLOOKUP($A125,'ADR Raw Data'!$B$6:$BE$49,'ADR Raw Data'!AV$1,FALSE))/100</f>
        <v>5.3493000991441601E-2</v>
      </c>
      <c r="P126" s="82">
        <f>(VLOOKUP($A125,'ADR Raw Data'!$B$6:$BE$49,'ADR Raw Data'!AW$1,FALSE))/100</f>
        <v>7.1138113187322605E-2</v>
      </c>
      <c r="Q126" s="82">
        <f>(VLOOKUP($A125,'ADR Raw Data'!$B$6:$BE$49,'ADR Raw Data'!AX$1,FALSE))/100</f>
        <v>5.90501035575891E-2</v>
      </c>
      <c r="R126" s="82">
        <f>(VLOOKUP($A125,'ADR Raw Data'!$B$6:$BE$49,'ADR Raw Data'!AY$1,FALSE))/100</f>
        <v>5.8070964656179197E-2</v>
      </c>
      <c r="S126" s="83">
        <f>(VLOOKUP($A125,'ADR Raw Data'!$B$6:$BE$49,'ADR Raw Data'!BA$1,FALSE))/100</f>
        <v>2.4732252301679299E-2</v>
      </c>
      <c r="T126" s="83">
        <f>(VLOOKUP($A125,'ADR Raw Data'!$B$6:$BE$49,'ADR Raw Data'!BB$1,FALSE))/100</f>
        <v>3.0116490159900901E-2</v>
      </c>
      <c r="U126" s="82">
        <f>(VLOOKUP($A125,'ADR Raw Data'!$B$6:$BE$49,'ADR Raw Data'!BC$1,FALSE))/100</f>
        <v>2.7481583892821702E-2</v>
      </c>
      <c r="V126" s="84">
        <f>(VLOOKUP($A125,'ADR Raw Data'!$B$6:$BE$49,'ADR Raw Data'!BE$1,FALSE))/100</f>
        <v>4.5195030920859497E-2</v>
      </c>
      <c r="X126" s="81">
        <f>(VLOOKUP($A125,'RevPAR Raw Data'!$B$6:$BE$49,'RevPAR Raw Data'!AT$1,FALSE))/100</f>
        <v>0.16071212993929401</v>
      </c>
      <c r="Y126" s="82">
        <f>(VLOOKUP($A125,'RevPAR Raw Data'!$B$6:$BE$49,'RevPAR Raw Data'!AU$1,FALSE))/100</f>
        <v>8.5489391498054512E-2</v>
      </c>
      <c r="Z126" s="82">
        <f>(VLOOKUP($A125,'RevPAR Raw Data'!$B$6:$BE$49,'RevPAR Raw Data'!AV$1,FALSE))/100</f>
        <v>7.2787960036615404E-2</v>
      </c>
      <c r="AA126" s="82">
        <f>(VLOOKUP($A125,'RevPAR Raw Data'!$B$6:$BE$49,'RevPAR Raw Data'!AW$1,FALSE))/100</f>
        <v>8.7327791410234112E-2</v>
      </c>
      <c r="AB126" s="82">
        <f>(VLOOKUP($A125,'RevPAR Raw Data'!$B$6:$BE$49,'RevPAR Raw Data'!AX$1,FALSE))/100</f>
        <v>8.8260989809735596E-2</v>
      </c>
      <c r="AC126" s="82">
        <f>(VLOOKUP($A125,'RevPAR Raw Data'!$B$6:$BE$49,'RevPAR Raw Data'!AY$1,FALSE))/100</f>
        <v>9.5807044513048389E-2</v>
      </c>
      <c r="AD126" s="83">
        <f>(VLOOKUP($A125,'RevPAR Raw Data'!$B$6:$BE$49,'RevPAR Raw Data'!BA$1,FALSE))/100</f>
        <v>2.9805593987507303E-2</v>
      </c>
      <c r="AE126" s="83">
        <f>(VLOOKUP($A125,'RevPAR Raw Data'!$B$6:$BE$49,'RevPAR Raw Data'!BB$1,FALSE))/100</f>
        <v>3.6045470744979304E-2</v>
      </c>
      <c r="AF126" s="82">
        <f>(VLOOKUP($A125,'RevPAR Raw Data'!$B$6:$BE$49,'RevPAR Raw Data'!BC$1,FALSE))/100</f>
        <v>3.29891817367058E-2</v>
      </c>
      <c r="AG126" s="84">
        <f>(VLOOKUP($A125,'RevPAR Raw Data'!$B$6:$BE$49,'RevPAR Raw Data'!BE$1,FALSE))/100</f>
        <v>7.1969485144345799E-2</v>
      </c>
    </row>
    <row r="127" spans="1:33">
      <c r="A127" s="121"/>
      <c r="B127" s="122"/>
      <c r="C127" s="123"/>
      <c r="D127" s="123"/>
      <c r="E127" s="123"/>
      <c r="F127" s="123"/>
      <c r="G127" s="124"/>
      <c r="H127" s="123"/>
      <c r="I127" s="123"/>
      <c r="J127" s="124"/>
      <c r="K127" s="125"/>
      <c r="M127" s="122"/>
      <c r="N127" s="123"/>
      <c r="O127" s="123"/>
      <c r="P127" s="123"/>
      <c r="Q127" s="123"/>
      <c r="R127" s="124"/>
      <c r="S127" s="123"/>
      <c r="T127" s="123"/>
      <c r="U127" s="124"/>
      <c r="V127" s="125"/>
      <c r="X127" s="122"/>
      <c r="Y127" s="123"/>
      <c r="Z127" s="123"/>
      <c r="AA127" s="123"/>
      <c r="AB127" s="123"/>
      <c r="AC127" s="124"/>
      <c r="AD127" s="123"/>
      <c r="AE127" s="123"/>
      <c r="AF127" s="124"/>
      <c r="AG127" s="125"/>
    </row>
    <row r="128" spans="1:33">
      <c r="A128" s="126" t="s">
        <v>57</v>
      </c>
      <c r="B128" s="109">
        <f>(VLOOKUP($A128,'Occupancy Raw Data'!$B$8:$BE$45,'Occupancy Raw Data'!AG$3,FALSE))/100</f>
        <v>0.54883905409171707</v>
      </c>
      <c r="C128" s="110">
        <f>(VLOOKUP($A128,'Occupancy Raw Data'!$B$8:$BE$45,'Occupancy Raw Data'!AH$3,FALSE))/100</f>
        <v>0.58485732049825201</v>
      </c>
      <c r="D128" s="110">
        <f>(VLOOKUP($A128,'Occupancy Raw Data'!$B$8:$BE$45,'Occupancy Raw Data'!AI$3,FALSE))/100</f>
        <v>0.67409900735372896</v>
      </c>
      <c r="E128" s="110">
        <f>(VLOOKUP($A128,'Occupancy Raw Data'!$B$8:$BE$45,'Occupancy Raw Data'!AJ$3,FALSE))/100</f>
        <v>0.68103466758141595</v>
      </c>
      <c r="F128" s="110">
        <f>(VLOOKUP($A128,'Occupancy Raw Data'!$B$8:$BE$45,'Occupancy Raw Data'!AK$3,FALSE))/100</f>
        <v>0.630812769333018</v>
      </c>
      <c r="G128" s="111">
        <f>(VLOOKUP($A128,'Occupancy Raw Data'!$B$8:$BE$45,'Occupancy Raw Data'!AL$3,FALSE))/100</f>
        <v>0.62392856377162698</v>
      </c>
      <c r="H128" s="91">
        <f>(VLOOKUP($A128,'Occupancy Raw Data'!$B$8:$BE$45,'Occupancy Raw Data'!AN$3,FALSE))/100</f>
        <v>0.71321527346011093</v>
      </c>
      <c r="I128" s="91">
        <f>(VLOOKUP($A128,'Occupancy Raw Data'!$B$8:$BE$45,'Occupancy Raw Data'!AO$3,FALSE))/100</f>
        <v>0.74397015629354801</v>
      </c>
      <c r="J128" s="111">
        <f>(VLOOKUP($A128,'Occupancy Raw Data'!$B$8:$BE$45,'Occupancy Raw Data'!AP$3,FALSE))/100</f>
        <v>0.72859271487683008</v>
      </c>
      <c r="K128" s="112">
        <f>(VLOOKUP($A128,'Occupancy Raw Data'!$B$8:$BE$45,'Occupancy Raw Data'!AR$3,FALSE))/100</f>
        <v>0.65383260694454193</v>
      </c>
      <c r="M128" s="113">
        <f>VLOOKUP($A128,'ADR Raw Data'!$B$6:$BE$43,'ADR Raw Data'!AG$1,FALSE)</f>
        <v>107.464846184495</v>
      </c>
      <c r="N128" s="114">
        <f>VLOOKUP($A128,'ADR Raw Data'!$B$6:$BE$43,'ADR Raw Data'!AH$1,FALSE)</f>
        <v>107.626271722355</v>
      </c>
      <c r="O128" s="114">
        <f>VLOOKUP($A128,'ADR Raw Data'!$B$6:$BE$43,'ADR Raw Data'!AI$1,FALSE)</f>
        <v>114.537276971884</v>
      </c>
      <c r="P128" s="114">
        <f>VLOOKUP($A128,'ADR Raw Data'!$B$6:$BE$43,'ADR Raw Data'!AJ$1,FALSE)</f>
        <v>113.941647431962</v>
      </c>
      <c r="Q128" s="114">
        <f>VLOOKUP($A128,'ADR Raw Data'!$B$6:$BE$43,'ADR Raw Data'!AK$1,FALSE)</f>
        <v>107.71986631376799</v>
      </c>
      <c r="R128" s="115">
        <f>VLOOKUP($A128,'ADR Raw Data'!$B$6:$BE$43,'ADR Raw Data'!AL$1,FALSE)</f>
        <v>110.488822378951</v>
      </c>
      <c r="S128" s="114">
        <f>VLOOKUP($A128,'ADR Raw Data'!$B$6:$BE$43,'ADR Raw Data'!AN$1,FALSE)</f>
        <v>123.04494422316699</v>
      </c>
      <c r="T128" s="114">
        <f>VLOOKUP($A128,'ADR Raw Data'!$B$6:$BE$43,'ADR Raw Data'!AO$1,FALSE)</f>
        <v>125.722204364427</v>
      </c>
      <c r="U128" s="115">
        <f>VLOOKUP($A128,'ADR Raw Data'!$B$6:$BE$43,'ADR Raw Data'!AP$1,FALSE)</f>
        <v>124.41182698569099</v>
      </c>
      <c r="V128" s="116">
        <f>VLOOKUP($A128,'ADR Raw Data'!$B$6:$BE$43,'ADR Raw Data'!AR$1,FALSE)</f>
        <v>114.92167376626</v>
      </c>
      <c r="X128" s="113">
        <f>VLOOKUP($A128,'RevPAR Raw Data'!$B$6:$BE$43,'RevPAR Raw Data'!AG$1,FALSE)</f>
        <v>58.980904528010598</v>
      </c>
      <c r="Y128" s="114">
        <f>VLOOKUP($A128,'RevPAR Raw Data'!$B$6:$BE$43,'RevPAR Raw Data'!AH$1,FALSE)</f>
        <v>62.9460128947537</v>
      </c>
      <c r="Z128" s="114">
        <f>VLOOKUP($A128,'RevPAR Raw Data'!$B$6:$BE$43,'RevPAR Raw Data'!AI$1,FALSE)</f>
        <v>77.209464711746605</v>
      </c>
      <c r="AA128" s="114">
        <f>VLOOKUP($A128,'RevPAR Raw Data'!$B$6:$BE$43,'RevPAR Raw Data'!AJ$1,FALSE)</f>
        <v>77.598211982505404</v>
      </c>
      <c r="AB128" s="114">
        <f>VLOOKUP($A128,'RevPAR Raw Data'!$B$6:$BE$43,'RevPAR Raw Data'!AK$1,FALSE)</f>
        <v>67.951067181570593</v>
      </c>
      <c r="AC128" s="115">
        <f>VLOOKUP($A128,'RevPAR Raw Data'!$B$6:$BE$43,'RevPAR Raw Data'!AL$1,FALSE)</f>
        <v>68.937132259717401</v>
      </c>
      <c r="AD128" s="114">
        <f>VLOOKUP($A128,'RevPAR Raw Data'!$B$6:$BE$43,'RevPAR Raw Data'!AN$1,FALSE)</f>
        <v>87.757533542010506</v>
      </c>
      <c r="AE128" s="114">
        <f>VLOOKUP($A128,'RevPAR Raw Data'!$B$6:$BE$43,'RevPAR Raw Data'!AO$1,FALSE)</f>
        <v>93.533568030572596</v>
      </c>
      <c r="AF128" s="115">
        <f>VLOOKUP($A128,'RevPAR Raw Data'!$B$6:$BE$43,'RevPAR Raw Data'!AP$1,FALSE)</f>
        <v>90.645550786291594</v>
      </c>
      <c r="AG128" s="116">
        <f>VLOOKUP($A128,'RevPAR Raw Data'!$B$6:$BE$43,'RevPAR Raw Data'!AR$1,FALSE)</f>
        <v>75.139537553024297</v>
      </c>
    </row>
    <row r="129" spans="1:33" ht="14.25">
      <c r="A129" s="93" t="s">
        <v>14</v>
      </c>
      <c r="B129" s="81">
        <f>(VLOOKUP($A128,'Occupancy Raw Data'!$B$8:$BE$51,'Occupancy Raw Data'!AT$3,FALSE))/100</f>
        <v>-1.5158206242312999E-3</v>
      </c>
      <c r="C129" s="82">
        <f>(VLOOKUP($A128,'Occupancy Raw Data'!$B$8:$BE$51,'Occupancy Raw Data'!AU$3,FALSE))/100</f>
        <v>4.4266932141673295E-3</v>
      </c>
      <c r="D129" s="82">
        <f>(VLOOKUP($A128,'Occupancy Raw Data'!$B$8:$BE$51,'Occupancy Raw Data'!AV$3,FALSE))/100</f>
        <v>7.7505298528323394E-3</v>
      </c>
      <c r="E129" s="82">
        <f>(VLOOKUP($A128,'Occupancy Raw Data'!$B$8:$BE$51,'Occupancy Raw Data'!AW$3,FALSE))/100</f>
        <v>9.2683278562207504E-3</v>
      </c>
      <c r="F129" s="82">
        <f>(VLOOKUP($A128,'Occupancy Raw Data'!$B$8:$BE$51,'Occupancy Raw Data'!AX$3,FALSE))/100</f>
        <v>-2.3367550179486201E-2</v>
      </c>
      <c r="G129" s="82">
        <f>(VLOOKUP($A128,'Occupancy Raw Data'!$B$8:$BE$51,'Occupancy Raw Data'!AY$3,FALSE))/100</f>
        <v>-6.11984420382355E-4</v>
      </c>
      <c r="H129" s="83">
        <f>(VLOOKUP($A128,'Occupancy Raw Data'!$B$8:$BE$51,'Occupancy Raw Data'!BA$3,FALSE))/100</f>
        <v>8.0159966734395811E-3</v>
      </c>
      <c r="I129" s="83">
        <f>(VLOOKUP($A128,'Occupancy Raw Data'!$B$8:$BE$51,'Occupancy Raw Data'!BB$3,FALSE))/100</f>
        <v>1.67230292331427E-3</v>
      </c>
      <c r="J129" s="82">
        <f>(VLOOKUP($A128,'Occupancy Raw Data'!$B$8:$BE$51,'Occupancy Raw Data'!BC$3,FALSE))/100</f>
        <v>4.7540714447486003E-3</v>
      </c>
      <c r="K129" s="84">
        <f>(VLOOKUP($A128,'Occupancy Raw Data'!$B$8:$BE$51,'Occupancy Raw Data'!BE$3,FALSE))/100</f>
        <v>1.0732549538643001E-3</v>
      </c>
      <c r="M129" s="81">
        <f>(VLOOKUP($A128,'ADR Raw Data'!$B$6:$BE$49,'ADR Raw Data'!AT$1,FALSE))/100</f>
        <v>-1.4569809520781001E-2</v>
      </c>
      <c r="N129" s="82">
        <f>(VLOOKUP($A128,'ADR Raw Data'!$B$6:$BE$49,'ADR Raw Data'!AU$1,FALSE))/100</f>
        <v>-2.2918508360193698E-2</v>
      </c>
      <c r="O129" s="82">
        <f>(VLOOKUP($A128,'ADR Raw Data'!$B$6:$BE$49,'ADR Raw Data'!AV$1,FALSE))/100</f>
        <v>-1.0458726544509401E-2</v>
      </c>
      <c r="P129" s="82">
        <f>(VLOOKUP($A128,'ADR Raw Data'!$B$6:$BE$49,'ADR Raw Data'!AW$1,FALSE))/100</f>
        <v>-6.7355781635580802E-3</v>
      </c>
      <c r="Q129" s="82">
        <f>(VLOOKUP($A128,'ADR Raw Data'!$B$6:$BE$49,'ADR Raw Data'!AX$1,FALSE))/100</f>
        <v>-3.6776456764470805E-2</v>
      </c>
      <c r="R129" s="82">
        <f>(VLOOKUP($A128,'ADR Raw Data'!$B$6:$BE$49,'ADR Raw Data'!AY$1,FALSE))/100</f>
        <v>-1.78028933791184E-2</v>
      </c>
      <c r="S129" s="83">
        <f>(VLOOKUP($A128,'ADR Raw Data'!$B$6:$BE$49,'ADR Raw Data'!BA$1,FALSE))/100</f>
        <v>-2.0210419992392099E-2</v>
      </c>
      <c r="T129" s="83">
        <f>(VLOOKUP($A128,'ADR Raw Data'!$B$6:$BE$49,'ADR Raw Data'!BB$1,FALSE))/100</f>
        <v>-2.2119749897486201E-2</v>
      </c>
      <c r="U129" s="82">
        <f>(VLOOKUP($A128,'ADR Raw Data'!$B$6:$BE$49,'ADR Raw Data'!BC$1,FALSE))/100</f>
        <v>-2.1238847705836599E-2</v>
      </c>
      <c r="V129" s="84">
        <f>(VLOOKUP($A128,'ADR Raw Data'!$B$6:$BE$49,'ADR Raw Data'!BE$1,FALSE))/100</f>
        <v>-1.8862031282020898E-2</v>
      </c>
      <c r="X129" s="81">
        <f>(VLOOKUP($A128,'RevPAR Raw Data'!$B$6:$BE$49,'RevPAR Raw Data'!AT$1,FALSE))/100</f>
        <v>-1.6063544927249599E-2</v>
      </c>
      <c r="Y129" s="82">
        <f>(VLOOKUP($A128,'RevPAR Raw Data'!$B$6:$BE$49,'RevPAR Raw Data'!AU$1,FALSE))/100</f>
        <v>-1.8593268351463198E-2</v>
      </c>
      <c r="Z129" s="82">
        <f>(VLOOKUP($A128,'RevPAR Raw Data'!$B$6:$BE$49,'RevPAR Raw Data'!AV$1,FALSE))/100</f>
        <v>-2.7892573639829101E-3</v>
      </c>
      <c r="AA129" s="82">
        <f>(VLOOKUP($A128,'RevPAR Raw Data'!$B$6:$BE$49,'RevPAR Raw Data'!AW$1,FALSE))/100</f>
        <v>2.47032214594161E-3</v>
      </c>
      <c r="AB129" s="82">
        <f>(VLOOKUP($A128,'RevPAR Raw Data'!$B$6:$BE$49,'RevPAR Raw Data'!AX$1,FALSE))/100</f>
        <v>-5.9284631245089495E-2</v>
      </c>
      <c r="AC129" s="82">
        <f>(VLOOKUP($A128,'RevPAR Raw Data'!$B$6:$BE$49,'RevPAR Raw Data'!AY$1,FALSE))/100</f>
        <v>-1.8403982706114999E-2</v>
      </c>
      <c r="AD129" s="83">
        <f>(VLOOKUP($A128,'RevPAR Raw Data'!$B$6:$BE$49,'RevPAR Raw Data'!BA$1,FALSE))/100</f>
        <v>-1.2356429978380301E-2</v>
      </c>
      <c r="AE129" s="83">
        <f>(VLOOKUP($A128,'RevPAR Raw Data'!$B$6:$BE$49,'RevPAR Raw Data'!BB$1,FALSE))/100</f>
        <v>-2.0484437896588398E-2</v>
      </c>
      <c r="AF129" s="82">
        <f>(VLOOKUP($A128,'RevPAR Raw Data'!$B$6:$BE$49,'RevPAR Raw Data'!BC$1,FALSE))/100</f>
        <v>-1.65857472604857E-2</v>
      </c>
      <c r="AG129" s="84">
        <f>(VLOOKUP($A128,'RevPAR Raw Data'!$B$6:$BE$49,'RevPAR Raw Data'!BE$1,FALSE))/100</f>
        <v>-1.780902009667E-2</v>
      </c>
    </row>
    <row r="130" spans="1:33">
      <c r="A130" s="126"/>
      <c r="B130" s="109"/>
      <c r="C130" s="110"/>
      <c r="D130" s="110"/>
      <c r="E130" s="110"/>
      <c r="F130" s="110"/>
      <c r="G130" s="111"/>
      <c r="H130" s="91"/>
      <c r="I130" s="91"/>
      <c r="J130" s="111"/>
      <c r="K130" s="112"/>
      <c r="M130" s="113"/>
      <c r="N130" s="114"/>
      <c r="O130" s="114"/>
      <c r="P130" s="114"/>
      <c r="Q130" s="114"/>
      <c r="R130" s="115"/>
      <c r="S130" s="114"/>
      <c r="T130" s="114"/>
      <c r="U130" s="115"/>
      <c r="V130" s="116"/>
      <c r="X130" s="113"/>
      <c r="Y130" s="114"/>
      <c r="Z130" s="114"/>
      <c r="AA130" s="114"/>
      <c r="AB130" s="114"/>
      <c r="AC130" s="115"/>
      <c r="AD130" s="114"/>
      <c r="AE130" s="114"/>
      <c r="AF130" s="115"/>
      <c r="AG130" s="116"/>
    </row>
    <row r="131" spans="1:33">
      <c r="A131" s="108" t="s">
        <v>59</v>
      </c>
      <c r="B131" s="109">
        <f>(VLOOKUP($A131,'Occupancy Raw Data'!$B$8:$BE$45,'Occupancy Raw Data'!AG$3,FALSE))/100</f>
        <v>0.48589786381842404</v>
      </c>
      <c r="C131" s="110">
        <f>(VLOOKUP($A131,'Occupancy Raw Data'!$B$8:$BE$45,'Occupancy Raw Data'!AH$3,FALSE))/100</f>
        <v>0.56708945260347099</v>
      </c>
      <c r="D131" s="110">
        <f>(VLOOKUP($A131,'Occupancy Raw Data'!$B$8:$BE$45,'Occupancy Raw Data'!AI$3,FALSE))/100</f>
        <v>0.72229639519359101</v>
      </c>
      <c r="E131" s="110">
        <f>(VLOOKUP($A131,'Occupancy Raw Data'!$B$8:$BE$45,'Occupancy Raw Data'!AJ$3,FALSE))/100</f>
        <v>0.72897196261682196</v>
      </c>
      <c r="F131" s="110">
        <f>(VLOOKUP($A131,'Occupancy Raw Data'!$B$8:$BE$45,'Occupancy Raw Data'!AK$3,FALSE))/100</f>
        <v>0.58878504672897103</v>
      </c>
      <c r="G131" s="111">
        <f>(VLOOKUP($A131,'Occupancy Raw Data'!$B$8:$BE$45,'Occupancy Raw Data'!AL$3,FALSE))/100</f>
        <v>0.61860814419225596</v>
      </c>
      <c r="H131" s="91">
        <f>(VLOOKUP($A131,'Occupancy Raw Data'!$B$8:$BE$45,'Occupancy Raw Data'!AN$3,FALSE))/100</f>
        <v>0.71403538050734294</v>
      </c>
      <c r="I131" s="91">
        <f>(VLOOKUP($A131,'Occupancy Raw Data'!$B$8:$BE$45,'Occupancy Raw Data'!AO$3,FALSE))/100</f>
        <v>0.74791388518023993</v>
      </c>
      <c r="J131" s="111">
        <f>(VLOOKUP($A131,'Occupancy Raw Data'!$B$8:$BE$45,'Occupancy Raw Data'!AP$3,FALSE))/100</f>
        <v>0.73097463284379105</v>
      </c>
      <c r="K131" s="112">
        <f>(VLOOKUP($A131,'Occupancy Raw Data'!$B$8:$BE$45,'Occupancy Raw Data'!AR$3,FALSE))/100</f>
        <v>0.650712855235552</v>
      </c>
      <c r="M131" s="113">
        <f>VLOOKUP($A131,'ADR Raw Data'!$B$6:$BE$43,'ADR Raw Data'!AG$1,FALSE)</f>
        <v>166.857533917224</v>
      </c>
      <c r="N131" s="114">
        <f>VLOOKUP($A131,'ADR Raw Data'!$B$6:$BE$43,'ADR Raw Data'!AH$1,FALSE)</f>
        <v>165.974384932313</v>
      </c>
      <c r="O131" s="114">
        <f>VLOOKUP($A131,'ADR Raw Data'!$B$6:$BE$43,'ADR Raw Data'!AI$1,FALSE)</f>
        <v>180.83698821626601</v>
      </c>
      <c r="P131" s="114">
        <f>VLOOKUP($A131,'ADR Raw Data'!$B$6:$BE$43,'ADR Raw Data'!AJ$1,FALSE)</f>
        <v>182.73340086996299</v>
      </c>
      <c r="Q131" s="114">
        <f>VLOOKUP($A131,'ADR Raw Data'!$B$6:$BE$43,'ADR Raw Data'!AK$1,FALSE)</f>
        <v>169.88468395691601</v>
      </c>
      <c r="R131" s="115">
        <f>VLOOKUP($A131,'ADR Raw Data'!$B$6:$BE$43,'ADR Raw Data'!AL$1,FALSE)</f>
        <v>174.27802708608701</v>
      </c>
      <c r="S131" s="114">
        <f>VLOOKUP($A131,'ADR Raw Data'!$B$6:$BE$43,'ADR Raw Data'!AN$1,FALSE)</f>
        <v>187.51497954890701</v>
      </c>
      <c r="T131" s="114">
        <f>VLOOKUP($A131,'ADR Raw Data'!$B$6:$BE$43,'ADR Raw Data'!AO$1,FALSE)</f>
        <v>191.18063036929499</v>
      </c>
      <c r="U131" s="115">
        <f>VLOOKUP($A131,'ADR Raw Data'!$B$6:$BE$43,'ADR Raw Data'!AP$1,FALSE)</f>
        <v>189.390277968036</v>
      </c>
      <c r="V131" s="116">
        <f>VLOOKUP($A131,'ADR Raw Data'!$B$6:$BE$43,'ADR Raw Data'!AR$1,FALSE)</f>
        <v>179.12838771135901</v>
      </c>
      <c r="X131" s="113">
        <f>VLOOKUP($A131,'RevPAR Raw Data'!$B$6:$BE$43,'RevPAR Raw Data'!AG$1,FALSE)</f>
        <v>81.075719292389806</v>
      </c>
      <c r="Y131" s="114">
        <f>VLOOKUP($A131,'RevPAR Raw Data'!$B$6:$BE$43,'RevPAR Raw Data'!AH$1,FALSE)</f>
        <v>94.122323097463195</v>
      </c>
      <c r="Z131" s="114">
        <f>VLOOKUP($A131,'RevPAR Raw Data'!$B$6:$BE$43,'RevPAR Raw Data'!AI$1,FALSE)</f>
        <v>130.617904706275</v>
      </c>
      <c r="AA131" s="114">
        <f>VLOOKUP($A131,'RevPAR Raw Data'!$B$6:$BE$43,'RevPAR Raw Data'!AJ$1,FALSE)</f>
        <v>133.20752586782299</v>
      </c>
      <c r="AB131" s="114">
        <f>VLOOKUP($A131,'RevPAR Raw Data'!$B$6:$BE$43,'RevPAR Raw Data'!AK$1,FALSE)</f>
        <v>100.02556158210901</v>
      </c>
      <c r="AC131" s="115">
        <f>VLOOKUP($A131,'RevPAR Raw Data'!$B$6:$BE$43,'RevPAR Raw Data'!AL$1,FALSE)</f>
        <v>107.809806909212</v>
      </c>
      <c r="AD131" s="114">
        <f>VLOOKUP($A131,'RevPAR Raw Data'!$B$6:$BE$43,'RevPAR Raw Data'!AN$1,FALSE)</f>
        <v>133.89232977303001</v>
      </c>
      <c r="AE131" s="114">
        <f>VLOOKUP($A131,'RevPAR Raw Data'!$B$6:$BE$43,'RevPAR Raw Data'!AO$1,FALSE)</f>
        <v>142.98664803070699</v>
      </c>
      <c r="AF131" s="115">
        <f>VLOOKUP($A131,'RevPAR Raw Data'!$B$6:$BE$43,'RevPAR Raw Data'!AP$1,FALSE)</f>
        <v>138.439488901869</v>
      </c>
      <c r="AG131" s="116">
        <f>VLOOKUP($A131,'RevPAR Raw Data'!$B$6:$BE$43,'RevPAR Raw Data'!AR$1,FALSE)</f>
        <v>116.561144621399</v>
      </c>
    </row>
    <row r="132" spans="1:33" ht="14.25">
      <c r="A132" s="93" t="s">
        <v>14</v>
      </c>
      <c r="B132" s="81">
        <f>(VLOOKUP($A131,'Occupancy Raw Data'!$B$8:$BE$51,'Occupancy Raw Data'!AT$3,FALSE))/100</f>
        <v>-2.8042063094641901E-2</v>
      </c>
      <c r="C132" s="82">
        <f>(VLOOKUP($A131,'Occupancy Raw Data'!$B$8:$BE$51,'Occupancy Raw Data'!AU$3,FALSE))/100</f>
        <v>-2.35632183908045E-2</v>
      </c>
      <c r="D132" s="82">
        <f>(VLOOKUP($A131,'Occupancy Raw Data'!$B$8:$BE$51,'Occupancy Raw Data'!AV$3,FALSE))/100</f>
        <v>2.5957093753703902E-2</v>
      </c>
      <c r="E132" s="82">
        <f>(VLOOKUP($A131,'Occupancy Raw Data'!$B$8:$BE$51,'Occupancy Raw Data'!AW$3,FALSE))/100</f>
        <v>5.6475994678921199E-2</v>
      </c>
      <c r="F132" s="82">
        <f>(VLOOKUP($A131,'Occupancy Raw Data'!$B$8:$BE$51,'Occupancy Raw Data'!AX$3,FALSE))/100</f>
        <v>-0.106609268169156</v>
      </c>
      <c r="G132" s="82">
        <f>(VLOOKUP($A131,'Occupancy Raw Data'!$B$8:$BE$51,'Occupancy Raw Data'!AY$3,FALSE))/100</f>
        <v>-1.2994275063240499E-2</v>
      </c>
      <c r="H132" s="83">
        <f>(VLOOKUP($A131,'Occupancy Raw Data'!$B$8:$BE$51,'Occupancy Raw Data'!BA$3,FALSE))/100</f>
        <v>4.9037636385926106E-2</v>
      </c>
      <c r="I132" s="83">
        <f>(VLOOKUP($A131,'Occupancy Raw Data'!$B$8:$BE$51,'Occupancy Raw Data'!BB$3,FALSE))/100</f>
        <v>2.8810835629017401E-2</v>
      </c>
      <c r="J132" s="82">
        <f>(VLOOKUP($A131,'Occupancy Raw Data'!$B$8:$BE$51,'Occupancy Raw Data'!BC$3,FALSE))/100</f>
        <v>3.8591499199715405E-2</v>
      </c>
      <c r="K132" s="84">
        <f>(VLOOKUP($A131,'Occupancy Raw Data'!$B$8:$BE$51,'Occupancy Raw Data'!BE$3,FALSE))/100</f>
        <v>2.9950022049095898E-3</v>
      </c>
      <c r="M132" s="81">
        <f>(VLOOKUP($A131,'ADR Raw Data'!$B$6:$BE$49,'ADR Raw Data'!AT$1,FALSE))/100</f>
        <v>2.3888784779129901E-3</v>
      </c>
      <c r="N132" s="82">
        <f>(VLOOKUP($A131,'ADR Raw Data'!$B$6:$BE$49,'ADR Raw Data'!AU$1,FALSE))/100</f>
        <v>-5.0845512565420602E-2</v>
      </c>
      <c r="O132" s="82">
        <f>(VLOOKUP($A131,'ADR Raw Data'!$B$6:$BE$49,'ADR Raw Data'!AV$1,FALSE))/100</f>
        <v>-3.23178236022343E-2</v>
      </c>
      <c r="P132" s="82">
        <f>(VLOOKUP($A131,'ADR Raw Data'!$B$6:$BE$49,'ADR Raw Data'!AW$1,FALSE))/100</f>
        <v>-6.3360020034709495E-3</v>
      </c>
      <c r="Q132" s="82">
        <f>(VLOOKUP($A131,'ADR Raw Data'!$B$6:$BE$49,'ADR Raw Data'!AX$1,FALSE))/100</f>
        <v>-5.81694308136987E-2</v>
      </c>
      <c r="R132" s="82">
        <f>(VLOOKUP($A131,'ADR Raw Data'!$B$6:$BE$49,'ADR Raw Data'!AY$1,FALSE))/100</f>
        <v>-2.8393439240777599E-2</v>
      </c>
      <c r="S132" s="83">
        <f>(VLOOKUP($A131,'ADR Raw Data'!$B$6:$BE$49,'ADR Raw Data'!BA$1,FALSE))/100</f>
        <v>-2.08673742193109E-2</v>
      </c>
      <c r="T132" s="83">
        <f>(VLOOKUP($A131,'ADR Raw Data'!$B$6:$BE$49,'ADR Raw Data'!BB$1,FALSE))/100</f>
        <v>-4.01357388910051E-2</v>
      </c>
      <c r="U132" s="82">
        <f>(VLOOKUP($A131,'ADR Raw Data'!$B$6:$BE$49,'ADR Raw Data'!BC$1,FALSE))/100</f>
        <v>-3.1098382081467601E-2</v>
      </c>
      <c r="V132" s="84">
        <f>(VLOOKUP($A131,'ADR Raw Data'!$B$6:$BE$49,'ADR Raw Data'!BE$1,FALSE))/100</f>
        <v>-2.83806546315616E-2</v>
      </c>
      <c r="X132" s="81">
        <f>(VLOOKUP($A131,'RevPAR Raw Data'!$B$6:$BE$49,'RevPAR Raw Data'!AT$1,FALSE))/100</f>
        <v>-2.5720173697732E-2</v>
      </c>
      <c r="Y132" s="82">
        <f>(VLOOKUP($A131,'RevPAR Raw Data'!$B$6:$BE$49,'RevPAR Raw Data'!AU$1,FALSE))/100</f>
        <v>-7.3210647039453805E-2</v>
      </c>
      <c r="Z132" s="82">
        <f>(VLOOKUP($A131,'RevPAR Raw Data'!$B$6:$BE$49,'RevPAR Raw Data'!AV$1,FALSE))/100</f>
        <v>-7.1996066256892399E-3</v>
      </c>
      <c r="AA132" s="82">
        <f>(VLOOKUP($A131,'RevPAR Raw Data'!$B$6:$BE$49,'RevPAR Raw Data'!AW$1,FALSE))/100</f>
        <v>4.9782160660016596E-2</v>
      </c>
      <c r="AB132" s="82">
        <f>(VLOOKUP($A131,'RevPAR Raw Data'!$B$6:$BE$49,'RevPAR Raw Data'!AX$1,FALSE))/100</f>
        <v>-0.15857729853399</v>
      </c>
      <c r="AC132" s="82">
        <f>(VLOOKUP($A131,'RevPAR Raw Data'!$B$6:$BE$49,'RevPAR Raw Data'!AY$1,FALSE))/100</f>
        <v>-4.1018762144532095E-2</v>
      </c>
      <c r="AD132" s="83">
        <f>(VLOOKUP($A131,'RevPAR Raw Data'!$B$6:$BE$49,'RevPAR Raw Data'!BA$1,FALSE))/100</f>
        <v>2.7146975457319603E-2</v>
      </c>
      <c r="AE132" s="83">
        <f>(VLOOKUP($A131,'RevPAR Raw Data'!$B$6:$BE$49,'RevPAR Raw Data'!BB$1,FALSE))/100</f>
        <v>-1.24812474380255E-2</v>
      </c>
      <c r="AF132" s="82">
        <f>(VLOOKUP($A131,'RevPAR Raw Data'!$B$6:$BE$49,'RevPAR Raw Data'!BC$1,FALSE))/100</f>
        <v>6.2929839310383899E-3</v>
      </c>
      <c r="AG132" s="84">
        <f>(VLOOKUP($A131,'RevPAR Raw Data'!$B$6:$BE$49,'RevPAR Raw Data'!BE$1,FALSE))/100</f>
        <v>-2.5470652549850301E-2</v>
      </c>
    </row>
    <row r="133" spans="1:33">
      <c r="A133" s="131"/>
      <c r="B133" s="109"/>
      <c r="C133" s="110"/>
      <c r="D133" s="110"/>
      <c r="E133" s="110"/>
      <c r="F133" s="110"/>
      <c r="G133" s="111"/>
      <c r="H133" s="91"/>
      <c r="I133" s="91"/>
      <c r="J133" s="111"/>
      <c r="K133" s="112"/>
      <c r="M133" s="113"/>
      <c r="N133" s="114"/>
      <c r="O133" s="114"/>
      <c r="P133" s="114"/>
      <c r="Q133" s="114"/>
      <c r="R133" s="115"/>
      <c r="S133" s="114"/>
      <c r="T133" s="114"/>
      <c r="U133" s="115"/>
      <c r="V133" s="116"/>
      <c r="X133" s="113"/>
      <c r="Y133" s="114"/>
      <c r="Z133" s="114"/>
      <c r="AA133" s="114"/>
      <c r="AB133" s="114"/>
      <c r="AC133" s="115"/>
      <c r="AD133" s="114"/>
      <c r="AE133" s="114"/>
      <c r="AF133" s="115"/>
      <c r="AG133" s="116"/>
    </row>
    <row r="134" spans="1:33">
      <c r="A134" s="108" t="s">
        <v>61</v>
      </c>
      <c r="B134" s="109">
        <f>(VLOOKUP($A134,'Occupancy Raw Data'!$B$8:$BE$45,'Occupancy Raw Data'!AG$3,FALSE))/100</f>
        <v>0.54914603392938999</v>
      </c>
      <c r="C134" s="110">
        <f>(VLOOKUP($A134,'Occupancy Raw Data'!$B$8:$BE$45,'Occupancy Raw Data'!AH$3,FALSE))/100</f>
        <v>0.57241517652453</v>
      </c>
      <c r="D134" s="110">
        <f>(VLOOKUP($A134,'Occupancy Raw Data'!$B$8:$BE$45,'Occupancy Raw Data'!AI$3,FALSE))/100</f>
        <v>0.67474782209995399</v>
      </c>
      <c r="E134" s="110">
        <f>(VLOOKUP($A134,'Occupancy Raw Data'!$B$8:$BE$45,'Occupancy Raw Data'!AJ$3,FALSE))/100</f>
        <v>0.68257106831728509</v>
      </c>
      <c r="F134" s="110">
        <f>(VLOOKUP($A134,'Occupancy Raw Data'!$B$8:$BE$45,'Occupancy Raw Data'!AK$3,FALSE))/100</f>
        <v>0.62445552498853696</v>
      </c>
      <c r="G134" s="111">
        <f>(VLOOKUP($A134,'Occupancy Raw Data'!$B$8:$BE$45,'Occupancy Raw Data'!AL$3,FALSE))/100</f>
        <v>0.620667125171939</v>
      </c>
      <c r="H134" s="91">
        <f>(VLOOKUP($A134,'Occupancy Raw Data'!$B$8:$BE$45,'Occupancy Raw Data'!AN$3,FALSE))/100</f>
        <v>0.72632966529114995</v>
      </c>
      <c r="I134" s="91">
        <f>(VLOOKUP($A134,'Occupancy Raw Data'!$B$8:$BE$45,'Occupancy Raw Data'!AO$3,FALSE))/100</f>
        <v>0.76192113709307607</v>
      </c>
      <c r="J134" s="111">
        <f>(VLOOKUP($A134,'Occupancy Raw Data'!$B$8:$BE$45,'Occupancy Raw Data'!AP$3,FALSE))/100</f>
        <v>0.74412540119211301</v>
      </c>
      <c r="K134" s="112">
        <f>(VLOOKUP($A134,'Occupancy Raw Data'!$B$8:$BE$45,'Occupancy Raw Data'!AR$3,FALSE))/100</f>
        <v>0.6559409183205599</v>
      </c>
      <c r="M134" s="113">
        <f>VLOOKUP($A134,'ADR Raw Data'!$B$6:$BE$43,'ADR Raw Data'!AG$1,FALSE)</f>
        <v>106.411754944424</v>
      </c>
      <c r="N134" s="114">
        <f>VLOOKUP($A134,'ADR Raw Data'!$B$6:$BE$43,'ADR Raw Data'!AH$1,FALSE)</f>
        <v>105.27489612015</v>
      </c>
      <c r="O134" s="114">
        <f>VLOOKUP($A134,'ADR Raw Data'!$B$6:$BE$43,'ADR Raw Data'!AI$1,FALSE)</f>
        <v>111.822315467595</v>
      </c>
      <c r="P134" s="114">
        <f>VLOOKUP($A134,'ADR Raw Data'!$B$6:$BE$43,'ADR Raw Data'!AJ$1,FALSE)</f>
        <v>110.593594189512</v>
      </c>
      <c r="Q134" s="114">
        <f>VLOOKUP($A134,'ADR Raw Data'!$B$6:$BE$43,'ADR Raw Data'!AK$1,FALSE)</f>
        <v>105.461135331099</v>
      </c>
      <c r="R134" s="115">
        <f>VLOOKUP($A134,'ADR Raw Data'!$B$6:$BE$43,'ADR Raw Data'!AL$1,FALSE)</f>
        <v>108.106960404085</v>
      </c>
      <c r="S134" s="114">
        <f>VLOOKUP($A134,'ADR Raw Data'!$B$6:$BE$43,'ADR Raw Data'!AN$1,FALSE)</f>
        <v>124.622792551092</v>
      </c>
      <c r="T134" s="114">
        <f>VLOOKUP($A134,'ADR Raw Data'!$B$6:$BE$43,'ADR Raw Data'!AO$1,FALSE)</f>
        <v>126.639545283586</v>
      </c>
      <c r="U134" s="115">
        <f>VLOOKUP($A134,'ADR Raw Data'!$B$6:$BE$43,'ADR Raw Data'!AP$1,FALSE)</f>
        <v>125.655284206877</v>
      </c>
      <c r="V134" s="116">
        <f>VLOOKUP($A134,'ADR Raw Data'!$B$6:$BE$43,'ADR Raw Data'!AR$1,FALSE)</f>
        <v>113.794821754</v>
      </c>
      <c r="X134" s="113">
        <f>VLOOKUP($A134,'RevPAR Raw Data'!$B$6:$BE$43,'RevPAR Raw Data'!AG$1,FALSE)</f>
        <v>58.435593191196602</v>
      </c>
      <c r="Y134" s="114">
        <f>VLOOKUP($A134,'RevPAR Raw Data'!$B$6:$BE$43,'RevPAR Raw Data'!AH$1,FALSE)</f>
        <v>60.260948246217303</v>
      </c>
      <c r="Z134" s="114">
        <f>VLOOKUP($A134,'RevPAR Raw Data'!$B$6:$BE$43,'RevPAR Raw Data'!AI$1,FALSE)</f>
        <v>75.451863823933905</v>
      </c>
      <c r="AA134" s="114">
        <f>VLOOKUP($A134,'RevPAR Raw Data'!$B$6:$BE$43,'RevPAR Raw Data'!AJ$1,FALSE)</f>
        <v>75.487987734983903</v>
      </c>
      <c r="AB134" s="114">
        <f>VLOOKUP($A134,'RevPAR Raw Data'!$B$6:$BE$43,'RevPAR Raw Data'!AK$1,FALSE)</f>
        <v>65.855788629069195</v>
      </c>
      <c r="AC134" s="115">
        <f>VLOOKUP($A134,'RevPAR Raw Data'!$B$6:$BE$43,'RevPAR Raw Data'!AL$1,FALSE)</f>
        <v>67.098436325080201</v>
      </c>
      <c r="AD134" s="114">
        <f>VLOOKUP($A134,'RevPAR Raw Data'!$B$6:$BE$43,'RevPAR Raw Data'!AN$1,FALSE)</f>
        <v>90.517231201283806</v>
      </c>
      <c r="AE134" s="114">
        <f>VLOOKUP($A134,'RevPAR Raw Data'!$B$6:$BE$43,'RevPAR Raw Data'!AO$1,FALSE)</f>
        <v>96.489346343420394</v>
      </c>
      <c r="AF134" s="115">
        <f>VLOOKUP($A134,'RevPAR Raw Data'!$B$6:$BE$43,'RevPAR Raw Data'!AP$1,FALSE)</f>
        <v>93.503288772352107</v>
      </c>
      <c r="AG134" s="116">
        <f>VLOOKUP($A134,'RevPAR Raw Data'!$B$6:$BE$43,'RevPAR Raw Data'!AR$1,FALSE)</f>
        <v>74.642679881443598</v>
      </c>
    </row>
    <row r="135" spans="1:33" ht="14.25">
      <c r="A135" s="93" t="s">
        <v>14</v>
      </c>
      <c r="B135" s="81">
        <f>(VLOOKUP($A134,'Occupancy Raw Data'!$B$8:$BE$51,'Occupancy Raw Data'!AT$3,FALSE))/100</f>
        <v>-7.9969693901438797E-4</v>
      </c>
      <c r="C135" s="82">
        <f>(VLOOKUP($A134,'Occupancy Raw Data'!$B$8:$BE$51,'Occupancy Raw Data'!AU$3,FALSE))/100</f>
        <v>8.7401141929052493E-3</v>
      </c>
      <c r="D135" s="82">
        <f>(VLOOKUP($A134,'Occupancy Raw Data'!$B$8:$BE$51,'Occupancy Raw Data'!AV$3,FALSE))/100</f>
        <v>-7.1057297486497995E-5</v>
      </c>
      <c r="E135" s="82">
        <f>(VLOOKUP($A134,'Occupancy Raw Data'!$B$8:$BE$51,'Occupancy Raw Data'!AW$3,FALSE))/100</f>
        <v>2.9074749875267099E-3</v>
      </c>
      <c r="F135" s="82">
        <f>(VLOOKUP($A134,'Occupancy Raw Data'!$B$8:$BE$51,'Occupancy Raw Data'!AX$3,FALSE))/100</f>
        <v>-2.7053291529324199E-2</v>
      </c>
      <c r="G135" s="82">
        <f>(VLOOKUP($A134,'Occupancy Raw Data'!$B$8:$BE$51,'Occupancy Raw Data'!AY$3,FALSE))/100</f>
        <v>-3.5040022506607599E-3</v>
      </c>
      <c r="H135" s="83">
        <f>(VLOOKUP($A134,'Occupancy Raw Data'!$B$8:$BE$51,'Occupancy Raw Data'!BA$3,FALSE))/100</f>
        <v>-1.8471831830262599E-2</v>
      </c>
      <c r="I135" s="83">
        <f>(VLOOKUP($A134,'Occupancy Raw Data'!$B$8:$BE$51,'Occupancy Raw Data'!BB$3,FALSE))/100</f>
        <v>-9.2585261012623002E-3</v>
      </c>
      <c r="J135" s="82">
        <f>(VLOOKUP($A134,'Occupancy Raw Data'!$B$8:$BE$51,'Occupancy Raw Data'!BC$3,FALSE))/100</f>
        <v>-1.3776520724744E-2</v>
      </c>
      <c r="K135" s="84">
        <f>(VLOOKUP($A134,'Occupancy Raw Data'!$B$8:$BE$51,'Occupancy Raw Data'!BE$3,FALSE))/100</f>
        <v>-6.8569498248652301E-3</v>
      </c>
      <c r="M135" s="81">
        <f>(VLOOKUP($A134,'ADR Raw Data'!$B$6:$BE$49,'ADR Raw Data'!AT$1,FALSE))/100</f>
        <v>-6.3657107168274595E-3</v>
      </c>
      <c r="N135" s="82">
        <f>(VLOOKUP($A134,'ADR Raw Data'!$B$6:$BE$49,'ADR Raw Data'!AU$1,FALSE))/100</f>
        <v>-2.3874512363505698E-4</v>
      </c>
      <c r="O135" s="82">
        <f>(VLOOKUP($A134,'ADR Raw Data'!$B$6:$BE$49,'ADR Raw Data'!AV$1,FALSE))/100</f>
        <v>2.4458361290014001E-3</v>
      </c>
      <c r="P135" s="82">
        <f>(VLOOKUP($A134,'ADR Raw Data'!$B$6:$BE$49,'ADR Raw Data'!AW$1,FALSE))/100</f>
        <v>2.2902889176584602E-3</v>
      </c>
      <c r="Q135" s="82">
        <f>(VLOOKUP($A134,'ADR Raw Data'!$B$6:$BE$49,'ADR Raw Data'!AX$1,FALSE))/100</f>
        <v>-9.4699042898918201E-3</v>
      </c>
      <c r="R135" s="82">
        <f>(VLOOKUP($A134,'ADR Raw Data'!$B$6:$BE$49,'ADR Raw Data'!AY$1,FALSE))/100</f>
        <v>-1.9049522846395701E-3</v>
      </c>
      <c r="S135" s="83">
        <f>(VLOOKUP($A134,'ADR Raw Data'!$B$6:$BE$49,'ADR Raw Data'!BA$1,FALSE))/100</f>
        <v>-7.7862840541668699E-3</v>
      </c>
      <c r="T135" s="83">
        <f>(VLOOKUP($A134,'ADR Raw Data'!$B$6:$BE$49,'ADR Raw Data'!BB$1,FALSE))/100</f>
        <v>-7.64042373442803E-3</v>
      </c>
      <c r="U135" s="82">
        <f>(VLOOKUP($A134,'ADR Raw Data'!$B$6:$BE$49,'ADR Raw Data'!BC$1,FALSE))/100</f>
        <v>-7.6741875058579699E-3</v>
      </c>
      <c r="V135" s="84">
        <f>(VLOOKUP($A134,'ADR Raw Data'!$B$6:$BE$49,'ADR Raw Data'!BE$1,FALSE))/100</f>
        <v>-4.3404552585863294E-3</v>
      </c>
      <c r="X135" s="81">
        <f>(VLOOKUP($A134,'RevPAR Raw Data'!$B$6:$BE$49,'RevPAR Raw Data'!AT$1,FALSE))/100</f>
        <v>-7.1603170164669504E-3</v>
      </c>
      <c r="Y135" s="82">
        <f>(VLOOKUP($A134,'RevPAR Raw Data'!$B$6:$BE$49,'RevPAR Raw Data'!AU$1,FALSE))/100</f>
        <v>8.4992824096266299E-3</v>
      </c>
      <c r="Z135" s="82">
        <f>(VLOOKUP($A134,'RevPAR Raw Data'!$B$6:$BE$49,'RevPAR Raw Data'!AV$1,FALSE))/100</f>
        <v>2.3746050370094802E-3</v>
      </c>
      <c r="AA135" s="82">
        <f>(VLOOKUP($A134,'RevPAR Raw Data'!$B$6:$BE$49,'RevPAR Raw Data'!AW$1,FALSE))/100</f>
        <v>5.2044228629274806E-3</v>
      </c>
      <c r="AB135" s="82">
        <f>(VLOOKUP($A134,'RevPAR Raw Data'!$B$6:$BE$49,'RevPAR Raw Data'!AX$1,FALSE))/100</f>
        <v>-3.6267003737706804E-2</v>
      </c>
      <c r="AC135" s="82">
        <f>(VLOOKUP($A134,'RevPAR Raw Data'!$B$6:$BE$49,'RevPAR Raw Data'!AY$1,FALSE))/100</f>
        <v>-5.4022795782075498E-3</v>
      </c>
      <c r="AD135" s="83">
        <f>(VLOOKUP($A134,'RevPAR Raw Data'!$B$6:$BE$49,'RevPAR Raw Data'!BA$1,FALSE))/100</f>
        <v>-2.6114288954798202E-2</v>
      </c>
      <c r="AE135" s="83">
        <f>(VLOOKUP($A134,'RevPAR Raw Data'!$B$6:$BE$49,'RevPAR Raw Data'!BB$1,FALSE))/100</f>
        <v>-1.6828210773120401E-2</v>
      </c>
      <c r="AF135" s="82">
        <f>(VLOOKUP($A134,'RevPAR Raw Data'!$B$6:$BE$49,'RevPAR Raw Data'!BC$1,FALSE))/100</f>
        <v>-2.1344984627381901E-2</v>
      </c>
      <c r="AG135" s="84">
        <f>(VLOOKUP($A134,'RevPAR Raw Data'!$B$6:$BE$49,'RevPAR Raw Data'!BE$1,FALSE))/100</f>
        <v>-1.1167642799526301E-2</v>
      </c>
    </row>
    <row r="136" spans="1:33">
      <c r="A136" s="131"/>
      <c r="B136" s="109"/>
      <c r="C136" s="110"/>
      <c r="D136" s="110"/>
      <c r="E136" s="110"/>
      <c r="F136" s="110"/>
      <c r="G136" s="111"/>
      <c r="H136" s="91"/>
      <c r="I136" s="91"/>
      <c r="J136" s="111"/>
      <c r="K136" s="112"/>
      <c r="M136" s="113"/>
      <c r="N136" s="114"/>
      <c r="O136" s="114"/>
      <c r="P136" s="114"/>
      <c r="Q136" s="114"/>
      <c r="R136" s="115"/>
      <c r="S136" s="114"/>
      <c r="T136" s="114"/>
      <c r="U136" s="115"/>
      <c r="V136" s="116"/>
      <c r="X136" s="113"/>
      <c r="Y136" s="114"/>
      <c r="Z136" s="114"/>
      <c r="AA136" s="114"/>
      <c r="AB136" s="114"/>
      <c r="AC136" s="115"/>
      <c r="AD136" s="114"/>
      <c r="AE136" s="114"/>
      <c r="AF136" s="115"/>
      <c r="AG136" s="116"/>
    </row>
    <row r="137" spans="1:33">
      <c r="A137" s="108" t="s">
        <v>60</v>
      </c>
      <c r="B137" s="109">
        <f>(VLOOKUP($A137,'Occupancy Raw Data'!$B$8:$BE$54,'Occupancy Raw Data'!AG$3,FALSE))/100</f>
        <v>0.59141859610437297</v>
      </c>
      <c r="C137" s="110">
        <f>(VLOOKUP($A137,'Occupancy Raw Data'!$B$8:$BE$54,'Occupancy Raw Data'!AH$3,FALSE))/100</f>
        <v>0.64507533994854793</v>
      </c>
      <c r="D137" s="110">
        <f>(VLOOKUP($A137,'Occupancy Raw Data'!$B$8:$BE$54,'Occupancy Raw Data'!AI$3,FALSE))/100</f>
        <v>0.72528482175670705</v>
      </c>
      <c r="E137" s="110">
        <f>(VLOOKUP($A137,'Occupancy Raw Data'!$B$8:$BE$54,'Occupancy Raw Data'!AJ$3,FALSE))/100</f>
        <v>0.75505328923190007</v>
      </c>
      <c r="F137" s="110">
        <f>(VLOOKUP($A137,'Occupancy Raw Data'!$B$8:$BE$54,'Occupancy Raw Data'!AK$3,FALSE))/100</f>
        <v>0.72510106578463807</v>
      </c>
      <c r="G137" s="111">
        <f>(VLOOKUP($A137,'Occupancy Raw Data'!$B$8:$BE$54,'Occupancy Raw Data'!AL$3,FALSE))/100</f>
        <v>0.68838662256523309</v>
      </c>
      <c r="H137" s="91">
        <f>(VLOOKUP($A137,'Occupancy Raw Data'!$B$8:$BE$54,'Occupancy Raw Data'!AN$3,FALSE))/100</f>
        <v>0.76378169790518102</v>
      </c>
      <c r="I137" s="91">
        <f>(VLOOKUP($A137,'Occupancy Raw Data'!$B$8:$BE$54,'Occupancy Raw Data'!AO$3,FALSE))/100</f>
        <v>0.75845277471517802</v>
      </c>
      <c r="J137" s="111">
        <f>(VLOOKUP($A137,'Occupancy Raw Data'!$B$8:$BE$54,'Occupancy Raw Data'!AP$3,FALSE))/100</f>
        <v>0.76111723631017991</v>
      </c>
      <c r="K137" s="112">
        <f>(VLOOKUP($A137,'Occupancy Raw Data'!$B$8:$BE$54,'Occupancy Raw Data'!AR$3,FALSE))/100</f>
        <v>0.70916679792093207</v>
      </c>
      <c r="M137" s="113">
        <f>VLOOKUP($A137,'ADR Raw Data'!$B$6:$BE$54,'ADR Raw Data'!AG$1,FALSE)</f>
        <v>100.06065092434299</v>
      </c>
      <c r="N137" s="114">
        <f>VLOOKUP($A137,'ADR Raw Data'!$B$6:$BE$54,'ADR Raw Data'!AH$1,FALSE)</f>
        <v>100.757061672126</v>
      </c>
      <c r="O137" s="114">
        <f>VLOOKUP($A137,'ADR Raw Data'!$B$6:$BE$54,'ADR Raw Data'!AI$1,FALSE)</f>
        <v>104.270699265264</v>
      </c>
      <c r="P137" s="114">
        <f>VLOOKUP($A137,'ADR Raw Data'!$B$6:$BE$54,'ADR Raw Data'!AJ$1,FALSE)</f>
        <v>104.98433560477</v>
      </c>
      <c r="Q137" s="114">
        <f>VLOOKUP($A137,'ADR Raw Data'!$B$6:$BE$54,'ADR Raw Data'!AK$1,FALSE)</f>
        <v>102.94039533705001</v>
      </c>
      <c r="R137" s="115">
        <f>VLOOKUP($A137,'ADR Raw Data'!$B$6:$BE$54,'ADR Raw Data'!AL$1,FALSE)</f>
        <v>102.76508221664599</v>
      </c>
      <c r="S137" s="114">
        <f>VLOOKUP($A137,'ADR Raw Data'!$B$6:$BE$54,'ADR Raw Data'!AN$1,FALSE)</f>
        <v>107.494526645013</v>
      </c>
      <c r="T137" s="114">
        <f>VLOOKUP($A137,'ADR Raw Data'!$B$6:$BE$54,'ADR Raw Data'!AO$1,FALSE)</f>
        <v>108.20636826165899</v>
      </c>
      <c r="U137" s="115">
        <f>VLOOKUP($A137,'ADR Raw Data'!$B$6:$BE$54,'ADR Raw Data'!AP$1,FALSE)</f>
        <v>107.84920147271799</v>
      </c>
      <c r="V137" s="116">
        <f>VLOOKUP($A137,'ADR Raw Data'!$B$6:$BE$54,'ADR Raw Data'!AR$1,FALSE)</f>
        <v>104.324099204145</v>
      </c>
      <c r="X137" s="113">
        <f>VLOOKUP($A137,'RevPAR Raw Data'!$B$6:$BE$54,'RevPAR Raw Data'!AG$1,FALSE)</f>
        <v>59.177729694965002</v>
      </c>
      <c r="Y137" s="114">
        <f>VLOOKUP($A137,'RevPAR Raw Data'!$B$6:$BE$54,'RevPAR Raw Data'!AH$1,FALSE)</f>
        <v>64.995895810363805</v>
      </c>
      <c r="Z137" s="114">
        <f>VLOOKUP($A137,'RevPAR Raw Data'!$B$6:$BE$54,'RevPAR Raw Data'!AI$1,FALSE)</f>
        <v>75.6259555310547</v>
      </c>
      <c r="AA137" s="114">
        <f>VLOOKUP($A137,'RevPAR Raw Data'!$B$6:$BE$54,'RevPAR Raw Data'!AJ$1,FALSE)</f>
        <v>79.268767916207196</v>
      </c>
      <c r="AB137" s="114">
        <f>VLOOKUP($A137,'RevPAR Raw Data'!$B$6:$BE$54,'RevPAR Raw Data'!AK$1,FALSE)</f>
        <v>74.642190371186999</v>
      </c>
      <c r="AC137" s="115">
        <f>VLOOKUP($A137,'RevPAR Raw Data'!$B$6:$BE$54,'RevPAR Raw Data'!AL$1,FALSE)</f>
        <v>70.742107864755596</v>
      </c>
      <c r="AD137" s="114">
        <f>VLOOKUP($A137,'RevPAR Raw Data'!$B$6:$BE$54,'RevPAR Raw Data'!AN$1,FALSE)</f>
        <v>82.102352076442401</v>
      </c>
      <c r="AE137" s="114">
        <f>VLOOKUP($A137,'RevPAR Raw Data'!$B$6:$BE$54,'RevPAR Raw Data'!AO$1,FALSE)</f>
        <v>82.069420249908106</v>
      </c>
      <c r="AF137" s="115">
        <f>VLOOKUP($A137,'RevPAR Raw Data'!$B$6:$BE$54,'RevPAR Raw Data'!AP$1,FALSE)</f>
        <v>82.085886163175303</v>
      </c>
      <c r="AG137" s="116">
        <f>VLOOKUP($A137,'RevPAR Raw Data'!$B$6:$BE$54,'RevPAR Raw Data'!AR$1,FALSE)</f>
        <v>73.983187378589804</v>
      </c>
    </row>
    <row r="138" spans="1:33" ht="14.25">
      <c r="A138" s="93" t="s">
        <v>14</v>
      </c>
      <c r="B138" s="81">
        <f>(VLOOKUP($A137,'Occupancy Raw Data'!$B$8:$BE$54,'Occupancy Raw Data'!AT$3,FALSE))/100</f>
        <v>5.3872614086676297E-2</v>
      </c>
      <c r="C138" s="82">
        <f>(VLOOKUP($A137,'Occupancy Raw Data'!$B$8:$BE$54,'Occupancy Raw Data'!AU$3,FALSE))/100</f>
        <v>8.0375307763022902E-2</v>
      </c>
      <c r="D138" s="82">
        <f>(VLOOKUP($A137,'Occupancy Raw Data'!$B$8:$BE$54,'Occupancy Raw Data'!AV$3,FALSE))/100</f>
        <v>5.7973693417421403E-2</v>
      </c>
      <c r="E138" s="82">
        <f>(VLOOKUP($A137,'Occupancy Raw Data'!$B$8:$BE$54,'Occupancy Raw Data'!AW$3,FALSE))/100</f>
        <v>7.0578932594836802E-2</v>
      </c>
      <c r="F138" s="82">
        <f>(VLOOKUP($A137,'Occupancy Raw Data'!$B$8:$BE$54,'Occupancy Raw Data'!AX$3,FALSE))/100</f>
        <v>8.3247281092190997E-2</v>
      </c>
      <c r="G138" s="82">
        <f>(VLOOKUP($A137,'Occupancy Raw Data'!$B$8:$BE$54,'Occupancy Raw Data'!AY$3,FALSE))/100</f>
        <v>6.9433169303314293E-2</v>
      </c>
      <c r="H138" s="83">
        <f>(VLOOKUP($A137,'Occupancy Raw Data'!$B$8:$BE$54,'Occupancy Raw Data'!BA$3,FALSE))/100</f>
        <v>7.9312589920943699E-2</v>
      </c>
      <c r="I138" s="83">
        <f>(VLOOKUP($A137,'Occupancy Raw Data'!$B$8:$BE$54,'Occupancy Raw Data'!BB$3,FALSE))/100</f>
        <v>4.9428894103712498E-2</v>
      </c>
      <c r="J138" s="82">
        <f>(VLOOKUP($A137,'Occupancy Raw Data'!$B$8:$BE$54,'Occupancy Raw Data'!BC$3,FALSE))/100</f>
        <v>6.42132849350881E-2</v>
      </c>
      <c r="K138" s="84">
        <f>(VLOOKUP($A137,'Occupancy Raw Data'!$B$8:$BE$54,'Occupancy Raw Data'!BE$3,FALSE))/100</f>
        <v>6.7827085297100492E-2</v>
      </c>
      <c r="M138" s="81">
        <f>(VLOOKUP($A137,'ADR Raw Data'!$B$6:$BE$52,'ADR Raw Data'!AT$1,FALSE))/100</f>
        <v>-7.1762291353049304E-2</v>
      </c>
      <c r="N138" s="82">
        <f>(VLOOKUP($A137,'ADR Raw Data'!$B$6:$BE$52,'ADR Raw Data'!AU$1,FALSE))/100</f>
        <v>-6.5150403364615098E-2</v>
      </c>
      <c r="O138" s="82">
        <f>(VLOOKUP($A137,'ADR Raw Data'!$B$6:$BE$52,'ADR Raw Data'!AV$1,FALSE))/100</f>
        <v>-6.0937093693679903E-2</v>
      </c>
      <c r="P138" s="82">
        <f>(VLOOKUP($A137,'ADR Raw Data'!$B$6:$BE$52,'ADR Raw Data'!AW$1,FALSE))/100</f>
        <v>-5.3090139493693601E-2</v>
      </c>
      <c r="Q138" s="82">
        <f>(VLOOKUP($A137,'ADR Raw Data'!$B$6:$BE$52,'ADR Raw Data'!AX$1,FALSE))/100</f>
        <v>-3.7414443540370199E-2</v>
      </c>
      <c r="R138" s="82">
        <f>(VLOOKUP($A137,'ADR Raw Data'!$B$6:$BE$52,'ADR Raw Data'!AY$1,FALSE))/100</f>
        <v>-5.7021470319712497E-2</v>
      </c>
      <c r="S138" s="83">
        <f>(VLOOKUP($A137,'ADR Raw Data'!$B$6:$BE$52,'ADR Raw Data'!BA$1,FALSE))/100</f>
        <v>-7.3606198726275607E-2</v>
      </c>
      <c r="T138" s="83">
        <f>(VLOOKUP($A137,'ADR Raw Data'!$B$6:$BE$52,'ADR Raw Data'!BB$1,FALSE))/100</f>
        <v>-9.2811219831447703E-2</v>
      </c>
      <c r="U138" s="82">
        <f>(VLOOKUP($A137,'ADR Raw Data'!$B$6:$BE$52,'ADR Raw Data'!BC$1,FALSE))/100</f>
        <v>-8.3484590979424206E-2</v>
      </c>
      <c r="V138" s="84">
        <f>(VLOOKUP($A137,'ADR Raw Data'!$B$6:$BE$52,'ADR Raw Data'!BE$1,FALSE))/100</f>
        <v>-6.5650133333613303E-2</v>
      </c>
      <c r="X138" s="81">
        <f>(VLOOKUP($A137,'RevPAR Raw Data'!$B$6:$BE$52,'RevPAR Raw Data'!AT$1,FALSE))/100</f>
        <v>-2.1755699494411397E-2</v>
      </c>
      <c r="Y138" s="82">
        <f>(VLOOKUP($A137,'RevPAR Raw Data'!$B$6:$BE$52,'RevPAR Raw Data'!AU$1,FALSE))/100</f>
        <v>9.9884206770917503E-3</v>
      </c>
      <c r="Z138" s="82">
        <f>(VLOOKUP($A137,'RevPAR Raw Data'!$B$6:$BE$52,'RevPAR Raw Data'!AV$1,FALSE))/100</f>
        <v>-6.4961486638045792E-3</v>
      </c>
      <c r="AA138" s="82">
        <f>(VLOOKUP($A137,'RevPAR Raw Data'!$B$6:$BE$52,'RevPAR Raw Data'!AW$1,FALSE))/100</f>
        <v>1.3741747724367299E-2</v>
      </c>
      <c r="AB138" s="82">
        <f>(VLOOKUP($A137,'RevPAR Raw Data'!$B$6:$BE$52,'RevPAR Raw Data'!AX$1,FALSE))/100</f>
        <v>4.2718186853507596E-2</v>
      </c>
      <c r="AC138" s="82">
        <f>(VLOOKUP($A137,'RevPAR Raw Data'!$B$6:$BE$52,'RevPAR Raw Data'!AY$1,FALSE))/100</f>
        <v>8.4525175809692203E-3</v>
      </c>
      <c r="AD138" s="83">
        <f>(VLOOKUP($A137,'RevPAR Raw Data'!$B$6:$BE$52,'RevPAR Raw Data'!BA$1,FALSE))/100</f>
        <v>-1.3150706054850301E-4</v>
      </c>
      <c r="AE138" s="83">
        <f>(VLOOKUP($A137,'RevPAR Raw Data'!$B$6:$BE$52,'RevPAR Raw Data'!BB$1,FALSE))/100</f>
        <v>-4.79698816844202E-2</v>
      </c>
      <c r="AF138" s="82">
        <f>(VLOOKUP($A137,'RevPAR Raw Data'!$B$6:$BE$52,'RevPAR Raw Data'!BC$1,FALSE))/100</f>
        <v>-2.4632125872587101E-2</v>
      </c>
      <c r="AG138" s="84">
        <f>(VLOOKUP($A137,'RevPAR Raw Data'!$B$6:$BE$52,'RevPAR Raw Data'!BE$1,FALSE))/100</f>
        <v>-2.2759052298977601E-3</v>
      </c>
    </row>
    <row r="139" spans="1:33">
      <c r="A139" s="131"/>
      <c r="B139" s="109"/>
      <c r="C139" s="110"/>
      <c r="D139" s="110"/>
      <c r="E139" s="110"/>
      <c r="F139" s="110"/>
      <c r="G139" s="111"/>
      <c r="H139" s="91"/>
      <c r="I139" s="91"/>
      <c r="J139" s="111"/>
      <c r="K139" s="112"/>
      <c r="M139" s="113"/>
      <c r="N139" s="114"/>
      <c r="O139" s="114"/>
      <c r="P139" s="114"/>
      <c r="Q139" s="114"/>
      <c r="R139" s="115"/>
      <c r="S139" s="114"/>
      <c r="T139" s="114"/>
      <c r="U139" s="115"/>
      <c r="V139" s="116"/>
      <c r="X139" s="113"/>
      <c r="Y139" s="114"/>
      <c r="Z139" s="114"/>
      <c r="AA139" s="114"/>
      <c r="AB139" s="114"/>
      <c r="AC139" s="115"/>
      <c r="AD139" s="114"/>
      <c r="AE139" s="114"/>
      <c r="AF139" s="115"/>
      <c r="AG139" s="116"/>
    </row>
    <row r="140" spans="1:33">
      <c r="A140" s="108" t="s">
        <v>62</v>
      </c>
      <c r="B140" s="109">
        <f>(VLOOKUP($A140,'Occupancy Raw Data'!$B$8:$BE$45,'Occupancy Raw Data'!AG$3,FALSE))/100</f>
        <v>0.55694127708095698</v>
      </c>
      <c r="C140" s="110">
        <f>(VLOOKUP($A140,'Occupancy Raw Data'!$B$8:$BE$45,'Occupancy Raw Data'!AH$3,FALSE))/100</f>
        <v>0.55052736602052399</v>
      </c>
      <c r="D140" s="110">
        <f>(VLOOKUP($A140,'Occupancy Raw Data'!$B$8:$BE$45,'Occupancy Raw Data'!AI$3,FALSE))/100</f>
        <v>0.619726339794754</v>
      </c>
      <c r="E140" s="110">
        <f>(VLOOKUP($A140,'Occupancy Raw Data'!$B$8:$BE$45,'Occupancy Raw Data'!AJ$3,FALSE))/100</f>
        <v>0.62129418472063802</v>
      </c>
      <c r="F140" s="110">
        <f>(VLOOKUP($A140,'Occupancy Raw Data'!$B$8:$BE$45,'Occupancy Raw Data'!AK$3,FALSE))/100</f>
        <v>0.620367730900798</v>
      </c>
      <c r="G140" s="111">
        <f>(VLOOKUP($A140,'Occupancy Raw Data'!$B$8:$BE$45,'Occupancy Raw Data'!AL$3,FALSE))/100</f>
        <v>0.593771379703534</v>
      </c>
      <c r="H140" s="91">
        <f>(VLOOKUP($A140,'Occupancy Raw Data'!$B$8:$BE$45,'Occupancy Raw Data'!AN$3,FALSE))/100</f>
        <v>0.68949543899657895</v>
      </c>
      <c r="I140" s="91">
        <f>(VLOOKUP($A140,'Occupancy Raw Data'!$B$8:$BE$45,'Occupancy Raw Data'!AO$3,FALSE))/100</f>
        <v>0.72213511972633893</v>
      </c>
      <c r="J140" s="111">
        <f>(VLOOKUP($A140,'Occupancy Raw Data'!$B$8:$BE$45,'Occupancy Raw Data'!AP$3,FALSE))/100</f>
        <v>0.70581527936145905</v>
      </c>
      <c r="K140" s="112">
        <f>(VLOOKUP($A140,'Occupancy Raw Data'!$B$8:$BE$45,'Occupancy Raw Data'!AR$3,FALSE))/100</f>
        <v>0.62578392246294101</v>
      </c>
      <c r="M140" s="113">
        <f>VLOOKUP($A140,'ADR Raw Data'!$B$6:$BE$43,'ADR Raw Data'!AG$1,FALSE)</f>
        <v>94.398042303262898</v>
      </c>
      <c r="N140" s="114">
        <f>VLOOKUP($A140,'ADR Raw Data'!$B$6:$BE$43,'ADR Raw Data'!AH$1,FALSE)</f>
        <v>88.060998731391507</v>
      </c>
      <c r="O140" s="114">
        <f>VLOOKUP($A140,'ADR Raw Data'!$B$6:$BE$43,'ADR Raw Data'!AI$1,FALSE)</f>
        <v>91.004502035418497</v>
      </c>
      <c r="P140" s="114">
        <f>VLOOKUP($A140,'ADR Raw Data'!$B$6:$BE$43,'ADR Raw Data'!AJ$1,FALSE)</f>
        <v>90.146015427850401</v>
      </c>
      <c r="Q140" s="114">
        <f>VLOOKUP($A140,'ADR Raw Data'!$B$6:$BE$43,'ADR Raw Data'!AK$1,FALSE)</f>
        <v>88.952585502584697</v>
      </c>
      <c r="R140" s="115">
        <f>VLOOKUP($A140,'ADR Raw Data'!$B$6:$BE$43,'ADR Raw Data'!AL$1,FALSE)</f>
        <v>90.486864418252907</v>
      </c>
      <c r="S140" s="114">
        <f>VLOOKUP($A140,'ADR Raw Data'!$B$6:$BE$43,'ADR Raw Data'!AN$1,FALSE)</f>
        <v>106.78250592248</v>
      </c>
      <c r="T140" s="114">
        <f>VLOOKUP($A140,'ADR Raw Data'!$B$6:$BE$43,'ADR Raw Data'!AO$1,FALSE)</f>
        <v>109.787741113194</v>
      </c>
      <c r="U140" s="115">
        <f>VLOOKUP($A140,'ADR Raw Data'!$B$6:$BE$43,'ADR Raw Data'!AP$1,FALSE)</f>
        <v>108.31986699818199</v>
      </c>
      <c r="V140" s="116">
        <f>VLOOKUP($A140,'ADR Raw Data'!$B$6:$BE$43,'ADR Raw Data'!AR$1,FALSE)</f>
        <v>96.233624714074196</v>
      </c>
      <c r="X140" s="113">
        <f>VLOOKUP($A140,'RevPAR Raw Data'!$B$6:$BE$43,'RevPAR Raw Data'!AG$1,FALSE)</f>
        <v>52.574166234321503</v>
      </c>
      <c r="Y140" s="114">
        <f>VLOOKUP($A140,'RevPAR Raw Data'!$B$6:$BE$43,'RevPAR Raw Data'!AH$1,FALSE)</f>
        <v>48.479989680729702</v>
      </c>
      <c r="Z140" s="114">
        <f>VLOOKUP($A140,'RevPAR Raw Data'!$B$6:$BE$43,'RevPAR Raw Data'!AI$1,FALSE)</f>
        <v>56.3978869512542</v>
      </c>
      <c r="AA140" s="114">
        <f>VLOOKUP($A140,'RevPAR Raw Data'!$B$6:$BE$43,'RevPAR Raw Data'!AJ$1,FALSE)</f>
        <v>56.007195161060402</v>
      </c>
      <c r="AB140" s="114">
        <f>VLOOKUP($A140,'RevPAR Raw Data'!$B$6:$BE$43,'RevPAR Raw Data'!AK$1,FALSE)</f>
        <v>55.183313625997698</v>
      </c>
      <c r="AC140" s="115">
        <f>VLOOKUP($A140,'RevPAR Raw Data'!$B$6:$BE$43,'RevPAR Raw Data'!AL$1,FALSE)</f>
        <v>53.728510330672698</v>
      </c>
      <c r="AD140" s="114">
        <f>VLOOKUP($A140,'RevPAR Raw Data'!$B$6:$BE$43,'RevPAR Raw Data'!AN$1,FALSE)</f>
        <v>73.626050798175498</v>
      </c>
      <c r="AE140" s="114">
        <f>VLOOKUP($A140,'RevPAR Raw Data'!$B$6:$BE$43,'RevPAR Raw Data'!AO$1,FALSE)</f>
        <v>79.281583573261102</v>
      </c>
      <c r="AF140" s="115">
        <f>VLOOKUP($A140,'RevPAR Raw Data'!$B$6:$BE$43,'RevPAR Raw Data'!AP$1,FALSE)</f>
        <v>76.453817185718293</v>
      </c>
      <c r="AG140" s="116">
        <f>VLOOKUP($A140,'RevPAR Raw Data'!$B$6:$BE$43,'RevPAR Raw Data'!AR$1,FALSE)</f>
        <v>60.221455146399997</v>
      </c>
    </row>
    <row r="141" spans="1:33" ht="14.25">
      <c r="A141" s="93" t="s">
        <v>14</v>
      </c>
      <c r="B141" s="81">
        <f>(VLOOKUP($A140,'Occupancy Raw Data'!$B$8:$BE$51,'Occupancy Raw Data'!AT$3,FALSE))/100</f>
        <v>3.8618221217747897E-2</v>
      </c>
      <c r="C141" s="82">
        <f>(VLOOKUP($A140,'Occupancy Raw Data'!$B$8:$BE$51,'Occupancy Raw Data'!AU$3,FALSE))/100</f>
        <v>2.0425971481241301E-2</v>
      </c>
      <c r="D141" s="82">
        <f>(VLOOKUP($A140,'Occupancy Raw Data'!$B$8:$BE$51,'Occupancy Raw Data'!AV$3,FALSE))/100</f>
        <v>1.53855401722318E-2</v>
      </c>
      <c r="E141" s="82">
        <f>(VLOOKUP($A140,'Occupancy Raw Data'!$B$8:$BE$51,'Occupancy Raw Data'!AW$3,FALSE))/100</f>
        <v>3.90392304526457E-3</v>
      </c>
      <c r="F141" s="82">
        <f>(VLOOKUP($A140,'Occupancy Raw Data'!$B$8:$BE$51,'Occupancy Raw Data'!AX$3,FALSE))/100</f>
        <v>1.30100992321763E-2</v>
      </c>
      <c r="G141" s="82">
        <f>(VLOOKUP($A140,'Occupancy Raw Data'!$B$8:$BE$51,'Occupancy Raw Data'!AY$3,FALSE))/100</f>
        <v>1.7653703007985799E-2</v>
      </c>
      <c r="H141" s="83">
        <f>(VLOOKUP($A140,'Occupancy Raw Data'!$B$8:$BE$51,'Occupancy Raw Data'!BA$3,FALSE))/100</f>
        <v>-3.1869993800612002E-3</v>
      </c>
      <c r="I141" s="83">
        <f>(VLOOKUP($A140,'Occupancy Raw Data'!$B$8:$BE$51,'Occupancy Raw Data'!BB$3,FALSE))/100</f>
        <v>-3.3391694910374296E-2</v>
      </c>
      <c r="J141" s="82">
        <f>(VLOOKUP($A140,'Occupancy Raw Data'!$B$8:$BE$51,'Occupancy Raw Data'!BC$3,FALSE))/100</f>
        <v>-1.8870666488246198E-2</v>
      </c>
      <c r="K141" s="84">
        <f>(VLOOKUP($A140,'Occupancy Raw Data'!$B$8:$BE$51,'Occupancy Raw Data'!BE$3,FALSE))/100</f>
        <v>5.5901266331538401E-3</v>
      </c>
      <c r="M141" s="81">
        <f>(VLOOKUP($A140,'ADR Raw Data'!$B$6:$BE$49,'ADR Raw Data'!AT$1,FALSE))/100</f>
        <v>-4.8334740385669603E-3</v>
      </c>
      <c r="N141" s="82">
        <f>(VLOOKUP($A140,'ADR Raw Data'!$B$6:$BE$49,'ADR Raw Data'!AU$1,FALSE))/100</f>
        <v>-3.3886720759146401E-2</v>
      </c>
      <c r="O141" s="82">
        <f>(VLOOKUP($A140,'ADR Raw Data'!$B$6:$BE$49,'ADR Raw Data'!AV$1,FALSE))/100</f>
        <v>-1.73956648833796E-2</v>
      </c>
      <c r="P141" s="82">
        <f>(VLOOKUP($A140,'ADR Raw Data'!$B$6:$BE$49,'ADR Raw Data'!AW$1,FALSE))/100</f>
        <v>-3.5368151981819501E-2</v>
      </c>
      <c r="Q141" s="82">
        <f>(VLOOKUP($A140,'ADR Raw Data'!$B$6:$BE$49,'ADR Raw Data'!AX$1,FALSE))/100</f>
        <v>-4.1276097750628196E-2</v>
      </c>
      <c r="R141" s="82">
        <f>(VLOOKUP($A140,'ADR Raw Data'!$B$6:$BE$49,'ADR Raw Data'!AY$1,FALSE))/100</f>
        <v>-2.6695155505769699E-2</v>
      </c>
      <c r="S141" s="83">
        <f>(VLOOKUP($A140,'ADR Raw Data'!$B$6:$BE$49,'ADR Raw Data'!BA$1,FALSE))/100</f>
        <v>-3.4447495948079603E-2</v>
      </c>
      <c r="T141" s="83">
        <f>(VLOOKUP($A140,'ADR Raw Data'!$B$6:$BE$49,'ADR Raw Data'!BB$1,FALSE))/100</f>
        <v>-3.7682406526805899E-2</v>
      </c>
      <c r="U141" s="82">
        <f>(VLOOKUP($A140,'ADR Raw Data'!$B$6:$BE$49,'ADR Raw Data'!BC$1,FALSE))/100</f>
        <v>-3.6357777549924003E-2</v>
      </c>
      <c r="V141" s="84">
        <f>(VLOOKUP($A140,'ADR Raw Data'!$B$6:$BE$49,'ADR Raw Data'!BE$1,FALSE))/100</f>
        <v>-3.1746172116042401E-2</v>
      </c>
      <c r="X141" s="81">
        <f>(VLOOKUP($A140,'RevPAR Raw Data'!$B$6:$BE$49,'RevPAR Raw Data'!AT$1,FALSE))/100</f>
        <v>3.3598087009509302E-2</v>
      </c>
      <c r="Y141" s="82">
        <f>(VLOOKUP($A140,'RevPAR Raw Data'!$B$6:$BE$49,'RevPAR Raw Data'!AU$1,FALSE))/100</f>
        <v>-1.4152918469724201E-2</v>
      </c>
      <c r="Z141" s="82">
        <f>(VLOOKUP($A140,'RevPAR Raw Data'!$B$6:$BE$49,'RevPAR Raw Data'!AV$1,FALSE))/100</f>
        <v>-2.2777664120337097E-3</v>
      </c>
      <c r="AA141" s="82">
        <f>(VLOOKUP($A140,'RevPAR Raw Data'!$B$6:$BE$49,'RevPAR Raw Data'!AW$1,FALSE))/100</f>
        <v>-3.16023034801452E-2</v>
      </c>
      <c r="AB141" s="82">
        <f>(VLOOKUP($A140,'RevPAR Raw Data'!$B$6:$BE$49,'RevPAR Raw Data'!AX$1,FALSE))/100</f>
        <v>-2.88030046461046E-2</v>
      </c>
      <c r="AC141" s="82">
        <f>(VLOOKUP($A140,'RevPAR Raw Data'!$B$6:$BE$49,'RevPAR Raw Data'!AY$1,FALSE))/100</f>
        <v>-9.5127208448347392E-3</v>
      </c>
      <c r="AD141" s="83">
        <f>(VLOOKUP($A140,'RevPAR Raw Data'!$B$6:$BE$49,'RevPAR Raw Data'!BA$1,FALSE))/100</f>
        <v>-3.7524711179909603E-2</v>
      </c>
      <c r="AE141" s="83">
        <f>(VLOOKUP($A140,'RevPAR Raw Data'!$B$6:$BE$49,'RevPAR Raw Data'!BB$1,FALSE))/100</f>
        <v>-6.9815822014948403E-2</v>
      </c>
      <c r="AF141" s="82">
        <f>(VLOOKUP($A140,'RevPAR Raw Data'!$B$6:$BE$49,'RevPAR Raw Data'!BC$1,FALSE))/100</f>
        <v>-5.4542348543771803E-2</v>
      </c>
      <c r="AG141" s="84">
        <f>(VLOOKUP($A140,'RevPAR Raw Data'!$B$6:$BE$49,'RevPAR Raw Data'!BE$1,FALSE))/100</f>
        <v>-2.6333510605135099E-2</v>
      </c>
    </row>
    <row r="142" spans="1:33">
      <c r="A142" s="131"/>
      <c r="B142" s="109"/>
      <c r="C142" s="110"/>
      <c r="D142" s="110"/>
      <c r="E142" s="110"/>
      <c r="F142" s="110"/>
      <c r="G142" s="111"/>
      <c r="H142" s="91"/>
      <c r="I142" s="91"/>
      <c r="J142" s="111"/>
      <c r="K142" s="112"/>
      <c r="M142" s="113"/>
      <c r="N142" s="114"/>
      <c r="O142" s="114"/>
      <c r="P142" s="114"/>
      <c r="Q142" s="114"/>
      <c r="R142" s="115"/>
      <c r="S142" s="114"/>
      <c r="T142" s="114"/>
      <c r="U142" s="115"/>
      <c r="V142" s="116"/>
      <c r="X142" s="113"/>
      <c r="Y142" s="114"/>
      <c r="Z142" s="114"/>
      <c r="AA142" s="114"/>
      <c r="AB142" s="114"/>
      <c r="AC142" s="115"/>
      <c r="AD142" s="114"/>
      <c r="AE142" s="114"/>
      <c r="AF142" s="115"/>
      <c r="AG142" s="116"/>
    </row>
    <row r="143" spans="1:33">
      <c r="A143" s="108" t="s">
        <v>58</v>
      </c>
      <c r="B143" s="109">
        <f>(VLOOKUP($A143,'Occupancy Raw Data'!$B$8:$BE$45,'Occupancy Raw Data'!AG$3,FALSE))/100</f>
        <v>0.55658445788738897</v>
      </c>
      <c r="C143" s="110">
        <f>(VLOOKUP($A143,'Occupancy Raw Data'!$B$8:$BE$45,'Occupancy Raw Data'!AH$3,FALSE))/100</f>
        <v>0.60688692415076706</v>
      </c>
      <c r="D143" s="110">
        <f>(VLOOKUP($A143,'Occupancy Raw Data'!$B$8:$BE$45,'Occupancy Raw Data'!AI$3,FALSE))/100</f>
        <v>0.65574685900418705</v>
      </c>
      <c r="E143" s="110">
        <f>(VLOOKUP($A143,'Occupancy Raw Data'!$B$8:$BE$45,'Occupancy Raw Data'!AJ$3,FALSE))/100</f>
        <v>0.65332712889716105</v>
      </c>
      <c r="F143" s="110">
        <f>(VLOOKUP($A143,'Occupancy Raw Data'!$B$8:$BE$45,'Occupancy Raw Data'!AK$3,FALSE))/100</f>
        <v>0.62363890181479698</v>
      </c>
      <c r="G143" s="111">
        <f>(VLOOKUP($A143,'Occupancy Raw Data'!$B$8:$BE$45,'Occupancy Raw Data'!AL$3,FALSE))/100</f>
        <v>0.61923685435085996</v>
      </c>
      <c r="H143" s="91">
        <f>(VLOOKUP($A143,'Occupancy Raw Data'!$B$8:$BE$45,'Occupancy Raw Data'!AN$3,FALSE))/100</f>
        <v>0.68134015821312199</v>
      </c>
      <c r="I143" s="91">
        <f>(VLOOKUP($A143,'Occupancy Raw Data'!$B$8:$BE$45,'Occupancy Raw Data'!AO$3,FALSE))/100</f>
        <v>0.71954397394136804</v>
      </c>
      <c r="J143" s="111">
        <f>(VLOOKUP($A143,'Occupancy Raw Data'!$B$8:$BE$45,'Occupancy Raw Data'!AP$3,FALSE))/100</f>
        <v>0.70044206607724502</v>
      </c>
      <c r="K143" s="112">
        <f>(VLOOKUP($A143,'Occupancy Raw Data'!$B$8:$BE$45,'Occupancy Raw Data'!AR$3,FALSE))/100</f>
        <v>0.64243834341554207</v>
      </c>
      <c r="M143" s="113">
        <f>VLOOKUP($A143,'ADR Raw Data'!$B$6:$BE$43,'ADR Raw Data'!AG$1,FALSE)</f>
        <v>92.759942245631606</v>
      </c>
      <c r="N143" s="114">
        <f>VLOOKUP($A143,'ADR Raw Data'!$B$6:$BE$43,'ADR Raw Data'!AH$1,FALSE)</f>
        <v>96.110047822419801</v>
      </c>
      <c r="O143" s="114">
        <f>VLOOKUP($A143,'ADR Raw Data'!$B$6:$BE$43,'ADR Raw Data'!AI$1,FALSE)</f>
        <v>98.6219745529378</v>
      </c>
      <c r="P143" s="114">
        <f>VLOOKUP($A143,'ADR Raw Data'!$B$6:$BE$43,'ADR Raw Data'!AJ$1,FALSE)</f>
        <v>96.836521403133901</v>
      </c>
      <c r="Q143" s="114">
        <f>VLOOKUP($A143,'ADR Raw Data'!$B$6:$BE$43,'ADR Raw Data'!AK$1,FALSE)</f>
        <v>93.667770952096703</v>
      </c>
      <c r="R143" s="115">
        <f>VLOOKUP($A143,'ADR Raw Data'!$B$6:$BE$43,'ADR Raw Data'!AL$1,FALSE)</f>
        <v>95.701188888888794</v>
      </c>
      <c r="S143" s="114">
        <f>VLOOKUP($A143,'ADR Raw Data'!$B$6:$BE$43,'ADR Raw Data'!AN$1,FALSE)</f>
        <v>102.21086936210899</v>
      </c>
      <c r="T143" s="114">
        <f>VLOOKUP($A143,'ADR Raw Data'!$B$6:$BE$43,'ADR Raw Data'!AO$1,FALSE)</f>
        <v>105.99530858177501</v>
      </c>
      <c r="U143" s="115">
        <f>VLOOKUP($A143,'ADR Raw Data'!$B$6:$BE$43,'ADR Raw Data'!AP$1,FALSE)</f>
        <v>104.15469210430101</v>
      </c>
      <c r="V143" s="116">
        <f>VLOOKUP($A143,'ADR Raw Data'!$B$6:$BE$43,'ADR Raw Data'!AR$1,FALSE)</f>
        <v>98.334544099873696</v>
      </c>
      <c r="X143" s="113">
        <f>VLOOKUP($A143,'RevPAR Raw Data'!$B$6:$BE$43,'RevPAR Raw Data'!AG$1,FALSE)</f>
        <v>51.628742168450401</v>
      </c>
      <c r="Y143" s="114">
        <f>VLOOKUP($A143,'RevPAR Raw Data'!$B$6:$BE$43,'RevPAR Raw Data'!AH$1,FALSE)</f>
        <v>58.327931302931503</v>
      </c>
      <c r="Z143" s="114">
        <f>VLOOKUP($A143,'RevPAR Raw Data'!$B$6:$BE$43,'RevPAR Raw Data'!AI$1,FALSE)</f>
        <v>64.671050041879894</v>
      </c>
      <c r="AA143" s="114">
        <f>VLOOKUP($A143,'RevPAR Raw Data'!$B$6:$BE$43,'RevPAR Raw Data'!AJ$1,FALSE)</f>
        <v>63.265926500697901</v>
      </c>
      <c r="AB143" s="114">
        <f>VLOOKUP($A143,'RevPAR Raw Data'!$B$6:$BE$43,'RevPAR Raw Data'!AK$1,FALSE)</f>
        <v>58.414865812005502</v>
      </c>
      <c r="AC143" s="115">
        <f>VLOOKUP($A143,'RevPAR Raw Data'!$B$6:$BE$43,'RevPAR Raw Data'!AL$1,FALSE)</f>
        <v>59.261703165193097</v>
      </c>
      <c r="AD143" s="114">
        <f>VLOOKUP($A143,'RevPAR Raw Data'!$B$6:$BE$43,'RevPAR Raw Data'!AN$1,FALSE)</f>
        <v>69.640369902280099</v>
      </c>
      <c r="AE143" s="114">
        <f>VLOOKUP($A143,'RevPAR Raw Data'!$B$6:$BE$43,'RevPAR Raw Data'!AO$1,FALSE)</f>
        <v>76.268285556072499</v>
      </c>
      <c r="AF143" s="115">
        <f>VLOOKUP($A143,'RevPAR Raw Data'!$B$6:$BE$43,'RevPAR Raw Data'!AP$1,FALSE)</f>
        <v>72.954327729176299</v>
      </c>
      <c r="AG143" s="116">
        <f>VLOOKUP($A143,'RevPAR Raw Data'!$B$6:$BE$43,'RevPAR Raw Data'!AR$1,FALSE)</f>
        <v>63.173881612045399</v>
      </c>
    </row>
    <row r="144" spans="1:33" thickBot="1">
      <c r="A144" s="97" t="s">
        <v>14</v>
      </c>
      <c r="B144" s="87">
        <f>(VLOOKUP($A143,'Occupancy Raw Data'!$B$8:$BE$51,'Occupancy Raw Data'!AT$3,FALSE))/100</f>
        <v>-4.4144850461526698E-2</v>
      </c>
      <c r="C144" s="88">
        <f>(VLOOKUP($A143,'Occupancy Raw Data'!$B$8:$BE$51,'Occupancy Raw Data'!AU$3,FALSE))/100</f>
        <v>-3.52198144896569E-2</v>
      </c>
      <c r="D144" s="88">
        <f>(VLOOKUP($A143,'Occupancy Raw Data'!$B$8:$BE$51,'Occupancy Raw Data'!AV$3,FALSE))/100</f>
        <v>-2.2430788031536201E-2</v>
      </c>
      <c r="E144" s="88">
        <f>(VLOOKUP($A143,'Occupancy Raw Data'!$B$8:$BE$51,'Occupancy Raw Data'!AW$3,FALSE))/100</f>
        <v>-3.8837782942380404E-2</v>
      </c>
      <c r="F144" s="88">
        <f>(VLOOKUP($A143,'Occupancy Raw Data'!$B$8:$BE$51,'Occupancy Raw Data'!AX$3,FALSE))/100</f>
        <v>-4.9662343746304599E-2</v>
      </c>
      <c r="G144" s="88">
        <f>(VLOOKUP($A143,'Occupancy Raw Data'!$B$8:$BE$51,'Occupancy Raw Data'!AY$3,FALSE))/100</f>
        <v>-3.7878230250804598E-2</v>
      </c>
      <c r="H144" s="89">
        <f>(VLOOKUP($A143,'Occupancy Raw Data'!$B$8:$BE$51,'Occupancy Raw Data'!BA$3,FALSE))/100</f>
        <v>-1.9629700976741201E-4</v>
      </c>
      <c r="I144" s="89">
        <f>(VLOOKUP($A143,'Occupancy Raw Data'!$B$8:$BE$51,'Occupancy Raw Data'!BB$3,FALSE))/100</f>
        <v>4.5171708524428204E-3</v>
      </c>
      <c r="J144" s="88">
        <f>(VLOOKUP($A143,'Occupancy Raw Data'!$B$8:$BE$51,'Occupancy Raw Data'!BC$3,FALSE))/100</f>
        <v>2.1605015255080299E-3</v>
      </c>
      <c r="K144" s="90">
        <f>(VLOOKUP($A143,'Occupancy Raw Data'!$B$8:$BE$51,'Occupancy Raw Data'!BE$3,FALSE))/100</f>
        <v>-2.5792389638930602E-2</v>
      </c>
      <c r="M144" s="87">
        <f>(VLOOKUP($A143,'ADR Raw Data'!$B$6:$BE$49,'ADR Raw Data'!AT$1,FALSE))/100</f>
        <v>-1.2938828112008E-3</v>
      </c>
      <c r="N144" s="88">
        <f>(VLOOKUP($A143,'ADR Raw Data'!$B$6:$BE$49,'ADR Raw Data'!AU$1,FALSE))/100</f>
        <v>1.51212209020237E-2</v>
      </c>
      <c r="O144" s="88">
        <f>(VLOOKUP($A143,'ADR Raw Data'!$B$6:$BE$49,'ADR Raw Data'!AV$1,FALSE))/100</f>
        <v>2.8882687093805003E-2</v>
      </c>
      <c r="P144" s="88">
        <f>(VLOOKUP($A143,'ADR Raw Data'!$B$6:$BE$49,'ADR Raw Data'!AW$1,FALSE))/100</f>
        <v>7.7842911181800999E-3</v>
      </c>
      <c r="Q144" s="88">
        <f>(VLOOKUP($A143,'ADR Raw Data'!$B$6:$BE$49,'ADR Raw Data'!AX$1,FALSE))/100</f>
        <v>-1.2240696173425101E-2</v>
      </c>
      <c r="R144" s="88">
        <f>(VLOOKUP($A143,'ADR Raw Data'!$B$6:$BE$49,'ADR Raw Data'!AY$1,FALSE))/100</f>
        <v>8.1618144464262795E-3</v>
      </c>
      <c r="S144" s="89">
        <f>(VLOOKUP($A143,'ADR Raw Data'!$B$6:$BE$49,'ADR Raw Data'!BA$1,FALSE))/100</f>
        <v>-2.5440328329422602E-3</v>
      </c>
      <c r="T144" s="89">
        <f>(VLOOKUP($A143,'ADR Raw Data'!$B$6:$BE$49,'ADR Raw Data'!BB$1,FALSE))/100</f>
        <v>2.38009416883414E-2</v>
      </c>
      <c r="U144" s="88">
        <f>(VLOOKUP($A143,'ADR Raw Data'!$B$6:$BE$49,'ADR Raw Data'!BC$1,FALSE))/100</f>
        <v>1.1055392598858399E-2</v>
      </c>
      <c r="V144" s="90">
        <f>(VLOOKUP($A143,'ADR Raw Data'!$B$6:$BE$49,'ADR Raw Data'!BE$1,FALSE))/100</f>
        <v>9.8004108222454096E-3</v>
      </c>
      <c r="X144" s="87">
        <f>(VLOOKUP($A143,'RevPAR Raw Data'!$B$6:$BE$49,'RevPAR Raw Data'!AT$1,FALSE))/100</f>
        <v>-4.5381615009512301E-2</v>
      </c>
      <c r="Y144" s="88">
        <f>(VLOOKUP($A143,'RevPAR Raw Data'!$B$6:$BE$49,'RevPAR Raw Data'!AU$1,FALSE))/100</f>
        <v>-2.0631160182659501E-2</v>
      </c>
      <c r="Z144" s="88">
        <f>(VLOOKUP($A143,'RevPAR Raw Data'!$B$6:$BE$49,'RevPAR Raw Data'!AV$1,FALSE))/100</f>
        <v>5.8040376302864903E-3</v>
      </c>
      <c r="AA144" s="88">
        <f>(VLOOKUP($A143,'RevPAR Raw Data'!$B$6:$BE$49,'RevPAR Raw Data'!AW$1,FALSE))/100</f>
        <v>-3.1355816433008402E-2</v>
      </c>
      <c r="AB144" s="88">
        <f>(VLOOKUP($A143,'RevPAR Raw Data'!$B$6:$BE$49,'RevPAR Raw Data'!AX$1,FALSE))/100</f>
        <v>-6.1295138258671E-2</v>
      </c>
      <c r="AC144" s="88">
        <f>(VLOOKUP($A143,'RevPAR Raw Data'!$B$6:$BE$49,'RevPAR Raw Data'!AY$1,FALSE))/100</f>
        <v>-3.0025570891244403E-2</v>
      </c>
      <c r="AD144" s="89">
        <f>(VLOOKUP($A143,'RevPAR Raw Data'!$B$6:$BE$49,'RevPAR Raw Data'!BA$1,FALSE))/100</f>
        <v>-2.7398304566718201E-3</v>
      </c>
      <c r="AE144" s="89">
        <f>(VLOOKUP($A143,'RevPAR Raw Data'!$B$6:$BE$49,'RevPAR Raw Data'!BB$1,FALSE))/100</f>
        <v>2.8425625460839397E-2</v>
      </c>
      <c r="AF144" s="88">
        <f>(VLOOKUP($A143,'RevPAR Raw Data'!$B$6:$BE$49,'RevPAR Raw Data'!BC$1,FALSE))/100</f>
        <v>1.32397793169414E-2</v>
      </c>
      <c r="AG144" s="90">
        <f>(VLOOKUP($A143,'RevPAR Raw Data'!$B$6:$BE$49,'RevPAR Raw Data'!BE$1,FALSE))/100</f>
        <v>-1.62447548312342E-2</v>
      </c>
    </row>
    <row r="145" spans="1:33" ht="14.25" customHeight="1">
      <c r="A145" s="204" t="s">
        <v>63</v>
      </c>
      <c r="B145" s="205"/>
      <c r="C145" s="205"/>
      <c r="D145" s="205"/>
      <c r="E145" s="205"/>
      <c r="F145" s="205"/>
      <c r="G145" s="205"/>
      <c r="H145" s="205"/>
      <c r="I145" s="205"/>
      <c r="J145" s="205"/>
      <c r="K145" s="205"/>
      <c r="M145" s="141"/>
      <c r="N145" s="141"/>
      <c r="O145" s="141"/>
      <c r="P145" s="141"/>
      <c r="Q145" s="141"/>
      <c r="R145" s="140"/>
      <c r="S145" s="141"/>
      <c r="T145" s="141"/>
      <c r="U145" s="141"/>
      <c r="V145" s="141"/>
      <c r="W145" s="141"/>
      <c r="X145" s="141"/>
      <c r="Y145" s="141"/>
      <c r="Z145" s="141"/>
      <c r="AA145" s="141"/>
      <c r="AB145" s="140"/>
      <c r="AC145" s="141"/>
      <c r="AD145" s="141"/>
      <c r="AE145" s="141"/>
      <c r="AF145" s="141"/>
      <c r="AG145" s="144"/>
    </row>
    <row r="146" spans="1:33" ht="16.5" customHeight="1">
      <c r="A146" s="204"/>
      <c r="B146" s="205"/>
      <c r="C146" s="205"/>
      <c r="D146" s="205"/>
      <c r="E146" s="205"/>
      <c r="F146" s="205"/>
      <c r="G146" s="205"/>
      <c r="H146" s="205"/>
      <c r="I146" s="205"/>
      <c r="J146" s="205"/>
      <c r="K146" s="205"/>
      <c r="M146" s="141"/>
      <c r="N146" s="141"/>
      <c r="O146" s="141"/>
      <c r="P146" s="141"/>
      <c r="Q146" s="141"/>
      <c r="R146" s="140"/>
      <c r="S146" s="141"/>
      <c r="T146" s="141"/>
      <c r="U146" s="141"/>
      <c r="V146" s="141"/>
      <c r="W146" s="141"/>
      <c r="X146" s="141"/>
      <c r="Y146" s="141"/>
      <c r="Z146" s="141"/>
      <c r="AA146" s="141"/>
      <c r="AB146" s="140"/>
      <c r="AC146" s="141"/>
      <c r="AD146" s="141"/>
      <c r="AE146" s="141"/>
      <c r="AF146" s="141"/>
      <c r="AG146" s="144"/>
    </row>
    <row r="147" spans="1:33" ht="15.75" thickBot="1">
      <c r="A147" s="206"/>
      <c r="B147" s="207"/>
      <c r="C147" s="207"/>
      <c r="D147" s="207"/>
      <c r="E147" s="207"/>
      <c r="F147" s="207"/>
      <c r="G147" s="207"/>
      <c r="H147" s="207"/>
      <c r="I147" s="207"/>
      <c r="J147" s="207"/>
      <c r="K147" s="207"/>
      <c r="L147" s="137"/>
      <c r="M147" s="142"/>
      <c r="N147" s="142"/>
      <c r="O147" s="142"/>
      <c r="P147" s="142"/>
      <c r="Q147" s="142"/>
      <c r="R147" s="143"/>
      <c r="S147" s="142"/>
      <c r="T147" s="142"/>
      <c r="U147" s="142"/>
      <c r="V147" s="142"/>
      <c r="W147" s="142"/>
      <c r="X147" s="142"/>
      <c r="Y147" s="142"/>
      <c r="Z147" s="142"/>
      <c r="AA147" s="142"/>
      <c r="AB147" s="143"/>
      <c r="AC147" s="142"/>
      <c r="AD147" s="142"/>
      <c r="AE147" s="142"/>
      <c r="AF147" s="142"/>
      <c r="AG147" s="145"/>
    </row>
  </sheetData>
  <sheetProtection algorithmName="SHA-512" hashValue="TtEjiOPf+sGcSZ7j1OfOtKYH1Xi0t+2L/TAxDmApg0JQJIPKDx7f4XNRWcBnJdo05B0YceVryP+nZuW5xAck9g==" saltValue="AMKKK2PfiFmM1AuYry13kQ==" spinCount="100000" sheet="1" formatColumns="0" formatRows="0"/>
  <mergeCells count="14">
    <mergeCell ref="A145:K147"/>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sqref="A1:X45"/>
    </sheetView>
  </sheetViews>
  <sheetFormatPr defaultRowHeight="12.75"/>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c r="A1" s="44"/>
      <c r="B1" s="45" t="s">
        <v>64</v>
      </c>
      <c r="D1" s="149"/>
      <c r="E1" s="149"/>
      <c r="F1" s="149"/>
      <c r="G1" s="149"/>
      <c r="H1" s="149"/>
      <c r="I1" s="149"/>
      <c r="J1" s="149"/>
      <c r="K1" s="149"/>
      <c r="L1" s="149"/>
      <c r="M1" s="149"/>
      <c r="N1" s="149"/>
      <c r="O1" s="149"/>
      <c r="P1" s="149"/>
      <c r="Q1" s="149"/>
      <c r="R1" s="149"/>
      <c r="S1" s="149"/>
      <c r="T1" s="149"/>
      <c r="U1" s="149"/>
      <c r="V1" s="149"/>
      <c r="W1" s="149"/>
      <c r="X1" s="149"/>
      <c r="Y1" s="79"/>
      <c r="Z1" s="79"/>
      <c r="AA1" s="79"/>
      <c r="AB1" s="79"/>
      <c r="AC1" s="79"/>
      <c r="AD1" s="79"/>
      <c r="AE1" s="79"/>
      <c r="AF1" s="79"/>
      <c r="AG1" s="79"/>
      <c r="AH1" s="79"/>
      <c r="AI1" s="79"/>
      <c r="AJ1" s="79"/>
      <c r="AK1" s="79"/>
      <c r="AL1" s="79"/>
    </row>
    <row r="2" spans="1:50" ht="15" customHeight="1">
      <c r="A2" s="149"/>
      <c r="B2" t="s">
        <v>140</v>
      </c>
      <c r="C2" s="149"/>
      <c r="D2" s="149"/>
      <c r="E2" s="149"/>
      <c r="F2" s="149"/>
      <c r="G2" s="149"/>
      <c r="H2" s="149"/>
      <c r="I2" s="149"/>
      <c r="J2" s="149"/>
      <c r="K2" s="149"/>
      <c r="L2" s="149"/>
      <c r="M2" s="149"/>
      <c r="N2" s="149"/>
      <c r="O2" s="149"/>
      <c r="P2" s="149"/>
      <c r="Q2" s="149"/>
      <c r="R2" s="149"/>
      <c r="S2" s="149"/>
      <c r="T2" s="149"/>
      <c r="U2" s="149"/>
      <c r="V2" s="149"/>
      <c r="W2" s="149"/>
      <c r="X2" s="149"/>
      <c r="Y2" s="79"/>
      <c r="Z2" s="79"/>
      <c r="AA2" s="79"/>
      <c r="AB2" s="79"/>
      <c r="AC2" s="79"/>
      <c r="AD2" s="79"/>
      <c r="AE2" s="79"/>
      <c r="AF2" s="79"/>
      <c r="AG2" s="79"/>
      <c r="AH2" s="79"/>
      <c r="AI2" s="79"/>
      <c r="AJ2" s="79"/>
      <c r="AK2" s="79"/>
      <c r="AL2" s="79"/>
    </row>
    <row r="3" spans="1:50">
      <c r="A3" s="149"/>
      <c r="B3" s="149"/>
      <c r="C3" s="149"/>
      <c r="D3" s="149"/>
      <c r="E3" s="149"/>
      <c r="F3" s="149"/>
      <c r="G3" s="149"/>
      <c r="H3" s="149"/>
      <c r="I3" s="149"/>
      <c r="J3" s="149"/>
      <c r="K3" s="149"/>
      <c r="L3" s="149"/>
      <c r="M3" s="149"/>
      <c r="N3" s="149"/>
      <c r="O3" s="149"/>
      <c r="P3" s="149"/>
      <c r="Q3" s="149"/>
      <c r="R3" s="149"/>
      <c r="S3" s="149"/>
      <c r="T3" s="149"/>
      <c r="U3" s="149"/>
      <c r="V3" s="149"/>
      <c r="W3" s="149"/>
      <c r="X3" s="149"/>
      <c r="Y3" s="79"/>
      <c r="Z3" s="79"/>
      <c r="AA3" s="79"/>
      <c r="AB3" s="79"/>
      <c r="AC3" s="79"/>
      <c r="AD3" s="79"/>
      <c r="AE3" s="79"/>
      <c r="AF3" s="79"/>
      <c r="AG3" s="79"/>
      <c r="AH3" s="79"/>
      <c r="AI3" s="79"/>
      <c r="AJ3" s="79"/>
      <c r="AK3" s="79"/>
      <c r="AL3" s="79"/>
    </row>
    <row r="4" spans="1:50">
      <c r="A4" s="149"/>
      <c r="B4" s="149"/>
      <c r="C4" s="149"/>
      <c r="D4" s="149"/>
      <c r="E4" s="149"/>
      <c r="F4" s="149"/>
      <c r="G4" s="149"/>
      <c r="H4" s="149"/>
      <c r="I4" s="149"/>
      <c r="J4" s="149"/>
      <c r="K4" s="149"/>
      <c r="L4" s="149"/>
      <c r="M4" s="149"/>
      <c r="N4" s="149"/>
      <c r="O4" s="149"/>
      <c r="P4" s="149"/>
      <c r="Q4" s="149"/>
      <c r="R4" s="149"/>
      <c r="S4" s="149"/>
      <c r="T4" s="149"/>
      <c r="U4" s="149"/>
      <c r="V4" s="149"/>
      <c r="W4" s="149"/>
      <c r="X4" s="149"/>
      <c r="Y4" s="79"/>
      <c r="Z4" s="79"/>
      <c r="AA4" s="79"/>
      <c r="AB4" s="79"/>
      <c r="AC4" s="79"/>
      <c r="AD4" s="79"/>
      <c r="AE4" s="79"/>
      <c r="AF4" s="79"/>
      <c r="AG4" s="79"/>
      <c r="AH4" s="79"/>
      <c r="AI4" s="79"/>
      <c r="AJ4" s="79"/>
      <c r="AK4" s="79"/>
      <c r="AL4" s="79"/>
    </row>
    <row r="5" spans="1:50">
      <c r="A5" s="149"/>
      <c r="B5" s="149"/>
      <c r="C5" s="149"/>
      <c r="D5" s="149"/>
      <c r="E5" s="149"/>
      <c r="F5" s="149"/>
      <c r="G5" s="149"/>
      <c r="H5" s="149"/>
      <c r="I5" s="149"/>
      <c r="J5" s="149"/>
      <c r="K5" s="149"/>
      <c r="L5" s="149"/>
      <c r="M5" s="149"/>
      <c r="N5" s="149"/>
      <c r="O5" s="149"/>
      <c r="P5" s="149"/>
      <c r="Q5" s="149"/>
      <c r="R5" s="149"/>
      <c r="S5" s="149"/>
      <c r="T5" s="149"/>
      <c r="U5" s="149"/>
      <c r="V5" s="149"/>
      <c r="W5" s="149"/>
      <c r="X5" s="149"/>
      <c r="Y5" s="79"/>
      <c r="Z5" s="79"/>
      <c r="AA5" s="79"/>
      <c r="AB5" s="79"/>
      <c r="AC5" s="79"/>
      <c r="AD5" s="79"/>
      <c r="AE5" s="79"/>
      <c r="AF5" s="79"/>
      <c r="AG5" s="79"/>
      <c r="AH5" s="79"/>
      <c r="AI5" s="79"/>
      <c r="AJ5" s="79"/>
      <c r="AK5" s="79"/>
      <c r="AL5" s="79"/>
    </row>
    <row r="6" spans="1:50">
      <c r="A6" s="149"/>
      <c r="B6" s="149"/>
      <c r="C6" s="149"/>
      <c r="D6" s="149"/>
      <c r="E6" s="149"/>
      <c r="F6" s="149"/>
      <c r="G6" s="149"/>
      <c r="H6" s="149"/>
      <c r="I6" s="149"/>
      <c r="J6" s="149"/>
      <c r="K6" s="149"/>
      <c r="L6" s="149"/>
      <c r="M6" s="149"/>
      <c r="N6" s="149"/>
      <c r="O6" s="149"/>
      <c r="P6" s="149"/>
      <c r="Q6" s="149"/>
      <c r="R6" s="149"/>
      <c r="S6" s="149"/>
      <c r="T6" s="149"/>
      <c r="U6" s="149"/>
      <c r="V6" s="149"/>
      <c r="W6" s="149"/>
      <c r="X6" s="149"/>
      <c r="Y6" s="79"/>
      <c r="Z6" s="79"/>
      <c r="AA6" s="79"/>
      <c r="AB6" s="79"/>
      <c r="AC6" s="79"/>
      <c r="AD6" s="79"/>
      <c r="AE6" s="79"/>
      <c r="AF6" s="79"/>
      <c r="AG6" s="79"/>
      <c r="AH6" s="79"/>
      <c r="AI6" s="79"/>
      <c r="AJ6" s="79"/>
      <c r="AK6" s="79"/>
      <c r="AL6" s="79"/>
    </row>
    <row r="7" spans="1:50">
      <c r="A7" s="149"/>
      <c r="B7" s="149"/>
      <c r="C7" s="149"/>
      <c r="D7" s="149"/>
      <c r="E7" s="149"/>
      <c r="F7" s="149"/>
      <c r="G7" s="149"/>
      <c r="H7" s="149"/>
      <c r="I7" s="149"/>
      <c r="J7" s="149"/>
      <c r="K7" s="149"/>
      <c r="L7" s="149"/>
      <c r="M7" s="149"/>
      <c r="N7" s="149"/>
      <c r="O7" s="149"/>
      <c r="P7" s="149"/>
      <c r="Q7" s="149"/>
      <c r="R7" s="149"/>
      <c r="S7" s="149"/>
      <c r="T7" s="149"/>
      <c r="U7" s="149"/>
      <c r="V7" s="149"/>
      <c r="W7" s="149"/>
      <c r="X7" s="149"/>
      <c r="Y7" s="79"/>
      <c r="Z7" s="79"/>
      <c r="AA7" s="79"/>
      <c r="AB7" s="79"/>
      <c r="AC7" s="79"/>
      <c r="AD7" s="79"/>
      <c r="AE7" s="79"/>
      <c r="AF7" s="79"/>
      <c r="AG7" s="79"/>
      <c r="AH7" s="79"/>
      <c r="AI7" s="79"/>
      <c r="AJ7" s="79"/>
      <c r="AK7" s="79"/>
      <c r="AL7" s="79"/>
    </row>
    <row r="8" spans="1:50" ht="18" customHeight="1">
      <c r="A8" s="46"/>
      <c r="B8" s="149"/>
      <c r="C8" s="149"/>
      <c r="D8" s="216">
        <v>2025</v>
      </c>
      <c r="E8" s="216"/>
      <c r="F8" s="216"/>
      <c r="G8" s="216"/>
      <c r="H8" s="216"/>
      <c r="I8" s="216"/>
      <c r="J8" s="216"/>
      <c r="K8" s="46"/>
      <c r="L8" s="46"/>
      <c r="M8" s="46"/>
      <c r="N8" s="46"/>
      <c r="O8" s="149"/>
      <c r="P8" s="216">
        <v>2024</v>
      </c>
      <c r="Q8" s="216"/>
      <c r="R8" s="216"/>
      <c r="S8" s="216"/>
      <c r="T8" s="216"/>
      <c r="U8" s="216"/>
      <c r="V8" s="216"/>
      <c r="W8" s="46"/>
      <c r="X8" s="46"/>
      <c r="Y8" s="79"/>
      <c r="Z8" s="79"/>
      <c r="AA8" s="79"/>
      <c r="AB8" s="79"/>
      <c r="AC8" s="79"/>
      <c r="AD8" s="79"/>
      <c r="AE8" s="79"/>
      <c r="AF8" s="79"/>
      <c r="AG8" s="79"/>
      <c r="AH8" s="79"/>
      <c r="AI8" s="79"/>
      <c r="AJ8" s="79"/>
      <c r="AK8" s="79"/>
      <c r="AL8" s="79"/>
    </row>
    <row r="9" spans="1:50" ht="15.75" customHeight="1">
      <c r="A9" s="47"/>
      <c r="B9" s="48"/>
      <c r="C9" s="48"/>
      <c r="D9" s="49" t="s">
        <v>65</v>
      </c>
      <c r="E9" s="49" t="s">
        <v>66</v>
      </c>
      <c r="F9" s="49" t="s">
        <v>67</v>
      </c>
      <c r="G9" s="49" t="s">
        <v>68</v>
      </c>
      <c r="H9" s="49" t="s">
        <v>69</v>
      </c>
      <c r="I9" s="49" t="s">
        <v>70</v>
      </c>
      <c r="J9" s="49" t="s">
        <v>71</v>
      </c>
      <c r="K9" s="47"/>
      <c r="L9" s="47"/>
      <c r="M9" s="48"/>
      <c r="N9" s="48"/>
      <c r="O9" s="48"/>
      <c r="P9" s="49" t="s">
        <v>65</v>
      </c>
      <c r="Q9" s="49" t="s">
        <v>66</v>
      </c>
      <c r="R9" s="49" t="s">
        <v>67</v>
      </c>
      <c r="S9" s="49" t="s">
        <v>68</v>
      </c>
      <c r="T9" s="49" t="s">
        <v>69</v>
      </c>
      <c r="U9" s="49" t="s">
        <v>70</v>
      </c>
      <c r="V9" s="49" t="s">
        <v>71</v>
      </c>
      <c r="W9" s="47"/>
      <c r="X9" s="47"/>
      <c r="Y9" s="50"/>
      <c r="Z9" s="50"/>
      <c r="AA9" s="50"/>
      <c r="AB9" s="50"/>
      <c r="AC9" s="50"/>
      <c r="AD9" s="50"/>
      <c r="AE9" s="50"/>
      <c r="AF9" s="50"/>
      <c r="AG9" s="50"/>
      <c r="AH9" s="50"/>
      <c r="AI9" s="50"/>
      <c r="AJ9" s="50"/>
      <c r="AK9" s="50"/>
      <c r="AL9" s="50"/>
      <c r="AM9" s="51"/>
      <c r="AN9" s="51"/>
      <c r="AO9" s="51"/>
      <c r="AP9" s="51"/>
      <c r="AQ9" s="51"/>
      <c r="AR9" s="51"/>
      <c r="AS9" s="51"/>
      <c r="AT9" s="51"/>
      <c r="AU9" s="51"/>
      <c r="AV9" s="51"/>
      <c r="AW9" s="51"/>
      <c r="AX9" s="51"/>
    </row>
    <row r="10" spans="1:50" ht="20.100000000000001" customHeight="1">
      <c r="A10" s="150"/>
      <c r="B10" s="149"/>
      <c r="C10" s="52" t="s">
        <v>73</v>
      </c>
      <c r="D10" s="53">
        <v>18</v>
      </c>
      <c r="E10" s="54">
        <v>19</v>
      </c>
      <c r="F10" s="54">
        <v>20</v>
      </c>
      <c r="G10" s="54">
        <v>21</v>
      </c>
      <c r="H10" s="54">
        <v>22</v>
      </c>
      <c r="I10" s="54">
        <v>23</v>
      </c>
      <c r="J10" s="55">
        <v>24</v>
      </c>
      <c r="K10" s="150"/>
      <c r="L10" s="150"/>
      <c r="M10" s="211" t="s">
        <v>72</v>
      </c>
      <c r="N10" s="212"/>
      <c r="O10" s="52" t="s">
        <v>73</v>
      </c>
      <c r="P10" s="53">
        <v>19</v>
      </c>
      <c r="Q10" s="54">
        <v>20</v>
      </c>
      <c r="R10" s="54">
        <v>21</v>
      </c>
      <c r="S10" s="54">
        <v>22</v>
      </c>
      <c r="T10" s="54">
        <v>23</v>
      </c>
      <c r="U10" s="54">
        <v>24</v>
      </c>
      <c r="V10" s="55">
        <v>25</v>
      </c>
      <c r="W10" s="150"/>
      <c r="X10" s="150"/>
      <c r="Y10" s="79"/>
      <c r="Z10" s="79"/>
      <c r="AA10" s="79"/>
      <c r="AB10" s="79"/>
      <c r="AC10" s="79"/>
      <c r="AD10" s="79"/>
      <c r="AE10" s="79"/>
      <c r="AF10" s="79"/>
      <c r="AG10" s="79"/>
      <c r="AH10" s="79"/>
      <c r="AI10" s="79"/>
      <c r="AJ10" s="79"/>
      <c r="AK10" s="79"/>
      <c r="AL10" s="79"/>
    </row>
    <row r="11" spans="1:50" ht="20.100000000000001" customHeight="1">
      <c r="A11" s="150"/>
      <c r="B11" s="149"/>
      <c r="C11" s="52" t="s">
        <v>73</v>
      </c>
      <c r="D11" s="56">
        <v>25</v>
      </c>
      <c r="E11" s="57">
        <v>26</v>
      </c>
      <c r="F11" s="57">
        <v>27</v>
      </c>
      <c r="G11" s="57">
        <v>28</v>
      </c>
      <c r="H11" s="57">
        <v>29</v>
      </c>
      <c r="I11" s="57">
        <v>30</v>
      </c>
      <c r="J11" s="58">
        <v>31</v>
      </c>
      <c r="K11" s="150"/>
      <c r="L11" s="150"/>
      <c r="M11" s="211" t="s">
        <v>72</v>
      </c>
      <c r="N11" s="212"/>
      <c r="O11" s="52" t="s">
        <v>74</v>
      </c>
      <c r="P11" s="56">
        <v>26</v>
      </c>
      <c r="Q11" s="57">
        <v>27</v>
      </c>
      <c r="R11" s="57">
        <v>28</v>
      </c>
      <c r="S11" s="57">
        <v>29</v>
      </c>
      <c r="T11" s="57">
        <v>30</v>
      </c>
      <c r="U11" s="57">
        <v>31</v>
      </c>
      <c r="V11" s="58">
        <v>1</v>
      </c>
      <c r="W11" s="150"/>
      <c r="X11" s="150"/>
      <c r="Y11" s="79"/>
      <c r="Z11" s="79"/>
      <c r="AA11" s="79"/>
      <c r="AB11" s="79"/>
      <c r="AC11" s="79"/>
      <c r="AD11" s="79"/>
      <c r="AE11" s="79"/>
      <c r="AF11" s="79"/>
      <c r="AG11" s="79"/>
      <c r="AH11" s="79"/>
      <c r="AI11" s="79"/>
      <c r="AJ11" s="79"/>
      <c r="AK11" s="79"/>
      <c r="AL11" s="79"/>
    </row>
    <row r="12" spans="1:50" ht="20.100000000000001" customHeight="1">
      <c r="A12" s="150"/>
      <c r="B12" s="149"/>
      <c r="C12" s="52" t="s">
        <v>75</v>
      </c>
      <c r="D12" s="59">
        <v>1</v>
      </c>
      <c r="E12" s="60">
        <v>2</v>
      </c>
      <c r="F12" s="60">
        <v>3</v>
      </c>
      <c r="G12" s="60">
        <v>4</v>
      </c>
      <c r="H12" s="60">
        <v>5</v>
      </c>
      <c r="I12" s="60">
        <v>6</v>
      </c>
      <c r="J12" s="61">
        <v>7</v>
      </c>
      <c r="K12" s="150"/>
      <c r="L12" s="150"/>
      <c r="M12" s="211" t="s">
        <v>72</v>
      </c>
      <c r="N12" s="212"/>
      <c r="O12" s="52" t="s">
        <v>75</v>
      </c>
      <c r="P12" s="59">
        <v>2</v>
      </c>
      <c r="Q12" s="60">
        <v>3</v>
      </c>
      <c r="R12" s="60">
        <v>4</v>
      </c>
      <c r="S12" s="60">
        <v>5</v>
      </c>
      <c r="T12" s="60">
        <v>6</v>
      </c>
      <c r="U12" s="60">
        <v>7</v>
      </c>
      <c r="V12" s="61">
        <v>8</v>
      </c>
      <c r="W12" s="150"/>
      <c r="X12" s="150"/>
      <c r="Y12" s="79"/>
      <c r="Z12" s="79"/>
      <c r="AA12" s="79"/>
      <c r="AB12" s="79"/>
      <c r="AC12" s="79"/>
      <c r="AD12" s="79"/>
      <c r="AE12" s="79"/>
      <c r="AF12" s="79"/>
      <c r="AG12" s="79"/>
      <c r="AH12" s="79"/>
      <c r="AI12" s="79"/>
      <c r="AJ12" s="79"/>
      <c r="AK12" s="79"/>
      <c r="AL12" s="79"/>
    </row>
    <row r="13" spans="1:50" ht="20.100000000000001" customHeight="1">
      <c r="A13" s="150"/>
      <c r="B13" s="149"/>
      <c r="C13" s="52" t="s">
        <v>75</v>
      </c>
      <c r="D13" s="73">
        <v>8</v>
      </c>
      <c r="E13" s="74">
        <v>9</v>
      </c>
      <c r="F13" s="74">
        <v>10</v>
      </c>
      <c r="G13" s="74">
        <v>11</v>
      </c>
      <c r="H13" s="74">
        <v>12</v>
      </c>
      <c r="I13" s="74">
        <v>13</v>
      </c>
      <c r="J13" s="75">
        <v>14</v>
      </c>
      <c r="K13" s="150"/>
      <c r="L13" s="150"/>
      <c r="M13" s="211" t="s">
        <v>72</v>
      </c>
      <c r="N13" s="212"/>
      <c r="O13" s="52" t="s">
        <v>75</v>
      </c>
      <c r="P13" s="73">
        <v>9</v>
      </c>
      <c r="Q13" s="74">
        <v>10</v>
      </c>
      <c r="R13" s="74">
        <v>11</v>
      </c>
      <c r="S13" s="74">
        <v>12</v>
      </c>
      <c r="T13" s="74">
        <v>13</v>
      </c>
      <c r="U13" s="74">
        <v>14</v>
      </c>
      <c r="V13" s="75">
        <v>15</v>
      </c>
      <c r="W13" s="150"/>
      <c r="X13" s="150"/>
      <c r="Y13" s="79"/>
      <c r="Z13" s="79"/>
      <c r="AA13" s="79"/>
      <c r="AB13" s="79"/>
      <c r="AC13" s="79"/>
      <c r="AD13" s="79"/>
      <c r="AE13" s="79"/>
      <c r="AF13" s="79"/>
      <c r="AG13" s="79"/>
      <c r="AH13" s="79"/>
      <c r="AI13" s="79"/>
      <c r="AJ13" s="79"/>
      <c r="AK13" s="79"/>
      <c r="AL13" s="79"/>
    </row>
    <row r="14" spans="1:50" ht="20.100000000000001" customHeight="1">
      <c r="A14" s="150"/>
      <c r="B14" s="149"/>
      <c r="C14" s="52" t="s">
        <v>75</v>
      </c>
      <c r="D14" s="62">
        <v>15</v>
      </c>
      <c r="E14" s="63">
        <v>16</v>
      </c>
      <c r="F14" s="63">
        <v>17</v>
      </c>
      <c r="G14" s="63">
        <v>18</v>
      </c>
      <c r="H14" s="63">
        <v>19</v>
      </c>
      <c r="I14" s="63">
        <v>20</v>
      </c>
      <c r="J14" s="64">
        <v>21</v>
      </c>
      <c r="K14" s="150"/>
      <c r="L14" s="150"/>
      <c r="M14" s="211" t="s">
        <v>72</v>
      </c>
      <c r="N14" s="212"/>
      <c r="O14" s="52" t="s">
        <v>75</v>
      </c>
      <c r="P14" s="62">
        <v>16</v>
      </c>
      <c r="Q14" s="63">
        <v>17</v>
      </c>
      <c r="R14" s="63">
        <v>18</v>
      </c>
      <c r="S14" s="63">
        <v>19</v>
      </c>
      <c r="T14" s="63">
        <v>20</v>
      </c>
      <c r="U14" s="63">
        <v>21</v>
      </c>
      <c r="V14" s="64">
        <v>22</v>
      </c>
      <c r="W14" s="150"/>
      <c r="X14" s="150"/>
      <c r="Y14" s="79"/>
      <c r="Z14" s="79"/>
      <c r="AA14" s="79"/>
      <c r="AB14" s="79"/>
      <c r="AC14" s="79"/>
      <c r="AD14" s="79"/>
      <c r="AE14" s="79"/>
      <c r="AF14" s="79"/>
      <c r="AG14" s="79"/>
      <c r="AH14" s="79"/>
      <c r="AI14" s="79"/>
      <c r="AJ14" s="79"/>
      <c r="AK14" s="79"/>
      <c r="AL14" s="79"/>
    </row>
    <row r="15" spans="1:50" ht="20.100000000000001" customHeight="1">
      <c r="A15" s="150"/>
      <c r="B15" s="149"/>
      <c r="C15" s="52" t="s">
        <v>75</v>
      </c>
      <c r="D15" s="76">
        <v>22</v>
      </c>
      <c r="E15" s="77">
        <v>23</v>
      </c>
      <c r="F15" s="77">
        <v>24</v>
      </c>
      <c r="G15" s="77">
        <v>25</v>
      </c>
      <c r="H15" s="77">
        <v>26</v>
      </c>
      <c r="I15" s="77">
        <v>27</v>
      </c>
      <c r="J15" s="78">
        <v>28</v>
      </c>
      <c r="K15" s="150"/>
      <c r="L15" s="150"/>
      <c r="M15" s="211" t="s">
        <v>72</v>
      </c>
      <c r="N15" s="212"/>
      <c r="O15" s="52" t="s">
        <v>75</v>
      </c>
      <c r="P15" s="76">
        <v>23</v>
      </c>
      <c r="Q15" s="77">
        <v>24</v>
      </c>
      <c r="R15" s="77">
        <v>25</v>
      </c>
      <c r="S15" s="77">
        <v>26</v>
      </c>
      <c r="T15" s="77">
        <v>27</v>
      </c>
      <c r="U15" s="77">
        <v>28</v>
      </c>
      <c r="V15" s="78">
        <v>29</v>
      </c>
      <c r="W15" s="150"/>
      <c r="X15" s="150"/>
      <c r="Y15" s="79"/>
      <c r="Z15" s="79"/>
      <c r="AA15" s="79"/>
      <c r="AB15" s="79"/>
      <c r="AC15" s="79"/>
      <c r="AD15" s="79"/>
      <c r="AE15" s="79"/>
      <c r="AF15" s="79"/>
      <c r="AG15" s="79"/>
      <c r="AH15" s="79"/>
      <c r="AI15" s="79"/>
      <c r="AJ15" s="79"/>
      <c r="AK15" s="79"/>
      <c r="AL15" s="79"/>
    </row>
    <row r="16" spans="1:50">
      <c r="A16" s="149"/>
      <c r="B16" s="149"/>
      <c r="C16" s="149"/>
      <c r="D16" s="149"/>
      <c r="E16" s="149"/>
      <c r="F16" s="149"/>
      <c r="G16" s="149"/>
      <c r="H16" s="149"/>
      <c r="I16" s="149"/>
      <c r="J16" s="149"/>
      <c r="K16" s="149"/>
      <c r="L16" s="149"/>
      <c r="M16" s="149"/>
      <c r="N16" s="149"/>
      <c r="O16" s="149"/>
      <c r="P16" s="149"/>
      <c r="Q16" s="149"/>
      <c r="R16" s="149"/>
      <c r="S16" s="149"/>
      <c r="T16" s="149"/>
      <c r="U16" s="149"/>
      <c r="V16" s="149"/>
      <c r="W16" s="149"/>
      <c r="X16" s="149"/>
      <c r="Y16" s="79"/>
      <c r="Z16" s="79"/>
      <c r="AA16" s="79"/>
      <c r="AB16" s="79"/>
      <c r="AC16" s="79"/>
      <c r="AD16" s="79"/>
      <c r="AE16" s="79"/>
      <c r="AF16" s="79"/>
      <c r="AG16" s="79"/>
      <c r="AH16" s="79"/>
      <c r="AI16" s="79"/>
      <c r="AJ16" s="79"/>
      <c r="AK16" s="79"/>
      <c r="AL16" s="79"/>
    </row>
    <row r="17" spans="1:50">
      <c r="A17" s="149"/>
      <c r="B17" s="149"/>
      <c r="C17" s="149"/>
      <c r="D17" s="149"/>
      <c r="E17" s="149"/>
      <c r="F17" s="149"/>
      <c r="G17" s="149"/>
      <c r="H17" s="149"/>
      <c r="I17" s="149"/>
      <c r="J17" s="149"/>
      <c r="K17" s="149"/>
      <c r="L17" s="149"/>
      <c r="M17" s="149"/>
      <c r="N17" s="149"/>
      <c r="O17" s="149"/>
      <c r="P17" s="149"/>
      <c r="Q17" s="149"/>
      <c r="R17" s="149"/>
      <c r="S17" s="149"/>
      <c r="T17" s="149"/>
      <c r="U17" s="149"/>
      <c r="V17" s="149"/>
      <c r="W17" s="149"/>
      <c r="X17" s="149"/>
      <c r="Y17" s="79"/>
      <c r="Z17" s="79"/>
      <c r="AA17" s="79"/>
      <c r="AB17" s="79"/>
      <c r="AC17" s="79"/>
      <c r="AD17" s="79"/>
      <c r="AE17" s="79"/>
      <c r="AF17" s="79"/>
      <c r="AG17" s="79"/>
      <c r="AH17" s="79"/>
      <c r="AI17" s="79"/>
      <c r="AJ17" s="79"/>
      <c r="AK17" s="79"/>
      <c r="AL17" s="79"/>
    </row>
    <row r="18" spans="1:50">
      <c r="A18" s="149"/>
      <c r="B18" s="149"/>
      <c r="C18" s="149"/>
      <c r="D18" s="217" t="s">
        <v>76</v>
      </c>
      <c r="E18" s="217"/>
      <c r="F18" s="217"/>
      <c r="G18" s="217"/>
      <c r="H18" s="217"/>
      <c r="I18" s="217"/>
      <c r="J18" s="217"/>
      <c r="K18" s="149"/>
      <c r="L18" s="149"/>
      <c r="M18" s="149"/>
      <c r="N18" s="149"/>
      <c r="O18" s="149"/>
      <c r="P18" s="217" t="s">
        <v>77</v>
      </c>
      <c r="Q18" s="217"/>
      <c r="R18" s="217"/>
      <c r="S18" s="217"/>
      <c r="T18" s="217"/>
      <c r="U18" s="217"/>
      <c r="V18" s="217"/>
      <c r="W18" s="149"/>
      <c r="X18" s="149"/>
      <c r="Y18" s="79"/>
      <c r="Z18" s="79"/>
      <c r="AA18" s="79"/>
      <c r="AB18" s="79"/>
      <c r="AC18" s="79"/>
      <c r="AD18" s="79"/>
      <c r="AE18" s="79"/>
      <c r="AF18" s="79"/>
      <c r="AG18" s="79"/>
      <c r="AH18" s="79"/>
      <c r="AI18" s="79"/>
      <c r="AJ18" s="79"/>
      <c r="AK18" s="79"/>
      <c r="AL18" s="79"/>
    </row>
    <row r="19" spans="1:50" ht="13.15" customHeight="1">
      <c r="A19" s="149"/>
      <c r="B19" s="149"/>
      <c r="C19" s="213" t="s">
        <v>78</v>
      </c>
      <c r="D19" s="213"/>
      <c r="E19" s="213"/>
      <c r="F19" s="213"/>
      <c r="G19" s="149"/>
      <c r="H19" s="149" t="s">
        <v>79</v>
      </c>
      <c r="I19" s="149"/>
      <c r="J19" s="149"/>
      <c r="K19" s="149"/>
      <c r="L19" s="149"/>
      <c r="M19" s="149"/>
      <c r="N19" s="149"/>
      <c r="O19" s="213" t="s">
        <v>80</v>
      </c>
      <c r="P19" s="213"/>
      <c r="Q19" s="213"/>
      <c r="R19" s="213"/>
      <c r="S19" s="149"/>
      <c r="T19" s="149" t="s">
        <v>79</v>
      </c>
      <c r="U19" s="149"/>
      <c r="V19" s="149"/>
      <c r="W19" s="149"/>
      <c r="X19" s="149"/>
      <c r="Y19" s="79"/>
      <c r="Z19" s="79"/>
      <c r="AA19" s="79"/>
      <c r="AB19" s="79"/>
      <c r="AC19" s="79"/>
      <c r="AD19" s="79"/>
      <c r="AE19" s="79"/>
      <c r="AF19" s="79"/>
      <c r="AG19" s="79"/>
      <c r="AH19" s="79"/>
      <c r="AI19" s="79"/>
      <c r="AJ19" s="79"/>
      <c r="AK19" s="79"/>
      <c r="AL19" s="79"/>
    </row>
    <row r="20" spans="1:50">
      <c r="A20" s="65"/>
      <c r="B20" s="65"/>
      <c r="C20" s="213" t="s">
        <v>132</v>
      </c>
      <c r="D20" s="213"/>
      <c r="E20" s="213"/>
      <c r="F20" s="213"/>
      <c r="G20" s="6"/>
      <c r="H20" s="6" t="s">
        <v>133</v>
      </c>
      <c r="I20" s="6"/>
      <c r="J20" s="6"/>
      <c r="K20" s="65"/>
      <c r="L20" s="65"/>
      <c r="M20" s="65"/>
      <c r="N20" s="65"/>
      <c r="O20" s="213" t="s">
        <v>134</v>
      </c>
      <c r="P20" s="213"/>
      <c r="Q20" s="213"/>
      <c r="R20" s="213"/>
      <c r="S20" s="6"/>
      <c r="T20" s="6" t="s">
        <v>133</v>
      </c>
      <c r="U20" s="6"/>
      <c r="V20" s="6"/>
      <c r="W20" s="6"/>
      <c r="X20" s="6"/>
      <c r="Y20" s="66"/>
      <c r="Z20" s="66"/>
      <c r="AA20" s="66"/>
      <c r="AB20" s="66"/>
      <c r="AC20" s="66"/>
      <c r="AD20" s="66"/>
      <c r="AE20" s="66"/>
      <c r="AF20" s="66"/>
      <c r="AG20" s="66"/>
      <c r="AH20" s="66"/>
      <c r="AI20" s="66"/>
      <c r="AJ20" s="66"/>
      <c r="AK20" s="66"/>
      <c r="AL20" s="66"/>
      <c r="AM20" s="1"/>
      <c r="AN20" s="1"/>
      <c r="AO20" s="1"/>
      <c r="AP20" s="1"/>
      <c r="AQ20" s="1"/>
      <c r="AR20" s="1"/>
      <c r="AS20" s="1"/>
      <c r="AT20" s="1"/>
      <c r="AU20" s="1"/>
      <c r="AV20" s="1"/>
      <c r="AW20" s="1"/>
      <c r="AX20" s="1"/>
    </row>
    <row r="21" spans="1:50">
      <c r="A21" s="67"/>
      <c r="B21" s="67"/>
      <c r="C21" s="213" t="s">
        <v>135</v>
      </c>
      <c r="D21" s="213"/>
      <c r="E21" s="213"/>
      <c r="F21" s="213"/>
      <c r="G21" s="6"/>
      <c r="H21" s="6" t="s">
        <v>136</v>
      </c>
      <c r="I21" s="6"/>
      <c r="J21" s="6"/>
      <c r="K21" s="65"/>
      <c r="L21" s="65"/>
      <c r="M21" s="65"/>
      <c r="N21" s="65"/>
      <c r="O21" s="213" t="s">
        <v>137</v>
      </c>
      <c r="P21" s="213"/>
      <c r="Q21" s="213"/>
      <c r="R21" s="213"/>
      <c r="S21" s="68"/>
      <c r="T21" s="68" t="s">
        <v>136</v>
      </c>
      <c r="U21" s="68"/>
      <c r="V21" s="68"/>
      <c r="W21" s="68"/>
      <c r="X21" s="68"/>
      <c r="Y21" s="66"/>
      <c r="Z21" s="66"/>
      <c r="AA21" s="66"/>
      <c r="AB21" s="66"/>
      <c r="AC21" s="66"/>
      <c r="AD21" s="66"/>
      <c r="AE21" s="66"/>
      <c r="AF21" s="66"/>
      <c r="AG21" s="66"/>
      <c r="AH21" s="66"/>
      <c r="AI21" s="66"/>
      <c r="AJ21" s="66"/>
      <c r="AK21" s="66"/>
      <c r="AL21" s="66"/>
      <c r="AM21" s="1"/>
      <c r="AN21" s="1"/>
      <c r="AO21" s="1"/>
      <c r="AP21" s="1"/>
      <c r="AQ21" s="1"/>
      <c r="AR21" s="1"/>
      <c r="AS21" s="1"/>
      <c r="AT21" s="1"/>
      <c r="AU21" s="1"/>
      <c r="AV21" s="1"/>
      <c r="AW21" s="1"/>
      <c r="AX21" s="1"/>
    </row>
    <row r="22" spans="1:50">
      <c r="A22" s="65"/>
      <c r="B22" s="65"/>
      <c r="C22" s="213"/>
      <c r="D22" s="213"/>
      <c r="E22" s="213"/>
      <c r="F22" s="213"/>
      <c r="G22" s="6"/>
      <c r="H22" s="6"/>
      <c r="I22" s="6"/>
      <c r="J22" s="6"/>
      <c r="K22" s="65"/>
      <c r="L22" s="65"/>
      <c r="M22" s="65"/>
      <c r="N22" s="65"/>
      <c r="O22" s="213"/>
      <c r="P22" s="213"/>
      <c r="Q22" s="213"/>
      <c r="R22" s="213"/>
      <c r="S22" s="6"/>
      <c r="T22" s="6"/>
      <c r="U22" s="6"/>
      <c r="V22" s="6"/>
      <c r="W22" s="6"/>
      <c r="X22" s="6"/>
      <c r="Y22" s="66"/>
      <c r="Z22" s="66"/>
      <c r="AA22" s="66"/>
      <c r="AB22" s="66"/>
      <c r="AC22" s="66"/>
      <c r="AD22" s="66"/>
      <c r="AE22" s="66"/>
      <c r="AF22" s="66"/>
      <c r="AG22" s="66"/>
      <c r="AH22" s="66"/>
      <c r="AI22" s="66"/>
      <c r="AJ22" s="66"/>
      <c r="AK22" s="66"/>
      <c r="AL22" s="66"/>
      <c r="AM22" s="1"/>
      <c r="AN22" s="1"/>
      <c r="AO22" s="1"/>
      <c r="AP22" s="1"/>
      <c r="AQ22" s="1"/>
      <c r="AR22" s="1"/>
      <c r="AS22" s="1"/>
      <c r="AT22" s="1"/>
      <c r="AU22" s="1"/>
      <c r="AV22" s="1"/>
      <c r="AW22" s="1"/>
      <c r="AX22" s="1"/>
    </row>
    <row r="23" spans="1:50">
      <c r="A23" s="65"/>
      <c r="B23" s="65"/>
      <c r="C23" s="213"/>
      <c r="D23" s="213"/>
      <c r="E23" s="213"/>
      <c r="F23" s="213"/>
      <c r="G23" s="6"/>
      <c r="H23" s="6"/>
      <c r="I23" s="6"/>
      <c r="J23" s="65"/>
      <c r="K23" s="65"/>
      <c r="L23" s="65"/>
      <c r="M23" s="65"/>
      <c r="N23" s="65"/>
      <c r="O23" s="213"/>
      <c r="P23" s="213"/>
      <c r="Q23" s="213"/>
      <c r="R23" s="213"/>
      <c r="S23" s="6"/>
      <c r="T23" s="6"/>
      <c r="U23" s="6"/>
      <c r="V23" s="6"/>
      <c r="W23" s="6"/>
      <c r="X23" s="65"/>
      <c r="Y23" s="66"/>
      <c r="Z23" s="66"/>
      <c r="AA23" s="66"/>
      <c r="AB23" s="66"/>
      <c r="AC23" s="66"/>
      <c r="AD23" s="66"/>
      <c r="AE23" s="66"/>
      <c r="AF23" s="66"/>
      <c r="AG23" s="66"/>
      <c r="AH23" s="66"/>
      <c r="AI23" s="66"/>
      <c r="AJ23" s="66"/>
      <c r="AK23" s="66"/>
      <c r="AL23" s="66"/>
      <c r="AM23" s="1"/>
      <c r="AN23" s="1"/>
      <c r="AO23" s="1"/>
      <c r="AP23" s="1"/>
      <c r="AQ23" s="1"/>
      <c r="AR23" s="1"/>
      <c r="AS23" s="1"/>
      <c r="AT23" s="1"/>
      <c r="AU23" s="1"/>
      <c r="AV23" s="1"/>
      <c r="AW23" s="1"/>
      <c r="AX23" s="1"/>
    </row>
    <row r="24" spans="1:50">
      <c r="A24" s="149"/>
      <c r="B24" s="149"/>
      <c r="C24" s="213"/>
      <c r="D24" s="213"/>
      <c r="E24" s="213"/>
      <c r="F24" s="213"/>
      <c r="G24" s="6"/>
      <c r="H24" s="6"/>
      <c r="I24" s="6"/>
      <c r="J24" s="149"/>
      <c r="K24" s="149"/>
      <c r="L24" s="149"/>
      <c r="M24" s="149"/>
      <c r="N24" s="149"/>
      <c r="O24" s="213"/>
      <c r="P24" s="213"/>
      <c r="Q24" s="213"/>
      <c r="R24" s="213"/>
      <c r="S24" s="6"/>
      <c r="T24" s="6"/>
      <c r="U24" s="6"/>
      <c r="V24" s="6"/>
      <c r="W24" s="6"/>
      <c r="X24" s="149"/>
      <c r="Y24" s="79"/>
      <c r="Z24" s="79"/>
      <c r="AA24" s="79"/>
      <c r="AB24" s="79"/>
      <c r="AC24" s="79"/>
      <c r="AD24" s="79"/>
      <c r="AE24" s="79"/>
      <c r="AF24" s="79"/>
      <c r="AG24" s="79"/>
      <c r="AH24" s="79"/>
      <c r="AI24" s="79"/>
      <c r="AJ24" s="79"/>
      <c r="AK24" s="79"/>
      <c r="AL24" s="79"/>
    </row>
    <row r="25" spans="1:50" ht="12.75" customHeight="1">
      <c r="Y25" s="79"/>
      <c r="Z25" s="79"/>
      <c r="AA25" s="79"/>
      <c r="AB25" s="79"/>
      <c r="AC25" s="79"/>
      <c r="AD25" s="79"/>
      <c r="AE25" s="79"/>
      <c r="AF25" s="79"/>
      <c r="AG25" s="79"/>
      <c r="AH25" s="79"/>
      <c r="AI25" s="79"/>
      <c r="AJ25" s="79"/>
      <c r="AK25" s="79"/>
      <c r="AL25" s="79"/>
    </row>
    <row r="26" spans="1:50">
      <c r="A26" s="149"/>
      <c r="B26" s="149"/>
      <c r="C26" s="213"/>
      <c r="D26" s="213"/>
      <c r="E26" s="213"/>
      <c r="F26" s="213"/>
      <c r="G26" s="6"/>
      <c r="H26" s="6"/>
      <c r="I26" s="6"/>
      <c r="J26" s="149"/>
      <c r="K26" s="149"/>
      <c r="L26" s="149"/>
      <c r="M26" s="149"/>
      <c r="N26" s="149"/>
      <c r="O26" s="213"/>
      <c r="P26" s="213"/>
      <c r="Q26" s="213"/>
      <c r="R26" s="213"/>
      <c r="S26" s="6"/>
      <c r="T26" s="6"/>
      <c r="U26" s="6"/>
      <c r="V26" s="6"/>
      <c r="W26" s="6"/>
      <c r="X26" s="149"/>
      <c r="Y26" s="79"/>
      <c r="Z26" s="79"/>
      <c r="AA26" s="79"/>
      <c r="AB26" s="79"/>
      <c r="AC26" s="79"/>
      <c r="AD26" s="79"/>
      <c r="AE26" s="79"/>
      <c r="AF26" s="79"/>
      <c r="AG26" s="79"/>
      <c r="AH26" s="79"/>
      <c r="AI26" s="79"/>
      <c r="AJ26" s="79"/>
      <c r="AK26" s="79"/>
      <c r="AL26" s="79"/>
    </row>
    <row r="27" spans="1:50">
      <c r="A27" s="149"/>
      <c r="B27" s="149"/>
      <c r="C27" s="213"/>
      <c r="D27" s="214"/>
      <c r="E27" s="214"/>
      <c r="F27" s="6"/>
      <c r="G27" s="6"/>
      <c r="H27" s="6"/>
      <c r="I27" s="6"/>
      <c r="J27" s="149"/>
      <c r="K27" s="149"/>
      <c r="L27" s="149"/>
      <c r="M27" s="149"/>
      <c r="N27" s="149"/>
      <c r="O27" s="213"/>
      <c r="P27" s="214"/>
      <c r="Q27" s="214"/>
      <c r="R27" s="6"/>
      <c r="S27" s="6"/>
      <c r="T27" s="6"/>
      <c r="U27" s="6"/>
      <c r="V27" s="6"/>
      <c r="W27" s="6"/>
      <c r="X27" s="149"/>
      <c r="Y27" s="79"/>
      <c r="Z27" s="79"/>
      <c r="AA27" s="79"/>
      <c r="AB27" s="79"/>
      <c r="AC27" s="79"/>
      <c r="AD27" s="79"/>
      <c r="AE27" s="79"/>
      <c r="AF27" s="79"/>
      <c r="AG27" s="79"/>
      <c r="AH27" s="79"/>
      <c r="AI27" s="79"/>
      <c r="AJ27" s="79"/>
      <c r="AK27" s="79"/>
      <c r="AL27" s="79"/>
    </row>
    <row r="28" spans="1:50">
      <c r="A28" s="149"/>
      <c r="B28" s="149"/>
      <c r="C28" s="213"/>
      <c r="D28" s="214"/>
      <c r="E28" s="214"/>
      <c r="F28" s="149"/>
      <c r="G28" s="149"/>
      <c r="H28" s="149"/>
      <c r="I28" s="149"/>
      <c r="J28" s="149"/>
      <c r="K28" s="149"/>
      <c r="L28" s="149"/>
      <c r="M28" s="149"/>
      <c r="N28" s="149"/>
      <c r="O28" s="213"/>
      <c r="P28" s="214"/>
      <c r="Q28" s="214"/>
      <c r="R28" s="149"/>
      <c r="S28" s="149"/>
      <c r="T28" s="149"/>
      <c r="U28" s="149"/>
      <c r="V28" s="149"/>
      <c r="W28" s="149"/>
      <c r="X28" s="149"/>
      <c r="Y28" s="79"/>
      <c r="Z28" s="79"/>
      <c r="AA28" s="79"/>
      <c r="AB28" s="79"/>
      <c r="AC28" s="79"/>
      <c r="AD28" s="79"/>
      <c r="AE28" s="79"/>
      <c r="AF28" s="79"/>
      <c r="AG28" s="79"/>
      <c r="AH28" s="79"/>
      <c r="AI28" s="79"/>
      <c r="AJ28" s="79"/>
      <c r="AK28" s="79"/>
      <c r="AL28" s="79"/>
    </row>
    <row r="29" spans="1:50">
      <c r="A29" s="149"/>
      <c r="B29" s="149"/>
      <c r="C29" s="213"/>
      <c r="D29" s="214"/>
      <c r="E29" s="214"/>
      <c r="F29" s="149"/>
      <c r="G29" s="149"/>
      <c r="H29" s="149"/>
      <c r="I29" s="149"/>
      <c r="J29" s="149"/>
      <c r="K29" s="149"/>
      <c r="L29" s="149"/>
      <c r="M29" s="149"/>
      <c r="N29" s="149"/>
      <c r="O29" s="213"/>
      <c r="P29" s="214"/>
      <c r="Q29" s="214"/>
      <c r="R29" s="149"/>
      <c r="T29" s="149"/>
      <c r="U29" s="149"/>
      <c r="V29" s="149"/>
      <c r="W29" s="149"/>
      <c r="X29" s="149"/>
      <c r="Y29" s="79"/>
      <c r="Z29" s="79"/>
      <c r="AA29" s="79"/>
      <c r="AB29" s="79"/>
      <c r="AC29" s="79"/>
      <c r="AD29" s="79"/>
      <c r="AE29" s="79"/>
      <c r="AF29" s="79"/>
      <c r="AG29" s="79"/>
      <c r="AH29" s="79"/>
      <c r="AI29" s="79"/>
      <c r="AJ29" s="79"/>
      <c r="AK29" s="79"/>
      <c r="AL29" s="79"/>
    </row>
    <row r="30" spans="1:50">
      <c r="A30" s="149"/>
      <c r="B30" s="149"/>
      <c r="C30" s="151"/>
      <c r="D30" s="149"/>
      <c r="E30" s="149"/>
      <c r="F30" s="149"/>
      <c r="G30" s="69" t="s">
        <v>81</v>
      </c>
      <c r="H30" s="149">
        <v>30</v>
      </c>
      <c r="I30" s="149"/>
      <c r="J30" s="149"/>
      <c r="K30" s="149"/>
      <c r="L30" s="149"/>
      <c r="M30" s="149"/>
      <c r="N30" s="149"/>
      <c r="O30" s="151"/>
      <c r="P30" s="149"/>
      <c r="Q30" s="149"/>
      <c r="R30" s="149"/>
      <c r="S30" s="69" t="s">
        <v>81</v>
      </c>
      <c r="T30" s="149">
        <v>30</v>
      </c>
      <c r="U30" s="149"/>
      <c r="V30" s="149"/>
      <c r="W30" s="149"/>
      <c r="X30" s="149"/>
      <c r="Y30" s="79"/>
      <c r="Z30" s="79"/>
      <c r="AA30" s="79"/>
      <c r="AB30" s="79"/>
      <c r="AC30" s="79"/>
      <c r="AD30" s="79"/>
      <c r="AE30" s="79"/>
      <c r="AF30" s="79"/>
      <c r="AG30" s="79"/>
      <c r="AH30" s="79"/>
      <c r="AI30" s="79"/>
      <c r="AJ30" s="79"/>
      <c r="AK30" s="79"/>
      <c r="AL30" s="79"/>
    </row>
    <row r="31" spans="1:50">
      <c r="A31" s="149"/>
      <c r="B31" s="149"/>
      <c r="C31" s="151"/>
      <c r="D31" s="149"/>
      <c r="E31" s="149"/>
      <c r="F31" s="149"/>
      <c r="G31" s="69" t="s">
        <v>82</v>
      </c>
      <c r="H31" s="149">
        <v>12</v>
      </c>
      <c r="I31" s="149"/>
      <c r="J31" s="149"/>
      <c r="K31" s="149"/>
      <c r="L31" s="149"/>
      <c r="M31" s="149"/>
      <c r="N31" s="149"/>
      <c r="O31" s="151"/>
      <c r="P31" s="149"/>
      <c r="Q31" s="149"/>
      <c r="R31" s="149"/>
      <c r="S31" s="69" t="s">
        <v>82</v>
      </c>
      <c r="T31" s="149">
        <v>12</v>
      </c>
      <c r="U31" s="149"/>
      <c r="V31" s="149"/>
      <c r="W31" s="149"/>
      <c r="X31" s="149"/>
      <c r="Y31" s="79"/>
      <c r="Z31" s="79"/>
      <c r="AA31" s="79"/>
      <c r="AB31" s="79"/>
      <c r="AC31" s="79"/>
      <c r="AD31" s="79"/>
      <c r="AE31" s="79"/>
      <c r="AF31" s="79"/>
      <c r="AG31" s="79"/>
      <c r="AH31" s="79"/>
      <c r="AI31" s="79"/>
      <c r="AJ31" s="79"/>
      <c r="AK31" s="79"/>
      <c r="AL31" s="79"/>
    </row>
    <row r="32" spans="1:50">
      <c r="A32" s="149"/>
      <c r="B32" s="149"/>
      <c r="C32" s="151"/>
      <c r="D32" s="149"/>
      <c r="E32" s="149"/>
      <c r="F32" s="149"/>
      <c r="G32" s="149"/>
      <c r="H32" s="149"/>
      <c r="I32" s="149"/>
      <c r="J32" s="149"/>
      <c r="K32" s="149"/>
      <c r="L32" s="149"/>
      <c r="M32" s="149"/>
      <c r="N32" s="149"/>
      <c r="O32" s="151"/>
      <c r="P32" s="149"/>
      <c r="Q32" s="149"/>
      <c r="R32" s="149"/>
      <c r="S32" s="149"/>
      <c r="T32" s="149"/>
      <c r="U32" s="149"/>
      <c r="V32" s="149"/>
      <c r="W32" s="149"/>
      <c r="X32" s="149"/>
      <c r="Y32" s="79"/>
      <c r="Z32" s="79"/>
      <c r="AA32" s="79"/>
      <c r="AB32" s="79"/>
      <c r="AC32" s="79"/>
      <c r="AD32" s="79"/>
      <c r="AE32" s="79"/>
      <c r="AF32" s="79"/>
      <c r="AG32" s="79"/>
      <c r="AH32" s="79"/>
      <c r="AI32" s="79"/>
      <c r="AJ32" s="79"/>
      <c r="AK32" s="79"/>
      <c r="AL32" s="79"/>
    </row>
    <row r="33" spans="1:38">
      <c r="A33" s="149"/>
      <c r="B33" s="149"/>
      <c r="C33" s="151"/>
      <c r="D33" s="149"/>
      <c r="E33" s="149"/>
      <c r="F33" s="149"/>
      <c r="G33" s="149"/>
      <c r="H33" s="149"/>
      <c r="I33" s="149"/>
      <c r="J33" s="149"/>
      <c r="K33" s="149"/>
      <c r="L33" s="149"/>
      <c r="M33" s="149"/>
      <c r="N33" s="149"/>
      <c r="O33" s="151"/>
      <c r="P33" s="149"/>
      <c r="Q33" s="149"/>
      <c r="R33" s="149"/>
      <c r="S33" s="149"/>
      <c r="T33" s="149"/>
      <c r="U33" s="149"/>
      <c r="V33" s="149"/>
      <c r="W33" s="149"/>
      <c r="X33" s="149"/>
      <c r="Y33" s="79"/>
      <c r="Z33" s="79"/>
      <c r="AA33" s="79"/>
      <c r="AB33" s="79"/>
      <c r="AC33" s="79"/>
      <c r="AD33" s="79"/>
      <c r="AE33" s="79"/>
      <c r="AF33" s="79"/>
      <c r="AG33" s="79"/>
      <c r="AH33" s="79"/>
      <c r="AI33" s="79"/>
      <c r="AJ33" s="79"/>
      <c r="AK33" s="79"/>
      <c r="AL33" s="79"/>
    </row>
    <row r="34" spans="1:38">
      <c r="A34" s="149"/>
      <c r="B34" s="70"/>
      <c r="C34" s="71"/>
      <c r="D34" s="149"/>
      <c r="E34" s="149"/>
      <c r="F34" s="149"/>
      <c r="G34" s="149"/>
      <c r="H34" s="149"/>
      <c r="I34" s="149"/>
      <c r="J34" s="149"/>
      <c r="K34" s="149"/>
      <c r="L34" s="149"/>
      <c r="M34" s="149"/>
      <c r="N34" s="149"/>
      <c r="O34" s="151"/>
      <c r="P34" s="149"/>
      <c r="Q34" s="149"/>
      <c r="R34" s="149"/>
      <c r="S34" s="149"/>
      <c r="T34" s="149"/>
      <c r="U34" s="149"/>
      <c r="V34" s="149"/>
      <c r="W34" s="149"/>
      <c r="X34" s="149"/>
      <c r="Y34" s="79"/>
      <c r="Z34" s="79"/>
      <c r="AA34" s="79"/>
      <c r="AB34" s="79"/>
      <c r="AC34" s="79"/>
      <c r="AD34" s="79"/>
      <c r="AE34" s="79"/>
      <c r="AF34" s="79"/>
      <c r="AG34" s="79"/>
      <c r="AH34" s="79"/>
      <c r="AI34" s="79"/>
      <c r="AJ34" s="79"/>
      <c r="AK34" s="79"/>
      <c r="AL34" s="79"/>
    </row>
    <row r="35" spans="1:38">
      <c r="A35" s="149"/>
      <c r="B35" s="70"/>
      <c r="C35" s="71"/>
      <c r="D35" s="149"/>
      <c r="E35" s="149"/>
      <c r="F35" s="149"/>
      <c r="G35" s="149"/>
      <c r="H35" s="149"/>
      <c r="I35" s="149"/>
      <c r="J35" s="149"/>
      <c r="K35" s="149"/>
      <c r="L35" s="149"/>
      <c r="M35" s="149"/>
      <c r="N35" s="149"/>
      <c r="O35" s="149"/>
      <c r="P35" s="149"/>
      <c r="Q35" s="149"/>
      <c r="R35" s="149"/>
      <c r="S35" s="149"/>
      <c r="T35" s="149"/>
      <c r="U35" s="149"/>
      <c r="V35" s="149"/>
      <c r="W35" s="149"/>
      <c r="X35" s="149"/>
      <c r="Y35" s="79"/>
      <c r="Z35" s="79"/>
      <c r="AA35" s="79"/>
      <c r="AB35" s="79"/>
      <c r="AC35" s="79"/>
      <c r="AD35" s="79"/>
      <c r="AE35" s="79"/>
      <c r="AF35" s="79"/>
      <c r="AG35" s="79"/>
      <c r="AH35" s="79"/>
      <c r="AI35" s="79"/>
      <c r="AJ35" s="79"/>
      <c r="AK35" s="79"/>
      <c r="AL35" s="79"/>
    </row>
    <row r="36" spans="1:38">
      <c r="A36" s="149"/>
      <c r="B36" s="149"/>
      <c r="C36" s="71"/>
      <c r="D36" s="149"/>
      <c r="E36" s="149"/>
      <c r="F36" s="149"/>
      <c r="G36" s="149"/>
      <c r="H36" s="149"/>
      <c r="I36" s="149"/>
      <c r="J36" s="149"/>
      <c r="K36" s="149"/>
      <c r="L36" s="149"/>
      <c r="M36" s="149"/>
      <c r="N36" s="149"/>
      <c r="O36" s="149"/>
      <c r="P36" s="149"/>
      <c r="Q36" s="149"/>
      <c r="R36" s="149"/>
      <c r="S36" s="149"/>
      <c r="T36" s="149"/>
      <c r="U36" s="149"/>
      <c r="V36" s="149"/>
      <c r="W36" s="149"/>
      <c r="X36" s="149"/>
      <c r="Y36" s="79"/>
      <c r="Z36" s="79"/>
      <c r="AA36" s="79"/>
      <c r="AB36" s="79"/>
      <c r="AC36" s="79"/>
      <c r="AD36" s="79"/>
      <c r="AE36" s="79"/>
      <c r="AF36" s="79"/>
      <c r="AG36" s="79"/>
      <c r="AH36" s="79"/>
      <c r="AI36" s="79"/>
      <c r="AJ36" s="79"/>
      <c r="AK36" s="79"/>
      <c r="AL36" s="79"/>
    </row>
    <row r="37" spans="1:38">
      <c r="A37" s="149"/>
      <c r="C37" s="72" t="s">
        <v>141</v>
      </c>
      <c r="D37" s="149"/>
      <c r="E37" s="149"/>
      <c r="F37" s="149"/>
      <c r="G37" s="149"/>
      <c r="H37" s="149"/>
      <c r="I37" s="149"/>
      <c r="J37" s="149"/>
      <c r="K37" s="149"/>
      <c r="L37" s="149"/>
      <c r="M37" s="149"/>
      <c r="N37" s="149"/>
      <c r="O37" s="149"/>
      <c r="P37" s="149"/>
      <c r="Q37" s="149"/>
      <c r="R37" s="149"/>
      <c r="S37" s="149"/>
      <c r="T37" s="149"/>
      <c r="U37" s="149"/>
      <c r="V37" s="149"/>
      <c r="W37" s="149"/>
      <c r="X37" s="149"/>
      <c r="Y37" s="79"/>
      <c r="Z37" s="79"/>
      <c r="AA37" s="79"/>
      <c r="AB37" s="79"/>
      <c r="AC37" s="79"/>
      <c r="AD37" s="79"/>
      <c r="AE37" s="79"/>
      <c r="AF37" s="79"/>
      <c r="AG37" s="79"/>
      <c r="AH37" s="79"/>
      <c r="AI37" s="79"/>
      <c r="AJ37" s="79"/>
      <c r="AK37" s="79"/>
      <c r="AL37" s="79"/>
    </row>
    <row r="38" spans="1:38">
      <c r="A38" s="149"/>
      <c r="B38" s="149"/>
      <c r="C38" s="149"/>
      <c r="D38" s="149"/>
      <c r="E38" s="149"/>
      <c r="F38" s="149"/>
      <c r="G38" s="149"/>
      <c r="H38" s="149"/>
      <c r="I38" s="149"/>
      <c r="J38" s="149"/>
      <c r="K38" s="149"/>
      <c r="L38" s="149"/>
      <c r="M38" s="149"/>
      <c r="N38" s="149"/>
      <c r="O38" s="149"/>
      <c r="P38" s="149"/>
      <c r="Q38" s="149"/>
      <c r="R38" s="149"/>
      <c r="S38" s="149"/>
      <c r="T38" s="149"/>
      <c r="U38" s="149"/>
      <c r="V38" s="149"/>
      <c r="W38" s="149"/>
      <c r="X38" s="149"/>
      <c r="Y38" s="79"/>
      <c r="Z38" s="79"/>
      <c r="AA38" s="79"/>
      <c r="AB38" s="79"/>
      <c r="AC38" s="79"/>
      <c r="AD38" s="79"/>
      <c r="AE38" s="79"/>
      <c r="AF38" s="79"/>
      <c r="AG38" s="79"/>
      <c r="AH38" s="79"/>
      <c r="AI38" s="79"/>
      <c r="AJ38" s="79"/>
      <c r="AK38" s="79"/>
      <c r="AL38" s="79"/>
    </row>
    <row r="39" spans="1:38">
      <c r="A39" s="149"/>
      <c r="B39" s="149"/>
      <c r="C39" s="149"/>
      <c r="D39" s="149"/>
      <c r="E39" s="149"/>
      <c r="F39" s="149"/>
      <c r="G39" s="149"/>
      <c r="H39" s="149"/>
      <c r="I39" s="149"/>
      <c r="J39" s="149"/>
      <c r="K39" s="149"/>
      <c r="L39" s="149"/>
      <c r="M39" s="149"/>
      <c r="N39" s="149"/>
      <c r="O39" s="149"/>
      <c r="P39" s="149"/>
      <c r="Q39" s="149"/>
      <c r="R39" s="149"/>
      <c r="S39" s="149"/>
      <c r="T39" s="149"/>
      <c r="U39" s="149"/>
      <c r="V39" s="149"/>
      <c r="W39" s="149"/>
      <c r="X39" s="149"/>
      <c r="Y39" s="79"/>
      <c r="Z39" s="79"/>
      <c r="AA39" s="79"/>
      <c r="AB39" s="79"/>
      <c r="AC39" s="79"/>
      <c r="AD39" s="79"/>
      <c r="AE39" s="79"/>
      <c r="AF39" s="79"/>
      <c r="AG39" s="79"/>
      <c r="AH39" s="79"/>
      <c r="AI39" s="79"/>
      <c r="AJ39" s="79"/>
      <c r="AK39" s="79"/>
      <c r="AL39" s="79"/>
    </row>
    <row r="40" spans="1:38">
      <c r="A40" s="149"/>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79"/>
      <c r="Z40" s="79"/>
      <c r="AA40" s="79"/>
      <c r="AB40" s="79"/>
      <c r="AC40" s="79"/>
      <c r="AD40" s="79"/>
      <c r="AE40" s="79"/>
      <c r="AF40" s="79"/>
      <c r="AG40" s="79"/>
      <c r="AH40" s="79"/>
      <c r="AI40" s="79"/>
      <c r="AJ40" s="79"/>
      <c r="AK40" s="79"/>
      <c r="AL40" s="79"/>
    </row>
    <row r="41" spans="1:38">
      <c r="A41" s="149"/>
      <c r="B41" s="149"/>
      <c r="C41" s="149"/>
      <c r="D41" s="149"/>
      <c r="E41" s="149"/>
      <c r="F41" s="149"/>
      <c r="G41" s="149"/>
      <c r="H41" s="149"/>
      <c r="I41" s="149"/>
      <c r="J41" s="149"/>
      <c r="K41" s="149"/>
      <c r="L41" s="149"/>
      <c r="M41" s="149"/>
      <c r="N41" s="149"/>
      <c r="O41" s="149"/>
      <c r="P41" s="149"/>
      <c r="Q41" s="149"/>
      <c r="R41" s="149"/>
      <c r="S41" s="149"/>
      <c r="T41" s="149"/>
      <c r="U41" s="149"/>
      <c r="V41" s="149"/>
      <c r="W41" s="149"/>
      <c r="X41" s="149"/>
      <c r="Y41" s="79"/>
      <c r="Z41" s="79"/>
      <c r="AA41" s="79"/>
      <c r="AB41" s="79"/>
      <c r="AC41" s="79"/>
      <c r="AD41" s="79"/>
      <c r="AE41" s="79"/>
      <c r="AF41" s="79"/>
      <c r="AG41" s="79"/>
      <c r="AH41" s="79"/>
      <c r="AI41" s="79"/>
      <c r="AJ41" s="79"/>
      <c r="AK41" s="79"/>
      <c r="AL41" s="79"/>
    </row>
    <row r="42" spans="1:38">
      <c r="A42" s="149"/>
      <c r="B42" s="149"/>
      <c r="C42" s="149"/>
      <c r="D42" s="149"/>
      <c r="E42" s="149"/>
      <c r="F42" s="149"/>
      <c r="G42" s="149"/>
      <c r="H42" s="149"/>
      <c r="I42" s="149"/>
      <c r="J42" s="149"/>
      <c r="K42" s="149"/>
      <c r="L42" s="149"/>
      <c r="M42" s="149"/>
      <c r="N42" s="149"/>
      <c r="O42" s="149"/>
      <c r="P42" s="149"/>
      <c r="Q42" s="149"/>
      <c r="R42" s="149"/>
      <c r="S42" s="149"/>
      <c r="T42" s="149"/>
      <c r="U42" s="149"/>
      <c r="V42" s="149"/>
      <c r="W42" s="149"/>
      <c r="X42" s="149"/>
      <c r="Y42" s="79"/>
      <c r="Z42" s="79"/>
      <c r="AA42" s="79"/>
      <c r="AB42" s="79"/>
      <c r="AC42" s="79"/>
      <c r="AD42" s="79"/>
      <c r="AE42" s="79"/>
      <c r="AF42" s="79"/>
      <c r="AG42" s="79"/>
      <c r="AH42" s="79"/>
      <c r="AI42" s="79"/>
      <c r="AJ42" s="79"/>
      <c r="AK42" s="79"/>
      <c r="AL42" s="79"/>
    </row>
    <row r="43" spans="1:38" ht="12.75" customHeight="1">
      <c r="A43" s="149"/>
      <c r="X43" s="149"/>
      <c r="Y43" s="79"/>
      <c r="Z43" s="79"/>
      <c r="AA43" s="79"/>
      <c r="AB43" s="79"/>
      <c r="AC43" s="79"/>
      <c r="AD43" s="79"/>
      <c r="AE43" s="79"/>
      <c r="AF43" s="79"/>
      <c r="AG43" s="79"/>
      <c r="AH43" s="79"/>
      <c r="AI43" s="79"/>
      <c r="AJ43" s="79"/>
      <c r="AK43" s="79"/>
      <c r="AL43" s="79"/>
    </row>
    <row r="44" spans="1:38" ht="41.25" customHeight="1">
      <c r="A44" s="149"/>
      <c r="B44" s="215" t="s">
        <v>83</v>
      </c>
      <c r="C44" s="215"/>
      <c r="D44" s="215"/>
      <c r="E44" s="215"/>
      <c r="F44" s="215"/>
      <c r="G44" s="215"/>
      <c r="H44" s="215"/>
      <c r="I44" s="215"/>
      <c r="J44" s="215"/>
      <c r="K44" s="215"/>
      <c r="L44" s="215"/>
      <c r="M44" s="215"/>
      <c r="N44" s="215"/>
      <c r="O44" s="215"/>
      <c r="P44" s="215"/>
      <c r="Q44" s="215"/>
      <c r="R44" s="215"/>
      <c r="S44" s="215"/>
      <c r="T44" s="215"/>
      <c r="U44" s="215"/>
      <c r="V44" s="215"/>
      <c r="W44" s="215"/>
      <c r="X44" s="149"/>
      <c r="Y44" s="79"/>
      <c r="Z44" s="79"/>
      <c r="AA44" s="79"/>
      <c r="AB44" s="79"/>
      <c r="AC44" s="79"/>
      <c r="AD44" s="79"/>
      <c r="AE44" s="79"/>
      <c r="AF44" s="79"/>
      <c r="AG44" s="79"/>
      <c r="AH44" s="79"/>
      <c r="AI44" s="79"/>
      <c r="AJ44" s="79"/>
      <c r="AK44" s="79"/>
      <c r="AL44" s="79"/>
    </row>
    <row r="45" spans="1:38">
      <c r="A45" s="149"/>
      <c r="B45" s="149"/>
      <c r="C45" s="149"/>
      <c r="D45" s="149"/>
      <c r="E45" s="149"/>
      <c r="F45" s="149"/>
      <c r="G45" s="149"/>
      <c r="H45" s="149"/>
      <c r="I45" s="149"/>
      <c r="J45" s="149"/>
      <c r="K45" s="149"/>
      <c r="L45" s="149"/>
      <c r="M45" s="149"/>
      <c r="N45" s="149"/>
      <c r="O45" s="149"/>
      <c r="P45" s="149"/>
      <c r="Q45" s="149"/>
      <c r="R45" s="149"/>
      <c r="S45" s="149"/>
      <c r="T45" s="149"/>
      <c r="U45" s="149"/>
      <c r="V45" s="149"/>
      <c r="W45" s="149"/>
      <c r="X45" s="149"/>
      <c r="Y45" s="79"/>
      <c r="Z45" s="79"/>
      <c r="AA45" s="79"/>
      <c r="AB45" s="79"/>
      <c r="AC45" s="79"/>
      <c r="AD45" s="79"/>
      <c r="AE45" s="79"/>
      <c r="AF45" s="79"/>
      <c r="AG45" s="79"/>
      <c r="AH45" s="79"/>
      <c r="AI45" s="79"/>
      <c r="AJ45" s="79"/>
      <c r="AK45" s="79"/>
      <c r="AL45" s="79"/>
    </row>
    <row r="46" spans="1:38">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row>
    <row r="47" spans="1:38">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row>
    <row r="48" spans="1:38">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row>
    <row r="49" spans="1:38">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row>
    <row r="50" spans="1:38">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row>
    <row r="51" spans="1:38">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row>
    <row r="52" spans="1:38">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row>
    <row r="53" spans="1:38">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row>
    <row r="54" spans="1:38">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row>
    <row r="55" spans="1:38">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row>
    <row r="56" spans="1:38">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row>
    <row r="57" spans="1:38">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row>
    <row r="58" spans="1:38">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4"/>
  <sheetViews>
    <sheetView topLeftCell="A28" zoomScale="80" zoomScaleNormal="80" workbookViewId="0">
      <selection activeCell="U65" sqref="U65"/>
    </sheetView>
  </sheetViews>
  <sheetFormatPr defaultRowHeight="12.75"/>
  <cols>
    <col min="1" max="1" width="28" customWidth="1"/>
    <col min="2" max="2" width="19.5703125" customWidth="1"/>
    <col min="3" max="3" width="2.85546875" customWidth="1"/>
    <col min="4" max="5" width="5.42578125" customWidth="1"/>
    <col min="6" max="6" width="4.42578125" customWidth="1"/>
  </cols>
  <sheetData>
    <row r="1" spans="1:57" ht="18">
      <c r="A1" s="40" t="s">
        <v>84</v>
      </c>
      <c r="B1" s="40" t="s">
        <v>138</v>
      </c>
    </row>
    <row r="2" spans="1:57" ht="90">
      <c r="A2" s="41" t="s">
        <v>85</v>
      </c>
      <c r="B2" s="80" t="s">
        <v>139</v>
      </c>
    </row>
    <row r="3" spans="1:57">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c r="C4" s="2"/>
      <c r="D4" s="218" t="s">
        <v>86</v>
      </c>
      <c r="E4" s="219"/>
      <c r="G4" s="220" t="s">
        <v>87</v>
      </c>
      <c r="H4" s="221"/>
      <c r="I4" s="221"/>
      <c r="J4" s="221"/>
      <c r="K4" s="221"/>
      <c r="L4" s="221"/>
      <c r="M4" s="221"/>
      <c r="N4" s="221"/>
      <c r="O4" s="221"/>
      <c r="P4" s="221"/>
      <c r="Q4" s="221"/>
      <c r="R4" s="221"/>
      <c r="T4" s="220" t="s">
        <v>88</v>
      </c>
      <c r="U4" s="221"/>
      <c r="V4" s="221"/>
      <c r="W4" s="221"/>
      <c r="X4" s="221"/>
      <c r="Y4" s="221"/>
      <c r="Z4" s="221"/>
      <c r="AA4" s="221"/>
      <c r="AB4" s="221"/>
      <c r="AC4" s="221"/>
      <c r="AD4" s="221"/>
      <c r="AE4" s="221"/>
      <c r="AF4" s="3"/>
      <c r="AG4" s="220" t="s">
        <v>89</v>
      </c>
      <c r="AH4" s="221"/>
      <c r="AI4" s="221"/>
      <c r="AJ4" s="221"/>
      <c r="AK4" s="221"/>
      <c r="AL4" s="221"/>
      <c r="AM4" s="221"/>
      <c r="AN4" s="221"/>
      <c r="AO4" s="221"/>
      <c r="AP4" s="221"/>
      <c r="AQ4" s="221"/>
      <c r="AR4" s="221"/>
      <c r="AT4" s="220" t="s">
        <v>90</v>
      </c>
      <c r="AU4" s="221"/>
      <c r="AV4" s="221"/>
      <c r="AW4" s="221"/>
      <c r="AX4" s="221"/>
      <c r="AY4" s="221"/>
      <c r="AZ4" s="221"/>
      <c r="BA4" s="221"/>
      <c r="BB4" s="221"/>
      <c r="BC4" s="221"/>
      <c r="BD4" s="221"/>
      <c r="BE4" s="221"/>
    </row>
    <row r="5" spans="1:57">
      <c r="A5" s="31"/>
      <c r="B5" s="31"/>
      <c r="C5" s="2"/>
      <c r="D5" s="222" t="s">
        <v>91</v>
      </c>
      <c r="E5" s="224" t="s">
        <v>92</v>
      </c>
      <c r="F5" s="4"/>
      <c r="G5" s="226" t="s">
        <v>65</v>
      </c>
      <c r="H5" s="228" t="s">
        <v>66</v>
      </c>
      <c r="I5" s="228" t="s">
        <v>93</v>
      </c>
      <c r="J5" s="228" t="s">
        <v>68</v>
      </c>
      <c r="K5" s="228" t="s">
        <v>94</v>
      </c>
      <c r="L5" s="230" t="s">
        <v>95</v>
      </c>
      <c r="M5" s="4"/>
      <c r="N5" s="226" t="s">
        <v>70</v>
      </c>
      <c r="O5" s="228" t="s">
        <v>71</v>
      </c>
      <c r="P5" s="230" t="s">
        <v>96</v>
      </c>
      <c r="Q5" s="2"/>
      <c r="R5" s="232" t="s">
        <v>97</v>
      </c>
      <c r="S5" s="2"/>
      <c r="T5" s="226" t="s">
        <v>65</v>
      </c>
      <c r="U5" s="228" t="s">
        <v>66</v>
      </c>
      <c r="V5" s="228" t="s">
        <v>93</v>
      </c>
      <c r="W5" s="228" t="s">
        <v>68</v>
      </c>
      <c r="X5" s="228" t="s">
        <v>94</v>
      </c>
      <c r="Y5" s="230" t="s">
        <v>95</v>
      </c>
      <c r="Z5" s="2"/>
      <c r="AA5" s="226" t="s">
        <v>70</v>
      </c>
      <c r="AB5" s="228" t="s">
        <v>71</v>
      </c>
      <c r="AC5" s="230" t="s">
        <v>96</v>
      </c>
      <c r="AD5" s="1"/>
      <c r="AE5" s="234" t="s">
        <v>97</v>
      </c>
      <c r="AF5" s="36"/>
      <c r="AG5" s="226" t="s">
        <v>65</v>
      </c>
      <c r="AH5" s="228" t="s">
        <v>66</v>
      </c>
      <c r="AI5" s="228" t="s">
        <v>93</v>
      </c>
      <c r="AJ5" s="228" t="s">
        <v>68</v>
      </c>
      <c r="AK5" s="228" t="s">
        <v>94</v>
      </c>
      <c r="AL5" s="230" t="s">
        <v>95</v>
      </c>
      <c r="AM5" s="4"/>
      <c r="AN5" s="226" t="s">
        <v>70</v>
      </c>
      <c r="AO5" s="228" t="s">
        <v>71</v>
      </c>
      <c r="AP5" s="230" t="s">
        <v>96</v>
      </c>
      <c r="AQ5" s="2"/>
      <c r="AR5" s="232" t="s">
        <v>97</v>
      </c>
      <c r="AS5" s="2"/>
      <c r="AT5" s="226" t="s">
        <v>65</v>
      </c>
      <c r="AU5" s="228" t="s">
        <v>66</v>
      </c>
      <c r="AV5" s="228" t="s">
        <v>93</v>
      </c>
      <c r="AW5" s="228" t="s">
        <v>68</v>
      </c>
      <c r="AX5" s="228" t="s">
        <v>94</v>
      </c>
      <c r="AY5" s="230" t="s">
        <v>95</v>
      </c>
      <c r="AZ5" s="2"/>
      <c r="BA5" s="226" t="s">
        <v>70</v>
      </c>
      <c r="BB5" s="228" t="s">
        <v>71</v>
      </c>
      <c r="BC5" s="230" t="s">
        <v>96</v>
      </c>
      <c r="BD5" s="1"/>
      <c r="BE5" s="234" t="s">
        <v>97</v>
      </c>
    </row>
    <row r="6" spans="1:57">
      <c r="A6" s="31"/>
      <c r="B6" s="31"/>
      <c r="C6" s="2"/>
      <c r="D6" s="223"/>
      <c r="E6" s="225"/>
      <c r="F6" s="4"/>
      <c r="G6" s="227"/>
      <c r="H6" s="229"/>
      <c r="I6" s="229"/>
      <c r="J6" s="229"/>
      <c r="K6" s="229"/>
      <c r="L6" s="231"/>
      <c r="M6" s="4"/>
      <c r="N6" s="227"/>
      <c r="O6" s="229"/>
      <c r="P6" s="231"/>
      <c r="Q6" s="2"/>
      <c r="R6" s="233"/>
      <c r="S6" s="2"/>
      <c r="T6" s="227"/>
      <c r="U6" s="229"/>
      <c r="V6" s="229"/>
      <c r="W6" s="229"/>
      <c r="X6" s="229"/>
      <c r="Y6" s="231"/>
      <c r="Z6" s="2"/>
      <c r="AA6" s="227"/>
      <c r="AB6" s="229"/>
      <c r="AC6" s="231"/>
      <c r="AD6" s="1"/>
      <c r="AE6" s="235"/>
      <c r="AF6" s="37"/>
      <c r="AG6" s="227"/>
      <c r="AH6" s="229"/>
      <c r="AI6" s="229"/>
      <c r="AJ6" s="229"/>
      <c r="AK6" s="229"/>
      <c r="AL6" s="231"/>
      <c r="AM6" s="4"/>
      <c r="AN6" s="227"/>
      <c r="AO6" s="229"/>
      <c r="AP6" s="231"/>
      <c r="AQ6" s="2"/>
      <c r="AR6" s="233"/>
      <c r="AS6" s="2"/>
      <c r="AT6" s="227"/>
      <c r="AU6" s="229"/>
      <c r="AV6" s="229"/>
      <c r="AW6" s="229"/>
      <c r="AX6" s="229"/>
      <c r="AY6" s="231"/>
      <c r="AZ6" s="2"/>
      <c r="BA6" s="227"/>
      <c r="BB6" s="229"/>
      <c r="BC6" s="231"/>
      <c r="BD6" s="1"/>
      <c r="BE6" s="235"/>
    </row>
    <row r="7" spans="1:57" ht="14.25">
      <c r="A7" s="32"/>
      <c r="B7" s="32"/>
      <c r="C7" s="2"/>
      <c r="D7" s="2"/>
      <c r="E7" s="5"/>
      <c r="F7" s="6"/>
      <c r="G7" s="7"/>
      <c r="H7" s="7"/>
      <c r="I7" s="7"/>
      <c r="J7" s="7"/>
      <c r="K7" s="7"/>
      <c r="L7" s="7"/>
      <c r="M7" s="6"/>
      <c r="N7" s="7"/>
      <c r="O7" s="7"/>
      <c r="P7" s="7"/>
      <c r="Q7" s="6"/>
      <c r="R7" s="7"/>
      <c r="S7" s="6"/>
      <c r="T7" s="7"/>
      <c r="U7" s="7"/>
      <c r="V7" s="7"/>
      <c r="W7" s="7"/>
      <c r="X7" s="7"/>
      <c r="Y7" s="7"/>
      <c r="Z7" s="6"/>
      <c r="AA7" s="7"/>
      <c r="AB7" s="7"/>
      <c r="AC7" s="7"/>
      <c r="AD7" s="6"/>
      <c r="AE7" s="7"/>
      <c r="AF7" s="7"/>
      <c r="AG7" s="7"/>
      <c r="AH7" s="7"/>
      <c r="AI7" s="7"/>
      <c r="AJ7" s="7"/>
      <c r="AK7" s="7"/>
      <c r="AL7" s="7"/>
      <c r="AM7" s="6"/>
      <c r="AN7" s="7"/>
      <c r="AO7" s="7"/>
      <c r="AP7" s="7"/>
      <c r="AQ7" s="6"/>
      <c r="AR7" s="7"/>
      <c r="AS7" s="6"/>
      <c r="AT7" s="7"/>
      <c r="AU7" s="7"/>
      <c r="AV7" s="7"/>
      <c r="AW7" s="7"/>
      <c r="AX7" s="7"/>
      <c r="AY7" s="7"/>
      <c r="AZ7" s="6"/>
      <c r="BA7" s="7"/>
      <c r="BB7" s="7"/>
      <c r="BC7" s="7"/>
      <c r="BD7" s="6"/>
      <c r="BE7" s="7"/>
    </row>
    <row r="8" spans="1:57">
      <c r="A8" s="18" t="s">
        <v>13</v>
      </c>
      <c r="B8" s="2" t="str">
        <f>TRIM(A8)</f>
        <v>United States</v>
      </c>
      <c r="C8" s="8"/>
      <c r="D8" s="22" t="s">
        <v>98</v>
      </c>
      <c r="E8" s="25" t="s">
        <v>99</v>
      </c>
      <c r="F8" s="2"/>
      <c r="G8" s="152">
        <v>56.247918505685099</v>
      </c>
      <c r="H8" s="153">
        <v>66.940078840309795</v>
      </c>
      <c r="I8" s="153">
        <v>72.041134661520999</v>
      </c>
      <c r="J8" s="153">
        <v>71.967725097533105</v>
      </c>
      <c r="K8" s="153">
        <v>68.739110284378796</v>
      </c>
      <c r="L8" s="154">
        <v>67.187189014781396</v>
      </c>
      <c r="M8" s="155"/>
      <c r="N8" s="156">
        <v>71.893876237439699</v>
      </c>
      <c r="O8" s="157">
        <v>72.343431783273004</v>
      </c>
      <c r="P8" s="158">
        <v>72.118658128316198</v>
      </c>
      <c r="Q8" s="155"/>
      <c r="R8" s="159">
        <v>68.596212214343396</v>
      </c>
      <c r="S8" s="160"/>
      <c r="T8" s="152">
        <v>-1.5050208909210201</v>
      </c>
      <c r="U8" s="153">
        <v>-2.5030218701034799</v>
      </c>
      <c r="V8" s="153">
        <v>-2.20811695478575</v>
      </c>
      <c r="W8" s="153">
        <v>-2.3983260265299702</v>
      </c>
      <c r="X8" s="153">
        <v>-2.47530672601461</v>
      </c>
      <c r="Y8" s="154">
        <v>-2.2458424692690802</v>
      </c>
      <c r="Z8" s="155"/>
      <c r="AA8" s="156">
        <v>-2.4444490708873299</v>
      </c>
      <c r="AB8" s="157">
        <v>-2.95804480393137</v>
      </c>
      <c r="AC8" s="158">
        <v>-2.7027195107165398</v>
      </c>
      <c r="AD8" s="155"/>
      <c r="AE8" s="159">
        <v>-2.3834966256007002</v>
      </c>
      <c r="AF8" s="28"/>
      <c r="AG8" s="152">
        <v>57.328211500729999</v>
      </c>
      <c r="AH8" s="153">
        <v>60.031189631350898</v>
      </c>
      <c r="AI8" s="153">
        <v>66.152153985921501</v>
      </c>
      <c r="AJ8" s="153">
        <v>66.865199797373705</v>
      </c>
      <c r="AK8" s="153">
        <v>64.891890730463103</v>
      </c>
      <c r="AL8" s="154">
        <v>63.053762560166298</v>
      </c>
      <c r="AM8" s="155"/>
      <c r="AN8" s="156">
        <v>71.524563400909202</v>
      </c>
      <c r="AO8" s="157">
        <v>75.2094453633227</v>
      </c>
      <c r="AP8" s="158">
        <v>73.367023173172399</v>
      </c>
      <c r="AQ8" s="155"/>
      <c r="AR8" s="159">
        <v>66.000520309508403</v>
      </c>
      <c r="AS8" s="160"/>
      <c r="AT8" s="152">
        <v>-1.49378431342804</v>
      </c>
      <c r="AU8" s="153">
        <v>-2.0618254195474601</v>
      </c>
      <c r="AV8" s="153">
        <v>-2.2768728950169801</v>
      </c>
      <c r="AW8" s="153">
        <v>-2.3429969024723398</v>
      </c>
      <c r="AX8" s="153">
        <v>-1.97354527172884</v>
      </c>
      <c r="AY8" s="154">
        <v>-2.04599778187105</v>
      </c>
      <c r="AZ8" s="155"/>
      <c r="BA8" s="156">
        <v>-1.56885017173845</v>
      </c>
      <c r="BB8" s="157">
        <v>-1.83804634385128</v>
      </c>
      <c r="BC8" s="158">
        <v>-1.7073465602262401</v>
      </c>
      <c r="BD8" s="155"/>
      <c r="BE8" s="159">
        <v>-1.9390951553339899</v>
      </c>
    </row>
    <row r="9" spans="1:57">
      <c r="A9" s="19" t="s">
        <v>100</v>
      </c>
      <c r="B9" s="2" t="str">
        <f>TRIM(A9)</f>
        <v>Virginia</v>
      </c>
      <c r="C9" s="9"/>
      <c r="D9" s="23" t="s">
        <v>98</v>
      </c>
      <c r="E9" s="26" t="s">
        <v>99</v>
      </c>
      <c r="F9" s="2"/>
      <c r="G9" s="161">
        <v>58.282487821679801</v>
      </c>
      <c r="H9" s="155">
        <v>69.829134478177394</v>
      </c>
      <c r="I9" s="155">
        <v>74.766274664173494</v>
      </c>
      <c r="J9" s="155">
        <v>75.775599074939706</v>
      </c>
      <c r="K9" s="155">
        <v>71.487354229198402</v>
      </c>
      <c r="L9" s="162">
        <v>70.028170053633801</v>
      </c>
      <c r="M9" s="155"/>
      <c r="N9" s="163">
        <v>76.080057078187195</v>
      </c>
      <c r="O9" s="164">
        <v>72.853417310436399</v>
      </c>
      <c r="P9" s="165">
        <v>74.466737194311804</v>
      </c>
      <c r="Q9" s="155"/>
      <c r="R9" s="166">
        <v>71.296332093827502</v>
      </c>
      <c r="S9" s="160"/>
      <c r="T9" s="161">
        <v>1.91448240639157</v>
      </c>
      <c r="U9" s="155">
        <v>-1.2185556770927599</v>
      </c>
      <c r="V9" s="155">
        <v>-1.8182610224108899</v>
      </c>
      <c r="W9" s="155">
        <v>4.3707558388895701E-2</v>
      </c>
      <c r="X9" s="155">
        <v>0.195170032094475</v>
      </c>
      <c r="Y9" s="162">
        <v>-0.278771907141382</v>
      </c>
      <c r="Z9" s="155"/>
      <c r="AA9" s="163">
        <v>4.5845260172253397</v>
      </c>
      <c r="AB9" s="164">
        <v>1.8931049234831601</v>
      </c>
      <c r="AC9" s="165">
        <v>3.2504322938708801</v>
      </c>
      <c r="AD9" s="155"/>
      <c r="AE9" s="166">
        <v>0.74889481371128297</v>
      </c>
      <c r="AF9" s="29"/>
      <c r="AG9" s="161">
        <v>58.198639547890402</v>
      </c>
      <c r="AH9" s="155">
        <v>62.0524332582997</v>
      </c>
      <c r="AI9" s="155">
        <v>69.158264492692297</v>
      </c>
      <c r="AJ9" s="155">
        <v>70.648114953741199</v>
      </c>
      <c r="AK9" s="155">
        <v>66.955466110300705</v>
      </c>
      <c r="AL9" s="162">
        <v>65.402584150445406</v>
      </c>
      <c r="AM9" s="155"/>
      <c r="AN9" s="163">
        <v>74.463174609036002</v>
      </c>
      <c r="AO9" s="164">
        <v>76.933894622821995</v>
      </c>
      <c r="AP9" s="165">
        <v>75.698534615929006</v>
      </c>
      <c r="AQ9" s="155"/>
      <c r="AR9" s="166">
        <v>68.344286869823605</v>
      </c>
      <c r="AS9" s="160"/>
      <c r="AT9" s="161">
        <v>-0.24121302531968</v>
      </c>
      <c r="AU9" s="155">
        <v>-1.4328723780041599</v>
      </c>
      <c r="AV9" s="155">
        <v>-1.8151682645357901</v>
      </c>
      <c r="AW9" s="155">
        <v>-1.32591005155916</v>
      </c>
      <c r="AX9" s="155">
        <v>-0.79033125384966596</v>
      </c>
      <c r="AY9" s="162">
        <v>-1.1497828401119199</v>
      </c>
      <c r="AZ9" s="155"/>
      <c r="BA9" s="163">
        <v>2.08463967091572</v>
      </c>
      <c r="BB9" s="164">
        <v>0.95465855133450495</v>
      </c>
      <c r="BC9" s="165">
        <v>1.50676504439473</v>
      </c>
      <c r="BD9" s="155"/>
      <c r="BE9" s="166">
        <v>-0.32481794092772598</v>
      </c>
    </row>
    <row r="10" spans="1:57">
      <c r="A10" s="20" t="s">
        <v>41</v>
      </c>
      <c r="B10" s="2" t="str">
        <f t="shared" ref="B10:B45" si="0">TRIM(A10)</f>
        <v>Norfolk/Virginia Beach, VA</v>
      </c>
      <c r="C10" s="2"/>
      <c r="D10" s="23" t="s">
        <v>98</v>
      </c>
      <c r="E10" s="26" t="s">
        <v>99</v>
      </c>
      <c r="F10" s="2"/>
      <c r="G10" s="161">
        <v>61.976515132134303</v>
      </c>
      <c r="H10" s="155">
        <v>67.9423878840594</v>
      </c>
      <c r="I10" s="155">
        <v>70.661823019263693</v>
      </c>
      <c r="J10" s="155">
        <v>74.315024687252105</v>
      </c>
      <c r="K10" s="155">
        <v>73.977333776765803</v>
      </c>
      <c r="L10" s="162">
        <v>69.774616899895094</v>
      </c>
      <c r="M10" s="155"/>
      <c r="N10" s="163">
        <v>80.992094962777202</v>
      </c>
      <c r="O10" s="164">
        <v>79.380388344547001</v>
      </c>
      <c r="P10" s="165">
        <v>80.186241653662094</v>
      </c>
      <c r="Q10" s="155"/>
      <c r="R10" s="166">
        <v>72.749366829542794</v>
      </c>
      <c r="S10" s="160"/>
      <c r="T10" s="161">
        <v>-0.74478054565755503</v>
      </c>
      <c r="U10" s="155">
        <v>-2.7081198323597402</v>
      </c>
      <c r="V10" s="155">
        <v>-5.1786235116835204</v>
      </c>
      <c r="W10" s="155">
        <v>0.49253859313267201</v>
      </c>
      <c r="X10" s="155">
        <v>-0.97526255708583798</v>
      </c>
      <c r="Y10" s="162">
        <v>-1.85108480329367</v>
      </c>
      <c r="Z10" s="155"/>
      <c r="AA10" s="163">
        <v>-3.2032960284627299</v>
      </c>
      <c r="AB10" s="164">
        <v>-7.0609238044567499</v>
      </c>
      <c r="AC10" s="165">
        <v>-5.1519456625698403</v>
      </c>
      <c r="AD10" s="155"/>
      <c r="AE10" s="166">
        <v>-2.9151127101749199</v>
      </c>
      <c r="AF10" s="29"/>
      <c r="AG10" s="161">
        <v>62.477295402798703</v>
      </c>
      <c r="AH10" s="155">
        <v>62.080764409424603</v>
      </c>
      <c r="AI10" s="155">
        <v>65.753153060963399</v>
      </c>
      <c r="AJ10" s="155">
        <v>67.281076517690295</v>
      </c>
      <c r="AK10" s="155">
        <v>66.246258538207599</v>
      </c>
      <c r="AL10" s="162">
        <v>64.767709585816903</v>
      </c>
      <c r="AM10" s="155"/>
      <c r="AN10" s="163">
        <v>78.8892015656578</v>
      </c>
      <c r="AO10" s="164">
        <v>83.668679168052293</v>
      </c>
      <c r="AP10" s="165">
        <v>81.278940366855096</v>
      </c>
      <c r="AQ10" s="155"/>
      <c r="AR10" s="166">
        <v>69.485204094685002</v>
      </c>
      <c r="AS10" s="160"/>
      <c r="AT10" s="161">
        <v>-2.17110490905534</v>
      </c>
      <c r="AU10" s="155">
        <v>-0.24237310207541701</v>
      </c>
      <c r="AV10" s="155">
        <v>-2.1814677833289999</v>
      </c>
      <c r="AW10" s="155">
        <v>-0.74844670829079996</v>
      </c>
      <c r="AX10" s="155">
        <v>-2.7613142470116401</v>
      </c>
      <c r="AY10" s="162">
        <v>-1.63785669233191</v>
      </c>
      <c r="AZ10" s="155"/>
      <c r="BA10" s="163">
        <v>-2.5517251893358499</v>
      </c>
      <c r="BB10" s="164">
        <v>-3.0359317548793099</v>
      </c>
      <c r="BC10" s="165">
        <v>-2.8015491405712201</v>
      </c>
      <c r="BD10" s="155"/>
      <c r="BE10" s="166">
        <v>-2.0298604684894999</v>
      </c>
    </row>
    <row r="11" spans="1:57">
      <c r="A11" s="20" t="s">
        <v>101</v>
      </c>
      <c r="B11" s="2" t="s">
        <v>57</v>
      </c>
      <c r="C11" s="2"/>
      <c r="D11" s="23" t="s">
        <v>98</v>
      </c>
      <c r="E11" s="26" t="s">
        <v>99</v>
      </c>
      <c r="F11" s="2"/>
      <c r="G11" s="161">
        <v>47.267759562841498</v>
      </c>
      <c r="H11" s="155">
        <v>63.136099726775903</v>
      </c>
      <c r="I11" s="155">
        <v>72.263490437158396</v>
      </c>
      <c r="J11" s="155">
        <v>73.9711407103825</v>
      </c>
      <c r="K11" s="155">
        <v>70.146004098360606</v>
      </c>
      <c r="L11" s="162">
        <v>65.356898907103798</v>
      </c>
      <c r="M11" s="155"/>
      <c r="N11" s="163">
        <v>72.553790983606504</v>
      </c>
      <c r="O11" s="164">
        <v>69.629439890710302</v>
      </c>
      <c r="P11" s="165">
        <v>71.091615437158396</v>
      </c>
      <c r="Q11" s="155"/>
      <c r="R11" s="166">
        <v>66.995389344262193</v>
      </c>
      <c r="S11" s="160"/>
      <c r="T11" s="161">
        <v>-4.4775297157774503</v>
      </c>
      <c r="U11" s="155">
        <v>-6.6372337745229704</v>
      </c>
      <c r="V11" s="155">
        <v>-3.9425892809690102</v>
      </c>
      <c r="W11" s="155">
        <v>-1.30616529642432</v>
      </c>
      <c r="X11" s="155">
        <v>-3.0662088104582899</v>
      </c>
      <c r="Y11" s="162">
        <v>-3.7885353316731898</v>
      </c>
      <c r="Z11" s="155"/>
      <c r="AA11" s="163">
        <v>5.1855056555005703</v>
      </c>
      <c r="AB11" s="164">
        <v>5.0802047095904301</v>
      </c>
      <c r="AC11" s="165">
        <v>5.1339117137753698</v>
      </c>
      <c r="AD11" s="155"/>
      <c r="AE11" s="166">
        <v>-1.2475962414236801</v>
      </c>
      <c r="AF11" s="29"/>
      <c r="AG11" s="161">
        <v>54.883905409171703</v>
      </c>
      <c r="AH11" s="155">
        <v>58.485732049825202</v>
      </c>
      <c r="AI11" s="155">
        <v>67.409900735372901</v>
      </c>
      <c r="AJ11" s="155">
        <v>68.103466758141593</v>
      </c>
      <c r="AK11" s="155">
        <v>63.081276933301801</v>
      </c>
      <c r="AL11" s="162">
        <v>62.392856377162701</v>
      </c>
      <c r="AM11" s="155"/>
      <c r="AN11" s="163">
        <v>71.321527346011095</v>
      </c>
      <c r="AO11" s="164">
        <v>74.397015629354797</v>
      </c>
      <c r="AP11" s="165">
        <v>72.859271487683003</v>
      </c>
      <c r="AQ11" s="155"/>
      <c r="AR11" s="166">
        <v>65.383260694454194</v>
      </c>
      <c r="AS11" s="160"/>
      <c r="AT11" s="161">
        <v>-0.15158206242312999</v>
      </c>
      <c r="AU11" s="155">
        <v>0.44266932141673299</v>
      </c>
      <c r="AV11" s="155">
        <v>0.77505298528323396</v>
      </c>
      <c r="AW11" s="155">
        <v>0.92683278562207505</v>
      </c>
      <c r="AX11" s="155">
        <v>-2.3367550179486201</v>
      </c>
      <c r="AY11" s="162">
        <v>-6.1198442038235497E-2</v>
      </c>
      <c r="AZ11" s="155"/>
      <c r="BA11" s="163">
        <v>0.80159966734395804</v>
      </c>
      <c r="BB11" s="164">
        <v>0.167230292331427</v>
      </c>
      <c r="BC11" s="165">
        <v>0.47540714447485999</v>
      </c>
      <c r="BD11" s="155"/>
      <c r="BE11" s="166">
        <v>0.10732549538643001</v>
      </c>
    </row>
    <row r="12" spans="1:57">
      <c r="A12" s="20" t="s">
        <v>102</v>
      </c>
      <c r="B12" s="2" t="str">
        <f t="shared" si="0"/>
        <v>Virginia Area</v>
      </c>
      <c r="C12" s="2"/>
      <c r="D12" s="23" t="s">
        <v>98</v>
      </c>
      <c r="E12" s="26" t="s">
        <v>99</v>
      </c>
      <c r="F12" s="2"/>
      <c r="G12" s="161">
        <v>46.864531689669001</v>
      </c>
      <c r="H12" s="155">
        <v>58.9441243467774</v>
      </c>
      <c r="I12" s="155">
        <v>62.807628746259297</v>
      </c>
      <c r="J12" s="155">
        <v>66.278082987181193</v>
      </c>
      <c r="K12" s="155">
        <v>65.212827727901995</v>
      </c>
      <c r="L12" s="162">
        <v>60.021439099557803</v>
      </c>
      <c r="M12" s="155"/>
      <c r="N12" s="163">
        <v>71.142078699361207</v>
      </c>
      <c r="O12" s="164">
        <v>63.933181473044698</v>
      </c>
      <c r="P12" s="165">
        <v>67.537630086202995</v>
      </c>
      <c r="Q12" s="155"/>
      <c r="R12" s="166">
        <v>62.168922238599301</v>
      </c>
      <c r="S12" s="160"/>
      <c r="T12" s="161">
        <v>0.101841106804801</v>
      </c>
      <c r="U12" s="155">
        <v>-1.5299258460979499</v>
      </c>
      <c r="V12" s="155">
        <v>1.0155647434278601</v>
      </c>
      <c r="W12" s="155">
        <v>3.5034988194024299</v>
      </c>
      <c r="X12" s="155">
        <v>2.6281555743561702</v>
      </c>
      <c r="Y12" s="162">
        <v>1.2403457876427599</v>
      </c>
      <c r="Z12" s="155"/>
      <c r="AA12" s="163">
        <v>7.5884952855743801</v>
      </c>
      <c r="AB12" s="164">
        <v>0.71490471402605005</v>
      </c>
      <c r="AC12" s="165">
        <v>4.2218362260570697</v>
      </c>
      <c r="AD12" s="155"/>
      <c r="AE12" s="166">
        <v>2.1473435412254598</v>
      </c>
      <c r="AF12" s="29"/>
      <c r="AG12" s="161">
        <v>48.831769178804898</v>
      </c>
      <c r="AH12" s="155">
        <v>53.1512921721556</v>
      </c>
      <c r="AI12" s="155">
        <v>59.3762736088701</v>
      </c>
      <c r="AJ12" s="155">
        <v>62.147088216082203</v>
      </c>
      <c r="AK12" s="155">
        <v>61.972554405475698</v>
      </c>
      <c r="AL12" s="162">
        <v>57.095800961605001</v>
      </c>
      <c r="AM12" s="155"/>
      <c r="AN12" s="163">
        <v>69.1426880603847</v>
      </c>
      <c r="AO12" s="164">
        <v>68.673723467211502</v>
      </c>
      <c r="AP12" s="165">
        <v>68.908205763798094</v>
      </c>
      <c r="AQ12" s="155"/>
      <c r="AR12" s="166">
        <v>60.470784529223401</v>
      </c>
      <c r="AS12" s="160"/>
      <c r="AT12" s="161">
        <v>1.39306106802407</v>
      </c>
      <c r="AU12" s="155">
        <v>-0.67578717970985003</v>
      </c>
      <c r="AV12" s="155">
        <v>-1.0462698884343999</v>
      </c>
      <c r="AW12" s="155">
        <v>-1.13940630745977</v>
      </c>
      <c r="AX12" s="155">
        <v>0.64141265318107499</v>
      </c>
      <c r="AY12" s="162">
        <v>-0.22309543270208601</v>
      </c>
      <c r="AZ12" s="155"/>
      <c r="BA12" s="163">
        <v>2.9076073518585299</v>
      </c>
      <c r="BB12" s="164">
        <v>1.03311754216755</v>
      </c>
      <c r="BC12" s="165">
        <v>1.9649353400321801</v>
      </c>
      <c r="BD12" s="155"/>
      <c r="BE12" s="166">
        <v>0.47902469563142502</v>
      </c>
    </row>
    <row r="13" spans="1:57">
      <c r="A13" s="33" t="s">
        <v>103</v>
      </c>
      <c r="B13" s="2" t="s">
        <v>34</v>
      </c>
      <c r="C13" s="2"/>
      <c r="D13" s="23" t="s">
        <v>98</v>
      </c>
      <c r="E13" s="26" t="s">
        <v>99</v>
      </c>
      <c r="F13" s="2"/>
      <c r="G13" s="161">
        <v>69.294536796309401</v>
      </c>
      <c r="H13" s="155">
        <v>82.977494156884305</v>
      </c>
      <c r="I13" s="155">
        <v>90.020746343128707</v>
      </c>
      <c r="J13" s="155">
        <v>84.455123996603504</v>
      </c>
      <c r="K13" s="155">
        <v>73.231965125134494</v>
      </c>
      <c r="L13" s="162">
        <v>79.995973283612102</v>
      </c>
      <c r="M13" s="155"/>
      <c r="N13" s="163">
        <v>77.452138974237698</v>
      </c>
      <c r="O13" s="164">
        <v>76.8813956949149</v>
      </c>
      <c r="P13" s="165">
        <v>77.166767334576306</v>
      </c>
      <c r="Q13" s="155"/>
      <c r="R13" s="166">
        <v>79.187628726744705</v>
      </c>
      <c r="S13" s="160"/>
      <c r="T13" s="161">
        <v>3.9265087965198799</v>
      </c>
      <c r="U13" s="155">
        <v>-0.56325089832635999</v>
      </c>
      <c r="V13" s="155">
        <v>-0.225559859112102</v>
      </c>
      <c r="W13" s="155">
        <v>-3.9401262110241899</v>
      </c>
      <c r="X13" s="155">
        <v>-3.79680066574379</v>
      </c>
      <c r="Y13" s="162">
        <v>-1.09048468373356</v>
      </c>
      <c r="Z13" s="155"/>
      <c r="AA13" s="163">
        <v>6.4681992785946401</v>
      </c>
      <c r="AB13" s="164">
        <v>7.0328347198691796</v>
      </c>
      <c r="AC13" s="165">
        <v>6.7487263416588297</v>
      </c>
      <c r="AD13" s="155"/>
      <c r="AE13" s="166">
        <v>0.97406053411444604</v>
      </c>
      <c r="AF13" s="29"/>
      <c r="AG13" s="161">
        <v>65.3995640641823</v>
      </c>
      <c r="AH13" s="155">
        <v>71.195019475688198</v>
      </c>
      <c r="AI13" s="155">
        <v>79.811151472712098</v>
      </c>
      <c r="AJ13" s="155">
        <v>78.774125782309895</v>
      </c>
      <c r="AK13" s="155">
        <v>70.347936452361097</v>
      </c>
      <c r="AL13" s="162">
        <v>73.1056673733449</v>
      </c>
      <c r="AM13" s="155"/>
      <c r="AN13" s="163">
        <v>74.978554860168899</v>
      </c>
      <c r="AO13" s="164">
        <v>79.380935708346001</v>
      </c>
      <c r="AP13" s="165">
        <v>77.179745284257507</v>
      </c>
      <c r="AQ13" s="155"/>
      <c r="AR13" s="166">
        <v>74.269701278093095</v>
      </c>
      <c r="AS13" s="160"/>
      <c r="AT13" s="161">
        <v>-3.1725367741867698</v>
      </c>
      <c r="AU13" s="155">
        <v>-5.0591703042046996</v>
      </c>
      <c r="AV13" s="155">
        <v>-4.0178102992148599</v>
      </c>
      <c r="AW13" s="155">
        <v>-4.5984232513371399</v>
      </c>
      <c r="AX13" s="155">
        <v>-3.1503403503483098</v>
      </c>
      <c r="AY13" s="162">
        <v>-4.0332392338377501</v>
      </c>
      <c r="AZ13" s="155"/>
      <c r="BA13" s="163">
        <v>2.4854180057255202</v>
      </c>
      <c r="BB13" s="164">
        <v>2.1587542016118899</v>
      </c>
      <c r="BC13" s="165">
        <v>2.31596341971039</v>
      </c>
      <c r="BD13" s="155"/>
      <c r="BE13" s="166">
        <v>-2.2318033157177299</v>
      </c>
    </row>
    <row r="14" spans="1:57">
      <c r="A14" s="20" t="s">
        <v>104</v>
      </c>
      <c r="B14" s="2" t="str">
        <f t="shared" si="0"/>
        <v>Arlington, VA</v>
      </c>
      <c r="C14" s="2"/>
      <c r="D14" s="23" t="s">
        <v>98</v>
      </c>
      <c r="E14" s="26" t="s">
        <v>99</v>
      </c>
      <c r="F14" s="2"/>
      <c r="G14" s="161">
        <v>74.350031705770405</v>
      </c>
      <c r="H14" s="155">
        <v>91.862185584442997</v>
      </c>
      <c r="I14" s="155">
        <v>97.664341576833607</v>
      </c>
      <c r="J14" s="155">
        <v>93.891354893257201</v>
      </c>
      <c r="K14" s="155">
        <v>81.674064679771703</v>
      </c>
      <c r="L14" s="162">
        <v>87.888395688015194</v>
      </c>
      <c r="M14" s="155"/>
      <c r="N14" s="163">
        <v>89.420841259775898</v>
      </c>
      <c r="O14" s="164">
        <v>82.625237793278302</v>
      </c>
      <c r="P14" s="165">
        <v>86.0230395265271</v>
      </c>
      <c r="Q14" s="155"/>
      <c r="R14" s="166">
        <v>87.355436784732902</v>
      </c>
      <c r="S14" s="160"/>
      <c r="T14" s="161">
        <v>10.889919536542299</v>
      </c>
      <c r="U14" s="155">
        <v>2.5275948299070499</v>
      </c>
      <c r="V14" s="155">
        <v>-0.182737065761198</v>
      </c>
      <c r="W14" s="155">
        <v>-3.3251270942872502</v>
      </c>
      <c r="X14" s="155">
        <v>-6.1740738889166602</v>
      </c>
      <c r="Y14" s="162">
        <v>0.17862821917699401</v>
      </c>
      <c r="Z14" s="155"/>
      <c r="AA14" s="163">
        <v>19.433211827322999</v>
      </c>
      <c r="AB14" s="164">
        <v>18.6834500766183</v>
      </c>
      <c r="AC14" s="165">
        <v>19.071959576037099</v>
      </c>
      <c r="AD14" s="155"/>
      <c r="AE14" s="166">
        <v>4.8599160654154998</v>
      </c>
      <c r="AF14" s="29"/>
      <c r="AG14" s="161">
        <v>67.739378566899106</v>
      </c>
      <c r="AH14" s="155">
        <v>76.365990276896994</v>
      </c>
      <c r="AI14" s="155">
        <v>85.486683576410897</v>
      </c>
      <c r="AJ14" s="155">
        <v>85.719192559712496</v>
      </c>
      <c r="AK14" s="155">
        <v>75.443880786303097</v>
      </c>
      <c r="AL14" s="162">
        <v>78.151025153244504</v>
      </c>
      <c r="AM14" s="155"/>
      <c r="AN14" s="163">
        <v>82.633164235890902</v>
      </c>
      <c r="AO14" s="164">
        <v>81.800887761572596</v>
      </c>
      <c r="AP14" s="165">
        <v>82.2170259987317</v>
      </c>
      <c r="AQ14" s="155"/>
      <c r="AR14" s="166">
        <v>79.312739680526605</v>
      </c>
      <c r="AS14" s="160"/>
      <c r="AT14" s="161">
        <v>-2.07085475166864</v>
      </c>
      <c r="AU14" s="155">
        <v>-4.8952291510288104</v>
      </c>
      <c r="AV14" s="155">
        <v>-4.17144762640811</v>
      </c>
      <c r="AW14" s="155">
        <v>-4.7946614816190598</v>
      </c>
      <c r="AX14" s="155">
        <v>-3.97015469846282</v>
      </c>
      <c r="AY14" s="162">
        <v>-4.05632411821363</v>
      </c>
      <c r="AZ14" s="155"/>
      <c r="BA14" s="163">
        <v>10.967724969099899</v>
      </c>
      <c r="BB14" s="164">
        <v>9.2256583174367499</v>
      </c>
      <c r="BC14" s="165">
        <v>10.094209038048801</v>
      </c>
      <c r="BD14" s="155"/>
      <c r="BE14" s="166">
        <v>-0.259407696277273</v>
      </c>
    </row>
    <row r="15" spans="1:57">
      <c r="A15" s="20" t="s">
        <v>38</v>
      </c>
      <c r="B15" s="2" t="str">
        <f t="shared" si="0"/>
        <v>Suburban Virginia Area</v>
      </c>
      <c r="C15" s="2"/>
      <c r="D15" s="23" t="s">
        <v>98</v>
      </c>
      <c r="E15" s="26" t="s">
        <v>99</v>
      </c>
      <c r="F15" s="2"/>
      <c r="G15" s="161">
        <v>61.751227495908303</v>
      </c>
      <c r="H15" s="155">
        <v>74.255319148936096</v>
      </c>
      <c r="I15" s="155">
        <v>82.815057283142295</v>
      </c>
      <c r="J15" s="155">
        <v>79.901800327332197</v>
      </c>
      <c r="K15" s="155">
        <v>71.472995090016298</v>
      </c>
      <c r="L15" s="162">
        <v>74.039279869067101</v>
      </c>
      <c r="M15" s="155"/>
      <c r="N15" s="163">
        <v>73.126022913256904</v>
      </c>
      <c r="O15" s="164">
        <v>73.093289689034293</v>
      </c>
      <c r="P15" s="165">
        <v>73.109656301145606</v>
      </c>
      <c r="Q15" s="155"/>
      <c r="R15" s="166">
        <v>73.773673135375205</v>
      </c>
      <c r="S15" s="160"/>
      <c r="T15" s="161">
        <v>1.78810305060605</v>
      </c>
      <c r="U15" s="155">
        <v>-1.30458883417558</v>
      </c>
      <c r="V15" s="155">
        <v>2.34028677581705</v>
      </c>
      <c r="W15" s="155">
        <v>0.67067742414652898</v>
      </c>
      <c r="X15" s="155">
        <v>2.66487000025344</v>
      </c>
      <c r="Y15" s="162">
        <v>1.19858704139959</v>
      </c>
      <c r="Z15" s="155"/>
      <c r="AA15" s="163">
        <v>6.3619653777522096</v>
      </c>
      <c r="AB15" s="164">
        <v>6.3143548292393401</v>
      </c>
      <c r="AC15" s="165">
        <v>6.3381601034957802</v>
      </c>
      <c r="AD15" s="155"/>
      <c r="AE15" s="166">
        <v>2.6026997872122601</v>
      </c>
      <c r="AF15" s="29"/>
      <c r="AG15" s="161">
        <v>59.627659574467998</v>
      </c>
      <c r="AH15" s="155">
        <v>65.728314238952507</v>
      </c>
      <c r="AI15" s="155">
        <v>76.170212765957402</v>
      </c>
      <c r="AJ15" s="155">
        <v>78.297872340425499</v>
      </c>
      <c r="AK15" s="155">
        <v>70.936988543371498</v>
      </c>
      <c r="AL15" s="162">
        <v>70.152209492634995</v>
      </c>
      <c r="AM15" s="155"/>
      <c r="AN15" s="163">
        <v>75.327332242225793</v>
      </c>
      <c r="AO15" s="164">
        <v>79.447626841243803</v>
      </c>
      <c r="AP15" s="165">
        <v>77.387479541734805</v>
      </c>
      <c r="AQ15" s="155"/>
      <c r="AR15" s="166">
        <v>72.219429506663502</v>
      </c>
      <c r="AS15" s="160"/>
      <c r="AT15" s="161">
        <v>-0.93207628335881199</v>
      </c>
      <c r="AU15" s="155">
        <v>-3.4691760175440902</v>
      </c>
      <c r="AV15" s="155">
        <v>-2.52632889774425</v>
      </c>
      <c r="AW15" s="155">
        <v>3.04062339437884E-3</v>
      </c>
      <c r="AX15" s="155">
        <v>3.4360471269549699</v>
      </c>
      <c r="AY15" s="162">
        <v>-0.71851992373396301</v>
      </c>
      <c r="AZ15" s="155"/>
      <c r="BA15" s="163">
        <v>4.8494123769469004</v>
      </c>
      <c r="BB15" s="164">
        <v>3.3912677944613701</v>
      </c>
      <c r="BC15" s="165">
        <v>4.0958307617689202</v>
      </c>
      <c r="BD15" s="155"/>
      <c r="BE15" s="166">
        <v>0.707464070369482</v>
      </c>
    </row>
    <row r="16" spans="1:57">
      <c r="A16" s="20" t="s">
        <v>105</v>
      </c>
      <c r="B16" s="2" t="str">
        <f t="shared" si="0"/>
        <v>Alexandria, VA</v>
      </c>
      <c r="C16" s="2"/>
      <c r="D16" s="23" t="s">
        <v>98</v>
      </c>
      <c r="E16" s="26" t="s">
        <v>99</v>
      </c>
      <c r="F16" s="2"/>
      <c r="G16" s="161">
        <v>76.058139534883693</v>
      </c>
      <c r="H16" s="155">
        <v>89.848837209302303</v>
      </c>
      <c r="I16" s="155">
        <v>93.837209302325505</v>
      </c>
      <c r="J16" s="155">
        <v>84.744186046511601</v>
      </c>
      <c r="K16" s="155">
        <v>74.813953488371993</v>
      </c>
      <c r="L16" s="162">
        <v>83.860465116279002</v>
      </c>
      <c r="M16" s="155"/>
      <c r="N16" s="163">
        <v>76.139534883720899</v>
      </c>
      <c r="O16" s="164">
        <v>77.174418604651095</v>
      </c>
      <c r="P16" s="165">
        <v>76.656976744185997</v>
      </c>
      <c r="Q16" s="155"/>
      <c r="R16" s="166">
        <v>81.802325581395294</v>
      </c>
      <c r="S16" s="160"/>
      <c r="T16" s="161">
        <v>15.833134932809701</v>
      </c>
      <c r="U16" s="155">
        <v>9.4416477994006005</v>
      </c>
      <c r="V16" s="155">
        <v>1.8481331502488201</v>
      </c>
      <c r="W16" s="155">
        <v>-4.7494271334937403</v>
      </c>
      <c r="X16" s="155">
        <v>-0.393786052233495</v>
      </c>
      <c r="Y16" s="162">
        <v>3.7945887146535</v>
      </c>
      <c r="Z16" s="155"/>
      <c r="AA16" s="163">
        <v>14.806007144419301</v>
      </c>
      <c r="AB16" s="164">
        <v>18.1566960705693</v>
      </c>
      <c r="AC16" s="165">
        <v>16.4685627184632</v>
      </c>
      <c r="AD16" s="155"/>
      <c r="AE16" s="166">
        <v>6.9094461041133002</v>
      </c>
      <c r="AF16" s="29"/>
      <c r="AG16" s="161">
        <v>64.531976744185997</v>
      </c>
      <c r="AH16" s="155">
        <v>71.369186046511601</v>
      </c>
      <c r="AI16" s="155">
        <v>80.831395348837205</v>
      </c>
      <c r="AJ16" s="155">
        <v>78.595930232558104</v>
      </c>
      <c r="AK16" s="155">
        <v>71.322674418604606</v>
      </c>
      <c r="AL16" s="162">
        <v>73.3302325581395</v>
      </c>
      <c r="AM16" s="155"/>
      <c r="AN16" s="163">
        <v>73.555232558139494</v>
      </c>
      <c r="AO16" s="164">
        <v>78.206395348837205</v>
      </c>
      <c r="AP16" s="165">
        <v>75.8808139534883</v>
      </c>
      <c r="AQ16" s="155"/>
      <c r="AR16" s="166">
        <v>74.058970099667704</v>
      </c>
      <c r="AS16" s="160"/>
      <c r="AT16" s="161">
        <v>-2.689426800218</v>
      </c>
      <c r="AU16" s="155">
        <v>-5.2418859863928402</v>
      </c>
      <c r="AV16" s="155">
        <v>-3.7307887630486398</v>
      </c>
      <c r="AW16" s="155">
        <v>-4.26954403436023</v>
      </c>
      <c r="AX16" s="155">
        <v>-0.46921074554236802</v>
      </c>
      <c r="AY16" s="162">
        <v>-3.3492604088442901</v>
      </c>
      <c r="AZ16" s="155"/>
      <c r="BA16" s="163">
        <v>7.0778202219071398</v>
      </c>
      <c r="BB16" s="164">
        <v>5.8254349803274703</v>
      </c>
      <c r="BC16" s="165">
        <v>6.4210796313629404</v>
      </c>
      <c r="BD16" s="155"/>
      <c r="BE16" s="166">
        <v>-0.67745463291603503</v>
      </c>
    </row>
    <row r="17" spans="1:57">
      <c r="A17" s="20" t="s">
        <v>37</v>
      </c>
      <c r="B17" s="2" t="str">
        <f t="shared" si="0"/>
        <v>Fairfax/Tysons Corner, VA</v>
      </c>
      <c r="C17" s="2"/>
      <c r="D17" s="23" t="s">
        <v>98</v>
      </c>
      <c r="E17" s="26" t="s">
        <v>99</v>
      </c>
      <c r="F17" s="2"/>
      <c r="G17" s="161">
        <v>69.951478743068293</v>
      </c>
      <c r="H17" s="155">
        <v>86.055914972273499</v>
      </c>
      <c r="I17" s="155">
        <v>93.680683918669104</v>
      </c>
      <c r="J17" s="155">
        <v>88.204713493530406</v>
      </c>
      <c r="K17" s="155">
        <v>74.468576709796594</v>
      </c>
      <c r="L17" s="162">
        <v>82.472273567467596</v>
      </c>
      <c r="M17" s="155"/>
      <c r="N17" s="163">
        <v>74.653419593345603</v>
      </c>
      <c r="O17" s="164">
        <v>76.9524029574861</v>
      </c>
      <c r="P17" s="165">
        <v>75.802911275415795</v>
      </c>
      <c r="Q17" s="155"/>
      <c r="R17" s="166">
        <v>80.566741484024206</v>
      </c>
      <c r="S17" s="160"/>
      <c r="T17" s="161">
        <v>11.4282612419166</v>
      </c>
      <c r="U17" s="155">
        <v>3.6461467319193002</v>
      </c>
      <c r="V17" s="155">
        <v>7.3981722421547796E-2</v>
      </c>
      <c r="W17" s="155">
        <v>-2.5639132598924501</v>
      </c>
      <c r="X17" s="155">
        <v>5.0459529599743398</v>
      </c>
      <c r="Y17" s="162">
        <v>2.8757724909962001</v>
      </c>
      <c r="Z17" s="155"/>
      <c r="AA17" s="163">
        <v>9.8398220013072901</v>
      </c>
      <c r="AB17" s="164">
        <v>12.8996522263587</v>
      </c>
      <c r="AC17" s="165">
        <v>11.3719206884206</v>
      </c>
      <c r="AD17" s="155"/>
      <c r="AE17" s="166">
        <v>5.0296466008957896</v>
      </c>
      <c r="AF17" s="29"/>
      <c r="AG17" s="161">
        <v>65.916705175600697</v>
      </c>
      <c r="AH17" s="155">
        <v>74.402148798521196</v>
      </c>
      <c r="AI17" s="155">
        <v>85.611136783733798</v>
      </c>
      <c r="AJ17" s="155">
        <v>84.603165434380699</v>
      </c>
      <c r="AK17" s="155">
        <v>72.094500924214401</v>
      </c>
      <c r="AL17" s="162">
        <v>76.525531423290204</v>
      </c>
      <c r="AM17" s="155"/>
      <c r="AN17" s="163">
        <v>73.581908502772606</v>
      </c>
      <c r="AO17" s="164">
        <v>80.065850277264303</v>
      </c>
      <c r="AP17" s="165">
        <v>76.823879390018405</v>
      </c>
      <c r="AQ17" s="155"/>
      <c r="AR17" s="166">
        <v>76.610773699498196</v>
      </c>
      <c r="AS17" s="160"/>
      <c r="AT17" s="161">
        <v>4.1350656506759798</v>
      </c>
      <c r="AU17" s="155">
        <v>-9.4985527838223199E-2</v>
      </c>
      <c r="AV17" s="155">
        <v>-1.2307258082253401</v>
      </c>
      <c r="AW17" s="155">
        <v>-1.95735675625096</v>
      </c>
      <c r="AX17" s="155">
        <v>2.7505892483143799</v>
      </c>
      <c r="AY17" s="162">
        <v>0.45177764402789</v>
      </c>
      <c r="AZ17" s="155"/>
      <c r="BA17" s="163">
        <v>5.11872827288878</v>
      </c>
      <c r="BB17" s="164">
        <v>5.73441086456869</v>
      </c>
      <c r="BC17" s="165">
        <v>5.4387222613364097</v>
      </c>
      <c r="BD17" s="155"/>
      <c r="BE17" s="166">
        <v>1.8316904271424701</v>
      </c>
    </row>
    <row r="18" spans="1:57">
      <c r="A18" s="20" t="s">
        <v>39</v>
      </c>
      <c r="B18" s="2" t="str">
        <f t="shared" si="0"/>
        <v>I-95 Fredericksburg, VA</v>
      </c>
      <c r="C18" s="2"/>
      <c r="D18" s="23" t="s">
        <v>98</v>
      </c>
      <c r="E18" s="26" t="s">
        <v>99</v>
      </c>
      <c r="F18" s="2"/>
      <c r="G18" s="161">
        <v>60.873410724156898</v>
      </c>
      <c r="H18" s="155">
        <v>70.425649530127103</v>
      </c>
      <c r="I18" s="155">
        <v>74.129353233830798</v>
      </c>
      <c r="J18" s="155">
        <v>72.095080154781598</v>
      </c>
      <c r="K18" s="155">
        <v>68.822553897180697</v>
      </c>
      <c r="L18" s="162">
        <v>69.269209508015393</v>
      </c>
      <c r="M18" s="155"/>
      <c r="N18" s="163">
        <v>73.908236594803697</v>
      </c>
      <c r="O18" s="164">
        <v>72.482034273078995</v>
      </c>
      <c r="P18" s="165">
        <v>73.195135433941402</v>
      </c>
      <c r="Q18" s="155"/>
      <c r="R18" s="166">
        <v>70.390902629708506</v>
      </c>
      <c r="S18" s="160"/>
      <c r="T18" s="161">
        <v>2.5019525990284301</v>
      </c>
      <c r="U18" s="155">
        <v>1.83965527881951</v>
      </c>
      <c r="V18" s="155">
        <v>0.866484821708702</v>
      </c>
      <c r="W18" s="155">
        <v>2.6738824632334</v>
      </c>
      <c r="X18" s="155">
        <v>2.8810818067081798</v>
      </c>
      <c r="Y18" s="162">
        <v>2.1228819973496398</v>
      </c>
      <c r="Z18" s="155"/>
      <c r="AA18" s="163">
        <v>4.4994759476513098</v>
      </c>
      <c r="AB18" s="164">
        <v>3.3816266242331499</v>
      </c>
      <c r="AC18" s="165">
        <v>3.9429911854056998</v>
      </c>
      <c r="AD18" s="155"/>
      <c r="AE18" s="166">
        <v>2.6569397023062602</v>
      </c>
      <c r="AF18" s="29"/>
      <c r="AG18" s="161">
        <v>58.988391376450998</v>
      </c>
      <c r="AH18" s="155">
        <v>61.495301271420601</v>
      </c>
      <c r="AI18" s="155">
        <v>68.021006080707494</v>
      </c>
      <c r="AJ18" s="155">
        <v>70.729684908789295</v>
      </c>
      <c r="AK18" s="155">
        <v>69.0768380320619</v>
      </c>
      <c r="AL18" s="162">
        <v>65.662244333886093</v>
      </c>
      <c r="AM18" s="155"/>
      <c r="AN18" s="163">
        <v>75.469872857932501</v>
      </c>
      <c r="AO18" s="164">
        <v>77.526257600884406</v>
      </c>
      <c r="AP18" s="165">
        <v>76.498065229408496</v>
      </c>
      <c r="AQ18" s="155"/>
      <c r="AR18" s="166">
        <v>68.758193161178198</v>
      </c>
      <c r="AS18" s="160"/>
      <c r="AT18" s="161">
        <v>1.62529716787568</v>
      </c>
      <c r="AU18" s="155">
        <v>0.93856123937330105</v>
      </c>
      <c r="AV18" s="155">
        <v>-2.0271899936876401</v>
      </c>
      <c r="AW18" s="155">
        <v>-0.54458910676466699</v>
      </c>
      <c r="AX18" s="155">
        <v>1.0796477096555601E-2</v>
      </c>
      <c r="AY18" s="162">
        <v>-8.2803065075292198E-2</v>
      </c>
      <c r="AZ18" s="155"/>
      <c r="BA18" s="163">
        <v>4.3314643734251401</v>
      </c>
      <c r="BB18" s="164">
        <v>2.4329519817594898</v>
      </c>
      <c r="BC18" s="165">
        <v>3.35841410289372</v>
      </c>
      <c r="BD18" s="155"/>
      <c r="BE18" s="166">
        <v>0.98347380418835295</v>
      </c>
    </row>
    <row r="19" spans="1:57">
      <c r="A19" s="20" t="s">
        <v>106</v>
      </c>
      <c r="B19" s="2" t="str">
        <f t="shared" si="0"/>
        <v>Dulles Airport Area, VA</v>
      </c>
      <c r="C19" s="2"/>
      <c r="D19" s="23" t="s">
        <v>98</v>
      </c>
      <c r="E19" s="26" t="s">
        <v>99</v>
      </c>
      <c r="F19" s="2"/>
      <c r="G19" s="161">
        <v>73.101470724262299</v>
      </c>
      <c r="H19" s="155">
        <v>87.549717879937106</v>
      </c>
      <c r="I19" s="155">
        <v>93.238368328554202</v>
      </c>
      <c r="J19" s="155">
        <v>94.117102950698296</v>
      </c>
      <c r="K19" s="155">
        <v>82.480806585884693</v>
      </c>
      <c r="L19" s="162">
        <v>86.097493293867302</v>
      </c>
      <c r="M19" s="155"/>
      <c r="N19" s="163">
        <v>81.676070668763202</v>
      </c>
      <c r="O19" s="164">
        <v>79.659605956895703</v>
      </c>
      <c r="P19" s="165">
        <v>80.667838312829502</v>
      </c>
      <c r="Q19" s="155"/>
      <c r="R19" s="166">
        <v>84.546163299285098</v>
      </c>
      <c r="S19" s="160"/>
      <c r="T19" s="161">
        <v>0.97427992337178104</v>
      </c>
      <c r="U19" s="155">
        <v>-3.4370029409607699</v>
      </c>
      <c r="V19" s="155">
        <v>-4.06803836427689</v>
      </c>
      <c r="W19" s="155">
        <v>-0.74204688812903696</v>
      </c>
      <c r="X19" s="155">
        <v>4.7100991122828697</v>
      </c>
      <c r="Y19" s="162">
        <v>-0.77403202029586304</v>
      </c>
      <c r="Z19" s="155"/>
      <c r="AA19" s="163">
        <v>0.91762036921034595</v>
      </c>
      <c r="AB19" s="164">
        <v>2.0998864434766</v>
      </c>
      <c r="AC19" s="165">
        <v>1.4979234342482299</v>
      </c>
      <c r="AD19" s="155"/>
      <c r="AE19" s="166">
        <v>-0.16482526831091199</v>
      </c>
      <c r="AF19" s="29"/>
      <c r="AG19" s="161">
        <v>67.826750531865599</v>
      </c>
      <c r="AH19" s="155">
        <v>76.722782351308794</v>
      </c>
      <c r="AI19" s="155">
        <v>88.144019979650295</v>
      </c>
      <c r="AJ19" s="155">
        <v>90.278420127647706</v>
      </c>
      <c r="AK19" s="155">
        <v>79.835352881324496</v>
      </c>
      <c r="AL19" s="162">
        <v>80.561465174359398</v>
      </c>
      <c r="AM19" s="155"/>
      <c r="AN19" s="163">
        <v>80.758024234575799</v>
      </c>
      <c r="AO19" s="164">
        <v>83.197669040791695</v>
      </c>
      <c r="AP19" s="165">
        <v>81.977846637683797</v>
      </c>
      <c r="AQ19" s="155"/>
      <c r="AR19" s="166">
        <v>80.966145592452094</v>
      </c>
      <c r="AS19" s="160"/>
      <c r="AT19" s="161">
        <v>-0.12506839306796999</v>
      </c>
      <c r="AU19" s="155">
        <v>-4.4042701241027098</v>
      </c>
      <c r="AV19" s="155">
        <v>-2.4984382754414498</v>
      </c>
      <c r="AW19" s="155">
        <v>-1.42008908142395</v>
      </c>
      <c r="AX19" s="155">
        <v>1.1780470741951301</v>
      </c>
      <c r="AY19" s="162">
        <v>-1.52773583919192</v>
      </c>
      <c r="AZ19" s="155"/>
      <c r="BA19" s="163">
        <v>3.2190945054436302</v>
      </c>
      <c r="BB19" s="164">
        <v>1.8102471955688799</v>
      </c>
      <c r="BC19" s="165">
        <v>2.4993502547879798</v>
      </c>
      <c r="BD19" s="155"/>
      <c r="BE19" s="166">
        <v>-0.39566648857786202</v>
      </c>
    </row>
    <row r="20" spans="1:57">
      <c r="A20" s="20" t="s">
        <v>46</v>
      </c>
      <c r="B20" s="2" t="str">
        <f t="shared" si="0"/>
        <v>Williamsburg, VA</v>
      </c>
      <c r="C20" s="2"/>
      <c r="D20" s="23" t="s">
        <v>98</v>
      </c>
      <c r="E20" s="26" t="s">
        <v>99</v>
      </c>
      <c r="F20" s="2"/>
      <c r="G20" s="161">
        <v>48.635300233948499</v>
      </c>
      <c r="H20" s="155">
        <v>54.458019235768099</v>
      </c>
      <c r="I20" s="155">
        <v>55.549779048609302</v>
      </c>
      <c r="J20" s="155">
        <v>63.841954769950597</v>
      </c>
      <c r="K20" s="155">
        <v>61.554458019235703</v>
      </c>
      <c r="L20" s="162">
        <v>56.807902261502399</v>
      </c>
      <c r="M20" s="155"/>
      <c r="N20" s="163">
        <v>78.2947751494671</v>
      </c>
      <c r="O20" s="164">
        <v>76.462178320769397</v>
      </c>
      <c r="P20" s="165">
        <v>77.378476735118198</v>
      </c>
      <c r="Q20" s="155"/>
      <c r="R20" s="166">
        <v>62.685209253964103</v>
      </c>
      <c r="S20" s="160"/>
      <c r="T20" s="161">
        <v>-12.7351588099185</v>
      </c>
      <c r="U20" s="155">
        <v>-7.0881494057015297</v>
      </c>
      <c r="V20" s="155">
        <v>-2.7942482978985099</v>
      </c>
      <c r="W20" s="155">
        <v>5.8950357017851998</v>
      </c>
      <c r="X20" s="155">
        <v>-6.0199721688726404</v>
      </c>
      <c r="Y20" s="162">
        <v>-4.4530703421365603</v>
      </c>
      <c r="Z20" s="155"/>
      <c r="AA20" s="163">
        <v>-1.6164338582353901</v>
      </c>
      <c r="AB20" s="164">
        <v>-3.5384672439434501</v>
      </c>
      <c r="AC20" s="165">
        <v>-2.5755500566407998</v>
      </c>
      <c r="AD20" s="155"/>
      <c r="AE20" s="166">
        <v>-3.79921398926763</v>
      </c>
      <c r="AF20" s="29"/>
      <c r="AG20" s="161">
        <v>50.666103457239402</v>
      </c>
      <c r="AH20" s="155">
        <v>47.364829737457697</v>
      </c>
      <c r="AI20" s="155">
        <v>49.535352222511001</v>
      </c>
      <c r="AJ20" s="155">
        <v>52.891863789966202</v>
      </c>
      <c r="AK20" s="155">
        <v>52.092539641278897</v>
      </c>
      <c r="AL20" s="162">
        <v>50.510137769690601</v>
      </c>
      <c r="AM20" s="155"/>
      <c r="AN20" s="163">
        <v>70.161814400831801</v>
      </c>
      <c r="AO20" s="164">
        <v>76.364699766051402</v>
      </c>
      <c r="AP20" s="165">
        <v>73.263257083441601</v>
      </c>
      <c r="AQ20" s="155"/>
      <c r="AR20" s="166">
        <v>57.011029002190902</v>
      </c>
      <c r="AS20" s="160"/>
      <c r="AT20" s="161">
        <v>-8.6784947417731395</v>
      </c>
      <c r="AU20" s="155">
        <v>-8.6309053922036902</v>
      </c>
      <c r="AV20" s="155">
        <v>-6.56130091229321</v>
      </c>
      <c r="AW20" s="155">
        <v>-1.61450134388171</v>
      </c>
      <c r="AX20" s="155">
        <v>-7.3856529502889199</v>
      </c>
      <c r="AY20" s="162">
        <v>-6.5804559503154998</v>
      </c>
      <c r="AZ20" s="155"/>
      <c r="BA20" s="163">
        <v>-8.2090394242296103</v>
      </c>
      <c r="BB20" s="164">
        <v>-6.7636745964629199</v>
      </c>
      <c r="BC20" s="165">
        <v>-7.4614008774731104</v>
      </c>
      <c r="BD20" s="155"/>
      <c r="BE20" s="166">
        <v>-6.9058484473975197</v>
      </c>
    </row>
    <row r="21" spans="1:57">
      <c r="A21" s="20" t="s">
        <v>107</v>
      </c>
      <c r="B21" s="2" t="str">
        <f t="shared" si="0"/>
        <v>Virginia Beach, VA</v>
      </c>
      <c r="C21" s="2"/>
      <c r="D21" s="23" t="s">
        <v>98</v>
      </c>
      <c r="E21" s="26" t="s">
        <v>99</v>
      </c>
      <c r="F21" s="2"/>
      <c r="G21" s="161">
        <v>63.501927161173597</v>
      </c>
      <c r="H21" s="155">
        <v>67.600094391567595</v>
      </c>
      <c r="I21" s="155">
        <v>72.170219460394804</v>
      </c>
      <c r="J21" s="155">
        <v>76.268386690788901</v>
      </c>
      <c r="K21" s="155">
        <v>79.100133721387493</v>
      </c>
      <c r="L21" s="162">
        <v>71.728152285062507</v>
      </c>
      <c r="M21" s="155"/>
      <c r="N21" s="163">
        <v>81.050892786911007</v>
      </c>
      <c r="O21" s="164">
        <v>80.091245182096998</v>
      </c>
      <c r="P21" s="165">
        <v>80.571068984503995</v>
      </c>
      <c r="Q21" s="155"/>
      <c r="R21" s="166">
        <v>74.254699913474298</v>
      </c>
      <c r="S21" s="160"/>
      <c r="T21" s="161">
        <v>-4.2616435356017197</v>
      </c>
      <c r="U21" s="155">
        <v>-8.5435864006869799</v>
      </c>
      <c r="V21" s="155">
        <v>-10.061213722325499</v>
      </c>
      <c r="W21" s="155">
        <v>-3.36349450076347</v>
      </c>
      <c r="X21" s="155">
        <v>0.35444852743364302</v>
      </c>
      <c r="Y21" s="162">
        <v>-5.1794706963069297</v>
      </c>
      <c r="Z21" s="155"/>
      <c r="AA21" s="163">
        <v>-6.5306114007698604</v>
      </c>
      <c r="AB21" s="164">
        <v>-12.7100815083305</v>
      </c>
      <c r="AC21" s="165">
        <v>-9.70759019577185</v>
      </c>
      <c r="AD21" s="155"/>
      <c r="AE21" s="166">
        <v>-6.6311009391662301</v>
      </c>
      <c r="AF21" s="29"/>
      <c r="AG21" s="161">
        <v>66.465429088334702</v>
      </c>
      <c r="AH21" s="155">
        <v>63.450798395343298</v>
      </c>
      <c r="AI21" s="155">
        <v>67.503736332887499</v>
      </c>
      <c r="AJ21" s="155">
        <v>68.555809014394697</v>
      </c>
      <c r="AK21" s="155">
        <v>68.903877920239097</v>
      </c>
      <c r="AL21" s="162">
        <v>66.975930150239904</v>
      </c>
      <c r="AM21" s="155"/>
      <c r="AN21" s="163">
        <v>81.874852513175398</v>
      </c>
      <c r="AO21" s="164">
        <v>87.579642885235501</v>
      </c>
      <c r="AP21" s="165">
        <v>84.727247699205506</v>
      </c>
      <c r="AQ21" s="155"/>
      <c r="AR21" s="166">
        <v>72.047735164230005</v>
      </c>
      <c r="AS21" s="160"/>
      <c r="AT21" s="161">
        <v>-4.96667045062601</v>
      </c>
      <c r="AU21" s="155">
        <v>-0.70810658931323001</v>
      </c>
      <c r="AV21" s="155">
        <v>-2.7964537098171398</v>
      </c>
      <c r="AW21" s="155">
        <v>-2.0686292702452902</v>
      </c>
      <c r="AX21" s="155">
        <v>-4.4003788017624696</v>
      </c>
      <c r="AY21" s="162">
        <v>-3.03673036414679</v>
      </c>
      <c r="AZ21" s="155"/>
      <c r="BA21" s="163">
        <v>-3.2448613199310401</v>
      </c>
      <c r="BB21" s="164">
        <v>-4.07602725274924</v>
      </c>
      <c r="BC21" s="165">
        <v>-3.6762255653492302</v>
      </c>
      <c r="BD21" s="155"/>
      <c r="BE21" s="166">
        <v>-3.2525435992180798</v>
      </c>
    </row>
    <row r="22" spans="1:57">
      <c r="A22" s="33" t="s">
        <v>108</v>
      </c>
      <c r="B22" s="2" t="str">
        <f t="shared" si="0"/>
        <v>Norfolk/Portsmouth, VA</v>
      </c>
      <c r="C22" s="2"/>
      <c r="D22" s="23" t="s">
        <v>98</v>
      </c>
      <c r="E22" s="26" t="s">
        <v>99</v>
      </c>
      <c r="F22" s="2"/>
      <c r="G22" s="161">
        <v>70.831870831870802</v>
      </c>
      <c r="H22" s="155">
        <v>74.499824499824399</v>
      </c>
      <c r="I22" s="155">
        <v>75.096525096524999</v>
      </c>
      <c r="J22" s="155">
        <v>74.850824850824793</v>
      </c>
      <c r="K22" s="155">
        <v>73.341523341523299</v>
      </c>
      <c r="L22" s="162">
        <v>73.724113724113707</v>
      </c>
      <c r="M22" s="155"/>
      <c r="N22" s="163">
        <v>79.905229905229902</v>
      </c>
      <c r="O22" s="164">
        <v>77.202527202527193</v>
      </c>
      <c r="P22" s="165">
        <v>78.553878553878505</v>
      </c>
      <c r="Q22" s="155"/>
      <c r="R22" s="166">
        <v>75.1040465326179</v>
      </c>
      <c r="S22" s="160"/>
      <c r="T22" s="161">
        <v>10.178607171499401</v>
      </c>
      <c r="U22" s="155">
        <v>6.66935113336723</v>
      </c>
      <c r="V22" s="155">
        <v>-5.3181414138648702</v>
      </c>
      <c r="W22" s="155">
        <v>-1.5029617481051301</v>
      </c>
      <c r="X22" s="155">
        <v>-0.33119947139531503</v>
      </c>
      <c r="Y22" s="162">
        <v>1.54197499278831</v>
      </c>
      <c r="Z22" s="155"/>
      <c r="AA22" s="163">
        <v>-1.8435323487136901</v>
      </c>
      <c r="AB22" s="164">
        <v>-6.9711182163532799</v>
      </c>
      <c r="AC22" s="165">
        <v>-4.43199295027389</v>
      </c>
      <c r="AD22" s="155"/>
      <c r="AE22" s="166">
        <v>-0.32008752435276899</v>
      </c>
      <c r="AF22" s="29"/>
      <c r="AG22" s="161">
        <v>66.676904176904102</v>
      </c>
      <c r="AH22" s="155">
        <v>66.883116883116799</v>
      </c>
      <c r="AI22" s="155">
        <v>70.2965952965952</v>
      </c>
      <c r="AJ22" s="155">
        <v>71.143383643383601</v>
      </c>
      <c r="AK22" s="155">
        <v>69.190944190944094</v>
      </c>
      <c r="AL22" s="162">
        <v>68.838188838188799</v>
      </c>
      <c r="AM22" s="155"/>
      <c r="AN22" s="163">
        <v>80.291330291330198</v>
      </c>
      <c r="AO22" s="164">
        <v>84.029484029483996</v>
      </c>
      <c r="AP22" s="165">
        <v>82.160407160407104</v>
      </c>
      <c r="AQ22" s="155"/>
      <c r="AR22" s="166">
        <v>72.644536930251206</v>
      </c>
      <c r="AS22" s="160"/>
      <c r="AT22" s="161">
        <v>3.7794118215372401</v>
      </c>
      <c r="AU22" s="155">
        <v>3.96528754676548</v>
      </c>
      <c r="AV22" s="155">
        <v>-1.7651802695088701</v>
      </c>
      <c r="AW22" s="155">
        <v>-0.630658992119562</v>
      </c>
      <c r="AX22" s="155">
        <v>0.132631130278488</v>
      </c>
      <c r="AY22" s="162">
        <v>0.98468416977195605</v>
      </c>
      <c r="AZ22" s="155"/>
      <c r="BA22" s="163">
        <v>2.1481653119439499</v>
      </c>
      <c r="BB22" s="164">
        <v>-4.1234698632911099E-2</v>
      </c>
      <c r="BC22" s="165">
        <v>1.01671215033179</v>
      </c>
      <c r="BD22" s="155"/>
      <c r="BE22" s="166">
        <v>0.99503149059420104</v>
      </c>
    </row>
    <row r="23" spans="1:57">
      <c r="A23" s="34" t="s">
        <v>43</v>
      </c>
      <c r="B23" s="2" t="str">
        <f t="shared" si="0"/>
        <v>Newport News/Hampton, VA</v>
      </c>
      <c r="C23" s="2"/>
      <c r="D23" s="23" t="s">
        <v>98</v>
      </c>
      <c r="E23" s="26" t="s">
        <v>99</v>
      </c>
      <c r="F23" s="2"/>
      <c r="G23" s="161">
        <v>59.8117512835139</v>
      </c>
      <c r="H23" s="155">
        <v>68.6109526525955</v>
      </c>
      <c r="I23" s="155">
        <v>72.147746719908696</v>
      </c>
      <c r="J23" s="155">
        <v>75.827153451226394</v>
      </c>
      <c r="K23" s="155">
        <v>73.958927552766596</v>
      </c>
      <c r="L23" s="162">
        <v>70.071306332002194</v>
      </c>
      <c r="M23" s="155"/>
      <c r="N23" s="163">
        <v>83.029092983456906</v>
      </c>
      <c r="O23" s="164">
        <v>82.102110667427198</v>
      </c>
      <c r="P23" s="165">
        <v>82.565601825442002</v>
      </c>
      <c r="Q23" s="155"/>
      <c r="R23" s="166">
        <v>73.641105044413607</v>
      </c>
      <c r="S23" s="160"/>
      <c r="T23" s="161">
        <v>1.3445037927038099</v>
      </c>
      <c r="U23" s="155">
        <v>1.9787267243898099</v>
      </c>
      <c r="V23" s="155">
        <v>1.3336820113321599</v>
      </c>
      <c r="W23" s="155">
        <v>7.6998488540727097</v>
      </c>
      <c r="X23" s="155">
        <v>2.8354954505325898</v>
      </c>
      <c r="Y23" s="162">
        <v>3.10008834837318</v>
      </c>
      <c r="Z23" s="155"/>
      <c r="AA23" s="163">
        <v>1.96884265115654</v>
      </c>
      <c r="AB23" s="164">
        <v>0.65553595352815697</v>
      </c>
      <c r="AC23" s="165">
        <v>1.311619389698</v>
      </c>
      <c r="AD23" s="155"/>
      <c r="AE23" s="166">
        <v>2.5203353846702901</v>
      </c>
      <c r="AF23" s="29"/>
      <c r="AG23" s="161">
        <v>62.307472903593798</v>
      </c>
      <c r="AH23" s="155">
        <v>64.863804905875597</v>
      </c>
      <c r="AI23" s="155">
        <v>68.493297204791702</v>
      </c>
      <c r="AJ23" s="155">
        <v>70.386480319452303</v>
      </c>
      <c r="AK23" s="155">
        <v>68.482601254991394</v>
      </c>
      <c r="AL23" s="162">
        <v>66.906731317741006</v>
      </c>
      <c r="AM23" s="155"/>
      <c r="AN23" s="163">
        <v>79.299771819737501</v>
      </c>
      <c r="AO23" s="164">
        <v>83.599543639475101</v>
      </c>
      <c r="AP23" s="165">
        <v>81.449657729606301</v>
      </c>
      <c r="AQ23" s="155"/>
      <c r="AR23" s="166">
        <v>71.0618531497025</v>
      </c>
      <c r="AS23" s="160"/>
      <c r="AT23" s="161">
        <v>4.1318106165860504</v>
      </c>
      <c r="AU23" s="155">
        <v>3.3347764673243301</v>
      </c>
      <c r="AV23" s="155">
        <v>1.29270249804877</v>
      </c>
      <c r="AW23" s="155">
        <v>2.8605156603873598</v>
      </c>
      <c r="AX23" s="155">
        <v>1.54774938833384</v>
      </c>
      <c r="AY23" s="162">
        <v>2.58848311066768</v>
      </c>
      <c r="AZ23" s="155"/>
      <c r="BA23" s="163">
        <v>-0.89368627735247796</v>
      </c>
      <c r="BB23" s="164">
        <v>-0.56950046480187</v>
      </c>
      <c r="BC23" s="165">
        <v>-0.72757938910966802</v>
      </c>
      <c r="BD23" s="155"/>
      <c r="BE23" s="166">
        <v>1.4784078325235399</v>
      </c>
    </row>
    <row r="24" spans="1:57">
      <c r="A24" s="35" t="s">
        <v>109</v>
      </c>
      <c r="B24" s="2" t="str">
        <f t="shared" si="0"/>
        <v>Chesapeake/Suffolk, VA</v>
      </c>
      <c r="C24" s="2"/>
      <c r="D24" s="24" t="s">
        <v>98</v>
      </c>
      <c r="E24" s="27" t="s">
        <v>99</v>
      </c>
      <c r="F24" s="2"/>
      <c r="G24" s="167">
        <v>70.010046885465499</v>
      </c>
      <c r="H24" s="168">
        <v>79.002009377093103</v>
      </c>
      <c r="I24" s="168">
        <v>80.944407233757502</v>
      </c>
      <c r="J24" s="168">
        <v>81.363027461486894</v>
      </c>
      <c r="K24" s="168">
        <v>79.705291359678398</v>
      </c>
      <c r="L24" s="169">
        <v>78.204956463496302</v>
      </c>
      <c r="M24" s="155"/>
      <c r="N24" s="170">
        <v>82.987273945077007</v>
      </c>
      <c r="O24" s="171">
        <v>80.509042196918898</v>
      </c>
      <c r="P24" s="172">
        <v>81.748158070997903</v>
      </c>
      <c r="Q24" s="155"/>
      <c r="R24" s="173">
        <v>79.217299779925298</v>
      </c>
      <c r="S24" s="160"/>
      <c r="T24" s="167">
        <v>7.5299584360755096</v>
      </c>
      <c r="U24" s="168">
        <v>0.32685838126149402</v>
      </c>
      <c r="V24" s="168">
        <v>-3.8423436027987599</v>
      </c>
      <c r="W24" s="168">
        <v>-2.36772499204569</v>
      </c>
      <c r="X24" s="168">
        <v>-3.1376657771096101</v>
      </c>
      <c r="Y24" s="169">
        <v>-0.66798701777312497</v>
      </c>
      <c r="Z24" s="155"/>
      <c r="AA24" s="170">
        <v>-4.98700571163163</v>
      </c>
      <c r="AB24" s="171">
        <v>-7.0926611678738301</v>
      </c>
      <c r="AC24" s="172">
        <v>-6.0356712427647103</v>
      </c>
      <c r="AD24" s="155"/>
      <c r="AE24" s="173">
        <v>-2.3133028100862698</v>
      </c>
      <c r="AF24" s="30"/>
      <c r="AG24" s="167">
        <v>65.396851975887401</v>
      </c>
      <c r="AH24" s="168">
        <v>70.273777628934994</v>
      </c>
      <c r="AI24" s="168">
        <v>75.368385800401796</v>
      </c>
      <c r="AJ24" s="168">
        <v>75.7744474212993</v>
      </c>
      <c r="AK24" s="168">
        <v>73.388312123241704</v>
      </c>
      <c r="AL24" s="169">
        <v>72.040354989953101</v>
      </c>
      <c r="AM24" s="155"/>
      <c r="AN24" s="170">
        <v>81.957468184862606</v>
      </c>
      <c r="AO24" s="171">
        <v>84.490120562625506</v>
      </c>
      <c r="AP24" s="172">
        <v>83.223794373744099</v>
      </c>
      <c r="AQ24" s="155"/>
      <c r="AR24" s="173">
        <v>75.235623385321901</v>
      </c>
      <c r="AS24" s="38"/>
      <c r="AT24" s="167">
        <v>-1.07753287642955</v>
      </c>
      <c r="AU24" s="168">
        <v>1.08646058435552</v>
      </c>
      <c r="AV24" s="168">
        <v>-1.19660408514075</v>
      </c>
      <c r="AW24" s="168">
        <v>-1.42541124052438</v>
      </c>
      <c r="AX24" s="168">
        <v>-2.1320869174060202</v>
      </c>
      <c r="AY24" s="169">
        <v>-0.97984582173276502</v>
      </c>
      <c r="AZ24" s="155"/>
      <c r="BA24" s="170">
        <v>-0.437107119658106</v>
      </c>
      <c r="BB24" s="171">
        <v>-1.69375197405476</v>
      </c>
      <c r="BC24" s="172">
        <v>-1.0789791438863101</v>
      </c>
      <c r="BD24" s="155"/>
      <c r="BE24" s="173">
        <v>-1.0111983870858601</v>
      </c>
    </row>
    <row r="25" spans="1:57">
      <c r="A25" s="34" t="s">
        <v>59</v>
      </c>
      <c r="B25" s="2" t="s">
        <v>59</v>
      </c>
      <c r="C25" s="8"/>
      <c r="D25" s="22" t="s">
        <v>98</v>
      </c>
      <c r="E25" s="25" t="s">
        <v>99</v>
      </c>
      <c r="F25" s="2"/>
      <c r="G25" s="152">
        <v>36.515353805073403</v>
      </c>
      <c r="H25" s="153">
        <v>61.048064085447201</v>
      </c>
      <c r="I25" s="153">
        <v>86.882510013351094</v>
      </c>
      <c r="J25" s="153">
        <v>87.883845126835695</v>
      </c>
      <c r="K25" s="153">
        <v>69.726301735647496</v>
      </c>
      <c r="L25" s="154">
        <v>68.411214953270999</v>
      </c>
      <c r="M25" s="155"/>
      <c r="N25" s="156">
        <v>70.126835781041294</v>
      </c>
      <c r="O25" s="157">
        <v>67.790387182910493</v>
      </c>
      <c r="P25" s="158">
        <v>68.958611481975893</v>
      </c>
      <c r="Q25" s="155"/>
      <c r="R25" s="159">
        <v>68.567613961472404</v>
      </c>
      <c r="S25" s="160"/>
      <c r="T25" s="152">
        <v>-24.080499653018698</v>
      </c>
      <c r="U25" s="153">
        <v>-23.5687421646468</v>
      </c>
      <c r="V25" s="153">
        <v>-6.7025089605734696</v>
      </c>
      <c r="W25" s="153">
        <v>-4.01020780167699</v>
      </c>
      <c r="X25" s="153">
        <v>-16.5401518178186</v>
      </c>
      <c r="Y25" s="154">
        <v>-13.664700926705899</v>
      </c>
      <c r="Z25" s="155"/>
      <c r="AA25" s="156">
        <v>11.8147951037786</v>
      </c>
      <c r="AB25" s="157">
        <v>1.4485514485514399</v>
      </c>
      <c r="AC25" s="158">
        <v>6.4674053079103304</v>
      </c>
      <c r="AD25" s="155"/>
      <c r="AE25" s="159">
        <v>-8.7042092565551297</v>
      </c>
      <c r="AG25" s="152">
        <v>48.589786381842401</v>
      </c>
      <c r="AH25" s="153">
        <v>56.7089452603471</v>
      </c>
      <c r="AI25" s="153">
        <v>72.229639519359097</v>
      </c>
      <c r="AJ25" s="153">
        <v>72.897196261682197</v>
      </c>
      <c r="AK25" s="153">
        <v>58.878504672897101</v>
      </c>
      <c r="AL25" s="154">
        <v>61.860814419225598</v>
      </c>
      <c r="AM25" s="155"/>
      <c r="AN25" s="156">
        <v>71.403538050734298</v>
      </c>
      <c r="AO25" s="157">
        <v>74.791388518023993</v>
      </c>
      <c r="AP25" s="158">
        <v>73.097463284379103</v>
      </c>
      <c r="AQ25" s="155"/>
      <c r="AR25" s="159">
        <v>65.071285523555204</v>
      </c>
      <c r="AS25" s="160"/>
      <c r="AT25" s="152">
        <v>-2.80420630946419</v>
      </c>
      <c r="AU25" s="153">
        <v>-2.3563218390804499</v>
      </c>
      <c r="AV25" s="153">
        <v>2.5957093753703901</v>
      </c>
      <c r="AW25" s="153">
        <v>5.6475994678921202</v>
      </c>
      <c r="AX25" s="153">
        <v>-10.6609268169156</v>
      </c>
      <c r="AY25" s="154">
        <v>-1.2994275063240499</v>
      </c>
      <c r="AZ25" s="155"/>
      <c r="BA25" s="156">
        <v>4.9037636385926104</v>
      </c>
      <c r="BB25" s="157">
        <v>2.8810835629017402</v>
      </c>
      <c r="BC25" s="158">
        <v>3.8591499199715402</v>
      </c>
      <c r="BD25" s="155"/>
      <c r="BE25" s="159">
        <v>0.29950022049095898</v>
      </c>
    </row>
    <row r="26" spans="1:57">
      <c r="A26" s="34" t="s">
        <v>110</v>
      </c>
      <c r="B26" s="2" t="str">
        <f t="shared" si="0"/>
        <v>Richmond North/Glen Allen, VA</v>
      </c>
      <c r="C26" s="9"/>
      <c r="D26" s="23" t="s">
        <v>98</v>
      </c>
      <c r="E26" s="26" t="s">
        <v>99</v>
      </c>
      <c r="F26" s="2"/>
      <c r="G26" s="161">
        <v>43.741403026134797</v>
      </c>
      <c r="H26" s="155">
        <v>61.8867491976157</v>
      </c>
      <c r="I26" s="155">
        <v>70.976616231086595</v>
      </c>
      <c r="J26" s="155">
        <v>73.658872077028803</v>
      </c>
      <c r="K26" s="155">
        <v>71.607060981201201</v>
      </c>
      <c r="L26" s="162">
        <v>64.374140302613398</v>
      </c>
      <c r="M26" s="155"/>
      <c r="N26" s="163">
        <v>75.848234754699604</v>
      </c>
      <c r="O26" s="164">
        <v>71.228794131132503</v>
      </c>
      <c r="P26" s="165">
        <v>73.538514442915996</v>
      </c>
      <c r="Q26" s="155"/>
      <c r="R26" s="166">
        <v>66.992532914128503</v>
      </c>
      <c r="S26" s="160"/>
      <c r="T26" s="161">
        <v>-6.1105108845935803</v>
      </c>
      <c r="U26" s="155">
        <v>-6.2861014515274301</v>
      </c>
      <c r="V26" s="155">
        <v>-6.0268246369388603</v>
      </c>
      <c r="W26" s="155">
        <v>-1.97658654369489</v>
      </c>
      <c r="X26" s="155">
        <v>-1.51071123471257</v>
      </c>
      <c r="Y26" s="162">
        <v>-4.2063813724204202</v>
      </c>
      <c r="Z26" s="155"/>
      <c r="AA26" s="163">
        <v>5.0866687912982904</v>
      </c>
      <c r="AB26" s="164">
        <v>9.7369021557554998</v>
      </c>
      <c r="AC26" s="165">
        <v>7.2885100732334598</v>
      </c>
      <c r="AD26" s="155"/>
      <c r="AE26" s="166">
        <v>-0.87554830268054396</v>
      </c>
      <c r="AG26" s="161">
        <v>54.914603392939</v>
      </c>
      <c r="AH26" s="155">
        <v>57.241517652452998</v>
      </c>
      <c r="AI26" s="155">
        <v>67.474782209995396</v>
      </c>
      <c r="AJ26" s="155">
        <v>68.257106831728507</v>
      </c>
      <c r="AK26" s="155">
        <v>62.445552498853701</v>
      </c>
      <c r="AL26" s="162">
        <v>62.066712517193899</v>
      </c>
      <c r="AM26" s="155"/>
      <c r="AN26" s="163">
        <v>72.632966529114995</v>
      </c>
      <c r="AO26" s="164">
        <v>76.192113709307606</v>
      </c>
      <c r="AP26" s="165">
        <v>74.4125401192113</v>
      </c>
      <c r="AQ26" s="155"/>
      <c r="AR26" s="166">
        <v>65.594091832055994</v>
      </c>
      <c r="AS26" s="160"/>
      <c r="AT26" s="161">
        <v>-7.9969693901438793E-2</v>
      </c>
      <c r="AU26" s="155">
        <v>0.87401141929052495</v>
      </c>
      <c r="AV26" s="155">
        <v>-7.1057297486498E-3</v>
      </c>
      <c r="AW26" s="155">
        <v>0.29074749875267097</v>
      </c>
      <c r="AX26" s="155">
        <v>-2.7053291529324199</v>
      </c>
      <c r="AY26" s="162">
        <v>-0.35040022506607599</v>
      </c>
      <c r="AZ26" s="155"/>
      <c r="BA26" s="163">
        <v>-1.8471831830262599</v>
      </c>
      <c r="BB26" s="164">
        <v>-0.92585261012622999</v>
      </c>
      <c r="BC26" s="165">
        <v>-1.3776520724743999</v>
      </c>
      <c r="BD26" s="155"/>
      <c r="BE26" s="166">
        <v>-0.68569498248652305</v>
      </c>
    </row>
    <row r="27" spans="1:57">
      <c r="A27" s="20" t="s">
        <v>62</v>
      </c>
      <c r="B27" s="2" t="str">
        <f t="shared" si="0"/>
        <v>Richmond West/Midlothian, VA</v>
      </c>
      <c r="C27" s="2"/>
      <c r="D27" s="23" t="s">
        <v>98</v>
      </c>
      <c r="E27" s="26" t="s">
        <v>99</v>
      </c>
      <c r="F27" s="2"/>
      <c r="G27" s="161">
        <v>50.285062713796997</v>
      </c>
      <c r="H27" s="155">
        <v>57.753705815279297</v>
      </c>
      <c r="I27" s="155">
        <v>62.856328392246198</v>
      </c>
      <c r="J27" s="155">
        <v>63.4834663625997</v>
      </c>
      <c r="K27" s="155">
        <v>64.965792474344298</v>
      </c>
      <c r="L27" s="162">
        <v>59.868871151653302</v>
      </c>
      <c r="M27" s="155"/>
      <c r="N27" s="163">
        <v>67.588369441276996</v>
      </c>
      <c r="O27" s="164">
        <v>65.935005701254198</v>
      </c>
      <c r="P27" s="165">
        <v>66.761687571265597</v>
      </c>
      <c r="Q27" s="155"/>
      <c r="R27" s="166">
        <v>61.8382472715425</v>
      </c>
      <c r="S27" s="160"/>
      <c r="T27" s="161">
        <v>9.2153000932932496</v>
      </c>
      <c r="U27" s="155">
        <v>-0.71903337089519404</v>
      </c>
      <c r="V27" s="155">
        <v>-1.49423234557385</v>
      </c>
      <c r="W27" s="155">
        <v>3.0762523649793798</v>
      </c>
      <c r="X27" s="155">
        <v>-6.1382755191687503E-2</v>
      </c>
      <c r="Y27" s="162">
        <v>1.6040762948712699</v>
      </c>
      <c r="Z27" s="155"/>
      <c r="AA27" s="163">
        <v>-5.4588009362059597E-2</v>
      </c>
      <c r="AB27" s="164">
        <v>-3.7557190262655702</v>
      </c>
      <c r="AC27" s="165">
        <v>-1.9171525830223499</v>
      </c>
      <c r="AD27" s="155"/>
      <c r="AE27" s="166">
        <v>0.49123948463796802</v>
      </c>
      <c r="AG27" s="161">
        <v>55.694127708095699</v>
      </c>
      <c r="AH27" s="155">
        <v>55.052736602052398</v>
      </c>
      <c r="AI27" s="155">
        <v>61.972633979475397</v>
      </c>
      <c r="AJ27" s="155">
        <v>62.129418472063797</v>
      </c>
      <c r="AK27" s="155">
        <v>62.036773090079798</v>
      </c>
      <c r="AL27" s="162">
        <v>59.377137970353402</v>
      </c>
      <c r="AM27" s="155"/>
      <c r="AN27" s="163">
        <v>68.949543899657897</v>
      </c>
      <c r="AO27" s="164">
        <v>72.213511972633896</v>
      </c>
      <c r="AP27" s="165">
        <v>70.581527936145903</v>
      </c>
      <c r="AQ27" s="155"/>
      <c r="AR27" s="166">
        <v>62.578392246294101</v>
      </c>
      <c r="AS27" s="160"/>
      <c r="AT27" s="161">
        <v>3.8618221217747899</v>
      </c>
      <c r="AU27" s="155">
        <v>2.0425971481241301</v>
      </c>
      <c r="AV27" s="155">
        <v>1.53855401722318</v>
      </c>
      <c r="AW27" s="155">
        <v>0.39039230452645701</v>
      </c>
      <c r="AX27" s="155">
        <v>1.30100992321763</v>
      </c>
      <c r="AY27" s="162">
        <v>1.7653703007985799</v>
      </c>
      <c r="AZ27" s="155"/>
      <c r="BA27" s="163">
        <v>-0.31869993800612001</v>
      </c>
      <c r="BB27" s="164">
        <v>-3.3391694910374299</v>
      </c>
      <c r="BC27" s="165">
        <v>-1.8870666488246199</v>
      </c>
      <c r="BD27" s="155"/>
      <c r="BE27" s="166">
        <v>0.55901266331538402</v>
      </c>
    </row>
    <row r="28" spans="1:57">
      <c r="A28" s="20" t="s">
        <v>58</v>
      </c>
      <c r="B28" s="2" t="str">
        <f t="shared" si="0"/>
        <v>Petersburg/Chester, VA</v>
      </c>
      <c r="C28" s="2"/>
      <c r="D28" s="23" t="s">
        <v>98</v>
      </c>
      <c r="E28" s="26" t="s">
        <v>99</v>
      </c>
      <c r="F28" s="2"/>
      <c r="G28" s="161">
        <v>52.949771689497702</v>
      </c>
      <c r="H28" s="155">
        <v>65.351598173515896</v>
      </c>
      <c r="I28" s="155">
        <v>68.602739726027295</v>
      </c>
      <c r="J28" s="155">
        <v>69.643835616438295</v>
      </c>
      <c r="K28" s="155">
        <v>65.625570776255699</v>
      </c>
      <c r="L28" s="162">
        <v>64.434703196347002</v>
      </c>
      <c r="M28" s="155"/>
      <c r="N28" s="163">
        <v>66.630136986301295</v>
      </c>
      <c r="O28" s="164">
        <v>67.141552511415497</v>
      </c>
      <c r="P28" s="165">
        <v>66.885844748858403</v>
      </c>
      <c r="Q28" s="155"/>
      <c r="R28" s="166">
        <v>65.135029354207404</v>
      </c>
      <c r="S28" s="160"/>
      <c r="T28" s="161">
        <v>-4.9938166234003596</v>
      </c>
      <c r="U28" s="155">
        <v>-3.87730410131973</v>
      </c>
      <c r="V28" s="155">
        <v>-2.91395559600043</v>
      </c>
      <c r="W28" s="155">
        <v>-3.2579750042098898</v>
      </c>
      <c r="X28" s="155">
        <v>-5.9234095711590804</v>
      </c>
      <c r="Y28" s="162">
        <v>-4.15190384197233</v>
      </c>
      <c r="Z28" s="155"/>
      <c r="AA28" s="163">
        <v>-3.4717246224095502</v>
      </c>
      <c r="AB28" s="164">
        <v>-3.1626553955777101</v>
      </c>
      <c r="AC28" s="165">
        <v>-3.3168462167502102</v>
      </c>
      <c r="AD28" s="155"/>
      <c r="AE28" s="166">
        <v>-3.9084017968621501</v>
      </c>
      <c r="AG28" s="161">
        <v>55.658445788738902</v>
      </c>
      <c r="AH28" s="155">
        <v>60.688692415076702</v>
      </c>
      <c r="AI28" s="155">
        <v>65.5746859004187</v>
      </c>
      <c r="AJ28" s="155">
        <v>65.332712889716106</v>
      </c>
      <c r="AK28" s="155">
        <v>62.363890181479697</v>
      </c>
      <c r="AL28" s="162">
        <v>61.923685435086</v>
      </c>
      <c r="AM28" s="155"/>
      <c r="AN28" s="163">
        <v>68.134015821312204</v>
      </c>
      <c r="AO28" s="164">
        <v>71.954397394136805</v>
      </c>
      <c r="AP28" s="165">
        <v>70.044206607724504</v>
      </c>
      <c r="AQ28" s="155"/>
      <c r="AR28" s="166">
        <v>64.243834341554205</v>
      </c>
      <c r="AS28" s="160"/>
      <c r="AT28" s="161">
        <v>-4.4144850461526701</v>
      </c>
      <c r="AU28" s="155">
        <v>-3.5219814489656902</v>
      </c>
      <c r="AV28" s="155">
        <v>-2.2430788031536202</v>
      </c>
      <c r="AW28" s="155">
        <v>-3.8837782942380401</v>
      </c>
      <c r="AX28" s="155">
        <v>-4.96623437463046</v>
      </c>
      <c r="AY28" s="162">
        <v>-3.7878230250804599</v>
      </c>
      <c r="AZ28" s="155"/>
      <c r="BA28" s="163">
        <v>-1.9629700976741202E-2</v>
      </c>
      <c r="BB28" s="164">
        <v>0.451717085244282</v>
      </c>
      <c r="BC28" s="165">
        <v>0.21605015255080301</v>
      </c>
      <c r="BD28" s="155"/>
      <c r="BE28" s="166">
        <v>-2.5792389638930602</v>
      </c>
    </row>
    <row r="29" spans="1:57">
      <c r="A29" s="20" t="s">
        <v>111</v>
      </c>
      <c r="B29" s="43" t="s">
        <v>49</v>
      </c>
      <c r="C29" s="2"/>
      <c r="D29" s="23" t="s">
        <v>98</v>
      </c>
      <c r="E29" s="26" t="s">
        <v>99</v>
      </c>
      <c r="F29" s="2"/>
      <c r="G29" s="161">
        <v>45.012214983713299</v>
      </c>
      <c r="H29" s="155">
        <v>57.003257328990202</v>
      </c>
      <c r="I29" s="155">
        <v>60.535423452768697</v>
      </c>
      <c r="J29" s="155">
        <v>61.716205211726297</v>
      </c>
      <c r="K29" s="155">
        <v>58.3061889250814</v>
      </c>
      <c r="L29" s="162">
        <v>56.514657980456001</v>
      </c>
      <c r="M29" s="155"/>
      <c r="N29" s="163">
        <v>66.398615635179098</v>
      </c>
      <c r="O29" s="164">
        <v>62.744299674267097</v>
      </c>
      <c r="P29" s="165">
        <v>64.571457654723105</v>
      </c>
      <c r="Q29" s="155"/>
      <c r="R29" s="166">
        <v>58.816600744532302</v>
      </c>
      <c r="S29" s="160"/>
      <c r="T29" s="161">
        <v>5.0034829288958704</v>
      </c>
      <c r="U29" s="155">
        <v>4.0314757776372101</v>
      </c>
      <c r="V29" s="155">
        <v>6.5462620188648701</v>
      </c>
      <c r="W29" s="155">
        <v>3.6328528186619402</v>
      </c>
      <c r="X29" s="155">
        <v>-2.1938149805888099</v>
      </c>
      <c r="Y29" s="162">
        <v>3.2629385779919802</v>
      </c>
      <c r="Z29" s="155"/>
      <c r="AA29" s="163">
        <v>5.31934611521047</v>
      </c>
      <c r="AB29" s="164">
        <v>2.9065360425553002</v>
      </c>
      <c r="AC29" s="165">
        <v>4.13310577401458</v>
      </c>
      <c r="AD29" s="155"/>
      <c r="AE29" s="166">
        <v>3.5343141935247999</v>
      </c>
      <c r="AG29" s="161">
        <v>46.882634364820802</v>
      </c>
      <c r="AH29" s="155">
        <v>50.737988599348498</v>
      </c>
      <c r="AI29" s="155">
        <v>55.372048045602597</v>
      </c>
      <c r="AJ29" s="155">
        <v>57.084690553745901</v>
      </c>
      <c r="AK29" s="155">
        <v>55.466205211726297</v>
      </c>
      <c r="AL29" s="162">
        <v>53.108713355048799</v>
      </c>
      <c r="AM29" s="155"/>
      <c r="AN29" s="163">
        <v>63.347414495114002</v>
      </c>
      <c r="AO29" s="164">
        <v>63.548452768729597</v>
      </c>
      <c r="AP29" s="165">
        <v>63.447933631921799</v>
      </c>
      <c r="AQ29" s="155"/>
      <c r="AR29" s="166">
        <v>56.062776291298199</v>
      </c>
      <c r="AS29" s="160"/>
      <c r="AT29" s="161">
        <v>6.2524711458302296</v>
      </c>
      <c r="AU29" s="155">
        <v>2.2752062994589601</v>
      </c>
      <c r="AV29" s="155">
        <v>-7.56413950086713E-2</v>
      </c>
      <c r="AW29" s="155">
        <v>-3.0308018623297701E-2</v>
      </c>
      <c r="AX29" s="155">
        <v>-5.3119337316195302E-2</v>
      </c>
      <c r="AY29" s="162">
        <v>1.4513531307687799</v>
      </c>
      <c r="AZ29" s="155"/>
      <c r="BA29" s="163">
        <v>1.48752380327609</v>
      </c>
      <c r="BB29" s="164">
        <v>-1.22335386405935</v>
      </c>
      <c r="BC29" s="165">
        <v>0.111454820866919</v>
      </c>
      <c r="BD29" s="155"/>
      <c r="BE29" s="166">
        <v>1.01382209998254</v>
      </c>
    </row>
    <row r="30" spans="1:57">
      <c r="A30" s="20" t="s">
        <v>54</v>
      </c>
      <c r="B30" s="2" t="str">
        <f t="shared" si="0"/>
        <v>Roanoke, VA</v>
      </c>
      <c r="C30" s="2"/>
      <c r="D30" s="23" t="s">
        <v>98</v>
      </c>
      <c r="E30" s="26" t="s">
        <v>99</v>
      </c>
      <c r="F30" s="2"/>
      <c r="G30" s="161">
        <v>49.218472468916502</v>
      </c>
      <c r="H30" s="155">
        <v>61.580817051509698</v>
      </c>
      <c r="I30" s="155">
        <v>66.678507992895206</v>
      </c>
      <c r="J30" s="155">
        <v>82.504440497335693</v>
      </c>
      <c r="K30" s="155">
        <v>86.039076376554107</v>
      </c>
      <c r="L30" s="162">
        <v>69.204262877442204</v>
      </c>
      <c r="M30" s="155"/>
      <c r="N30" s="163">
        <v>85.079928952042593</v>
      </c>
      <c r="O30" s="164">
        <v>60.817051509769001</v>
      </c>
      <c r="P30" s="165">
        <v>72.948490230905804</v>
      </c>
      <c r="Q30" s="155"/>
      <c r="R30" s="166">
        <v>70.274042121289</v>
      </c>
      <c r="S30" s="160"/>
      <c r="T30" s="161">
        <v>4.1825880323876499</v>
      </c>
      <c r="U30" s="155">
        <v>-4.9826559103782699</v>
      </c>
      <c r="V30" s="155">
        <v>-3.3532266360259002</v>
      </c>
      <c r="W30" s="155">
        <v>16.742717354886299</v>
      </c>
      <c r="X30" s="155">
        <v>37.201509096683303</v>
      </c>
      <c r="Y30" s="162">
        <v>10.0483632003931</v>
      </c>
      <c r="Z30" s="155"/>
      <c r="AA30" s="163">
        <v>37.635950056539201</v>
      </c>
      <c r="AB30" s="164">
        <v>0.34172162322854999</v>
      </c>
      <c r="AC30" s="165">
        <v>19.1724142316349</v>
      </c>
      <c r="AD30" s="155"/>
      <c r="AE30" s="166">
        <v>12.605324914022599</v>
      </c>
      <c r="AG30" s="161">
        <v>49.222912966252203</v>
      </c>
      <c r="AH30" s="155">
        <v>56.820603907637597</v>
      </c>
      <c r="AI30" s="155">
        <v>64.569271758436898</v>
      </c>
      <c r="AJ30" s="155">
        <v>70.324156305506193</v>
      </c>
      <c r="AK30" s="155">
        <v>71.678507992895206</v>
      </c>
      <c r="AL30" s="162">
        <v>62.523090586145599</v>
      </c>
      <c r="AM30" s="155"/>
      <c r="AN30" s="163">
        <v>70.222024866785006</v>
      </c>
      <c r="AO30" s="164">
        <v>68.765541740674905</v>
      </c>
      <c r="AP30" s="165">
        <v>69.493783303729998</v>
      </c>
      <c r="AQ30" s="155"/>
      <c r="AR30" s="166">
        <v>64.514717076883997</v>
      </c>
      <c r="AS30" s="160"/>
      <c r="AT30" s="161">
        <v>-0.21483705573450801</v>
      </c>
      <c r="AU30" s="155">
        <v>-2.2387473102745101</v>
      </c>
      <c r="AV30" s="155">
        <v>-2.5745451128468102</v>
      </c>
      <c r="AW30" s="155">
        <v>1.0615614562267499</v>
      </c>
      <c r="AX30" s="155">
        <v>8.0777888811438299</v>
      </c>
      <c r="AY30" s="162">
        <v>0.96324026119358597</v>
      </c>
      <c r="AZ30" s="155"/>
      <c r="BA30" s="163">
        <v>8.0384373591388893</v>
      </c>
      <c r="BB30" s="164">
        <v>6.4180038355054503</v>
      </c>
      <c r="BC30" s="165">
        <v>7.2305892349619398</v>
      </c>
      <c r="BD30" s="155"/>
      <c r="BE30" s="166">
        <v>2.8126400794536699</v>
      </c>
    </row>
    <row r="31" spans="1:57">
      <c r="A31" s="20" t="s">
        <v>55</v>
      </c>
      <c r="B31" s="2" t="str">
        <f t="shared" si="0"/>
        <v>Charlottesville, VA</v>
      </c>
      <c r="C31" s="2"/>
      <c r="D31" s="23" t="s">
        <v>98</v>
      </c>
      <c r="E31" s="26" t="s">
        <v>99</v>
      </c>
      <c r="F31" s="2"/>
      <c r="G31" s="161">
        <v>51.051811453058001</v>
      </c>
      <c r="H31" s="155">
        <v>62.602259446825002</v>
      </c>
      <c r="I31" s="155">
        <v>63.634592910011598</v>
      </c>
      <c r="J31" s="155">
        <v>64.939618231398498</v>
      </c>
      <c r="K31" s="155">
        <v>69.6532917802882</v>
      </c>
      <c r="L31" s="162">
        <v>62.376314764316298</v>
      </c>
      <c r="M31" s="155"/>
      <c r="N31" s="163">
        <v>75.847292559407805</v>
      </c>
      <c r="O31" s="164">
        <v>69.789637709388302</v>
      </c>
      <c r="P31" s="165">
        <v>72.818465134398096</v>
      </c>
      <c r="Q31" s="155"/>
      <c r="R31" s="166">
        <v>65.359786298625394</v>
      </c>
      <c r="S31" s="160"/>
      <c r="T31" s="161">
        <v>-11.4839027544941</v>
      </c>
      <c r="U31" s="155">
        <v>-9.5317655404090402</v>
      </c>
      <c r="V31" s="155">
        <v>-7.0882259640337901</v>
      </c>
      <c r="W31" s="155">
        <v>-7.23985107704776</v>
      </c>
      <c r="X31" s="155">
        <v>-7.3166384233189099</v>
      </c>
      <c r="Y31" s="162">
        <v>-8.4108705601564004</v>
      </c>
      <c r="Z31" s="155"/>
      <c r="AA31" s="163">
        <v>3.6628648376296802</v>
      </c>
      <c r="AB31" s="164">
        <v>-0.628249420715145</v>
      </c>
      <c r="AC31" s="165">
        <v>1.5612429977850399</v>
      </c>
      <c r="AD31" s="155"/>
      <c r="AE31" s="166">
        <v>-5.4558765819264297</v>
      </c>
      <c r="AG31" s="161">
        <v>58.667705492793097</v>
      </c>
      <c r="AH31" s="155">
        <v>55.483054148811803</v>
      </c>
      <c r="AI31" s="155">
        <v>61.0683677444487</v>
      </c>
      <c r="AJ31" s="155">
        <v>63.634592910011598</v>
      </c>
      <c r="AK31" s="155">
        <v>66.346902999610407</v>
      </c>
      <c r="AL31" s="162">
        <v>61.040124659135103</v>
      </c>
      <c r="AM31" s="155"/>
      <c r="AN31" s="163">
        <v>80.181145305804407</v>
      </c>
      <c r="AO31" s="164">
        <v>84.144916244643497</v>
      </c>
      <c r="AP31" s="165">
        <v>82.163030775223902</v>
      </c>
      <c r="AQ31" s="155"/>
      <c r="AR31" s="166">
        <v>67.075240692303396</v>
      </c>
      <c r="AS31" s="160"/>
      <c r="AT31" s="161">
        <v>-2.1527890826944001</v>
      </c>
      <c r="AU31" s="155">
        <v>-5.6233822298198799</v>
      </c>
      <c r="AV31" s="155">
        <v>-5.7270496531182298</v>
      </c>
      <c r="AW31" s="155">
        <v>-7.2527686571317203</v>
      </c>
      <c r="AX31" s="155">
        <v>-3.1566636086088198</v>
      </c>
      <c r="AY31" s="162">
        <v>-4.8169591161747203</v>
      </c>
      <c r="AZ31" s="155"/>
      <c r="BA31" s="163">
        <v>3.1012292220720798</v>
      </c>
      <c r="BB31" s="164">
        <v>4.11114918968926</v>
      </c>
      <c r="BC31" s="165">
        <v>3.6159095848187901</v>
      </c>
      <c r="BD31" s="155"/>
      <c r="BE31" s="166">
        <v>-2.0263146760409501</v>
      </c>
    </row>
    <row r="32" spans="1:57">
      <c r="A32" s="20" t="s">
        <v>112</v>
      </c>
      <c r="B32" t="s">
        <v>56</v>
      </c>
      <c r="C32" s="2"/>
      <c r="D32" s="23" t="s">
        <v>98</v>
      </c>
      <c r="E32" s="26" t="s">
        <v>99</v>
      </c>
      <c r="F32" s="2"/>
      <c r="G32" s="161">
        <v>62.049937922471997</v>
      </c>
      <c r="H32" s="155">
        <v>63.608773623948103</v>
      </c>
      <c r="I32" s="155">
        <v>67.747275486273907</v>
      </c>
      <c r="J32" s="155">
        <v>71.237412056835396</v>
      </c>
      <c r="K32" s="155">
        <v>69.802731411229104</v>
      </c>
      <c r="L32" s="162">
        <v>66.889226100151703</v>
      </c>
      <c r="M32" s="155"/>
      <c r="N32" s="163">
        <v>69.747551386398101</v>
      </c>
      <c r="O32" s="164">
        <v>69.857911436060107</v>
      </c>
      <c r="P32" s="165">
        <v>69.802731411229104</v>
      </c>
      <c r="Q32" s="155"/>
      <c r="R32" s="166">
        <v>67.721656189030895</v>
      </c>
      <c r="S32" s="160"/>
      <c r="T32" s="161">
        <v>5.8184286172786699</v>
      </c>
      <c r="U32" s="155">
        <v>4.7069533516091804</v>
      </c>
      <c r="V32" s="155">
        <v>0.34533691272378603</v>
      </c>
      <c r="W32" s="155">
        <v>4.1614855422337103</v>
      </c>
      <c r="X32" s="155">
        <v>-0.51002935538733496</v>
      </c>
      <c r="Y32" s="162">
        <v>2.7631189469211099</v>
      </c>
      <c r="Z32" s="155"/>
      <c r="AA32" s="163">
        <v>-3.8487332189149801</v>
      </c>
      <c r="AB32" s="164">
        <v>-5.3837470159201404</v>
      </c>
      <c r="AC32" s="165">
        <v>-4.62302255522048</v>
      </c>
      <c r="AD32" s="155"/>
      <c r="AE32" s="166">
        <v>0.47175095925500199</v>
      </c>
      <c r="AG32" s="161">
        <v>54.145399365429697</v>
      </c>
      <c r="AH32" s="155">
        <v>57.038901917505797</v>
      </c>
      <c r="AI32" s="155">
        <v>63.822596220168201</v>
      </c>
      <c r="AJ32" s="155">
        <v>65.353841909228805</v>
      </c>
      <c r="AK32" s="155">
        <v>67.409297834184002</v>
      </c>
      <c r="AL32" s="162">
        <v>61.554007449303299</v>
      </c>
      <c r="AM32" s="155"/>
      <c r="AN32" s="163">
        <v>72.779004000551794</v>
      </c>
      <c r="AO32" s="164">
        <v>75.424196440888295</v>
      </c>
      <c r="AP32" s="165">
        <v>74.101600220720002</v>
      </c>
      <c r="AQ32" s="155"/>
      <c r="AR32" s="166">
        <v>65.139033955422406</v>
      </c>
      <c r="AS32" s="160"/>
      <c r="AT32" s="161">
        <v>10.091280571910501</v>
      </c>
      <c r="AU32" s="155">
        <v>3.08152194455415</v>
      </c>
      <c r="AV32" s="155">
        <v>1.83152228130755</v>
      </c>
      <c r="AW32" s="155">
        <v>1.51144637872485</v>
      </c>
      <c r="AX32" s="155">
        <v>2.7582157023563298</v>
      </c>
      <c r="AY32" s="162">
        <v>3.5664980060322802</v>
      </c>
      <c r="AZ32" s="155"/>
      <c r="BA32" s="163">
        <v>0.49508949039445799</v>
      </c>
      <c r="BB32" s="164">
        <v>0.57556408830598005</v>
      </c>
      <c r="BC32" s="165">
        <v>0.53602886224173196</v>
      </c>
      <c r="BD32" s="155"/>
      <c r="BE32" s="166">
        <v>2.56167063862683</v>
      </c>
    </row>
    <row r="33" spans="1:57">
      <c r="A33" s="20" t="s">
        <v>52</v>
      </c>
      <c r="B33" s="2" t="str">
        <f t="shared" si="0"/>
        <v>Staunton &amp; Harrisonburg, VA</v>
      </c>
      <c r="C33" s="2"/>
      <c r="D33" s="23" t="s">
        <v>98</v>
      </c>
      <c r="E33" s="26" t="s">
        <v>99</v>
      </c>
      <c r="F33" s="2"/>
      <c r="G33" s="161">
        <v>46.580600139567302</v>
      </c>
      <c r="H33" s="155">
        <v>56.158408932309797</v>
      </c>
      <c r="I33" s="155">
        <v>58.321702721563099</v>
      </c>
      <c r="J33" s="155">
        <v>60.1709699930216</v>
      </c>
      <c r="K33" s="155">
        <v>61.165387299371901</v>
      </c>
      <c r="L33" s="162">
        <v>56.479413817166702</v>
      </c>
      <c r="M33" s="155"/>
      <c r="N33" s="163">
        <v>71.336357292393501</v>
      </c>
      <c r="O33" s="164">
        <v>69.783670621074606</v>
      </c>
      <c r="P33" s="165">
        <v>70.560013956734096</v>
      </c>
      <c r="Q33" s="155"/>
      <c r="R33" s="166">
        <v>60.502442428471703</v>
      </c>
      <c r="S33" s="160"/>
      <c r="T33" s="161">
        <v>4.0149323504901702</v>
      </c>
      <c r="U33" s="155">
        <v>3.3659277446983298</v>
      </c>
      <c r="V33" s="155">
        <v>0.63638606534186004</v>
      </c>
      <c r="W33" s="155">
        <v>1.8221196693682999</v>
      </c>
      <c r="X33" s="155">
        <v>-0.22667319960604301</v>
      </c>
      <c r="Y33" s="162">
        <v>1.7779982602378599</v>
      </c>
      <c r="Z33" s="155"/>
      <c r="AA33" s="163">
        <v>7.2668734007116704</v>
      </c>
      <c r="AB33" s="164">
        <v>12.0435898279034</v>
      </c>
      <c r="AC33" s="165">
        <v>9.5769523255513693</v>
      </c>
      <c r="AD33" s="155"/>
      <c r="AE33" s="166">
        <v>4.2503623382897597</v>
      </c>
      <c r="AG33" s="161">
        <v>47.723307745987398</v>
      </c>
      <c r="AH33" s="155">
        <v>51.334612700628</v>
      </c>
      <c r="AI33" s="155">
        <v>57.5409979064898</v>
      </c>
      <c r="AJ33" s="155">
        <v>61.038904396371201</v>
      </c>
      <c r="AK33" s="155">
        <v>63.668876482903002</v>
      </c>
      <c r="AL33" s="162">
        <v>56.261339846475899</v>
      </c>
      <c r="AM33" s="155"/>
      <c r="AN33" s="163">
        <v>71.794312630844303</v>
      </c>
      <c r="AO33" s="164">
        <v>71.065945568736893</v>
      </c>
      <c r="AP33" s="165">
        <v>71.430129099790605</v>
      </c>
      <c r="AQ33" s="155"/>
      <c r="AR33" s="166">
        <v>60.595279633137203</v>
      </c>
      <c r="AS33" s="160"/>
      <c r="AT33" s="161">
        <v>1.45403091994265</v>
      </c>
      <c r="AU33" s="155">
        <v>3.9739083055109701</v>
      </c>
      <c r="AV33" s="155">
        <v>2.5535005819021701</v>
      </c>
      <c r="AW33" s="155">
        <v>1.54492751067084</v>
      </c>
      <c r="AX33" s="155">
        <v>4.2797496946195999</v>
      </c>
      <c r="AY33" s="162">
        <v>2.7881157999945398</v>
      </c>
      <c r="AZ33" s="155"/>
      <c r="BA33" s="163">
        <v>1.7930036881853799</v>
      </c>
      <c r="BB33" s="164">
        <v>1.67439370522991</v>
      </c>
      <c r="BC33" s="165">
        <v>1.7330588720197999</v>
      </c>
      <c r="BD33" s="155"/>
      <c r="BE33" s="166">
        <v>2.4425475777517698</v>
      </c>
    </row>
    <row r="34" spans="1:57">
      <c r="A34" s="20" t="s">
        <v>51</v>
      </c>
      <c r="B34" s="2" t="str">
        <f t="shared" si="0"/>
        <v>Blacksburg &amp; Wytheville, VA</v>
      </c>
      <c r="C34" s="2"/>
      <c r="D34" s="23" t="s">
        <v>98</v>
      </c>
      <c r="E34" s="26" t="s">
        <v>99</v>
      </c>
      <c r="F34" s="2"/>
      <c r="G34" s="161">
        <v>42.013129102844601</v>
      </c>
      <c r="H34" s="155">
        <v>54.823950666401402</v>
      </c>
      <c r="I34" s="155">
        <v>62.144420131291</v>
      </c>
      <c r="J34" s="155">
        <v>65.128307141436196</v>
      </c>
      <c r="K34" s="155">
        <v>59.618062462701403</v>
      </c>
      <c r="L34" s="162">
        <v>56.7455739009349</v>
      </c>
      <c r="M34" s="155"/>
      <c r="N34" s="163">
        <v>72.468669186393399</v>
      </c>
      <c r="O34" s="164">
        <v>59.797095683310097</v>
      </c>
      <c r="P34" s="165">
        <v>66.132882434851794</v>
      </c>
      <c r="Q34" s="155"/>
      <c r="R34" s="166">
        <v>59.427662053482599</v>
      </c>
      <c r="S34" s="160"/>
      <c r="T34" s="161">
        <v>-3.3862215681002099</v>
      </c>
      <c r="U34" s="155">
        <v>4.0672554585168399</v>
      </c>
      <c r="V34" s="155">
        <v>13.020895953062199</v>
      </c>
      <c r="W34" s="155">
        <v>13.572444722109401</v>
      </c>
      <c r="X34" s="155">
        <v>9.8598673634191591</v>
      </c>
      <c r="Y34" s="162">
        <v>7.9780681874645998</v>
      </c>
      <c r="Z34" s="155"/>
      <c r="AA34" s="163">
        <v>9.1564482398008593</v>
      </c>
      <c r="AB34" s="164">
        <v>-0.28796639206220898</v>
      </c>
      <c r="AC34" s="165">
        <v>4.6741617976614203</v>
      </c>
      <c r="AD34" s="155"/>
      <c r="AE34" s="166">
        <v>6.90519641142797</v>
      </c>
      <c r="AG34" s="161">
        <v>43.1306250310775</v>
      </c>
      <c r="AH34" s="155">
        <v>49.087564019690703</v>
      </c>
      <c r="AI34" s="155">
        <v>55.571577743523399</v>
      </c>
      <c r="AJ34" s="155">
        <v>58.729053751678101</v>
      </c>
      <c r="AK34" s="155">
        <v>57.066136250621497</v>
      </c>
      <c r="AL34" s="162">
        <v>52.716948107484498</v>
      </c>
      <c r="AM34" s="155"/>
      <c r="AN34" s="163">
        <v>66.653406265539502</v>
      </c>
      <c r="AO34" s="164">
        <v>61.153654898060601</v>
      </c>
      <c r="AP34" s="165">
        <v>63.903530581799998</v>
      </c>
      <c r="AQ34" s="155"/>
      <c r="AR34" s="166">
        <v>55.9130237117649</v>
      </c>
      <c r="AS34" s="160"/>
      <c r="AT34" s="161">
        <v>-0.49235889148919798</v>
      </c>
      <c r="AU34" s="155">
        <v>2.1183301770723801</v>
      </c>
      <c r="AV34" s="155">
        <v>3.06673988082653</v>
      </c>
      <c r="AW34" s="155">
        <v>1.79318234949686</v>
      </c>
      <c r="AX34" s="155">
        <v>3.5983400748279601</v>
      </c>
      <c r="AY34" s="162">
        <v>2.1211299525359699</v>
      </c>
      <c r="AZ34" s="155"/>
      <c r="BA34" s="163">
        <v>5.7033806205411999</v>
      </c>
      <c r="BB34" s="164">
        <v>1.07505854416143</v>
      </c>
      <c r="BC34" s="165">
        <v>3.4370499976965201</v>
      </c>
      <c r="BD34" s="155"/>
      <c r="BE34" s="166">
        <v>2.5469736456309802</v>
      </c>
    </row>
    <row r="35" spans="1:57">
      <c r="A35" s="20" t="s">
        <v>50</v>
      </c>
      <c r="B35" s="2" t="str">
        <f t="shared" si="0"/>
        <v>Lynchburg, VA</v>
      </c>
      <c r="C35" s="2"/>
      <c r="D35" s="23" t="s">
        <v>98</v>
      </c>
      <c r="E35" s="26" t="s">
        <v>99</v>
      </c>
      <c r="F35" s="2"/>
      <c r="G35" s="161">
        <v>47.249093107617803</v>
      </c>
      <c r="H35" s="155">
        <v>60.519951632406197</v>
      </c>
      <c r="I35" s="155">
        <v>70.798065296251494</v>
      </c>
      <c r="J35" s="155">
        <v>72.309552599758106</v>
      </c>
      <c r="K35" s="155">
        <v>68.016928657799198</v>
      </c>
      <c r="L35" s="162">
        <v>63.778718258766602</v>
      </c>
      <c r="M35" s="155"/>
      <c r="N35" s="163">
        <v>64.328899637242998</v>
      </c>
      <c r="O35" s="164">
        <v>56.136638452237001</v>
      </c>
      <c r="P35" s="165">
        <v>60.232769044740003</v>
      </c>
      <c r="Q35" s="155"/>
      <c r="R35" s="166">
        <v>62.765589911901799</v>
      </c>
      <c r="S35" s="160"/>
      <c r="T35" s="161">
        <v>11.734548072805399</v>
      </c>
      <c r="U35" s="155">
        <v>-2.6773750776169098</v>
      </c>
      <c r="V35" s="155">
        <v>4.8906863348643999</v>
      </c>
      <c r="W35" s="155">
        <v>8.6273351047764599</v>
      </c>
      <c r="X35" s="155">
        <v>6.1510099708604997</v>
      </c>
      <c r="Y35" s="162">
        <v>5.3806849341517404</v>
      </c>
      <c r="Z35" s="155"/>
      <c r="AA35" s="163">
        <v>5.5361366771510703</v>
      </c>
      <c r="AB35" s="164">
        <v>-1.65758184918312</v>
      </c>
      <c r="AC35" s="165">
        <v>2.0572522029360498</v>
      </c>
      <c r="AD35" s="155"/>
      <c r="AE35" s="166">
        <v>4.4481035320490498</v>
      </c>
      <c r="AG35" s="161">
        <v>45.139833711262199</v>
      </c>
      <c r="AH35" s="155">
        <v>53.6356764928193</v>
      </c>
      <c r="AI35" s="155">
        <v>63.1292517006802</v>
      </c>
      <c r="AJ35" s="155">
        <v>65.003779289493494</v>
      </c>
      <c r="AK35" s="155">
        <v>63.3010882708585</v>
      </c>
      <c r="AL35" s="162">
        <v>58.042084895392399</v>
      </c>
      <c r="AM35" s="155"/>
      <c r="AN35" s="163">
        <v>68.3494558645707</v>
      </c>
      <c r="AO35" s="164">
        <v>62.802297460701297</v>
      </c>
      <c r="AP35" s="165">
        <v>65.575876662636006</v>
      </c>
      <c r="AQ35" s="155"/>
      <c r="AR35" s="166">
        <v>60.1947827589185</v>
      </c>
      <c r="AS35" s="160"/>
      <c r="AT35" s="161">
        <v>8.4938416971072996</v>
      </c>
      <c r="AU35" s="155">
        <v>-1.0427406655257201</v>
      </c>
      <c r="AV35" s="155">
        <v>1.38263625567342</v>
      </c>
      <c r="AW35" s="155">
        <v>0.54162267264638897</v>
      </c>
      <c r="AX35" s="155">
        <v>2.8505956550952298</v>
      </c>
      <c r="AY35" s="162">
        <v>2.0878100533036599</v>
      </c>
      <c r="AZ35" s="155"/>
      <c r="BA35" s="163">
        <v>6.7195157159541203</v>
      </c>
      <c r="BB35" s="164">
        <v>4.4418370576835899</v>
      </c>
      <c r="BC35" s="165">
        <v>5.6269152634921697</v>
      </c>
      <c r="BD35" s="155"/>
      <c r="BE35" s="166">
        <v>3.1581406565657799</v>
      </c>
    </row>
    <row r="36" spans="1:57">
      <c r="A36" s="20" t="s">
        <v>24</v>
      </c>
      <c r="B36" s="2" t="str">
        <f t="shared" si="0"/>
        <v>Central Virginia</v>
      </c>
      <c r="C36" s="2"/>
      <c r="D36" s="23" t="s">
        <v>98</v>
      </c>
      <c r="E36" s="26" t="s">
        <v>99</v>
      </c>
      <c r="F36" s="2"/>
      <c r="G36" s="161">
        <v>47.747856175718297</v>
      </c>
      <c r="H36" s="155">
        <v>62.641793290206103</v>
      </c>
      <c r="I36" s="155">
        <v>70.455844741988798</v>
      </c>
      <c r="J36" s="155">
        <v>72.107717767413803</v>
      </c>
      <c r="K36" s="155">
        <v>69.297427410861999</v>
      </c>
      <c r="L36" s="162">
        <v>64.450127877237804</v>
      </c>
      <c r="M36" s="155"/>
      <c r="N36" s="163">
        <v>72.044531367534205</v>
      </c>
      <c r="O36" s="164">
        <v>68.051752670377596</v>
      </c>
      <c r="P36" s="165">
        <v>70.0481420189559</v>
      </c>
      <c r="Q36" s="155"/>
      <c r="R36" s="166">
        <v>66.049560489157201</v>
      </c>
      <c r="S36" s="160"/>
      <c r="T36" s="161">
        <v>-4.3793944580930502</v>
      </c>
      <c r="U36" s="155">
        <v>-6.40695543909173</v>
      </c>
      <c r="V36" s="155">
        <v>-3.41569068834914</v>
      </c>
      <c r="W36" s="155">
        <v>-1.1048463478222099</v>
      </c>
      <c r="X36" s="155">
        <v>-3.4561727904475599</v>
      </c>
      <c r="Y36" s="162">
        <v>-3.6630480732007999</v>
      </c>
      <c r="Z36" s="155"/>
      <c r="AA36" s="163">
        <v>4.9974596924596799</v>
      </c>
      <c r="AB36" s="164">
        <v>3.2788445756400999</v>
      </c>
      <c r="AC36" s="165">
        <v>4.1555560326249203</v>
      </c>
      <c r="AD36" s="155"/>
      <c r="AE36" s="166">
        <v>-1.4207627250247301</v>
      </c>
      <c r="AG36" s="161">
        <v>54.170439454303903</v>
      </c>
      <c r="AH36" s="155">
        <v>57.306380538452203</v>
      </c>
      <c r="AI36" s="155">
        <v>65.608022455631996</v>
      </c>
      <c r="AJ36" s="155">
        <v>66.830405650126707</v>
      </c>
      <c r="AK36" s="155">
        <v>63.375839432581301</v>
      </c>
      <c r="AL36" s="162">
        <v>61.458223294025998</v>
      </c>
      <c r="AM36" s="155"/>
      <c r="AN36" s="163">
        <v>72.041801856183497</v>
      </c>
      <c r="AO36" s="164">
        <v>74.279031162755601</v>
      </c>
      <c r="AP36" s="165">
        <v>73.160416509469499</v>
      </c>
      <c r="AQ36" s="155"/>
      <c r="AR36" s="166">
        <v>64.801735902261697</v>
      </c>
      <c r="AS36" s="160"/>
      <c r="AT36" s="161">
        <v>0.27538930327386302</v>
      </c>
      <c r="AU36" s="155">
        <v>-0.84829776395558998</v>
      </c>
      <c r="AV36" s="155">
        <v>-0.64330758580958902</v>
      </c>
      <c r="AW36" s="155">
        <v>-0.64320923991343104</v>
      </c>
      <c r="AX36" s="155">
        <v>-2.2464265857121801</v>
      </c>
      <c r="AY36" s="162">
        <v>-0.85670738295850402</v>
      </c>
      <c r="AZ36" s="155"/>
      <c r="BA36" s="163">
        <v>1.5804154862553501</v>
      </c>
      <c r="BB36" s="164">
        <v>0.95533781427612496</v>
      </c>
      <c r="BC36" s="165">
        <v>1.26025462817143</v>
      </c>
      <c r="BD36" s="155"/>
      <c r="BE36" s="166">
        <v>-0.18678840225176299</v>
      </c>
    </row>
    <row r="37" spans="1:57">
      <c r="A37" s="20" t="s">
        <v>25</v>
      </c>
      <c r="B37" s="2" t="str">
        <f t="shared" si="0"/>
        <v>Chesapeake Bay</v>
      </c>
      <c r="C37" s="2"/>
      <c r="D37" s="23" t="s">
        <v>98</v>
      </c>
      <c r="E37" s="26" t="s">
        <v>99</v>
      </c>
      <c r="F37" s="2"/>
      <c r="G37" s="161">
        <v>50.664581704456602</v>
      </c>
      <c r="H37" s="155">
        <v>64.659890539483897</v>
      </c>
      <c r="I37" s="155">
        <v>68.803752931978096</v>
      </c>
      <c r="J37" s="155">
        <v>75.449569976544097</v>
      </c>
      <c r="K37" s="155">
        <v>72.947615324472196</v>
      </c>
      <c r="L37" s="162">
        <v>66.505082095386996</v>
      </c>
      <c r="M37" s="155"/>
      <c r="N37" s="163">
        <v>73.807662236121899</v>
      </c>
      <c r="O37" s="164">
        <v>74.276778733385399</v>
      </c>
      <c r="P37" s="165">
        <v>74.042220484753699</v>
      </c>
      <c r="Q37" s="155"/>
      <c r="R37" s="166">
        <v>68.658550206634601</v>
      </c>
      <c r="S37" s="160"/>
      <c r="T37" s="161">
        <v>6.9306930693069297</v>
      </c>
      <c r="U37" s="155">
        <v>-4.6136101499423203</v>
      </c>
      <c r="V37" s="155">
        <v>-1.4557670772676301</v>
      </c>
      <c r="W37" s="155">
        <v>6.5121412803531999</v>
      </c>
      <c r="X37" s="155">
        <v>7.8612716763005697</v>
      </c>
      <c r="Y37" s="162">
        <v>2.80396422528402</v>
      </c>
      <c r="Z37" s="155"/>
      <c r="AA37" s="163">
        <v>2.16450216450216</v>
      </c>
      <c r="AB37" s="164">
        <v>-0.31479538300104898</v>
      </c>
      <c r="AC37" s="165">
        <v>0.90570058604155501</v>
      </c>
      <c r="AD37" s="155"/>
      <c r="AE37" s="166">
        <v>2.2115064848686301</v>
      </c>
      <c r="AG37" s="161">
        <v>52.345582486317397</v>
      </c>
      <c r="AH37" s="155">
        <v>58.815480844409599</v>
      </c>
      <c r="AI37" s="155">
        <v>63.8584831899921</v>
      </c>
      <c r="AJ37" s="155">
        <v>66.497263487099204</v>
      </c>
      <c r="AK37" s="155">
        <v>64.542611415168096</v>
      </c>
      <c r="AL37" s="162">
        <v>61.211884284597303</v>
      </c>
      <c r="AM37" s="155"/>
      <c r="AN37" s="163">
        <v>72.009382329945197</v>
      </c>
      <c r="AO37" s="164">
        <v>75.605942142298602</v>
      </c>
      <c r="AP37" s="165">
        <v>73.807662236121899</v>
      </c>
      <c r="AQ37" s="155"/>
      <c r="AR37" s="166">
        <v>64.810677985032896</v>
      </c>
      <c r="AS37" s="160"/>
      <c r="AT37" s="161">
        <v>6.8635275339185897</v>
      </c>
      <c r="AU37" s="155">
        <v>1.6554054054053999</v>
      </c>
      <c r="AV37" s="155">
        <v>-5.0842533410807604</v>
      </c>
      <c r="AW37" s="155">
        <v>-3.1321184510250499</v>
      </c>
      <c r="AX37" s="155">
        <v>1.04039167686658</v>
      </c>
      <c r="AY37" s="162">
        <v>-0.19122896481387</v>
      </c>
      <c r="AZ37" s="155"/>
      <c r="BA37" s="163">
        <v>2.84757118927973</v>
      </c>
      <c r="BB37" s="164">
        <v>-1.20051085568326</v>
      </c>
      <c r="BC37" s="165">
        <v>0.73362678404695203</v>
      </c>
      <c r="BD37" s="155"/>
      <c r="BE37" s="166">
        <v>0.107828337287039</v>
      </c>
    </row>
    <row r="38" spans="1:57">
      <c r="A38" s="20" t="s">
        <v>26</v>
      </c>
      <c r="B38" s="2" t="str">
        <f t="shared" si="0"/>
        <v>Coastal Virginia - Eastern Shore</v>
      </c>
      <c r="C38" s="2"/>
      <c r="D38" s="23" t="s">
        <v>98</v>
      </c>
      <c r="E38" s="26" t="s">
        <v>99</v>
      </c>
      <c r="F38" s="2"/>
      <c r="G38" s="161">
        <v>52.254098360655703</v>
      </c>
      <c r="H38" s="155">
        <v>65.983606557377001</v>
      </c>
      <c r="I38" s="155">
        <v>67.964480874316905</v>
      </c>
      <c r="J38" s="155">
        <v>70.218579234972594</v>
      </c>
      <c r="K38" s="155">
        <v>68.647540983606504</v>
      </c>
      <c r="L38" s="162">
        <v>65.013661202185702</v>
      </c>
      <c r="M38" s="155"/>
      <c r="N38" s="163">
        <v>73.633879781420703</v>
      </c>
      <c r="O38" s="164">
        <v>69.262295081967196</v>
      </c>
      <c r="P38" s="165">
        <v>71.448087431693907</v>
      </c>
      <c r="Q38" s="155"/>
      <c r="R38" s="166">
        <v>66.852068696330903</v>
      </c>
      <c r="S38" s="160"/>
      <c r="T38" s="161">
        <v>6.3977746870653602</v>
      </c>
      <c r="U38" s="155">
        <v>7.57238307349665</v>
      </c>
      <c r="V38" s="155">
        <v>11.547085201793699</v>
      </c>
      <c r="W38" s="155">
        <v>7.7568134171907701</v>
      </c>
      <c r="X38" s="155">
        <v>6.46186440677966</v>
      </c>
      <c r="Y38" s="162">
        <v>7.9872929430451496</v>
      </c>
      <c r="Z38" s="155"/>
      <c r="AA38" s="163">
        <v>3.8535645472061599</v>
      </c>
      <c r="AB38" s="164">
        <v>-4.2492917847025398</v>
      </c>
      <c r="AC38" s="165">
        <v>-0.23843586075345699</v>
      </c>
      <c r="AD38" s="155"/>
      <c r="AE38" s="166">
        <v>5.3351783517835099</v>
      </c>
      <c r="AG38" s="161">
        <v>53.210382513661202</v>
      </c>
      <c r="AH38" s="155">
        <v>57.4282786885245</v>
      </c>
      <c r="AI38" s="155">
        <v>63.985655737704903</v>
      </c>
      <c r="AJ38" s="155">
        <v>64.293032786885206</v>
      </c>
      <c r="AK38" s="155">
        <v>62.756147540983598</v>
      </c>
      <c r="AL38" s="162">
        <v>60.334699453551899</v>
      </c>
      <c r="AM38" s="155"/>
      <c r="AN38" s="163">
        <v>68.647540983606504</v>
      </c>
      <c r="AO38" s="164">
        <v>70.423497267759501</v>
      </c>
      <c r="AP38" s="165">
        <v>69.535519125682995</v>
      </c>
      <c r="AQ38" s="155"/>
      <c r="AR38" s="166">
        <v>62.9635050741608</v>
      </c>
      <c r="AS38" s="160"/>
      <c r="AT38" s="161">
        <v>8.7397738668690899</v>
      </c>
      <c r="AU38" s="155">
        <v>8.5620562798502604</v>
      </c>
      <c r="AV38" s="155">
        <v>9.5072442936141695</v>
      </c>
      <c r="AW38" s="155">
        <v>8.3038963757746895</v>
      </c>
      <c r="AX38" s="155">
        <v>6.6126231364233199</v>
      </c>
      <c r="AY38" s="162">
        <v>8.3245187317435096</v>
      </c>
      <c r="AZ38" s="155"/>
      <c r="BA38" s="163">
        <v>1.8849013312578</v>
      </c>
      <c r="BB38" s="164">
        <v>-1.0097403270397201</v>
      </c>
      <c r="BC38" s="165">
        <v>0.41494537503323498</v>
      </c>
      <c r="BD38" s="155"/>
      <c r="BE38" s="166">
        <v>5.7273638273362897</v>
      </c>
    </row>
    <row r="39" spans="1:57">
      <c r="A39" s="20" t="s">
        <v>27</v>
      </c>
      <c r="B39" s="2" t="str">
        <f t="shared" si="0"/>
        <v>Coastal Virginia - Hampton Roads</v>
      </c>
      <c r="C39" s="2"/>
      <c r="D39" s="23" t="s">
        <v>98</v>
      </c>
      <c r="E39" s="26" t="s">
        <v>99</v>
      </c>
      <c r="F39" s="2"/>
      <c r="G39" s="161">
        <v>61.860168410308702</v>
      </c>
      <c r="H39" s="155">
        <v>67.785149272773594</v>
      </c>
      <c r="I39" s="155">
        <v>70.517989282980295</v>
      </c>
      <c r="J39" s="155">
        <v>74.141362592497998</v>
      </c>
      <c r="K39" s="155">
        <v>73.779025261546295</v>
      </c>
      <c r="L39" s="162">
        <v>69.616738964021394</v>
      </c>
      <c r="M39" s="155"/>
      <c r="N39" s="163">
        <v>80.844603215105806</v>
      </c>
      <c r="O39" s="164">
        <v>79.208981883133404</v>
      </c>
      <c r="P39" s="165">
        <v>80.026792549119605</v>
      </c>
      <c r="Q39" s="155"/>
      <c r="R39" s="166">
        <v>72.591039988335197</v>
      </c>
      <c r="S39" s="160"/>
      <c r="T39" s="161">
        <v>-0.73943873488707401</v>
      </c>
      <c r="U39" s="155">
        <v>-2.7673059985036499</v>
      </c>
      <c r="V39" s="155">
        <v>-5.2600340161370402</v>
      </c>
      <c r="W39" s="155">
        <v>0.43755296887602901</v>
      </c>
      <c r="X39" s="155">
        <v>-1.0287552464187599</v>
      </c>
      <c r="Y39" s="162">
        <v>-1.9020639286769501</v>
      </c>
      <c r="Z39" s="155"/>
      <c r="AA39" s="163">
        <v>-3.2180486858141299</v>
      </c>
      <c r="AB39" s="164">
        <v>-7.1466828490911301</v>
      </c>
      <c r="AC39" s="165">
        <v>-5.2029907093470502</v>
      </c>
      <c r="AD39" s="155"/>
      <c r="AE39" s="166">
        <v>-2.9663247725819701</v>
      </c>
      <c r="AG39" s="161">
        <v>62.344985965807602</v>
      </c>
      <c r="AH39" s="155">
        <v>61.928425618780302</v>
      </c>
      <c r="AI39" s="155">
        <v>65.597091094666993</v>
      </c>
      <c r="AJ39" s="155">
        <v>67.113421791273197</v>
      </c>
      <c r="AK39" s="155">
        <v>66.058943608063203</v>
      </c>
      <c r="AL39" s="162">
        <v>64.6085736157182</v>
      </c>
      <c r="AM39" s="155"/>
      <c r="AN39" s="163">
        <v>78.696095942842504</v>
      </c>
      <c r="AO39" s="164">
        <v>83.428170451645798</v>
      </c>
      <c r="AP39" s="165">
        <v>81.062133197244094</v>
      </c>
      <c r="AQ39" s="155"/>
      <c r="AR39" s="166">
        <v>69.309590639011404</v>
      </c>
      <c r="AS39" s="160"/>
      <c r="AT39" s="161">
        <v>-2.21450418180613</v>
      </c>
      <c r="AU39" s="155">
        <v>-0.25577528943444799</v>
      </c>
      <c r="AV39" s="155">
        <v>-2.1931836944107399</v>
      </c>
      <c r="AW39" s="155">
        <v>-0.77089457422081697</v>
      </c>
      <c r="AX39" s="155">
        <v>-2.8076264090780501</v>
      </c>
      <c r="AY39" s="162">
        <v>-1.6654642790193099</v>
      </c>
      <c r="AZ39" s="155"/>
      <c r="BA39" s="163">
        <v>-2.5798111431424902</v>
      </c>
      <c r="BB39" s="164">
        <v>-3.1344844265319698</v>
      </c>
      <c r="BC39" s="165">
        <v>-2.8660337100056799</v>
      </c>
      <c r="BD39" s="155"/>
      <c r="BE39" s="166">
        <v>-2.06993663434818</v>
      </c>
    </row>
    <row r="40" spans="1:57">
      <c r="A40" s="19" t="s">
        <v>28</v>
      </c>
      <c r="B40" s="2" t="str">
        <f t="shared" si="0"/>
        <v>Northern Virginia</v>
      </c>
      <c r="C40" s="2"/>
      <c r="D40" s="23" t="s">
        <v>98</v>
      </c>
      <c r="E40" s="26" t="s">
        <v>99</v>
      </c>
      <c r="F40" s="2"/>
      <c r="G40" s="161">
        <v>69.572578824591702</v>
      </c>
      <c r="H40" s="155">
        <v>83.601098653021197</v>
      </c>
      <c r="I40" s="155">
        <v>89.282489276845496</v>
      </c>
      <c r="J40" s="155">
        <v>85.743848295582794</v>
      </c>
      <c r="K40" s="155">
        <v>75.829633531492206</v>
      </c>
      <c r="L40" s="162">
        <v>80.805929716306693</v>
      </c>
      <c r="M40" s="155"/>
      <c r="N40" s="163">
        <v>78.440815712243193</v>
      </c>
      <c r="O40" s="164">
        <v>77.073143201143793</v>
      </c>
      <c r="P40" s="165">
        <v>77.7569794566935</v>
      </c>
      <c r="Q40" s="155"/>
      <c r="R40" s="166">
        <v>79.934801070702903</v>
      </c>
      <c r="S40" s="160"/>
      <c r="T40" s="161">
        <v>7.0341116328580799</v>
      </c>
      <c r="U40" s="155">
        <v>1.7299221796914199</v>
      </c>
      <c r="V40" s="155">
        <v>-0.50813312941643796</v>
      </c>
      <c r="W40" s="155">
        <v>-1.9230049409358401</v>
      </c>
      <c r="X40" s="155">
        <v>0.86371106279061904</v>
      </c>
      <c r="Y40" s="162">
        <v>1.1278435616039</v>
      </c>
      <c r="Z40" s="155"/>
      <c r="AA40" s="163">
        <v>8.8401174854382898</v>
      </c>
      <c r="AB40" s="164">
        <v>9.79016116665772</v>
      </c>
      <c r="AC40" s="165">
        <v>9.3088977931593195</v>
      </c>
      <c r="AD40" s="155"/>
      <c r="AE40" s="166">
        <v>3.2761146626489799</v>
      </c>
      <c r="AG40" s="161">
        <v>64.291895552712703</v>
      </c>
      <c r="AH40" s="155">
        <v>71.234667770336301</v>
      </c>
      <c r="AI40" s="155">
        <v>80.886917751523796</v>
      </c>
      <c r="AJ40" s="155">
        <v>81.521371058770399</v>
      </c>
      <c r="AK40" s="155">
        <v>73.235382647302202</v>
      </c>
      <c r="AL40" s="162">
        <v>74.234046956129106</v>
      </c>
      <c r="AM40" s="155"/>
      <c r="AN40" s="163">
        <v>76.978610128677801</v>
      </c>
      <c r="AO40" s="164">
        <v>79.968865226879302</v>
      </c>
      <c r="AP40" s="165">
        <v>78.473737677778601</v>
      </c>
      <c r="AQ40" s="155"/>
      <c r="AR40" s="166">
        <v>75.445387162314603</v>
      </c>
      <c r="AS40" s="160"/>
      <c r="AT40" s="161">
        <v>-0.225739629142334</v>
      </c>
      <c r="AU40" s="155">
        <v>-3.2987684182194501</v>
      </c>
      <c r="AV40" s="155">
        <v>-2.9266541963661998</v>
      </c>
      <c r="AW40" s="155">
        <v>-2.54053885834908</v>
      </c>
      <c r="AX40" s="155">
        <v>0.13056047846806701</v>
      </c>
      <c r="AY40" s="162">
        <v>-1.86236338506315</v>
      </c>
      <c r="AZ40" s="155"/>
      <c r="BA40" s="163">
        <v>5.8310623352864601</v>
      </c>
      <c r="BB40" s="164">
        <v>4.5909468270210496</v>
      </c>
      <c r="BC40" s="165">
        <v>5.1942791471179204</v>
      </c>
      <c r="BD40" s="155"/>
      <c r="BE40" s="166">
        <v>0.134002571385157</v>
      </c>
    </row>
    <row r="41" spans="1:57">
      <c r="A41" s="21" t="s">
        <v>29</v>
      </c>
      <c r="B41" s="2" t="str">
        <f t="shared" si="0"/>
        <v>Shenandoah Valley</v>
      </c>
      <c r="C41" s="2"/>
      <c r="D41" s="24" t="s">
        <v>98</v>
      </c>
      <c r="E41" s="27" t="s">
        <v>99</v>
      </c>
      <c r="F41" s="2"/>
      <c r="G41" s="167">
        <v>46.885165907612198</v>
      </c>
      <c r="H41" s="168">
        <v>56.611906310995401</v>
      </c>
      <c r="I41" s="168">
        <v>58.254716981131999</v>
      </c>
      <c r="J41" s="168">
        <v>60.540013012361698</v>
      </c>
      <c r="K41" s="168">
        <v>60.857189329863303</v>
      </c>
      <c r="L41" s="169">
        <v>56.6297983083929</v>
      </c>
      <c r="M41" s="155"/>
      <c r="N41" s="170">
        <v>69.282693558880894</v>
      </c>
      <c r="O41" s="171">
        <v>67.444697462589403</v>
      </c>
      <c r="P41" s="172">
        <v>68.363695510735099</v>
      </c>
      <c r="Q41" s="155"/>
      <c r="R41" s="173">
        <v>59.982340366205001</v>
      </c>
      <c r="S41" s="160"/>
      <c r="T41" s="167">
        <v>1.0678968204806201</v>
      </c>
      <c r="U41" s="168">
        <v>0.34336704449289002</v>
      </c>
      <c r="V41" s="168">
        <v>-0.53140077108641304</v>
      </c>
      <c r="W41" s="168">
        <v>-0.69612121920210701</v>
      </c>
      <c r="X41" s="168">
        <v>-4.4585243346700203</v>
      </c>
      <c r="Y41" s="169">
        <v>-1.0091204957737501</v>
      </c>
      <c r="Z41" s="155"/>
      <c r="AA41" s="170">
        <v>2.4513978158142899</v>
      </c>
      <c r="AB41" s="171">
        <v>2.6772582490261398</v>
      </c>
      <c r="AC41" s="172">
        <v>2.5626856170332699</v>
      </c>
      <c r="AD41" s="155"/>
      <c r="AE41" s="173">
        <v>0.126363493773617</v>
      </c>
      <c r="AG41" s="167">
        <v>49.371797999511998</v>
      </c>
      <c r="AH41" s="168">
        <v>51.9232333089371</v>
      </c>
      <c r="AI41" s="168">
        <v>57.707164349028197</v>
      </c>
      <c r="AJ41" s="168">
        <v>60.742457509961703</v>
      </c>
      <c r="AK41" s="168">
        <v>62.263153614702702</v>
      </c>
      <c r="AL41" s="169">
        <v>56.401561356428303</v>
      </c>
      <c r="AM41" s="155"/>
      <c r="AN41" s="170">
        <v>71.3141416605676</v>
      </c>
      <c r="AO41" s="171">
        <v>71.434089615353301</v>
      </c>
      <c r="AP41" s="172">
        <v>71.374115637960401</v>
      </c>
      <c r="AQ41" s="155"/>
      <c r="AR41" s="173">
        <v>60.679434008294699</v>
      </c>
      <c r="AS41" s="38"/>
      <c r="AT41" s="167">
        <v>1.1543857949134799</v>
      </c>
      <c r="AU41" s="168">
        <v>1.26525325169323</v>
      </c>
      <c r="AV41" s="168">
        <v>0.67826873878483895</v>
      </c>
      <c r="AW41" s="168">
        <v>-0.25636812283152899</v>
      </c>
      <c r="AX41" s="168">
        <v>1.11261875492244E-2</v>
      </c>
      <c r="AY41" s="169">
        <v>0.51903684079849399</v>
      </c>
      <c r="AZ41" s="155"/>
      <c r="BA41" s="170">
        <v>2.0580078428391499</v>
      </c>
      <c r="BB41" s="171">
        <v>-0.16154864681919601</v>
      </c>
      <c r="BC41" s="172">
        <v>0.93619049048124803</v>
      </c>
      <c r="BD41" s="155"/>
      <c r="BE41" s="173">
        <v>0.66399806772369796</v>
      </c>
    </row>
    <row r="42" spans="1:57">
      <c r="A42" s="18" t="s">
        <v>30</v>
      </c>
      <c r="B42" s="2" t="str">
        <f t="shared" si="0"/>
        <v>Southern Virginia</v>
      </c>
      <c r="C42" s="8"/>
      <c r="D42" s="22" t="s">
        <v>98</v>
      </c>
      <c r="E42" s="25" t="s">
        <v>99</v>
      </c>
      <c r="F42" s="2"/>
      <c r="G42" s="152">
        <v>45.258716411281299</v>
      </c>
      <c r="H42" s="153">
        <v>62.469464801243603</v>
      </c>
      <c r="I42" s="153">
        <v>66.866533422163002</v>
      </c>
      <c r="J42" s="153">
        <v>66.533422163002399</v>
      </c>
      <c r="K42" s="153">
        <v>62.0475238729735</v>
      </c>
      <c r="L42" s="154">
        <v>60.635132134132803</v>
      </c>
      <c r="M42" s="155"/>
      <c r="N42" s="156">
        <v>63.801909837885802</v>
      </c>
      <c r="O42" s="157">
        <v>62.380635132134103</v>
      </c>
      <c r="P42" s="158">
        <v>63.091272485009902</v>
      </c>
      <c r="Q42" s="155"/>
      <c r="R42" s="159">
        <v>61.3368865200977</v>
      </c>
      <c r="S42" s="160"/>
      <c r="T42" s="152">
        <v>-7.4628643817322802</v>
      </c>
      <c r="U42" s="153">
        <v>-6.7335705963212797</v>
      </c>
      <c r="V42" s="153">
        <v>-3.9385371167105299</v>
      </c>
      <c r="W42" s="153">
        <v>-4.8342021361015703</v>
      </c>
      <c r="X42" s="153">
        <v>-7.7191974789736797</v>
      </c>
      <c r="Y42" s="154">
        <v>-6.0349512570774397</v>
      </c>
      <c r="Z42" s="155"/>
      <c r="AA42" s="156">
        <v>-6.5773409555904996</v>
      </c>
      <c r="AB42" s="157">
        <v>-5.6094153771223203</v>
      </c>
      <c r="AC42" s="158">
        <v>-6.1013230671925998</v>
      </c>
      <c r="AD42" s="155"/>
      <c r="AE42" s="159">
        <v>-6.0544667641494003</v>
      </c>
      <c r="AF42" s="28"/>
      <c r="AG42" s="152">
        <v>46.2191872085276</v>
      </c>
      <c r="AH42" s="153">
        <v>55.785032200754998</v>
      </c>
      <c r="AI42" s="153">
        <v>62.685987119697899</v>
      </c>
      <c r="AJ42" s="153">
        <v>63.6020430823895</v>
      </c>
      <c r="AK42" s="153">
        <v>59.0162114146124</v>
      </c>
      <c r="AL42" s="154">
        <v>57.461692205196499</v>
      </c>
      <c r="AM42" s="155"/>
      <c r="AN42" s="156">
        <v>61.3368865200977</v>
      </c>
      <c r="AO42" s="157">
        <v>63.907395069953303</v>
      </c>
      <c r="AP42" s="158">
        <v>62.622140795025501</v>
      </c>
      <c r="AQ42" s="155"/>
      <c r="AR42" s="159">
        <v>58.936106088004799</v>
      </c>
      <c r="AS42" s="160"/>
      <c r="AT42" s="152">
        <v>-5.5557095333718598</v>
      </c>
      <c r="AU42" s="153">
        <v>-6.4449386175667502</v>
      </c>
      <c r="AV42" s="153">
        <v>-6.2542805590828801</v>
      </c>
      <c r="AW42" s="153">
        <v>-6.7498303401077804</v>
      </c>
      <c r="AX42" s="153">
        <v>-7.8533980074518901</v>
      </c>
      <c r="AY42" s="154">
        <v>-6.6228326584255202</v>
      </c>
      <c r="AZ42" s="155"/>
      <c r="BA42" s="156">
        <v>-6.9077565584554304</v>
      </c>
      <c r="BB42" s="157">
        <v>-6.1730001229834404</v>
      </c>
      <c r="BC42" s="158">
        <v>-6.5342819116059996</v>
      </c>
      <c r="BD42" s="155"/>
      <c r="BE42" s="159">
        <v>-6.5959678385292504</v>
      </c>
    </row>
    <row r="43" spans="1:57">
      <c r="A43" s="19" t="s">
        <v>31</v>
      </c>
      <c r="B43" s="2" t="str">
        <f t="shared" si="0"/>
        <v>Southwest Virginia - Blue Ridge Highlands</v>
      </c>
      <c r="C43" s="9"/>
      <c r="D43" s="23" t="s">
        <v>98</v>
      </c>
      <c r="E43" s="26" t="s">
        <v>99</v>
      </c>
      <c r="F43" s="2"/>
      <c r="G43" s="161">
        <v>49.278818852924402</v>
      </c>
      <c r="H43" s="155">
        <v>56.320272572401997</v>
      </c>
      <c r="I43" s="155">
        <v>61.544576944917601</v>
      </c>
      <c r="J43" s="155">
        <v>65.315161839863705</v>
      </c>
      <c r="K43" s="155">
        <v>59.7387847813742</v>
      </c>
      <c r="L43" s="162">
        <v>58.439522998296397</v>
      </c>
      <c r="M43" s="155"/>
      <c r="N43" s="163">
        <v>70.528109028960799</v>
      </c>
      <c r="O43" s="164">
        <v>62.055650198750698</v>
      </c>
      <c r="P43" s="165">
        <v>66.291879613855698</v>
      </c>
      <c r="Q43" s="155"/>
      <c r="R43" s="166">
        <v>60.683053459884803</v>
      </c>
      <c r="S43" s="160"/>
      <c r="T43" s="161">
        <v>2.68564507535116</v>
      </c>
      <c r="U43" s="155">
        <v>5.26784024228657</v>
      </c>
      <c r="V43" s="155">
        <v>8.08458603066439</v>
      </c>
      <c r="W43" s="155">
        <v>9.9352954026918194</v>
      </c>
      <c r="X43" s="155">
        <v>3.93625305433862</v>
      </c>
      <c r="Y43" s="162">
        <v>6.1295192438866799</v>
      </c>
      <c r="Z43" s="155"/>
      <c r="AA43" s="163">
        <v>5.7921635434412204</v>
      </c>
      <c r="AB43" s="164">
        <v>-0.88929348940887898</v>
      </c>
      <c r="AC43" s="165">
        <v>2.5562006499766401</v>
      </c>
      <c r="AD43" s="155"/>
      <c r="AE43" s="166">
        <v>4.9877630887958597</v>
      </c>
      <c r="AF43" s="29"/>
      <c r="AG43" s="161">
        <v>48.3377338670754</v>
      </c>
      <c r="AH43" s="155">
        <v>51.239247082871898</v>
      </c>
      <c r="AI43" s="155">
        <v>56.985492433921003</v>
      </c>
      <c r="AJ43" s="155">
        <v>60.057348891349399</v>
      </c>
      <c r="AK43" s="155">
        <v>59.888705922434802</v>
      </c>
      <c r="AL43" s="162">
        <v>55.301679593899401</v>
      </c>
      <c r="AM43" s="155"/>
      <c r="AN43" s="163">
        <v>69.096019533246206</v>
      </c>
      <c r="AO43" s="164">
        <v>65.623757878598596</v>
      </c>
      <c r="AP43" s="165">
        <v>67.359888705922401</v>
      </c>
      <c r="AQ43" s="155"/>
      <c r="AR43" s="166">
        <v>58.746826304561097</v>
      </c>
      <c r="AS43" s="160"/>
      <c r="AT43" s="161">
        <v>5.7894301418879301</v>
      </c>
      <c r="AU43" s="155">
        <v>3.0004758506722098</v>
      </c>
      <c r="AV43" s="155">
        <v>2.7019568089199901</v>
      </c>
      <c r="AW43" s="155">
        <v>1.7536212657255501</v>
      </c>
      <c r="AX43" s="155">
        <v>2.63128936473464</v>
      </c>
      <c r="AY43" s="162">
        <v>3.05907351896913</v>
      </c>
      <c r="AZ43" s="155"/>
      <c r="BA43" s="163">
        <v>4.8303999864257197</v>
      </c>
      <c r="BB43" s="164">
        <v>1.21054148273897</v>
      </c>
      <c r="BC43" s="165">
        <v>3.03532850982339</v>
      </c>
      <c r="BD43" s="155"/>
      <c r="BE43" s="166">
        <v>3.0511953215174601</v>
      </c>
    </row>
    <row r="44" spans="1:57">
      <c r="A44" s="20" t="s">
        <v>32</v>
      </c>
      <c r="B44" s="2" t="str">
        <f t="shared" si="0"/>
        <v>Southwest Virginia - Heart of Appalachia</v>
      </c>
      <c r="C44" s="2"/>
      <c r="D44" s="23" t="s">
        <v>98</v>
      </c>
      <c r="E44" s="26" t="s">
        <v>99</v>
      </c>
      <c r="F44" s="2"/>
      <c r="G44" s="161">
        <v>41.472868217054199</v>
      </c>
      <c r="H44" s="155">
        <v>56.3307493540051</v>
      </c>
      <c r="I44" s="155">
        <v>61.3695090439276</v>
      </c>
      <c r="J44" s="155">
        <v>60.658914728682099</v>
      </c>
      <c r="K44" s="155">
        <v>54.134366925064498</v>
      </c>
      <c r="L44" s="162">
        <v>54.793281653746703</v>
      </c>
      <c r="M44" s="155"/>
      <c r="N44" s="163">
        <v>57.622739018087799</v>
      </c>
      <c r="O44" s="164">
        <v>54.263565891472801</v>
      </c>
      <c r="P44" s="165">
        <v>55.943152454780297</v>
      </c>
      <c r="Q44" s="155"/>
      <c r="R44" s="166">
        <v>55.121816168327697</v>
      </c>
      <c r="S44" s="160"/>
      <c r="T44" s="161">
        <v>3.71567043618739</v>
      </c>
      <c r="U44" s="155">
        <v>4.1816009557945</v>
      </c>
      <c r="V44" s="155">
        <v>9.5732410611303305</v>
      </c>
      <c r="W44" s="155">
        <v>0.85929108485499395</v>
      </c>
      <c r="X44" s="155">
        <v>-4.8808172531214504</v>
      </c>
      <c r="Y44" s="162">
        <v>2.5634824667472702</v>
      </c>
      <c r="Z44" s="155"/>
      <c r="AA44" s="163">
        <v>0</v>
      </c>
      <c r="AB44" s="164">
        <v>4.08921933085501</v>
      </c>
      <c r="AC44" s="165">
        <v>1.94231901118304</v>
      </c>
      <c r="AD44" s="155"/>
      <c r="AE44" s="166">
        <v>2.3825848474460001</v>
      </c>
      <c r="AF44" s="29"/>
      <c r="AG44" s="161">
        <v>44.476744186046503</v>
      </c>
      <c r="AH44" s="155">
        <v>51.986434108527099</v>
      </c>
      <c r="AI44" s="155">
        <v>56.556847545219597</v>
      </c>
      <c r="AJ44" s="155">
        <v>57.057493540051603</v>
      </c>
      <c r="AK44" s="155">
        <v>54.828811369508998</v>
      </c>
      <c r="AL44" s="162">
        <v>52.981266149870798</v>
      </c>
      <c r="AM44" s="155"/>
      <c r="AN44" s="163">
        <v>57.655038759689901</v>
      </c>
      <c r="AO44" s="164">
        <v>56.282299741602003</v>
      </c>
      <c r="AP44" s="165">
        <v>56.968669250645902</v>
      </c>
      <c r="AQ44" s="155"/>
      <c r="AR44" s="166">
        <v>54.1205241786637</v>
      </c>
      <c r="AS44" s="160"/>
      <c r="AT44" s="161">
        <v>10.869565217391299</v>
      </c>
      <c r="AU44" s="155">
        <v>3.8052241212512001</v>
      </c>
      <c r="AV44" s="155">
        <v>0.57438253877082102</v>
      </c>
      <c r="AW44" s="155">
        <v>-1.3679508654382999</v>
      </c>
      <c r="AX44" s="155">
        <v>2.0745640408899502</v>
      </c>
      <c r="AY44" s="162">
        <v>2.6791862284820001</v>
      </c>
      <c r="AZ44" s="155"/>
      <c r="BA44" s="163">
        <v>-3.6437246963562702</v>
      </c>
      <c r="BB44" s="164">
        <v>-3.2213274090530399</v>
      </c>
      <c r="BC44" s="165">
        <v>-3.4355324390911499</v>
      </c>
      <c r="BD44" s="155"/>
      <c r="BE44" s="166">
        <v>0.76027662042008504</v>
      </c>
    </row>
    <row r="45" spans="1:57">
      <c r="A45" s="21" t="s">
        <v>33</v>
      </c>
      <c r="B45" s="2" t="str">
        <f t="shared" si="0"/>
        <v>Virginia Mountains</v>
      </c>
      <c r="C45" s="2"/>
      <c r="D45" s="24" t="s">
        <v>98</v>
      </c>
      <c r="E45" s="27" t="s">
        <v>99</v>
      </c>
      <c r="F45" s="2"/>
      <c r="G45" s="161">
        <v>48.366370471633601</v>
      </c>
      <c r="H45" s="155">
        <v>60.314422419685499</v>
      </c>
      <c r="I45" s="155">
        <v>64.675324675324603</v>
      </c>
      <c r="J45" s="155">
        <v>76.349965823649995</v>
      </c>
      <c r="K45" s="155">
        <v>78.728639781271298</v>
      </c>
      <c r="L45" s="162">
        <v>65.686944634312994</v>
      </c>
      <c r="M45" s="155"/>
      <c r="N45" s="163">
        <v>81.763499658236498</v>
      </c>
      <c r="O45" s="164">
        <v>62.392344497607603</v>
      </c>
      <c r="P45" s="165">
        <v>72.077922077921997</v>
      </c>
      <c r="Q45" s="155"/>
      <c r="R45" s="166">
        <v>67.512938189629907</v>
      </c>
      <c r="S45" s="160"/>
      <c r="T45" s="161">
        <v>6.8326893730315899</v>
      </c>
      <c r="U45" s="155">
        <v>-1.5024905479205399</v>
      </c>
      <c r="V45" s="155">
        <v>-0.65637065637065595</v>
      </c>
      <c r="W45" s="155">
        <v>13.3849243598419</v>
      </c>
      <c r="X45" s="155">
        <v>29.4548311076197</v>
      </c>
      <c r="Y45" s="162">
        <v>9.5649423568237602</v>
      </c>
      <c r="Z45" s="155"/>
      <c r="AA45" s="163">
        <v>37.025139492775899</v>
      </c>
      <c r="AB45" s="164">
        <v>6.8623723863593398</v>
      </c>
      <c r="AC45" s="165">
        <v>22.1078779276082</v>
      </c>
      <c r="AD45" s="155"/>
      <c r="AE45" s="166">
        <v>13.108992400788001</v>
      </c>
      <c r="AF45" s="30"/>
      <c r="AG45" s="161">
        <v>48.287764866712202</v>
      </c>
      <c r="AH45" s="155">
        <v>54.377990430621999</v>
      </c>
      <c r="AI45" s="155">
        <v>60.892002734107898</v>
      </c>
      <c r="AJ45" s="155">
        <v>65.741626794258295</v>
      </c>
      <c r="AK45" s="155">
        <v>66.671223513328698</v>
      </c>
      <c r="AL45" s="162">
        <v>59.194121667805803</v>
      </c>
      <c r="AM45" s="155"/>
      <c r="AN45" s="163">
        <v>68.769651401230306</v>
      </c>
      <c r="AO45" s="164">
        <v>68.028024606971897</v>
      </c>
      <c r="AP45" s="165">
        <v>68.398838004101094</v>
      </c>
      <c r="AQ45" s="155"/>
      <c r="AR45" s="166">
        <v>61.824040621033099</v>
      </c>
      <c r="AS45" s="160"/>
      <c r="AT45" s="161">
        <v>1.23360439450378</v>
      </c>
      <c r="AU45" s="155">
        <v>-1.7409060121917199</v>
      </c>
      <c r="AV45" s="155">
        <v>-1.9732183265447301</v>
      </c>
      <c r="AW45" s="155">
        <v>0.80312391706743902</v>
      </c>
      <c r="AX45" s="155">
        <v>6.9457650398045203</v>
      </c>
      <c r="AY45" s="162">
        <v>1.1113482487316899</v>
      </c>
      <c r="AZ45" s="155"/>
      <c r="BA45" s="163">
        <v>9.1746325298920404</v>
      </c>
      <c r="BB45" s="164">
        <v>7.4256980452122603</v>
      </c>
      <c r="BC45" s="165">
        <v>8.2978451047191193</v>
      </c>
      <c r="BD45" s="155"/>
      <c r="BE45" s="166">
        <v>3.2776913457035399</v>
      </c>
    </row>
    <row r="46" spans="1:57">
      <c r="A46" s="20" t="s">
        <v>113</v>
      </c>
      <c r="B46" s="2" t="s">
        <v>17</v>
      </c>
      <c r="D46" s="24" t="s">
        <v>98</v>
      </c>
      <c r="E46" s="27" t="s">
        <v>99</v>
      </c>
      <c r="G46" s="161">
        <v>66.655100624566202</v>
      </c>
      <c r="H46" s="155">
        <v>82.061068702290001</v>
      </c>
      <c r="I46" s="155">
        <v>83.414295628036001</v>
      </c>
      <c r="J46" s="155">
        <v>79.875086745315699</v>
      </c>
      <c r="K46" s="155">
        <v>76.578764746703598</v>
      </c>
      <c r="L46" s="162">
        <v>77.716863289382303</v>
      </c>
      <c r="M46" s="155"/>
      <c r="N46" s="163">
        <v>84.385843164469094</v>
      </c>
      <c r="O46" s="164">
        <v>78.730048577376806</v>
      </c>
      <c r="P46" s="165">
        <v>81.557945870922893</v>
      </c>
      <c r="Q46" s="155"/>
      <c r="R46" s="166">
        <v>78.8143154555368</v>
      </c>
      <c r="S46" s="160"/>
      <c r="T46" s="161">
        <v>15.6261949609823</v>
      </c>
      <c r="U46" s="155">
        <v>8.3401044082312996</v>
      </c>
      <c r="V46" s="155">
        <v>2.0606750063608299</v>
      </c>
      <c r="W46" s="155">
        <v>1.15644202189418</v>
      </c>
      <c r="X46" s="155">
        <v>2.2229238420201498</v>
      </c>
      <c r="Y46" s="162">
        <v>5.3083903349189097</v>
      </c>
      <c r="Z46" s="155"/>
      <c r="AA46" s="163">
        <v>16.7425020322239</v>
      </c>
      <c r="AB46" s="164">
        <v>13.311673500308199</v>
      </c>
      <c r="AC46" s="165">
        <v>15.061002473501199</v>
      </c>
      <c r="AD46" s="155"/>
      <c r="AE46" s="166">
        <v>8.0152836302086605</v>
      </c>
      <c r="AG46" s="161">
        <v>58.952116585704303</v>
      </c>
      <c r="AH46" s="155">
        <v>65.0850104094378</v>
      </c>
      <c r="AI46" s="155">
        <v>72.952810548230303</v>
      </c>
      <c r="AJ46" s="155">
        <v>74.514226231783397</v>
      </c>
      <c r="AK46" s="155">
        <v>66.611727966689699</v>
      </c>
      <c r="AL46" s="162">
        <v>67.623178348369095</v>
      </c>
      <c r="AM46" s="155"/>
      <c r="AN46" s="163">
        <v>75.589868147120001</v>
      </c>
      <c r="AO46" s="164">
        <v>78.894864677307396</v>
      </c>
      <c r="AP46" s="165">
        <v>77.242366412213698</v>
      </c>
      <c r="AQ46" s="155"/>
      <c r="AR46" s="166">
        <v>70.371517795181902</v>
      </c>
      <c r="AS46" s="160"/>
      <c r="AT46" s="161">
        <v>-2.6061008799160499</v>
      </c>
      <c r="AU46" s="155">
        <v>-0.42813473196414298</v>
      </c>
      <c r="AV46" s="155">
        <v>-4.7649552935702104</v>
      </c>
      <c r="AW46" s="155">
        <v>-5.7650242392315199E-2</v>
      </c>
      <c r="AX46" s="155">
        <v>-0.122210569663894</v>
      </c>
      <c r="AY46" s="162">
        <v>-1.63837980345928</v>
      </c>
      <c r="AZ46" s="155"/>
      <c r="BA46" s="163">
        <v>5.8483123905356704</v>
      </c>
      <c r="BB46" s="164">
        <v>3.9977761655416</v>
      </c>
      <c r="BC46" s="165">
        <v>4.8764092847640299</v>
      </c>
      <c r="BD46" s="155"/>
      <c r="BE46" s="166">
        <v>0.307410455586409</v>
      </c>
    </row>
    <row r="47" spans="1:57">
      <c r="A47" s="20" t="s">
        <v>114</v>
      </c>
      <c r="B47" s="2" t="s">
        <v>18</v>
      </c>
      <c r="D47" s="24" t="s">
        <v>98</v>
      </c>
      <c r="E47" s="27" t="s">
        <v>99</v>
      </c>
      <c r="G47" s="161">
        <v>63.753204086790099</v>
      </c>
      <c r="H47" s="155">
        <v>80.342250622766102</v>
      </c>
      <c r="I47" s="155">
        <v>86.891223509873996</v>
      </c>
      <c r="J47" s="155">
        <v>83.919997111808996</v>
      </c>
      <c r="K47" s="155">
        <v>74.399797826636302</v>
      </c>
      <c r="L47" s="162">
        <v>77.861294631575106</v>
      </c>
      <c r="M47" s="155"/>
      <c r="N47" s="163">
        <v>79.811545543160406</v>
      </c>
      <c r="O47" s="164">
        <v>77.085815372396098</v>
      </c>
      <c r="P47" s="165">
        <v>78.448680457778195</v>
      </c>
      <c r="Q47" s="155"/>
      <c r="R47" s="166">
        <v>78.029119153347395</v>
      </c>
      <c r="S47" s="160"/>
      <c r="T47" s="161">
        <v>7.1079012000016899</v>
      </c>
      <c r="U47" s="155">
        <v>0.32185246808087498</v>
      </c>
      <c r="V47" s="155">
        <v>-3.0783467631532799</v>
      </c>
      <c r="W47" s="155">
        <v>-5.2628433401027097</v>
      </c>
      <c r="X47" s="155">
        <v>-2.47230932622002</v>
      </c>
      <c r="Y47" s="162">
        <v>-1.22274960750386</v>
      </c>
      <c r="Z47" s="155"/>
      <c r="AA47" s="163">
        <v>10.524535494750999</v>
      </c>
      <c r="AB47" s="164">
        <v>8.1251105037937794</v>
      </c>
      <c r="AC47" s="165">
        <v>9.3325012575251698</v>
      </c>
      <c r="AD47" s="155"/>
      <c r="AE47" s="166">
        <v>1.5946670731010399</v>
      </c>
      <c r="AG47" s="161">
        <v>61.864146720098098</v>
      </c>
      <c r="AH47" s="155">
        <v>68.498862774829405</v>
      </c>
      <c r="AI47" s="155">
        <v>78.381891042997907</v>
      </c>
      <c r="AJ47" s="155">
        <v>78.213112386728696</v>
      </c>
      <c r="AK47" s="155">
        <v>68.800317700999997</v>
      </c>
      <c r="AL47" s="162">
        <v>71.151666125130802</v>
      </c>
      <c r="AM47" s="155"/>
      <c r="AN47" s="163">
        <v>78.138199935015706</v>
      </c>
      <c r="AO47" s="164">
        <v>81.486696270623398</v>
      </c>
      <c r="AP47" s="165">
        <v>79.812448102819502</v>
      </c>
      <c r="AQ47" s="155"/>
      <c r="AR47" s="166">
        <v>73.626175261613298</v>
      </c>
      <c r="AS47" s="160"/>
      <c r="AT47" s="161">
        <v>-1.10419721957199</v>
      </c>
      <c r="AU47" s="155">
        <v>-3.41875896236902</v>
      </c>
      <c r="AV47" s="155">
        <v>-3.7545018151669298</v>
      </c>
      <c r="AW47" s="155">
        <v>-3.99422676919832</v>
      </c>
      <c r="AX47" s="155">
        <v>-2.9547596652465802</v>
      </c>
      <c r="AY47" s="162">
        <v>-3.1370721947314602</v>
      </c>
      <c r="AZ47" s="155"/>
      <c r="BA47" s="163">
        <v>5.4138136431423902</v>
      </c>
      <c r="BB47" s="164">
        <v>4.7886827131743104</v>
      </c>
      <c r="BC47" s="165">
        <v>5.09377387690202</v>
      </c>
      <c r="BD47" s="155"/>
      <c r="BE47" s="166">
        <v>-0.72904953709729203</v>
      </c>
    </row>
    <row r="48" spans="1:57">
      <c r="A48" s="20" t="s">
        <v>115</v>
      </c>
      <c r="B48" s="2" t="s">
        <v>19</v>
      </c>
      <c r="D48" s="24" t="s">
        <v>98</v>
      </c>
      <c r="E48" s="27" t="s">
        <v>99</v>
      </c>
      <c r="G48" s="161">
        <v>62.3335804299481</v>
      </c>
      <c r="H48" s="155">
        <v>78.128984432913199</v>
      </c>
      <c r="I48" s="155">
        <v>84.978502594514396</v>
      </c>
      <c r="J48" s="155">
        <v>86.0133432171979</v>
      </c>
      <c r="K48" s="155">
        <v>78.944403261675305</v>
      </c>
      <c r="L48" s="162">
        <v>78.079762787249805</v>
      </c>
      <c r="M48" s="155"/>
      <c r="N48" s="163">
        <v>82.455151964417993</v>
      </c>
      <c r="O48" s="164">
        <v>78.920681986656703</v>
      </c>
      <c r="P48" s="165">
        <v>80.687916975537405</v>
      </c>
      <c r="Q48" s="155"/>
      <c r="R48" s="166">
        <v>78.824949698189101</v>
      </c>
      <c r="S48" s="160"/>
      <c r="T48" s="161">
        <v>1.2920681986656699</v>
      </c>
      <c r="U48" s="155">
        <v>-2.3991496209964902</v>
      </c>
      <c r="V48" s="155">
        <v>-2.5797391290632898</v>
      </c>
      <c r="W48" s="155">
        <v>-6.1691626337489298E-3</v>
      </c>
      <c r="X48" s="155">
        <v>-1.3507545485279799</v>
      </c>
      <c r="Y48" s="162">
        <v>-1.1299973449081999</v>
      </c>
      <c r="Z48" s="155"/>
      <c r="AA48" s="163">
        <v>2.9159806638638801</v>
      </c>
      <c r="AB48" s="164">
        <v>0.69672476962172403</v>
      </c>
      <c r="AC48" s="165">
        <v>1.81856453992322</v>
      </c>
      <c r="AD48" s="155"/>
      <c r="AE48" s="166">
        <v>-0.285460654747342</v>
      </c>
      <c r="AG48" s="161">
        <v>62.666419570051801</v>
      </c>
      <c r="AH48" s="155">
        <v>67.802816901408406</v>
      </c>
      <c r="AI48" s="155">
        <v>77.569310600444695</v>
      </c>
      <c r="AJ48" s="155">
        <v>78.677538917716802</v>
      </c>
      <c r="AK48" s="155">
        <v>72.424017790956199</v>
      </c>
      <c r="AL48" s="162">
        <v>71.828020756115606</v>
      </c>
      <c r="AM48" s="155"/>
      <c r="AN48" s="163">
        <v>80.148257968865806</v>
      </c>
      <c r="AO48" s="164">
        <v>83.232765011119298</v>
      </c>
      <c r="AP48" s="165">
        <v>81.690511489992502</v>
      </c>
      <c r="AQ48" s="155"/>
      <c r="AR48" s="166">
        <v>74.645875251508997</v>
      </c>
      <c r="AS48" s="160"/>
      <c r="AT48" s="161">
        <v>-0.433244042423368</v>
      </c>
      <c r="AU48" s="155">
        <v>-1.95229479826876</v>
      </c>
      <c r="AV48" s="155">
        <v>-0.94946286355984</v>
      </c>
      <c r="AW48" s="155">
        <v>-0.73735478540355004</v>
      </c>
      <c r="AX48" s="155">
        <v>-1.3567522238885701</v>
      </c>
      <c r="AY48" s="162">
        <v>-1.0870318639107299</v>
      </c>
      <c r="AZ48" s="155"/>
      <c r="BA48" s="163">
        <v>1.88625813288593</v>
      </c>
      <c r="BB48" s="164">
        <v>0.57773020899118399</v>
      </c>
      <c r="BC48" s="165">
        <v>1.2153963294842001</v>
      </c>
      <c r="BD48" s="155"/>
      <c r="BE48" s="166">
        <v>-0.37846568973002698</v>
      </c>
    </row>
    <row r="49" spans="1:57">
      <c r="A49" s="20" t="s">
        <v>116</v>
      </c>
      <c r="B49" s="2" t="s">
        <v>20</v>
      </c>
      <c r="D49" s="24" t="s">
        <v>98</v>
      </c>
      <c r="E49" s="27" t="s">
        <v>99</v>
      </c>
      <c r="G49" s="161">
        <v>56.403538291428198</v>
      </c>
      <c r="H49" s="155">
        <v>69.7370318734676</v>
      </c>
      <c r="I49" s="155">
        <v>76.222297004951599</v>
      </c>
      <c r="J49" s="155">
        <v>78.806307389067797</v>
      </c>
      <c r="K49" s="155">
        <v>74.996394404115094</v>
      </c>
      <c r="L49" s="162">
        <v>71.233113792606105</v>
      </c>
      <c r="M49" s="155"/>
      <c r="N49" s="163">
        <v>78.9937983750781</v>
      </c>
      <c r="O49" s="164">
        <v>74.121436469400507</v>
      </c>
      <c r="P49" s="165">
        <v>76.557617422239304</v>
      </c>
      <c r="Q49" s="155"/>
      <c r="R49" s="166">
        <v>72.754400543929805</v>
      </c>
      <c r="S49" s="160"/>
      <c r="T49" s="161">
        <v>-1.89628606191208</v>
      </c>
      <c r="U49" s="155">
        <v>-5.1424134885707398</v>
      </c>
      <c r="V49" s="155">
        <v>-3.7789124562603802</v>
      </c>
      <c r="W49" s="155">
        <v>0.196027110710986</v>
      </c>
      <c r="X49" s="155">
        <v>0.65005666807570295</v>
      </c>
      <c r="Y49" s="162">
        <v>-1.9884270649842799</v>
      </c>
      <c r="Z49" s="155"/>
      <c r="AA49" s="163">
        <v>3.7863348614028398</v>
      </c>
      <c r="AB49" s="164">
        <v>0.52851275053695501</v>
      </c>
      <c r="AC49" s="165">
        <v>2.1832982247258101</v>
      </c>
      <c r="AD49" s="155"/>
      <c r="AE49" s="166">
        <v>-0.77045342096532299</v>
      </c>
      <c r="AG49" s="161">
        <v>57.027991779142504</v>
      </c>
      <c r="AH49" s="155">
        <v>61.964712810836097</v>
      </c>
      <c r="AI49" s="155">
        <v>70.207805007030899</v>
      </c>
      <c r="AJ49" s="155">
        <v>72.472747376897402</v>
      </c>
      <c r="AK49" s="155">
        <v>69.6979712513821</v>
      </c>
      <c r="AL49" s="162">
        <v>66.274253874850899</v>
      </c>
      <c r="AM49" s="155"/>
      <c r="AN49" s="163">
        <v>76.667588096726107</v>
      </c>
      <c r="AO49" s="164">
        <v>78.998004903610394</v>
      </c>
      <c r="AP49" s="165">
        <v>77.8327965001682</v>
      </c>
      <c r="AQ49" s="155"/>
      <c r="AR49" s="166">
        <v>69.576717305605499</v>
      </c>
      <c r="AS49" s="160"/>
      <c r="AT49" s="161">
        <v>-1.2362483052658799</v>
      </c>
      <c r="AU49" s="155">
        <v>-3.20274139861831</v>
      </c>
      <c r="AV49" s="155">
        <v>-3.84009654970049</v>
      </c>
      <c r="AW49" s="155">
        <v>-2.8497271560189201</v>
      </c>
      <c r="AX49" s="155">
        <v>-1.43699138146292</v>
      </c>
      <c r="AY49" s="162">
        <v>-2.5610808090656998</v>
      </c>
      <c r="AZ49" s="155"/>
      <c r="BA49" s="163">
        <v>2.9412159344109401E-2</v>
      </c>
      <c r="BB49" s="164">
        <v>-0.29456728979052499</v>
      </c>
      <c r="BC49" s="165">
        <v>-0.136092481469129</v>
      </c>
      <c r="BD49" s="155"/>
      <c r="BE49" s="166">
        <v>-1.80028680875657</v>
      </c>
    </row>
    <row r="50" spans="1:57">
      <c r="A50" s="20" t="s">
        <v>117</v>
      </c>
      <c r="B50" s="2" t="s">
        <v>21</v>
      </c>
      <c r="D50" s="24" t="s">
        <v>98</v>
      </c>
      <c r="E50" s="27" t="s">
        <v>99</v>
      </c>
      <c r="G50" s="161">
        <v>56.425899536872102</v>
      </c>
      <c r="H50" s="155">
        <v>64.129853936587097</v>
      </c>
      <c r="I50" s="155">
        <v>68.284645529034506</v>
      </c>
      <c r="J50" s="155">
        <v>70.524581403633704</v>
      </c>
      <c r="K50" s="155">
        <v>68.939258995368704</v>
      </c>
      <c r="L50" s="162">
        <v>65.660847880299201</v>
      </c>
      <c r="M50" s="155"/>
      <c r="N50" s="163">
        <v>73.085144282151703</v>
      </c>
      <c r="O50" s="164">
        <v>69.763092269326606</v>
      </c>
      <c r="P50" s="165">
        <v>71.424118275739204</v>
      </c>
      <c r="Q50" s="155"/>
      <c r="R50" s="166">
        <v>67.307496564710604</v>
      </c>
      <c r="S50" s="160"/>
      <c r="T50" s="161">
        <v>0.68078630009595598</v>
      </c>
      <c r="U50" s="155">
        <v>-2.3706065504770502</v>
      </c>
      <c r="V50" s="155">
        <v>-1.02384988240943</v>
      </c>
      <c r="W50" s="155">
        <v>2.4532718309352202</v>
      </c>
      <c r="X50" s="155">
        <v>3.1523374780139801</v>
      </c>
      <c r="Y50" s="162">
        <v>0.586264338315309</v>
      </c>
      <c r="Z50" s="155"/>
      <c r="AA50" s="163">
        <v>4.6126309135013104</v>
      </c>
      <c r="AB50" s="164">
        <v>0.30962210615194202</v>
      </c>
      <c r="AC50" s="165">
        <v>2.4659860405429699</v>
      </c>
      <c r="AD50" s="155"/>
      <c r="AE50" s="166">
        <v>1.1488493848158099</v>
      </c>
      <c r="AG50" s="161">
        <v>57.084613236526103</v>
      </c>
      <c r="AH50" s="155">
        <v>59.3532532812063</v>
      </c>
      <c r="AI50" s="155">
        <v>64.690309969282296</v>
      </c>
      <c r="AJ50" s="155">
        <v>66.874057525830693</v>
      </c>
      <c r="AK50" s="155">
        <v>66.097359367320394</v>
      </c>
      <c r="AL50" s="162">
        <v>62.819911354172199</v>
      </c>
      <c r="AM50" s="155"/>
      <c r="AN50" s="163">
        <v>71.961708592109304</v>
      </c>
      <c r="AO50" s="164">
        <v>73.752289888744897</v>
      </c>
      <c r="AP50" s="165">
        <v>72.856999240427101</v>
      </c>
      <c r="AQ50" s="155"/>
      <c r="AR50" s="166">
        <v>65.687632445681302</v>
      </c>
      <c r="AS50" s="160"/>
      <c r="AT50" s="161">
        <v>1.1251013650631401</v>
      </c>
      <c r="AU50" s="155">
        <v>-0.74185331552788203</v>
      </c>
      <c r="AV50" s="155">
        <v>-1.5891479757667799</v>
      </c>
      <c r="AW50" s="155">
        <v>-0.26138575104260398</v>
      </c>
      <c r="AX50" s="155">
        <v>0.87848284392171505</v>
      </c>
      <c r="AY50" s="162">
        <v>-0.14327664457520101</v>
      </c>
      <c r="AZ50" s="155"/>
      <c r="BA50" s="163">
        <v>2.6159435784745502</v>
      </c>
      <c r="BB50" s="164">
        <v>0.95435245831290305</v>
      </c>
      <c r="BC50" s="165">
        <v>1.76823064652349</v>
      </c>
      <c r="BD50" s="155"/>
      <c r="BE50" s="166">
        <v>0.454902475299576</v>
      </c>
    </row>
    <row r="51" spans="1:57">
      <c r="A51" s="21" t="s">
        <v>118</v>
      </c>
      <c r="B51" s="2" t="s">
        <v>22</v>
      </c>
      <c r="D51" s="24" t="s">
        <v>98</v>
      </c>
      <c r="E51" s="27" t="s">
        <v>99</v>
      </c>
      <c r="G51" s="161">
        <v>52.659263588544697</v>
      </c>
      <c r="H51" s="155">
        <v>55.961426066627702</v>
      </c>
      <c r="I51" s="155">
        <v>56.642314436002302</v>
      </c>
      <c r="J51" s="155">
        <v>58.509643483342998</v>
      </c>
      <c r="K51" s="155">
        <v>58.758036236119203</v>
      </c>
      <c r="L51" s="162">
        <v>56.506136762127397</v>
      </c>
      <c r="M51" s="155"/>
      <c r="N51" s="163">
        <v>64.500292226767897</v>
      </c>
      <c r="O51" s="164">
        <v>63.439509059029803</v>
      </c>
      <c r="P51" s="165">
        <v>63.9699006428988</v>
      </c>
      <c r="Q51" s="155"/>
      <c r="R51" s="166">
        <v>58.6386407280621</v>
      </c>
      <c r="S51" s="160"/>
      <c r="T51" s="161">
        <v>2.31308586475039</v>
      </c>
      <c r="U51" s="155">
        <v>4.3266770128952396</v>
      </c>
      <c r="V51" s="155">
        <v>2.5406798019523702</v>
      </c>
      <c r="W51" s="155">
        <v>3.8361014729708698</v>
      </c>
      <c r="X51" s="155">
        <v>1.4771877256000401</v>
      </c>
      <c r="Y51" s="162">
        <v>2.8884720236166701</v>
      </c>
      <c r="Z51" s="155"/>
      <c r="AA51" s="163">
        <v>0.86135562675284805</v>
      </c>
      <c r="AB51" s="164">
        <v>-0.57564006622188901</v>
      </c>
      <c r="AC51" s="165">
        <v>0.14366005892641601</v>
      </c>
      <c r="AD51" s="155"/>
      <c r="AE51" s="166">
        <v>2.0169363812990801</v>
      </c>
      <c r="AG51" s="161">
        <v>52.912791717845202</v>
      </c>
      <c r="AH51" s="155">
        <v>52.7768029478855</v>
      </c>
      <c r="AI51" s="155">
        <v>54.718664093115699</v>
      </c>
      <c r="AJ51" s="155">
        <v>56.525267590805399</v>
      </c>
      <c r="AK51" s="155">
        <v>57.321459905246499</v>
      </c>
      <c r="AL51" s="162">
        <v>54.850997250979702</v>
      </c>
      <c r="AM51" s="155"/>
      <c r="AN51" s="163">
        <v>64.739427969819204</v>
      </c>
      <c r="AO51" s="164">
        <v>66.439287594314706</v>
      </c>
      <c r="AP51" s="165">
        <v>65.589357782066998</v>
      </c>
      <c r="AQ51" s="155"/>
      <c r="AR51" s="166">
        <v>57.9191002598617</v>
      </c>
      <c r="AS51" s="160"/>
      <c r="AT51" s="161">
        <v>1.18533805612749</v>
      </c>
      <c r="AU51" s="155">
        <v>3.0306750703361698</v>
      </c>
      <c r="AV51" s="155">
        <v>2.13783847093746</v>
      </c>
      <c r="AW51" s="155">
        <v>1.8510559939359501</v>
      </c>
      <c r="AX51" s="155">
        <v>1.30977523013236</v>
      </c>
      <c r="AY51" s="162">
        <v>1.8895110369313799</v>
      </c>
      <c r="AZ51" s="155"/>
      <c r="BA51" s="163">
        <v>1.0966220958456701</v>
      </c>
      <c r="BB51" s="164">
        <v>-1.01615332783761</v>
      </c>
      <c r="BC51" s="165">
        <v>1.5316645242757901E-2</v>
      </c>
      <c r="BD51" s="155"/>
      <c r="BE51" s="166">
        <v>1.2753330382811201</v>
      </c>
    </row>
    <row r="52" spans="1:57">
      <c r="A52" s="33" t="s">
        <v>48</v>
      </c>
      <c r="B52" t="s">
        <v>48</v>
      </c>
      <c r="D52" s="24" t="s">
        <v>98</v>
      </c>
      <c r="E52" s="27" t="s">
        <v>99</v>
      </c>
      <c r="G52" s="161">
        <v>48.637257656645097</v>
      </c>
      <c r="H52" s="155">
        <v>67.266085979207602</v>
      </c>
      <c r="I52" s="155">
        <v>71.0030907558302</v>
      </c>
      <c r="J52" s="155">
        <v>70.974992975554898</v>
      </c>
      <c r="K52" s="155">
        <v>65.271143579657206</v>
      </c>
      <c r="L52" s="162">
        <v>64.630514189378999</v>
      </c>
      <c r="M52" s="155"/>
      <c r="N52" s="163">
        <v>66.282663669570098</v>
      </c>
      <c r="O52" s="164">
        <v>64.652992413599307</v>
      </c>
      <c r="P52" s="165">
        <v>65.467828041584696</v>
      </c>
      <c r="Q52" s="155"/>
      <c r="R52" s="166">
        <v>64.8697467185806</v>
      </c>
      <c r="S52" s="160"/>
      <c r="T52" s="161">
        <v>-8.2493072485093002</v>
      </c>
      <c r="U52" s="155">
        <v>-9.4211845873823297</v>
      </c>
      <c r="V52" s="155">
        <v>-7.1734484490876698</v>
      </c>
      <c r="W52" s="155">
        <v>-7.3560209568591404</v>
      </c>
      <c r="X52" s="155">
        <v>-10.5114572960704</v>
      </c>
      <c r="Y52" s="162">
        <v>-8.5360108472705196</v>
      </c>
      <c r="Z52" s="155"/>
      <c r="AA52" s="163">
        <v>-6.8959794036736204</v>
      </c>
      <c r="AB52" s="164">
        <v>-7.1434324262961599</v>
      </c>
      <c r="AC52" s="165">
        <v>-7.01833058822384</v>
      </c>
      <c r="AD52" s="155"/>
      <c r="AE52" s="166">
        <v>-8.1034973990938308</v>
      </c>
      <c r="AG52" s="161">
        <v>49.023602135431297</v>
      </c>
      <c r="AH52" s="155">
        <v>60.178420904748499</v>
      </c>
      <c r="AI52" s="155">
        <v>67.427648215790896</v>
      </c>
      <c r="AJ52" s="155">
        <v>68.066872717055304</v>
      </c>
      <c r="AK52" s="155">
        <v>62.960101152008903</v>
      </c>
      <c r="AL52" s="162">
        <v>61.531329025006997</v>
      </c>
      <c r="AM52" s="155"/>
      <c r="AN52" s="163">
        <v>64.2596234897443</v>
      </c>
      <c r="AO52" s="164">
        <v>66.900814835627898</v>
      </c>
      <c r="AP52" s="165">
        <v>65.580219162686106</v>
      </c>
      <c r="AQ52" s="155"/>
      <c r="AR52" s="166">
        <v>62.688154778629603</v>
      </c>
      <c r="AS52" s="160"/>
      <c r="AT52" s="161">
        <v>-6.4849805949452799</v>
      </c>
      <c r="AU52" s="155">
        <v>-8.3704758814829301</v>
      </c>
      <c r="AV52" s="155">
        <v>-7.98206947813184</v>
      </c>
      <c r="AW52" s="155">
        <v>-7.7633484943675697</v>
      </c>
      <c r="AX52" s="155">
        <v>-9.1525872398853796</v>
      </c>
      <c r="AY52" s="162">
        <v>-8.0179660159417896</v>
      </c>
      <c r="AZ52" s="155"/>
      <c r="BA52" s="163">
        <v>-7.0149322735791699</v>
      </c>
      <c r="BB52" s="164">
        <v>-6.9620065373286497</v>
      </c>
      <c r="BC52" s="165">
        <v>-6.9879440459202096</v>
      </c>
      <c r="BD52" s="155"/>
      <c r="BE52" s="166">
        <v>-7.71249537234677</v>
      </c>
    </row>
    <row r="53" spans="1:57">
      <c r="A53" s="147" t="s">
        <v>53</v>
      </c>
      <c r="B53" t="s">
        <v>53</v>
      </c>
      <c r="D53" s="24" t="s">
        <v>98</v>
      </c>
      <c r="E53" s="27" t="s">
        <v>99</v>
      </c>
      <c r="G53" s="161">
        <v>47.151127361364999</v>
      </c>
      <c r="H53" s="155">
        <v>57.0079219987812</v>
      </c>
      <c r="I53" s="155">
        <v>58.196221815965799</v>
      </c>
      <c r="J53" s="155">
        <v>60.862279098110903</v>
      </c>
      <c r="K53" s="155">
        <v>60.588056063375902</v>
      </c>
      <c r="L53" s="162">
        <v>56.761121267519798</v>
      </c>
      <c r="M53" s="155"/>
      <c r="N53" s="163">
        <v>67.489335770871406</v>
      </c>
      <c r="O53" s="164">
        <v>65.402193784277799</v>
      </c>
      <c r="P53" s="165">
        <v>66.445764777574595</v>
      </c>
      <c r="Q53" s="155"/>
      <c r="R53" s="166">
        <v>59.528162270392599</v>
      </c>
      <c r="S53" s="160"/>
      <c r="T53" s="161">
        <v>-1.2873767549987201</v>
      </c>
      <c r="U53" s="155">
        <v>-2.0594175895139002</v>
      </c>
      <c r="V53" s="155">
        <v>-1.5140861575962099</v>
      </c>
      <c r="W53" s="155">
        <v>-2.7229727085487401</v>
      </c>
      <c r="X53" s="155">
        <v>-7.8455381348462403</v>
      </c>
      <c r="Y53" s="162">
        <v>-3.2620729494916501</v>
      </c>
      <c r="Z53" s="155"/>
      <c r="AA53" s="163">
        <v>-1.5977701020047099</v>
      </c>
      <c r="AB53" s="164">
        <v>-4.6624737373461702</v>
      </c>
      <c r="AC53" s="165">
        <v>-3.1302952038343999</v>
      </c>
      <c r="AD53" s="155"/>
      <c r="AE53" s="166">
        <v>-3.22008582674008</v>
      </c>
      <c r="AG53" s="161">
        <v>50.811119573495802</v>
      </c>
      <c r="AH53" s="155">
        <v>52.437166793602401</v>
      </c>
      <c r="AI53" s="155">
        <v>57.852246763137799</v>
      </c>
      <c r="AJ53" s="155">
        <v>60.483625285605399</v>
      </c>
      <c r="AK53" s="155">
        <v>61.035795887280997</v>
      </c>
      <c r="AL53" s="162">
        <v>56.523990860624501</v>
      </c>
      <c r="AM53" s="155"/>
      <c r="AN53" s="163">
        <v>70.894897182025801</v>
      </c>
      <c r="AO53" s="164">
        <v>71.755521706016694</v>
      </c>
      <c r="AP53" s="165">
        <v>71.325209444021297</v>
      </c>
      <c r="AQ53" s="155"/>
      <c r="AR53" s="166">
        <v>60.752910455880702</v>
      </c>
      <c r="AS53" s="160"/>
      <c r="AT53" s="161">
        <v>0.93327481379167898</v>
      </c>
      <c r="AU53" s="155">
        <v>-0.91316169979880901</v>
      </c>
      <c r="AV53" s="155">
        <v>-0.87963781375862904</v>
      </c>
      <c r="AW53" s="155">
        <v>-1.7817234938876501</v>
      </c>
      <c r="AX53" s="155">
        <v>-3.56942639965354</v>
      </c>
      <c r="AY53" s="162">
        <v>-1.3554133940909401</v>
      </c>
      <c r="AZ53" s="155"/>
      <c r="BA53" s="163">
        <v>2.2860516446396701</v>
      </c>
      <c r="BB53" s="164">
        <v>-1.67174895472278</v>
      </c>
      <c r="BC53" s="165">
        <v>0.25617795429693602</v>
      </c>
      <c r="BD53" s="155"/>
      <c r="BE53" s="166">
        <v>-0.82063601913000905</v>
      </c>
    </row>
    <row r="54" spans="1:57">
      <c r="A54" s="148" t="s">
        <v>60</v>
      </c>
      <c r="B54" t="s">
        <v>60</v>
      </c>
      <c r="D54" s="24" t="s">
        <v>98</v>
      </c>
      <c r="E54" s="27" t="s">
        <v>99</v>
      </c>
      <c r="G54" s="167">
        <v>55.090040426313799</v>
      </c>
      <c r="H54" s="168">
        <v>71.922087467842701</v>
      </c>
      <c r="I54" s="168">
        <v>79.786843072399805</v>
      </c>
      <c r="J54" s="168">
        <v>81.881661153987494</v>
      </c>
      <c r="K54" s="168">
        <v>81.697905181918401</v>
      </c>
      <c r="L54" s="169">
        <v>74.075707460492396</v>
      </c>
      <c r="M54" s="155"/>
      <c r="N54" s="170">
        <v>82.984196986401997</v>
      </c>
      <c r="O54" s="171">
        <v>76.295479603087102</v>
      </c>
      <c r="P54" s="172">
        <v>79.639838294744493</v>
      </c>
      <c r="Q54" s="155"/>
      <c r="R54" s="173">
        <v>75.665459127421599</v>
      </c>
      <c r="S54" s="160"/>
      <c r="T54" s="167">
        <v>4.7375504636027301</v>
      </c>
      <c r="U54" s="168">
        <v>1.69129697500362</v>
      </c>
      <c r="V54" s="168">
        <v>1.8959632145491501</v>
      </c>
      <c r="W54" s="168">
        <v>3.2634656174099499</v>
      </c>
      <c r="X54" s="168">
        <v>11.0298754520842</v>
      </c>
      <c r="Y54" s="169">
        <v>4.4784930669696204</v>
      </c>
      <c r="Z54" s="155"/>
      <c r="AA54" s="170">
        <v>22.6998009400114</v>
      </c>
      <c r="AB54" s="171">
        <v>25.877555025773901</v>
      </c>
      <c r="AC54" s="172">
        <v>24.201690282122499</v>
      </c>
      <c r="AD54" s="155"/>
      <c r="AE54" s="173">
        <v>9.7180244224822996</v>
      </c>
      <c r="AG54" s="167">
        <v>59.141859610437301</v>
      </c>
      <c r="AH54" s="168">
        <v>64.507533994854796</v>
      </c>
      <c r="AI54" s="168">
        <v>72.528482175670703</v>
      </c>
      <c r="AJ54" s="168">
        <v>75.505328923190007</v>
      </c>
      <c r="AK54" s="168">
        <v>72.510106578463805</v>
      </c>
      <c r="AL54" s="169">
        <v>68.838662256523307</v>
      </c>
      <c r="AM54" s="155"/>
      <c r="AN54" s="170">
        <v>76.378169790518101</v>
      </c>
      <c r="AO54" s="171">
        <v>75.845277471517804</v>
      </c>
      <c r="AP54" s="172">
        <v>76.111723631017995</v>
      </c>
      <c r="AQ54" s="155"/>
      <c r="AR54" s="173">
        <v>70.916679792093205</v>
      </c>
      <c r="AS54" s="160"/>
      <c r="AT54" s="167">
        <v>5.38726140866763</v>
      </c>
      <c r="AU54" s="168">
        <v>8.0375307763022903</v>
      </c>
      <c r="AV54" s="168">
        <v>5.7973693417421401</v>
      </c>
      <c r="AW54" s="168">
        <v>7.0578932594836798</v>
      </c>
      <c r="AX54" s="168">
        <v>8.3247281092190999</v>
      </c>
      <c r="AY54" s="169">
        <v>6.9433169303314299</v>
      </c>
      <c r="AZ54" s="155"/>
      <c r="BA54" s="170">
        <v>7.9312589920943699</v>
      </c>
      <c r="BB54" s="171">
        <v>4.94288941037125</v>
      </c>
      <c r="BC54" s="172">
        <v>6.4213284935088097</v>
      </c>
      <c r="BD54" s="155"/>
      <c r="BE54" s="173">
        <v>6.7827085297100496</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honeticPr fontId="29"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2"/>
  <sheetViews>
    <sheetView topLeftCell="AD18" zoomScale="80" zoomScaleNormal="80" workbookViewId="0">
      <selection activeCell="AP54" sqref="AP54"/>
    </sheetView>
  </sheetViews>
  <sheetFormatPr defaultRowHeight="12.75"/>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c r="C2" s="2"/>
      <c r="D2" s="218" t="s">
        <v>86</v>
      </c>
      <c r="E2" s="219"/>
      <c r="G2" s="220" t="s">
        <v>119</v>
      </c>
      <c r="H2" s="221"/>
      <c r="I2" s="221"/>
      <c r="J2" s="221"/>
      <c r="K2" s="221"/>
      <c r="L2" s="221"/>
      <c r="M2" s="221"/>
      <c r="N2" s="221"/>
      <c r="O2" s="221"/>
      <c r="P2" s="221"/>
      <c r="Q2" s="221"/>
      <c r="R2" s="221"/>
      <c r="T2" s="220" t="s">
        <v>120</v>
      </c>
      <c r="U2" s="221"/>
      <c r="V2" s="221"/>
      <c r="W2" s="221"/>
      <c r="X2" s="221"/>
      <c r="Y2" s="221"/>
      <c r="Z2" s="221"/>
      <c r="AA2" s="221"/>
      <c r="AB2" s="221"/>
      <c r="AC2" s="221"/>
      <c r="AD2" s="221"/>
      <c r="AE2" s="221"/>
      <c r="AF2" s="3"/>
      <c r="AG2" s="220" t="s">
        <v>121</v>
      </c>
      <c r="AH2" s="221"/>
      <c r="AI2" s="221"/>
      <c r="AJ2" s="221"/>
      <c r="AK2" s="221"/>
      <c r="AL2" s="221"/>
      <c r="AM2" s="221"/>
      <c r="AN2" s="221"/>
      <c r="AO2" s="221"/>
      <c r="AP2" s="221"/>
      <c r="AQ2" s="221"/>
      <c r="AR2" s="221"/>
      <c r="AT2" s="220" t="s">
        <v>122</v>
      </c>
      <c r="AU2" s="221"/>
      <c r="AV2" s="221"/>
      <c r="AW2" s="221"/>
      <c r="AX2" s="221"/>
      <c r="AY2" s="221"/>
      <c r="AZ2" s="221"/>
      <c r="BA2" s="221"/>
      <c r="BB2" s="221"/>
      <c r="BC2" s="221"/>
      <c r="BD2" s="221"/>
      <c r="BE2" s="221"/>
    </row>
    <row r="3" spans="1:57">
      <c r="A3" s="31"/>
      <c r="B3" s="31"/>
      <c r="C3" s="2"/>
      <c r="D3" s="222" t="s">
        <v>91</v>
      </c>
      <c r="E3" s="224" t="s">
        <v>92</v>
      </c>
      <c r="F3" s="4"/>
      <c r="G3" s="226" t="s">
        <v>65</v>
      </c>
      <c r="H3" s="228" t="s">
        <v>66</v>
      </c>
      <c r="I3" s="228" t="s">
        <v>93</v>
      </c>
      <c r="J3" s="228" t="s">
        <v>68</v>
      </c>
      <c r="K3" s="228" t="s">
        <v>94</v>
      </c>
      <c r="L3" s="230" t="s">
        <v>95</v>
      </c>
      <c r="M3" s="4"/>
      <c r="N3" s="226" t="s">
        <v>70</v>
      </c>
      <c r="O3" s="228" t="s">
        <v>71</v>
      </c>
      <c r="P3" s="230" t="s">
        <v>96</v>
      </c>
      <c r="Q3" s="2"/>
      <c r="R3" s="232" t="s">
        <v>97</v>
      </c>
      <c r="S3" s="2"/>
      <c r="T3" s="226" t="s">
        <v>65</v>
      </c>
      <c r="U3" s="228" t="s">
        <v>66</v>
      </c>
      <c r="V3" s="228" t="s">
        <v>93</v>
      </c>
      <c r="W3" s="228" t="s">
        <v>68</v>
      </c>
      <c r="X3" s="228" t="s">
        <v>94</v>
      </c>
      <c r="Y3" s="230" t="s">
        <v>95</v>
      </c>
      <c r="Z3" s="2"/>
      <c r="AA3" s="226" t="s">
        <v>70</v>
      </c>
      <c r="AB3" s="228" t="s">
        <v>71</v>
      </c>
      <c r="AC3" s="230" t="s">
        <v>96</v>
      </c>
      <c r="AD3" s="1"/>
      <c r="AE3" s="234" t="s">
        <v>97</v>
      </c>
      <c r="AF3" s="36"/>
      <c r="AG3" s="226" t="s">
        <v>65</v>
      </c>
      <c r="AH3" s="228" t="s">
        <v>66</v>
      </c>
      <c r="AI3" s="228" t="s">
        <v>93</v>
      </c>
      <c r="AJ3" s="228" t="s">
        <v>68</v>
      </c>
      <c r="AK3" s="228" t="s">
        <v>94</v>
      </c>
      <c r="AL3" s="230" t="s">
        <v>95</v>
      </c>
      <c r="AM3" s="4"/>
      <c r="AN3" s="226" t="s">
        <v>70</v>
      </c>
      <c r="AO3" s="228" t="s">
        <v>71</v>
      </c>
      <c r="AP3" s="230" t="s">
        <v>96</v>
      </c>
      <c r="AQ3" s="2"/>
      <c r="AR3" s="232" t="s">
        <v>97</v>
      </c>
      <c r="AS3" s="2"/>
      <c r="AT3" s="226" t="s">
        <v>65</v>
      </c>
      <c r="AU3" s="228" t="s">
        <v>66</v>
      </c>
      <c r="AV3" s="228" t="s">
        <v>93</v>
      </c>
      <c r="AW3" s="228" t="s">
        <v>68</v>
      </c>
      <c r="AX3" s="228" t="s">
        <v>94</v>
      </c>
      <c r="AY3" s="230" t="s">
        <v>95</v>
      </c>
      <c r="AZ3" s="2"/>
      <c r="BA3" s="226" t="s">
        <v>70</v>
      </c>
      <c r="BB3" s="228" t="s">
        <v>71</v>
      </c>
      <c r="BC3" s="230" t="s">
        <v>96</v>
      </c>
      <c r="BD3" s="1"/>
      <c r="BE3" s="234" t="s">
        <v>97</v>
      </c>
    </row>
    <row r="4" spans="1:57">
      <c r="A4" s="31"/>
      <c r="B4" s="31"/>
      <c r="C4" s="2"/>
      <c r="D4" s="223"/>
      <c r="E4" s="225"/>
      <c r="F4" s="4"/>
      <c r="G4" s="227"/>
      <c r="H4" s="229"/>
      <c r="I4" s="229"/>
      <c r="J4" s="229"/>
      <c r="K4" s="229"/>
      <c r="L4" s="231"/>
      <c r="M4" s="4"/>
      <c r="N4" s="227"/>
      <c r="O4" s="229"/>
      <c r="P4" s="231"/>
      <c r="Q4" s="2"/>
      <c r="R4" s="233"/>
      <c r="S4" s="2"/>
      <c r="T4" s="227"/>
      <c r="U4" s="229"/>
      <c r="V4" s="229"/>
      <c r="W4" s="229"/>
      <c r="X4" s="229"/>
      <c r="Y4" s="231"/>
      <c r="Z4" s="2"/>
      <c r="AA4" s="227"/>
      <c r="AB4" s="229"/>
      <c r="AC4" s="231"/>
      <c r="AD4" s="1"/>
      <c r="AE4" s="235"/>
      <c r="AF4" s="37"/>
      <c r="AG4" s="227"/>
      <c r="AH4" s="229"/>
      <c r="AI4" s="229"/>
      <c r="AJ4" s="229"/>
      <c r="AK4" s="229"/>
      <c r="AL4" s="231"/>
      <c r="AM4" s="4"/>
      <c r="AN4" s="227"/>
      <c r="AO4" s="229"/>
      <c r="AP4" s="231"/>
      <c r="AQ4" s="2"/>
      <c r="AR4" s="233"/>
      <c r="AS4" s="2"/>
      <c r="AT4" s="227"/>
      <c r="AU4" s="229"/>
      <c r="AV4" s="229"/>
      <c r="AW4" s="229"/>
      <c r="AX4" s="229"/>
      <c r="AY4" s="231"/>
      <c r="AZ4" s="2"/>
      <c r="BA4" s="227"/>
      <c r="BB4" s="229"/>
      <c r="BC4" s="231"/>
      <c r="BD4" s="1"/>
      <c r="BE4" s="235"/>
    </row>
    <row r="5" spans="1:57" ht="14.25">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c r="A6" s="18" t="s">
        <v>13</v>
      </c>
      <c r="B6" s="2" t="str">
        <f>TRIM(A6)</f>
        <v>United States</v>
      </c>
      <c r="C6" s="8"/>
      <c r="D6" s="22" t="s">
        <v>98</v>
      </c>
      <c r="E6" s="25" t="s">
        <v>99</v>
      </c>
      <c r="F6" s="2"/>
      <c r="G6" s="174">
        <v>149.825079167133</v>
      </c>
      <c r="H6" s="175">
        <v>160.91126407701</v>
      </c>
      <c r="I6" s="175">
        <v>169.03370858636299</v>
      </c>
      <c r="J6" s="175">
        <v>165.93334900123099</v>
      </c>
      <c r="K6" s="175">
        <v>156.922325147858</v>
      </c>
      <c r="L6" s="176">
        <v>161.05651470076899</v>
      </c>
      <c r="M6" s="177"/>
      <c r="N6" s="178">
        <v>168.009807284332</v>
      </c>
      <c r="O6" s="179">
        <v>169.912881819554</v>
      </c>
      <c r="P6" s="180">
        <v>168.96432771368001</v>
      </c>
      <c r="Q6" s="177"/>
      <c r="R6" s="181">
        <v>163.43196375212099</v>
      </c>
      <c r="S6" s="160"/>
      <c r="T6" s="152">
        <v>0.28172151355361302</v>
      </c>
      <c r="U6" s="153">
        <v>1.2255138751289301</v>
      </c>
      <c r="V6" s="153">
        <v>1.9549073411959099</v>
      </c>
      <c r="W6" s="153">
        <v>1.7737746147739799</v>
      </c>
      <c r="X6" s="153">
        <v>0.51322426152953504</v>
      </c>
      <c r="Y6" s="154">
        <v>1.21013727300025</v>
      </c>
      <c r="Z6" s="155"/>
      <c r="AA6" s="156">
        <v>-0.38409402414682198</v>
      </c>
      <c r="AB6" s="157">
        <v>-0.82829459841604303</v>
      </c>
      <c r="AC6" s="158">
        <v>-0.61068662646713101</v>
      </c>
      <c r="AD6" s="155"/>
      <c r="AE6" s="159">
        <v>0.63095501908498697</v>
      </c>
      <c r="AF6" s="28"/>
      <c r="AG6" s="174">
        <v>153.25833100233601</v>
      </c>
      <c r="AH6" s="175">
        <v>155.56923664439401</v>
      </c>
      <c r="AI6" s="175">
        <v>160.511493998963</v>
      </c>
      <c r="AJ6" s="175">
        <v>157.832861865832</v>
      </c>
      <c r="AK6" s="175">
        <v>151.322089927696</v>
      </c>
      <c r="AL6" s="176">
        <v>155.791905130983</v>
      </c>
      <c r="AM6" s="177"/>
      <c r="AN6" s="178">
        <v>167.73456984678799</v>
      </c>
      <c r="AO6" s="179">
        <v>173.67565201488401</v>
      </c>
      <c r="AP6" s="180">
        <v>170.779739410498</v>
      </c>
      <c r="AQ6" s="177"/>
      <c r="AR6" s="181">
        <v>160.552276815494</v>
      </c>
      <c r="AS6" s="160"/>
      <c r="AT6" s="152">
        <v>-0.28095303726795101</v>
      </c>
      <c r="AU6" s="153">
        <v>1.1644257658545001</v>
      </c>
      <c r="AV6" s="153">
        <v>1.8030785036443799</v>
      </c>
      <c r="AW6" s="153">
        <v>1.4897996827967399</v>
      </c>
      <c r="AX6" s="153">
        <v>0.269599124065527</v>
      </c>
      <c r="AY6" s="154">
        <v>0.92672450879991897</v>
      </c>
      <c r="AZ6" s="155"/>
      <c r="BA6" s="156">
        <v>7.9511729685430493E-2</v>
      </c>
      <c r="BB6" s="157">
        <v>-0.56694676113275699</v>
      </c>
      <c r="BC6" s="158">
        <v>-0.261580307385674</v>
      </c>
      <c r="BD6" s="155"/>
      <c r="BE6" s="159">
        <v>0.52973417930925804</v>
      </c>
    </row>
    <row r="7" spans="1:57">
      <c r="A7" s="19" t="s">
        <v>100</v>
      </c>
      <c r="B7" s="2" t="str">
        <f>TRIM(A7)</f>
        <v>Virginia</v>
      </c>
      <c r="C7" s="9"/>
      <c r="D7" s="23" t="s">
        <v>98</v>
      </c>
      <c r="E7" s="26" t="s">
        <v>99</v>
      </c>
      <c r="F7" s="2"/>
      <c r="G7" s="182">
        <v>131.54194526689</v>
      </c>
      <c r="H7" s="177">
        <v>145.20601476512999</v>
      </c>
      <c r="I7" s="177">
        <v>152.19046054887301</v>
      </c>
      <c r="J7" s="177">
        <v>147.16285856135099</v>
      </c>
      <c r="K7" s="177">
        <v>135.72984587316199</v>
      </c>
      <c r="L7" s="183">
        <v>142.91173746778699</v>
      </c>
      <c r="M7" s="177"/>
      <c r="N7" s="184">
        <v>146.726078058757</v>
      </c>
      <c r="O7" s="185">
        <v>144.73900415456501</v>
      </c>
      <c r="P7" s="186">
        <v>145.75406605834499</v>
      </c>
      <c r="Q7" s="177"/>
      <c r="R7" s="187">
        <v>143.75994353937199</v>
      </c>
      <c r="S7" s="160"/>
      <c r="T7" s="161">
        <v>1.3260433863804799</v>
      </c>
      <c r="U7" s="155">
        <v>1.8857153162643501</v>
      </c>
      <c r="V7" s="155">
        <v>0.202462676879887</v>
      </c>
      <c r="W7" s="155">
        <v>-1.6169075855439701</v>
      </c>
      <c r="X7" s="155">
        <v>-2.0726643931912498</v>
      </c>
      <c r="Y7" s="162">
        <v>-0.207709572083766</v>
      </c>
      <c r="Z7" s="155"/>
      <c r="AA7" s="163">
        <v>-1.6385987201343399</v>
      </c>
      <c r="AB7" s="164">
        <v>-3.9398441627842198</v>
      </c>
      <c r="AC7" s="165">
        <v>-2.77642679111498</v>
      </c>
      <c r="AD7" s="155"/>
      <c r="AE7" s="166">
        <v>-0.96603274447046295</v>
      </c>
      <c r="AF7" s="29"/>
      <c r="AG7" s="182">
        <v>130.237679639974</v>
      </c>
      <c r="AH7" s="177">
        <v>136.842122183844</v>
      </c>
      <c r="AI7" s="177">
        <v>143.908473152146</v>
      </c>
      <c r="AJ7" s="177">
        <v>140.97639287226301</v>
      </c>
      <c r="AK7" s="177">
        <v>130.93153294658299</v>
      </c>
      <c r="AL7" s="183">
        <v>136.84413605720201</v>
      </c>
      <c r="AM7" s="177"/>
      <c r="AN7" s="184">
        <v>147.12345859471799</v>
      </c>
      <c r="AO7" s="185">
        <v>150.99541137579001</v>
      </c>
      <c r="AP7" s="186">
        <v>149.091029094959</v>
      </c>
      <c r="AQ7" s="177"/>
      <c r="AR7" s="187">
        <v>140.71977685056299</v>
      </c>
      <c r="AS7" s="160"/>
      <c r="AT7" s="161">
        <v>-2.0341761154539402</v>
      </c>
      <c r="AU7" s="155">
        <v>-1.2177670729246299</v>
      </c>
      <c r="AV7" s="155">
        <v>-1.1355752517506501</v>
      </c>
      <c r="AW7" s="155">
        <v>-1.32744367521679</v>
      </c>
      <c r="AX7" s="155">
        <v>-2.1359788208563901</v>
      </c>
      <c r="AY7" s="162">
        <v>-1.5610572659909201</v>
      </c>
      <c r="AZ7" s="155"/>
      <c r="BA7" s="163">
        <v>-1.0496391779857399</v>
      </c>
      <c r="BB7" s="164">
        <v>-1.72801446150514</v>
      </c>
      <c r="BC7" s="165">
        <v>-1.40931781758342</v>
      </c>
      <c r="BD7" s="155"/>
      <c r="BE7" s="166">
        <v>-1.4625758328715299</v>
      </c>
    </row>
    <row r="8" spans="1:57">
      <c r="A8" s="20" t="s">
        <v>41</v>
      </c>
      <c r="B8" s="2" t="str">
        <f t="shared" ref="B8:B43" si="0">TRIM(A8)</f>
        <v>Norfolk/Virginia Beach, VA</v>
      </c>
      <c r="C8" s="2"/>
      <c r="D8" s="23" t="s">
        <v>98</v>
      </c>
      <c r="E8" s="26" t="s">
        <v>99</v>
      </c>
      <c r="F8" s="2"/>
      <c r="G8" s="182">
        <v>131.24365871790599</v>
      </c>
      <c r="H8" s="177">
        <v>129.91888062730601</v>
      </c>
      <c r="I8" s="177">
        <v>134.04803058542399</v>
      </c>
      <c r="J8" s="177">
        <v>133.65697014355001</v>
      </c>
      <c r="K8" s="177">
        <v>136.38323963758299</v>
      </c>
      <c r="L8" s="183">
        <v>133.15756742195899</v>
      </c>
      <c r="M8" s="177"/>
      <c r="N8" s="184">
        <v>171.09920440948801</v>
      </c>
      <c r="O8" s="185">
        <v>172.09661919816901</v>
      </c>
      <c r="P8" s="186">
        <v>171.592899909073</v>
      </c>
      <c r="Q8" s="177"/>
      <c r="R8" s="187">
        <v>145.26168792368</v>
      </c>
      <c r="S8" s="160"/>
      <c r="T8" s="161">
        <v>-0.25486251224501599</v>
      </c>
      <c r="U8" s="155">
        <v>-3.4243972967918701</v>
      </c>
      <c r="V8" s="155">
        <v>-3.35532888832173</v>
      </c>
      <c r="W8" s="155">
        <v>-3.2583178929038601</v>
      </c>
      <c r="X8" s="155">
        <v>-1.4518313796962199</v>
      </c>
      <c r="Y8" s="162">
        <v>-2.4144139994971501</v>
      </c>
      <c r="Z8" s="155"/>
      <c r="AA8" s="163">
        <v>-6.2736315037289501</v>
      </c>
      <c r="AB8" s="164">
        <v>-9.2846074521104605</v>
      </c>
      <c r="AC8" s="165">
        <v>-7.8289907446475704</v>
      </c>
      <c r="AD8" s="155"/>
      <c r="AE8" s="166">
        <v>-4.73264874973336</v>
      </c>
      <c r="AF8" s="29"/>
      <c r="AG8" s="182">
        <v>134.116377938722</v>
      </c>
      <c r="AH8" s="177">
        <v>125.88413985803599</v>
      </c>
      <c r="AI8" s="177">
        <v>128.518165294867</v>
      </c>
      <c r="AJ8" s="177">
        <v>128.05141432156501</v>
      </c>
      <c r="AK8" s="177">
        <v>127.967872191542</v>
      </c>
      <c r="AL8" s="183">
        <v>128.88371938377401</v>
      </c>
      <c r="AM8" s="177"/>
      <c r="AN8" s="184">
        <v>169.059378323929</v>
      </c>
      <c r="AO8" s="185">
        <v>178.13356745476599</v>
      </c>
      <c r="AP8" s="186">
        <v>173.729871170363</v>
      </c>
      <c r="AQ8" s="177"/>
      <c r="AR8" s="187">
        <v>143.87169002642901</v>
      </c>
      <c r="AS8" s="160"/>
      <c r="AT8" s="161">
        <v>-2.6486562637264202</v>
      </c>
      <c r="AU8" s="155">
        <v>-0.13918094273492901</v>
      </c>
      <c r="AV8" s="155">
        <v>-0.22488211775557301</v>
      </c>
      <c r="AW8" s="155">
        <v>-0.64868033917902801</v>
      </c>
      <c r="AX8" s="155">
        <v>-2.1929784656966702</v>
      </c>
      <c r="AY8" s="162">
        <v>-1.2099386845745701</v>
      </c>
      <c r="AZ8" s="155"/>
      <c r="BA8" s="163">
        <v>-4.5939603185052302</v>
      </c>
      <c r="BB8" s="164">
        <v>-5.6030690971582402</v>
      </c>
      <c r="BC8" s="165">
        <v>-5.1366047521789797</v>
      </c>
      <c r="BD8" s="155"/>
      <c r="BE8" s="166">
        <v>-2.9247288833447902</v>
      </c>
    </row>
    <row r="9" spans="1:57" ht="14.25">
      <c r="A9" s="20" t="s">
        <v>101</v>
      </c>
      <c r="B9" s="42" t="s">
        <v>57</v>
      </c>
      <c r="C9" s="2"/>
      <c r="D9" s="23" t="s">
        <v>98</v>
      </c>
      <c r="E9" s="26" t="s">
        <v>99</v>
      </c>
      <c r="F9" s="2"/>
      <c r="G9" s="182">
        <v>97.155498871025998</v>
      </c>
      <c r="H9" s="177">
        <v>109.141665467577</v>
      </c>
      <c r="I9" s="177">
        <v>118.39411594494</v>
      </c>
      <c r="J9" s="177">
        <v>118.580215628787</v>
      </c>
      <c r="K9" s="177">
        <v>110.567222061956</v>
      </c>
      <c r="L9" s="183">
        <v>111.89648572884199</v>
      </c>
      <c r="M9" s="177"/>
      <c r="N9" s="184">
        <v>118.920913033245</v>
      </c>
      <c r="O9" s="185">
        <v>116.80861109748599</v>
      </c>
      <c r="P9" s="186">
        <v>117.886484431767</v>
      </c>
      <c r="Q9" s="177"/>
      <c r="R9" s="187">
        <v>113.712553919399</v>
      </c>
      <c r="S9" s="160"/>
      <c r="T9" s="161">
        <v>-5.0395540456339196</v>
      </c>
      <c r="U9" s="155">
        <v>-6.8563024658603098</v>
      </c>
      <c r="V9" s="155">
        <v>-4.3097140528211799</v>
      </c>
      <c r="W9" s="155">
        <v>-2.8315342531182699</v>
      </c>
      <c r="X9" s="155">
        <v>-6.0519241927173502</v>
      </c>
      <c r="Y9" s="162">
        <v>-4.8847073417282001</v>
      </c>
      <c r="Z9" s="155"/>
      <c r="AA9" s="163">
        <v>-1.6178993804166999</v>
      </c>
      <c r="AB9" s="164">
        <v>-2.1668380825444</v>
      </c>
      <c r="AC9" s="165">
        <v>-1.8847302294522099</v>
      </c>
      <c r="AD9" s="155"/>
      <c r="AE9" s="166">
        <v>-3.9242882984542402</v>
      </c>
      <c r="AF9" s="29"/>
      <c r="AG9" s="182">
        <v>107.464846184495</v>
      </c>
      <c r="AH9" s="177">
        <v>107.626271722355</v>
      </c>
      <c r="AI9" s="177">
        <v>114.537276971884</v>
      </c>
      <c r="AJ9" s="177">
        <v>113.941647431962</v>
      </c>
      <c r="AK9" s="177">
        <v>107.71986631376799</v>
      </c>
      <c r="AL9" s="183">
        <v>110.488822378951</v>
      </c>
      <c r="AM9" s="177"/>
      <c r="AN9" s="184">
        <v>123.04494422316699</v>
      </c>
      <c r="AO9" s="185">
        <v>125.722204364427</v>
      </c>
      <c r="AP9" s="186">
        <v>124.41182698569099</v>
      </c>
      <c r="AQ9" s="177"/>
      <c r="AR9" s="187">
        <v>114.92167376626</v>
      </c>
      <c r="AS9" s="160"/>
      <c r="AT9" s="161">
        <v>-1.4569809520781001</v>
      </c>
      <c r="AU9" s="155">
        <v>-2.2918508360193699</v>
      </c>
      <c r="AV9" s="155">
        <v>-1.04587265445094</v>
      </c>
      <c r="AW9" s="155">
        <v>-0.67355781635580803</v>
      </c>
      <c r="AX9" s="155">
        <v>-3.6776456764470802</v>
      </c>
      <c r="AY9" s="162">
        <v>-1.7802893379118401</v>
      </c>
      <c r="AZ9" s="155"/>
      <c r="BA9" s="163">
        <v>-2.0210419992392099</v>
      </c>
      <c r="BB9" s="164">
        <v>-2.2119749897486201</v>
      </c>
      <c r="BC9" s="165">
        <v>-2.1238847705836599</v>
      </c>
      <c r="BD9" s="155"/>
      <c r="BE9" s="166">
        <v>-1.8862031282020899</v>
      </c>
    </row>
    <row r="10" spans="1:57">
      <c r="A10" s="20" t="s">
        <v>102</v>
      </c>
      <c r="B10" s="2" t="str">
        <f t="shared" si="0"/>
        <v>Virginia Area</v>
      </c>
      <c r="C10" s="2"/>
      <c r="D10" s="23" t="s">
        <v>98</v>
      </c>
      <c r="E10" s="26" t="s">
        <v>99</v>
      </c>
      <c r="F10" s="2"/>
      <c r="G10" s="182">
        <v>112.69241791755999</v>
      </c>
      <c r="H10" s="177">
        <v>115.164959081609</v>
      </c>
      <c r="I10" s="177">
        <v>115.829158014507</v>
      </c>
      <c r="J10" s="177">
        <v>117.189287013949</v>
      </c>
      <c r="K10" s="177">
        <v>118.269134276223</v>
      </c>
      <c r="L10" s="183">
        <v>116.039456251581</v>
      </c>
      <c r="M10" s="177"/>
      <c r="N10" s="184">
        <v>141.66096528126499</v>
      </c>
      <c r="O10" s="185">
        <v>138.17194879139299</v>
      </c>
      <c r="P10" s="186">
        <v>140.00956054493699</v>
      </c>
      <c r="Q10" s="177"/>
      <c r="R10" s="187">
        <v>123.479480617449</v>
      </c>
      <c r="S10" s="160"/>
      <c r="T10" s="161">
        <v>3.7775972692616602</v>
      </c>
      <c r="U10" s="155">
        <v>2.4918251155146498</v>
      </c>
      <c r="V10" s="155">
        <v>1.1284447417291901</v>
      </c>
      <c r="W10" s="155">
        <v>0.80777245263367903</v>
      </c>
      <c r="X10" s="155">
        <v>-0.53814502377843598</v>
      </c>
      <c r="Y10" s="162">
        <v>1.3742309550385301</v>
      </c>
      <c r="Z10" s="155"/>
      <c r="AA10" s="163">
        <v>1.7640612635459201</v>
      </c>
      <c r="AB10" s="164">
        <v>-0.94686125899881102</v>
      </c>
      <c r="AC10" s="165">
        <v>0.476130010778684</v>
      </c>
      <c r="AD10" s="155"/>
      <c r="AE10" s="166">
        <v>1.1836152134033899</v>
      </c>
      <c r="AF10" s="29"/>
      <c r="AG10" s="182">
        <v>119.77648583449501</v>
      </c>
      <c r="AH10" s="177">
        <v>111.638663382456</v>
      </c>
      <c r="AI10" s="177">
        <v>113.119992665933</v>
      </c>
      <c r="AJ10" s="177">
        <v>113.896509576341</v>
      </c>
      <c r="AK10" s="177">
        <v>116.19970172246001</v>
      </c>
      <c r="AL10" s="183">
        <v>114.820397913725</v>
      </c>
      <c r="AM10" s="177"/>
      <c r="AN10" s="184">
        <v>144.96808990124899</v>
      </c>
      <c r="AO10" s="185">
        <v>147.436894079198</v>
      </c>
      <c r="AP10" s="186">
        <v>146.19829154074799</v>
      </c>
      <c r="AQ10" s="177"/>
      <c r="AR10" s="187">
        <v>125.03643513023</v>
      </c>
      <c r="AS10" s="160"/>
      <c r="AT10" s="161">
        <v>3.1086746214067</v>
      </c>
      <c r="AU10" s="155">
        <v>0.93805940260725995</v>
      </c>
      <c r="AV10" s="155">
        <v>0.103414501414997</v>
      </c>
      <c r="AW10" s="155">
        <v>-0.40589811166022999</v>
      </c>
      <c r="AX10" s="155">
        <v>-0.210417064748087</v>
      </c>
      <c r="AY10" s="162">
        <v>0.60917649686348496</v>
      </c>
      <c r="AZ10" s="155"/>
      <c r="BA10" s="163">
        <v>3.6203595110103999</v>
      </c>
      <c r="BB10" s="164">
        <v>3.2267446193674298</v>
      </c>
      <c r="BC10" s="165">
        <v>3.4123482796659399</v>
      </c>
      <c r="BD10" s="155"/>
      <c r="BE10" s="166">
        <v>1.76534399181025</v>
      </c>
    </row>
    <row r="11" spans="1:57">
      <c r="A11" s="33" t="s">
        <v>103</v>
      </c>
      <c r="B11" s="2" t="str">
        <f t="shared" si="0"/>
        <v>Washington, DC</v>
      </c>
      <c r="C11" s="2"/>
      <c r="D11" s="23" t="s">
        <v>98</v>
      </c>
      <c r="E11" s="26" t="s">
        <v>99</v>
      </c>
      <c r="F11" s="2"/>
      <c r="G11" s="182">
        <v>186.97110106114101</v>
      </c>
      <c r="H11" s="177">
        <v>227.868495848762</v>
      </c>
      <c r="I11" s="177">
        <v>249.06154594163499</v>
      </c>
      <c r="J11" s="177">
        <v>227.52249245949801</v>
      </c>
      <c r="K11" s="177">
        <v>189.63049212268899</v>
      </c>
      <c r="L11" s="183">
        <v>218.47897884773201</v>
      </c>
      <c r="M11" s="177"/>
      <c r="N11" s="184">
        <v>171.968830456944</v>
      </c>
      <c r="O11" s="185">
        <v>172.56718594509601</v>
      </c>
      <c r="P11" s="186">
        <v>172.26690180708499</v>
      </c>
      <c r="Q11" s="177"/>
      <c r="R11" s="187">
        <v>205.61247917426601</v>
      </c>
      <c r="S11" s="160"/>
      <c r="T11" s="161">
        <v>0.23336478768358301</v>
      </c>
      <c r="U11" s="155">
        <v>3.8932667197920199</v>
      </c>
      <c r="V11" s="155">
        <v>2.02358670126138</v>
      </c>
      <c r="W11" s="155">
        <v>-4.7069746894011599</v>
      </c>
      <c r="X11" s="155">
        <v>-3.77868158635204</v>
      </c>
      <c r="Y11" s="162">
        <v>-0.46048907763021801</v>
      </c>
      <c r="Z11" s="155"/>
      <c r="AA11" s="163">
        <v>1.39832327267906</v>
      </c>
      <c r="AB11" s="164">
        <v>3.0109079827404801</v>
      </c>
      <c r="AC11" s="165">
        <v>2.1950106952700801</v>
      </c>
      <c r="AD11" s="155"/>
      <c r="AE11" s="166">
        <v>-0.22618148926742901</v>
      </c>
      <c r="AF11" s="29"/>
      <c r="AG11" s="182">
        <v>181.57653629677199</v>
      </c>
      <c r="AH11" s="177">
        <v>214.63086449237201</v>
      </c>
      <c r="AI11" s="177">
        <v>228.23830843302099</v>
      </c>
      <c r="AJ11" s="177">
        <v>212.37564914356801</v>
      </c>
      <c r="AK11" s="177">
        <v>181.717303002401</v>
      </c>
      <c r="AL11" s="183">
        <v>204.86783142996001</v>
      </c>
      <c r="AM11" s="177"/>
      <c r="AN11" s="184">
        <v>170.63980256072699</v>
      </c>
      <c r="AO11" s="185">
        <v>175.055513114912</v>
      </c>
      <c r="AP11" s="186">
        <v>172.91062655941599</v>
      </c>
      <c r="AQ11" s="177"/>
      <c r="AR11" s="187">
        <v>195.37934915142901</v>
      </c>
      <c r="AS11" s="160"/>
      <c r="AT11" s="161">
        <v>-5.0908644896726001</v>
      </c>
      <c r="AU11" s="155">
        <v>-2.06421540693509</v>
      </c>
      <c r="AV11" s="155">
        <v>-0.72579695598048299</v>
      </c>
      <c r="AW11" s="155">
        <v>-3.0814537458031399</v>
      </c>
      <c r="AX11" s="155">
        <v>-4.4270533083688903</v>
      </c>
      <c r="AY11" s="162">
        <v>-2.9179930186696601</v>
      </c>
      <c r="AZ11" s="155"/>
      <c r="BA11" s="163">
        <v>0.388114352553866</v>
      </c>
      <c r="BB11" s="164">
        <v>1.5762804117298199</v>
      </c>
      <c r="BC11" s="165">
        <v>1.00184899913266</v>
      </c>
      <c r="BD11" s="155"/>
      <c r="BE11" s="166">
        <v>-2.17440903911515</v>
      </c>
    </row>
    <row r="12" spans="1:57">
      <c r="A12" s="20" t="s">
        <v>104</v>
      </c>
      <c r="B12" s="2" t="str">
        <f t="shared" si="0"/>
        <v>Arlington, VA</v>
      </c>
      <c r="C12" s="2"/>
      <c r="D12" s="23" t="s">
        <v>98</v>
      </c>
      <c r="E12" s="26" t="s">
        <v>99</v>
      </c>
      <c r="F12" s="2"/>
      <c r="G12" s="182">
        <v>197.900098081023</v>
      </c>
      <c r="H12" s="177">
        <v>255.010411872986</v>
      </c>
      <c r="I12" s="177">
        <v>268.43599502218302</v>
      </c>
      <c r="J12" s="177">
        <v>261.013280054029</v>
      </c>
      <c r="K12" s="177">
        <v>218.68446946169701</v>
      </c>
      <c r="L12" s="183">
        <v>242.862681096681</v>
      </c>
      <c r="M12" s="177"/>
      <c r="N12" s="184">
        <v>168.0514490013</v>
      </c>
      <c r="O12" s="185">
        <v>159.03454080327401</v>
      </c>
      <c r="P12" s="186">
        <v>163.721073161742</v>
      </c>
      <c r="Q12" s="177"/>
      <c r="R12" s="187">
        <v>220.59568312622</v>
      </c>
      <c r="S12" s="160"/>
      <c r="T12" s="161">
        <v>-6.0679700239974199</v>
      </c>
      <c r="U12" s="155">
        <v>5.2603526584065499</v>
      </c>
      <c r="V12" s="155">
        <v>2.2637939737943</v>
      </c>
      <c r="W12" s="155">
        <v>-0.27988747715449402</v>
      </c>
      <c r="X12" s="155">
        <v>-1.1764650087441799</v>
      </c>
      <c r="Y12" s="162">
        <v>0.31477307101178598</v>
      </c>
      <c r="Z12" s="155"/>
      <c r="AA12" s="163">
        <v>1.11257307107158</v>
      </c>
      <c r="AB12" s="164">
        <v>0.252747918222062</v>
      </c>
      <c r="AC12" s="165">
        <v>0.71700547490023103</v>
      </c>
      <c r="AD12" s="155"/>
      <c r="AE12" s="166">
        <v>-0.807441853690821</v>
      </c>
      <c r="AF12" s="29"/>
      <c r="AG12" s="182">
        <v>185.07568999141799</v>
      </c>
      <c r="AH12" s="177">
        <v>236.470013147424</v>
      </c>
      <c r="AI12" s="177">
        <v>252.56646577036</v>
      </c>
      <c r="AJ12" s="177">
        <v>241.19906944487201</v>
      </c>
      <c r="AK12" s="177">
        <v>200.679997898718</v>
      </c>
      <c r="AL12" s="183">
        <v>225.209370287978</v>
      </c>
      <c r="AM12" s="177"/>
      <c r="AN12" s="184">
        <v>159.718207833733</v>
      </c>
      <c r="AO12" s="185">
        <v>156.55243701550299</v>
      </c>
      <c r="AP12" s="186">
        <v>158.14333413673901</v>
      </c>
      <c r="AQ12" s="177"/>
      <c r="AR12" s="187">
        <v>205.345978641589</v>
      </c>
      <c r="AS12" s="160"/>
      <c r="AT12" s="161">
        <v>-8.2701068125127399</v>
      </c>
      <c r="AU12" s="155">
        <v>-1.8676615149531699</v>
      </c>
      <c r="AV12" s="155">
        <v>-1.2528013024089799</v>
      </c>
      <c r="AW12" s="155">
        <v>-2.8024669762275201</v>
      </c>
      <c r="AX12" s="155">
        <v>-5.3144403948815899</v>
      </c>
      <c r="AY12" s="162">
        <v>-3.5678232152479201</v>
      </c>
      <c r="AZ12" s="155"/>
      <c r="BA12" s="163">
        <v>-2.1021612108057299</v>
      </c>
      <c r="BB12" s="164">
        <v>-3.4672470707794001</v>
      </c>
      <c r="BC12" s="165">
        <v>-2.7769104131761599</v>
      </c>
      <c r="BD12" s="155"/>
      <c r="BE12" s="166">
        <v>-4.2776877663816197</v>
      </c>
    </row>
    <row r="13" spans="1:57">
      <c r="A13" s="20" t="s">
        <v>38</v>
      </c>
      <c r="B13" s="2" t="str">
        <f t="shared" si="0"/>
        <v>Suburban Virginia Area</v>
      </c>
      <c r="C13" s="2"/>
      <c r="D13" s="23" t="s">
        <v>98</v>
      </c>
      <c r="E13" s="26" t="s">
        <v>99</v>
      </c>
      <c r="F13" s="2"/>
      <c r="G13" s="182">
        <v>150.355157699443</v>
      </c>
      <c r="H13" s="177">
        <v>165.518388803173</v>
      </c>
      <c r="I13" s="177">
        <v>169.88578656126401</v>
      </c>
      <c r="J13" s="177">
        <v>166.28429332240799</v>
      </c>
      <c r="K13" s="177">
        <v>154.81959239752601</v>
      </c>
      <c r="L13" s="183">
        <v>162.065789822715</v>
      </c>
      <c r="M13" s="177"/>
      <c r="N13" s="184">
        <v>178.043773500447</v>
      </c>
      <c r="O13" s="185">
        <v>174.69011419614799</v>
      </c>
      <c r="P13" s="186">
        <v>176.36731922990799</v>
      </c>
      <c r="Q13" s="177"/>
      <c r="R13" s="187">
        <v>166.115162742053</v>
      </c>
      <c r="S13" s="160"/>
      <c r="T13" s="161">
        <v>-5.5941860960242602</v>
      </c>
      <c r="U13" s="155">
        <v>3.8997039286179098</v>
      </c>
      <c r="V13" s="155">
        <v>0.52468517551479299</v>
      </c>
      <c r="W13" s="155">
        <v>-0.420125102806154</v>
      </c>
      <c r="X13" s="155">
        <v>-2.3191158274847901</v>
      </c>
      <c r="Y13" s="162">
        <v>-0.54588480009803897</v>
      </c>
      <c r="Z13" s="155"/>
      <c r="AA13" s="163">
        <v>3.9389252128622001</v>
      </c>
      <c r="AB13" s="164">
        <v>2.69073303583767</v>
      </c>
      <c r="AC13" s="165">
        <v>3.3172128269082899</v>
      </c>
      <c r="AD13" s="155"/>
      <c r="AE13" s="166">
        <v>0.63168146543355896</v>
      </c>
      <c r="AF13" s="29"/>
      <c r="AG13" s="182">
        <v>151.69645234337401</v>
      </c>
      <c r="AH13" s="177">
        <v>156.39840886454101</v>
      </c>
      <c r="AI13" s="177">
        <v>163.13967501074299</v>
      </c>
      <c r="AJ13" s="177">
        <v>162.809378135451</v>
      </c>
      <c r="AK13" s="177">
        <v>155.06124877429701</v>
      </c>
      <c r="AL13" s="183">
        <v>158.223663299349</v>
      </c>
      <c r="AM13" s="177"/>
      <c r="AN13" s="184">
        <v>176.580892449755</v>
      </c>
      <c r="AO13" s="185">
        <v>183.674136581346</v>
      </c>
      <c r="AP13" s="186">
        <v>180.22192983847501</v>
      </c>
      <c r="AQ13" s="177"/>
      <c r="AR13" s="187">
        <v>164.958654990166</v>
      </c>
      <c r="AS13" s="160"/>
      <c r="AT13" s="161">
        <v>-3.9607385842582601</v>
      </c>
      <c r="AU13" s="155">
        <v>-1.0521891237015499</v>
      </c>
      <c r="AV13" s="155">
        <v>-0.222416564225523</v>
      </c>
      <c r="AW13" s="155">
        <v>2.23105170331932</v>
      </c>
      <c r="AX13" s="155">
        <v>-0.33446769583112201</v>
      </c>
      <c r="AY13" s="162">
        <v>-0.50702717455812796</v>
      </c>
      <c r="AZ13" s="155"/>
      <c r="BA13" s="163">
        <v>0.363862637882163</v>
      </c>
      <c r="BB13" s="164">
        <v>1.0201050703535</v>
      </c>
      <c r="BC13" s="165">
        <v>0.69453387073235595</v>
      </c>
      <c r="BD13" s="155"/>
      <c r="BE13" s="166">
        <v>1.2077790685218E-2</v>
      </c>
    </row>
    <row r="14" spans="1:57">
      <c r="A14" s="20" t="s">
        <v>105</v>
      </c>
      <c r="B14" s="2" t="str">
        <f t="shared" si="0"/>
        <v>Alexandria, VA</v>
      </c>
      <c r="C14" s="2"/>
      <c r="D14" s="23" t="s">
        <v>98</v>
      </c>
      <c r="E14" s="26" t="s">
        <v>99</v>
      </c>
      <c r="F14" s="2"/>
      <c r="G14" s="182">
        <v>181.91556031187801</v>
      </c>
      <c r="H14" s="177">
        <v>209.46362624563201</v>
      </c>
      <c r="I14" s="177">
        <v>213.93506815365501</v>
      </c>
      <c r="J14" s="177">
        <v>182.83087952799099</v>
      </c>
      <c r="K14" s="177">
        <v>160.94476686353701</v>
      </c>
      <c r="L14" s="183">
        <v>191.42765391014899</v>
      </c>
      <c r="M14" s="177"/>
      <c r="N14" s="184">
        <v>145.727021991447</v>
      </c>
      <c r="O14" s="185">
        <v>143.787937321078</v>
      </c>
      <c r="P14" s="186">
        <v>144.75093515358299</v>
      </c>
      <c r="Q14" s="177"/>
      <c r="R14" s="187">
        <v>178.93029302467201</v>
      </c>
      <c r="S14" s="160"/>
      <c r="T14" s="161">
        <v>13.5711432463203</v>
      </c>
      <c r="U14" s="155">
        <v>10.6017759824307</v>
      </c>
      <c r="V14" s="155">
        <v>6.4962903284476496</v>
      </c>
      <c r="W14" s="155">
        <v>-5.8605082247849403</v>
      </c>
      <c r="X14" s="155">
        <v>-8.1831748265659794</v>
      </c>
      <c r="Y14" s="162">
        <v>3.0827310251105202</v>
      </c>
      <c r="Z14" s="155"/>
      <c r="AA14" s="163">
        <v>-1.39178402098451</v>
      </c>
      <c r="AB14" s="164">
        <v>-0.52762615820689196</v>
      </c>
      <c r="AC14" s="165">
        <v>-0.97732156787680502</v>
      </c>
      <c r="AD14" s="155"/>
      <c r="AE14" s="166">
        <v>1.6710878316298301</v>
      </c>
      <c r="AF14" s="29"/>
      <c r="AG14" s="182">
        <v>153.36085003829001</v>
      </c>
      <c r="AH14" s="177">
        <v>177.71411877316601</v>
      </c>
      <c r="AI14" s="177">
        <v>185.82523340286201</v>
      </c>
      <c r="AJ14" s="177">
        <v>173.18071013795901</v>
      </c>
      <c r="AK14" s="177">
        <v>155.89049398818</v>
      </c>
      <c r="AL14" s="183">
        <v>169.998996337054</v>
      </c>
      <c r="AM14" s="177"/>
      <c r="AN14" s="184">
        <v>146.038672884638</v>
      </c>
      <c r="AO14" s="185">
        <v>145.27005352562901</v>
      </c>
      <c r="AP14" s="186">
        <v>145.64258495192101</v>
      </c>
      <c r="AQ14" s="177"/>
      <c r="AR14" s="187">
        <v>162.868831518386</v>
      </c>
      <c r="AS14" s="160"/>
      <c r="AT14" s="161">
        <v>-6.0669321974833803</v>
      </c>
      <c r="AU14" s="155">
        <v>-7.1819289845034797</v>
      </c>
      <c r="AV14" s="155">
        <v>-6.2815252590288901</v>
      </c>
      <c r="AW14" s="155">
        <v>-6.3500624996418704</v>
      </c>
      <c r="AX14" s="155">
        <v>-6.3540741034936703</v>
      </c>
      <c r="AY14" s="162">
        <v>-6.5459028007712803</v>
      </c>
      <c r="AZ14" s="155"/>
      <c r="BA14" s="163">
        <v>-3.2968925995998499</v>
      </c>
      <c r="BB14" s="164">
        <v>-4.76407229784534</v>
      </c>
      <c r="BC14" s="165">
        <v>-4.0604017989688099</v>
      </c>
      <c r="BD14" s="155"/>
      <c r="BE14" s="166">
        <v>-6.2199152147150398</v>
      </c>
    </row>
    <row r="15" spans="1:57">
      <c r="A15" s="20" t="s">
        <v>37</v>
      </c>
      <c r="B15" s="2" t="str">
        <f t="shared" si="0"/>
        <v>Fairfax/Tysons Corner, VA</v>
      </c>
      <c r="C15" s="2"/>
      <c r="D15" s="23" t="s">
        <v>98</v>
      </c>
      <c r="E15" s="26" t="s">
        <v>99</v>
      </c>
      <c r="F15" s="2"/>
      <c r="G15" s="182">
        <v>156.902293971924</v>
      </c>
      <c r="H15" s="177">
        <v>197.03965095986001</v>
      </c>
      <c r="I15" s="177">
        <v>220.67648168701399</v>
      </c>
      <c r="J15" s="177">
        <v>208.47689980353601</v>
      </c>
      <c r="K15" s="177">
        <v>164.69080359913099</v>
      </c>
      <c r="L15" s="183">
        <v>192.20528352103901</v>
      </c>
      <c r="M15" s="177"/>
      <c r="N15" s="184">
        <v>144.18004797276299</v>
      </c>
      <c r="O15" s="185">
        <v>141.975255967572</v>
      </c>
      <c r="P15" s="186">
        <v>143.06093499961801</v>
      </c>
      <c r="Q15" s="177"/>
      <c r="R15" s="187">
        <v>178.99428559723</v>
      </c>
      <c r="S15" s="160"/>
      <c r="T15" s="161">
        <v>5.5574743026627296</v>
      </c>
      <c r="U15" s="155">
        <v>7.02004222025682</v>
      </c>
      <c r="V15" s="155">
        <v>3.5955913233656802</v>
      </c>
      <c r="W15" s="155">
        <v>2.22500574617154</v>
      </c>
      <c r="X15" s="155">
        <v>1.1185585828928399</v>
      </c>
      <c r="Y15" s="162">
        <v>3.32022240938015</v>
      </c>
      <c r="Z15" s="155"/>
      <c r="AA15" s="163">
        <v>4.07435924959813</v>
      </c>
      <c r="AB15" s="164">
        <v>4.8301288366762298</v>
      </c>
      <c r="AC15" s="165">
        <v>4.4374496570356099</v>
      </c>
      <c r="AD15" s="155"/>
      <c r="AE15" s="166">
        <v>3.11033819847421</v>
      </c>
      <c r="AF15" s="29"/>
      <c r="AG15" s="182">
        <v>147.65210664680299</v>
      </c>
      <c r="AH15" s="177">
        <v>186.61948293932599</v>
      </c>
      <c r="AI15" s="177">
        <v>207.31853518655899</v>
      </c>
      <c r="AJ15" s="177">
        <v>199.045767248148</v>
      </c>
      <c r="AK15" s="177">
        <v>160.39615856101199</v>
      </c>
      <c r="AL15" s="183">
        <v>182.344344623002</v>
      </c>
      <c r="AM15" s="177"/>
      <c r="AN15" s="184">
        <v>142.93033088668199</v>
      </c>
      <c r="AO15" s="185">
        <v>143.78715424572499</v>
      </c>
      <c r="AP15" s="186">
        <v>143.37682155679599</v>
      </c>
      <c r="AQ15" s="177"/>
      <c r="AR15" s="187">
        <v>171.17979669323501</v>
      </c>
      <c r="AS15" s="160"/>
      <c r="AT15" s="161">
        <v>-0.60963587681798004</v>
      </c>
      <c r="AU15" s="155">
        <v>2.94356668834997</v>
      </c>
      <c r="AV15" s="155">
        <v>2.2606922700988799</v>
      </c>
      <c r="AW15" s="155">
        <v>1.5787243069519099</v>
      </c>
      <c r="AX15" s="155">
        <v>-0.21092290156465399</v>
      </c>
      <c r="AY15" s="162">
        <v>1.1537067083563901</v>
      </c>
      <c r="AZ15" s="155"/>
      <c r="BA15" s="163">
        <v>1.6281450380320901</v>
      </c>
      <c r="BB15" s="164">
        <v>1.9586480994739399</v>
      </c>
      <c r="BC15" s="165">
        <v>1.8010023798397901</v>
      </c>
      <c r="BD15" s="155"/>
      <c r="BE15" s="166">
        <v>1.07707064033849</v>
      </c>
    </row>
    <row r="16" spans="1:57">
      <c r="A16" s="20" t="s">
        <v>39</v>
      </c>
      <c r="B16" s="2" t="str">
        <f t="shared" si="0"/>
        <v>I-95 Fredericksburg, VA</v>
      </c>
      <c r="C16" s="2"/>
      <c r="D16" s="23" t="s">
        <v>98</v>
      </c>
      <c r="E16" s="26" t="s">
        <v>99</v>
      </c>
      <c r="F16" s="2"/>
      <c r="G16" s="182">
        <v>100.99907192153999</v>
      </c>
      <c r="H16" s="177">
        <v>108.672161695447</v>
      </c>
      <c r="I16" s="177">
        <v>110.654541387024</v>
      </c>
      <c r="J16" s="177">
        <v>109.68341512038</v>
      </c>
      <c r="K16" s="177">
        <v>104.35379919678699</v>
      </c>
      <c r="L16" s="183">
        <v>107.100239729306</v>
      </c>
      <c r="M16" s="177"/>
      <c r="N16" s="184">
        <v>116.55901271503301</v>
      </c>
      <c r="O16" s="185">
        <v>117.391281269066</v>
      </c>
      <c r="P16" s="186">
        <v>116.97109281776299</v>
      </c>
      <c r="Q16" s="177"/>
      <c r="R16" s="187">
        <v>110.032836339974</v>
      </c>
      <c r="S16" s="160"/>
      <c r="T16" s="161">
        <v>2.7406496805760399</v>
      </c>
      <c r="U16" s="155">
        <v>4.7757868203145399</v>
      </c>
      <c r="V16" s="155">
        <v>2.83580570716535</v>
      </c>
      <c r="W16" s="155">
        <v>4.5823548525343796</v>
      </c>
      <c r="X16" s="155">
        <v>2.1868828205284201</v>
      </c>
      <c r="Y16" s="162">
        <v>3.4413557981077298</v>
      </c>
      <c r="Z16" s="155"/>
      <c r="AA16" s="163">
        <v>3.4855846916762898</v>
      </c>
      <c r="AB16" s="164">
        <v>3.02294250014068</v>
      </c>
      <c r="AC16" s="165">
        <v>3.2519570862240199</v>
      </c>
      <c r="AD16" s="155"/>
      <c r="AE16" s="166">
        <v>3.4162861928992201</v>
      </c>
      <c r="AF16" s="29"/>
      <c r="AG16" s="182">
        <v>101.352545684565</v>
      </c>
      <c r="AH16" s="177">
        <v>104.296402984403</v>
      </c>
      <c r="AI16" s="177">
        <v>107.52338480292499</v>
      </c>
      <c r="AJ16" s="177">
        <v>107.928084798749</v>
      </c>
      <c r="AK16" s="177">
        <v>105.50682498399399</v>
      </c>
      <c r="AL16" s="183">
        <v>105.47311871227301</v>
      </c>
      <c r="AM16" s="177"/>
      <c r="AN16" s="184">
        <v>118.519542940853</v>
      </c>
      <c r="AO16" s="185">
        <v>122.101029626724</v>
      </c>
      <c r="AP16" s="186">
        <v>120.334355240813</v>
      </c>
      <c r="AQ16" s="177"/>
      <c r="AR16" s="187">
        <v>110.197151438235</v>
      </c>
      <c r="AS16" s="160"/>
      <c r="AT16" s="161">
        <v>2.2876023629620299</v>
      </c>
      <c r="AU16" s="155">
        <v>2.4119316553146102</v>
      </c>
      <c r="AV16" s="155">
        <v>1.6388815082111901</v>
      </c>
      <c r="AW16" s="155">
        <v>2.2978048543524099</v>
      </c>
      <c r="AX16" s="155">
        <v>1.43931461527286</v>
      </c>
      <c r="AY16" s="162">
        <v>1.9683565441463899</v>
      </c>
      <c r="AZ16" s="155"/>
      <c r="BA16" s="163">
        <v>3.4496334472600001</v>
      </c>
      <c r="BB16" s="164">
        <v>4.2349067818348196</v>
      </c>
      <c r="BC16" s="165">
        <v>3.84017912717312</v>
      </c>
      <c r="BD16" s="155"/>
      <c r="BE16" s="166">
        <v>2.6947173557772599</v>
      </c>
    </row>
    <row r="17" spans="1:57">
      <c r="A17" s="20" t="s">
        <v>106</v>
      </c>
      <c r="B17" s="2" t="str">
        <f t="shared" si="0"/>
        <v>Dulles Airport Area, VA</v>
      </c>
      <c r="C17" s="2"/>
      <c r="D17" s="23" t="s">
        <v>98</v>
      </c>
      <c r="E17" s="26" t="s">
        <v>99</v>
      </c>
      <c r="F17" s="2"/>
      <c r="G17" s="182">
        <v>124.796006579779</v>
      </c>
      <c r="H17" s="177">
        <v>154.36888748019001</v>
      </c>
      <c r="I17" s="177">
        <v>173.69001388888799</v>
      </c>
      <c r="J17" s="177">
        <v>171.64523243243201</v>
      </c>
      <c r="K17" s="177">
        <v>142.79412919143201</v>
      </c>
      <c r="L17" s="183">
        <v>155.09121594327399</v>
      </c>
      <c r="M17" s="177"/>
      <c r="N17" s="184">
        <v>122.779647791619</v>
      </c>
      <c r="O17" s="185">
        <v>118.32694147700801</v>
      </c>
      <c r="P17" s="186">
        <v>120.58112085769901</v>
      </c>
      <c r="Q17" s="177"/>
      <c r="R17" s="187">
        <v>145.68349066925001</v>
      </c>
      <c r="S17" s="160"/>
      <c r="T17" s="161">
        <v>-0.27589447400709799</v>
      </c>
      <c r="U17" s="155">
        <v>1.05452825583916</v>
      </c>
      <c r="V17" s="155">
        <v>1.4022841142275499</v>
      </c>
      <c r="W17" s="155">
        <v>4.1618171624677798</v>
      </c>
      <c r="X17" s="155">
        <v>4.7154105056348801</v>
      </c>
      <c r="Y17" s="162">
        <v>2.0650656033997898</v>
      </c>
      <c r="Z17" s="155"/>
      <c r="AA17" s="163">
        <v>1.5462053360002701</v>
      </c>
      <c r="AB17" s="164">
        <v>-0.48663540236154701</v>
      </c>
      <c r="AC17" s="165">
        <v>0.54608989616039805</v>
      </c>
      <c r="AD17" s="155"/>
      <c r="AE17" s="166">
        <v>1.6168550454121899</v>
      </c>
      <c r="AF17" s="29"/>
      <c r="AG17" s="182">
        <v>123.215243257986</v>
      </c>
      <c r="AH17" s="177">
        <v>150.502240641388</v>
      </c>
      <c r="AI17" s="177">
        <v>167.007476716425</v>
      </c>
      <c r="AJ17" s="177">
        <v>163.55033555327799</v>
      </c>
      <c r="AK17" s="177">
        <v>138.99310421735601</v>
      </c>
      <c r="AL17" s="183">
        <v>150.16256191515001</v>
      </c>
      <c r="AM17" s="177"/>
      <c r="AN17" s="184">
        <v>122.639935572545</v>
      </c>
      <c r="AO17" s="185">
        <v>123.467535994218</v>
      </c>
      <c r="AP17" s="186">
        <v>123.05989309036499</v>
      </c>
      <c r="AQ17" s="177"/>
      <c r="AR17" s="187">
        <v>142.32218294429401</v>
      </c>
      <c r="AS17" s="160"/>
      <c r="AT17" s="161">
        <v>1.72436062110246</v>
      </c>
      <c r="AU17" s="155">
        <v>3.0107594748970499</v>
      </c>
      <c r="AV17" s="155">
        <v>1.3309012853075799</v>
      </c>
      <c r="AW17" s="155">
        <v>1.94944870239172</v>
      </c>
      <c r="AX17" s="155">
        <v>1.6761443808451899</v>
      </c>
      <c r="AY17" s="162">
        <v>1.81607951245356</v>
      </c>
      <c r="AZ17" s="155"/>
      <c r="BA17" s="163">
        <v>2.3969439875232501</v>
      </c>
      <c r="BB17" s="164">
        <v>2.2701796574353699</v>
      </c>
      <c r="BC17" s="165">
        <v>2.3295674147143801</v>
      </c>
      <c r="BD17" s="155"/>
      <c r="BE17" s="166">
        <v>1.78185640770292</v>
      </c>
    </row>
    <row r="18" spans="1:57">
      <c r="A18" s="20" t="s">
        <v>46</v>
      </c>
      <c r="B18" s="2" t="str">
        <f t="shared" si="0"/>
        <v>Williamsburg, VA</v>
      </c>
      <c r="C18" s="2"/>
      <c r="D18" s="23" t="s">
        <v>98</v>
      </c>
      <c r="E18" s="26" t="s">
        <v>99</v>
      </c>
      <c r="F18" s="2"/>
      <c r="G18" s="182">
        <v>131.04182789951801</v>
      </c>
      <c r="H18" s="177">
        <v>126.35153460620501</v>
      </c>
      <c r="I18" s="177">
        <v>127.221934955545</v>
      </c>
      <c r="J18" s="177">
        <v>126.16150855048799</v>
      </c>
      <c r="K18" s="177">
        <v>129.76370354729701</v>
      </c>
      <c r="L18" s="183">
        <v>128.021608401208</v>
      </c>
      <c r="M18" s="177"/>
      <c r="N18" s="184">
        <v>172.347632802124</v>
      </c>
      <c r="O18" s="185">
        <v>183.769172191058</v>
      </c>
      <c r="P18" s="186">
        <v>177.99077685395099</v>
      </c>
      <c r="Q18" s="177"/>
      <c r="R18" s="187">
        <v>145.64498711530999</v>
      </c>
      <c r="S18" s="160"/>
      <c r="T18" s="161">
        <v>4.79718644618944</v>
      </c>
      <c r="U18" s="155">
        <v>1.5509108526397599</v>
      </c>
      <c r="V18" s="155">
        <v>2.8007978149580199</v>
      </c>
      <c r="W18" s="155">
        <v>-0.79425074618996505</v>
      </c>
      <c r="X18" s="155">
        <v>-3.7589518151525101</v>
      </c>
      <c r="Y18" s="162">
        <v>0.59723366272119005</v>
      </c>
      <c r="Z18" s="155"/>
      <c r="AA18" s="163">
        <v>1.51407296071763</v>
      </c>
      <c r="AB18" s="164">
        <v>6.9405082127393101</v>
      </c>
      <c r="AC18" s="165">
        <v>4.20534872877443</v>
      </c>
      <c r="AD18" s="155"/>
      <c r="AE18" s="166">
        <v>2.2595816284712198</v>
      </c>
      <c r="AF18" s="29"/>
      <c r="AG18" s="182">
        <v>134.03853588148499</v>
      </c>
      <c r="AH18" s="177">
        <v>128.160485696645</v>
      </c>
      <c r="AI18" s="177">
        <v>125.74068875040901</v>
      </c>
      <c r="AJ18" s="177">
        <v>126.212919277552</v>
      </c>
      <c r="AK18" s="177">
        <v>128.34175648702501</v>
      </c>
      <c r="AL18" s="183">
        <v>128.49461601801201</v>
      </c>
      <c r="AM18" s="177"/>
      <c r="AN18" s="184">
        <v>167.32139582272001</v>
      </c>
      <c r="AO18" s="185">
        <v>180.30664454089001</v>
      </c>
      <c r="AP18" s="186">
        <v>174.08887149351301</v>
      </c>
      <c r="AQ18" s="177"/>
      <c r="AR18" s="187">
        <v>145.23515461651101</v>
      </c>
      <c r="AS18" s="160"/>
      <c r="AT18" s="161">
        <v>-0.39978622547406301</v>
      </c>
      <c r="AU18" s="155">
        <v>3.8970004889330299</v>
      </c>
      <c r="AV18" s="155">
        <v>2.50296637550775</v>
      </c>
      <c r="AW18" s="155">
        <v>3.2049491586116199</v>
      </c>
      <c r="AX18" s="155">
        <v>3.7117179896250301</v>
      </c>
      <c r="AY18" s="162">
        <v>2.4725575561459698</v>
      </c>
      <c r="AZ18" s="155"/>
      <c r="BA18" s="163">
        <v>2.4808964414899499</v>
      </c>
      <c r="BB18" s="164">
        <v>1.37410435313625</v>
      </c>
      <c r="BC18" s="165">
        <v>1.91442975433495</v>
      </c>
      <c r="BD18" s="155"/>
      <c r="BE18" s="166">
        <v>2.1541758009729399</v>
      </c>
    </row>
    <row r="19" spans="1:57">
      <c r="A19" s="20" t="s">
        <v>107</v>
      </c>
      <c r="B19" s="2" t="str">
        <f t="shared" si="0"/>
        <v>Virginia Beach, VA</v>
      </c>
      <c r="C19" s="2"/>
      <c r="D19" s="23" t="s">
        <v>98</v>
      </c>
      <c r="E19" s="26" t="s">
        <v>99</v>
      </c>
      <c r="F19" s="2"/>
      <c r="G19" s="182">
        <v>177.27782217267401</v>
      </c>
      <c r="H19" s="177">
        <v>172.28732817081601</v>
      </c>
      <c r="I19" s="177">
        <v>178.27896143869199</v>
      </c>
      <c r="J19" s="177">
        <v>176.34373524133599</v>
      </c>
      <c r="K19" s="177">
        <v>184.11476813842401</v>
      </c>
      <c r="L19" s="183">
        <v>177.847909663552</v>
      </c>
      <c r="M19" s="177"/>
      <c r="N19" s="184">
        <v>236.197584724378</v>
      </c>
      <c r="O19" s="185">
        <v>232.83167960125701</v>
      </c>
      <c r="P19" s="186">
        <v>234.52465462755001</v>
      </c>
      <c r="Q19" s="177"/>
      <c r="R19" s="187">
        <v>195.418729841101</v>
      </c>
      <c r="S19" s="160"/>
      <c r="T19" s="161">
        <v>0.60485507038679598</v>
      </c>
      <c r="U19" s="155">
        <v>-2.50009409009441</v>
      </c>
      <c r="V19" s="155">
        <v>-0.165586871259184</v>
      </c>
      <c r="W19" s="155">
        <v>-0.88069177137200305</v>
      </c>
      <c r="X19" s="155">
        <v>2.25958695830183</v>
      </c>
      <c r="Y19" s="162">
        <v>-6.4740147745646306E-2</v>
      </c>
      <c r="Z19" s="155"/>
      <c r="AA19" s="163">
        <v>-6.5495192645221803</v>
      </c>
      <c r="AB19" s="164">
        <v>-12.333992931832199</v>
      </c>
      <c r="AC19" s="165">
        <v>-9.5727612879005992</v>
      </c>
      <c r="AD19" s="155"/>
      <c r="AE19" s="166">
        <v>-4.2322316182830502</v>
      </c>
      <c r="AF19" s="29"/>
      <c r="AG19" s="182">
        <v>181.83257845498301</v>
      </c>
      <c r="AH19" s="177">
        <v>158.90834177462301</v>
      </c>
      <c r="AI19" s="177">
        <v>163.13006638214799</v>
      </c>
      <c r="AJ19" s="177">
        <v>161.66932590786499</v>
      </c>
      <c r="AK19" s="177">
        <v>165.88706103769999</v>
      </c>
      <c r="AL19" s="183">
        <v>166.310385248366</v>
      </c>
      <c r="AM19" s="177"/>
      <c r="AN19" s="184">
        <v>234.216390164525</v>
      </c>
      <c r="AO19" s="185">
        <v>245.79920963490201</v>
      </c>
      <c r="AP19" s="186">
        <v>240.202771289645</v>
      </c>
      <c r="AQ19" s="177"/>
      <c r="AR19" s="187">
        <v>191.137966497832</v>
      </c>
      <c r="AS19" s="160"/>
      <c r="AT19" s="161">
        <v>-0.95843081230315397</v>
      </c>
      <c r="AU19" s="155">
        <v>1.8532741136883</v>
      </c>
      <c r="AV19" s="155">
        <v>3.2532727484214399</v>
      </c>
      <c r="AW19" s="155">
        <v>1.3362539669094999</v>
      </c>
      <c r="AX19" s="155">
        <v>-0.81458239494064399</v>
      </c>
      <c r="AY19" s="162">
        <v>0.76021515244418503</v>
      </c>
      <c r="AZ19" s="155"/>
      <c r="BA19" s="163">
        <v>-3.6497246846739699</v>
      </c>
      <c r="BB19" s="164">
        <v>-5.6073096754837399</v>
      </c>
      <c r="BC19" s="165">
        <v>-4.7091468145022102</v>
      </c>
      <c r="BD19" s="155"/>
      <c r="BE19" s="166">
        <v>-1.6890446903126799</v>
      </c>
    </row>
    <row r="20" spans="1:57">
      <c r="A20" s="33" t="s">
        <v>108</v>
      </c>
      <c r="B20" s="2" t="str">
        <f t="shared" si="0"/>
        <v>Norfolk/Portsmouth, VA</v>
      </c>
      <c r="C20" s="2"/>
      <c r="D20" s="23" t="s">
        <v>98</v>
      </c>
      <c r="E20" s="26" t="s">
        <v>99</v>
      </c>
      <c r="F20" s="2"/>
      <c r="G20" s="182">
        <v>120.51357487611401</v>
      </c>
      <c r="H20" s="177">
        <v>120.56083316843301</v>
      </c>
      <c r="I20" s="177">
        <v>124.076648352418</v>
      </c>
      <c r="J20" s="177">
        <v>124.286220656506</v>
      </c>
      <c r="K20" s="177">
        <v>120.965167264895</v>
      </c>
      <c r="L20" s="183">
        <v>122.10491660636001</v>
      </c>
      <c r="M20" s="177"/>
      <c r="N20" s="184">
        <v>143.21393705249201</v>
      </c>
      <c r="O20" s="185">
        <v>139.93533619004299</v>
      </c>
      <c r="P20" s="186">
        <v>141.602837276586</v>
      </c>
      <c r="Q20" s="177"/>
      <c r="R20" s="187">
        <v>127.931641998264</v>
      </c>
      <c r="S20" s="160"/>
      <c r="T20" s="161">
        <v>1.97140942865598</v>
      </c>
      <c r="U20" s="155">
        <v>-3.0082218186977898</v>
      </c>
      <c r="V20" s="155">
        <v>-10.388752450779</v>
      </c>
      <c r="W20" s="155">
        <v>-6.8263969591623201</v>
      </c>
      <c r="X20" s="155">
        <v>-3.0358386686733998</v>
      </c>
      <c r="Y20" s="162">
        <v>-4.8329036276712198</v>
      </c>
      <c r="Z20" s="155"/>
      <c r="AA20" s="163">
        <v>-6.7304496185525098</v>
      </c>
      <c r="AB20" s="164">
        <v>-10.878270623329101</v>
      </c>
      <c r="AC20" s="165">
        <v>-8.8191501418197191</v>
      </c>
      <c r="AD20" s="155"/>
      <c r="AE20" s="166">
        <v>-6.42761835478451</v>
      </c>
      <c r="AF20" s="29"/>
      <c r="AG20" s="182">
        <v>118.61151141014599</v>
      </c>
      <c r="AH20" s="177">
        <v>119.329150590396</v>
      </c>
      <c r="AI20" s="177">
        <v>124.089395063038</v>
      </c>
      <c r="AJ20" s="177">
        <v>124.78324299105699</v>
      </c>
      <c r="AK20" s="177">
        <v>118.60824188966301</v>
      </c>
      <c r="AL20" s="183">
        <v>121.144774346063</v>
      </c>
      <c r="AM20" s="177"/>
      <c r="AN20" s="184">
        <v>144.59471010382501</v>
      </c>
      <c r="AO20" s="185">
        <v>151.63002337092701</v>
      </c>
      <c r="AP20" s="186">
        <v>148.192390326284</v>
      </c>
      <c r="AQ20" s="177"/>
      <c r="AR20" s="187">
        <v>129.88495824331301</v>
      </c>
      <c r="AS20" s="160"/>
      <c r="AT20" s="161">
        <v>-1.16739891305548</v>
      </c>
      <c r="AU20" s="155">
        <v>-2.1272865486002202</v>
      </c>
      <c r="AV20" s="155">
        <v>-4.9966325596716104</v>
      </c>
      <c r="AW20" s="155">
        <v>-3.04763635694228</v>
      </c>
      <c r="AX20" s="155">
        <v>-3.8804734108805499</v>
      </c>
      <c r="AY20" s="162">
        <v>-3.1705033840377199</v>
      </c>
      <c r="AZ20" s="155"/>
      <c r="BA20" s="163">
        <v>-4.1464458147669498</v>
      </c>
      <c r="BB20" s="164">
        <v>-4.1776800472007096</v>
      </c>
      <c r="BC20" s="165">
        <v>-4.1875784757230301</v>
      </c>
      <c r="BD20" s="155"/>
      <c r="BE20" s="166">
        <v>-3.54652131244932</v>
      </c>
    </row>
    <row r="21" spans="1:57">
      <c r="A21" s="34" t="s">
        <v>43</v>
      </c>
      <c r="B21" s="2" t="str">
        <f t="shared" si="0"/>
        <v>Newport News/Hampton, VA</v>
      </c>
      <c r="C21" s="2"/>
      <c r="D21" s="23" t="s">
        <v>98</v>
      </c>
      <c r="E21" s="26" t="s">
        <v>99</v>
      </c>
      <c r="F21" s="2"/>
      <c r="G21" s="182">
        <v>84.168711349546896</v>
      </c>
      <c r="H21" s="177">
        <v>89.549441696113007</v>
      </c>
      <c r="I21" s="177">
        <v>94.175368808064803</v>
      </c>
      <c r="J21" s="177">
        <v>93.395173349633197</v>
      </c>
      <c r="K21" s="177">
        <v>90.610992248360901</v>
      </c>
      <c r="L21" s="183">
        <v>90.639877587821005</v>
      </c>
      <c r="M21" s="177"/>
      <c r="N21" s="184">
        <v>112.63317174510399</v>
      </c>
      <c r="O21" s="185">
        <v>114.33457258989</v>
      </c>
      <c r="P21" s="186">
        <v>113.479096666378</v>
      </c>
      <c r="Q21" s="177"/>
      <c r="R21" s="187">
        <v>97.956186936313799</v>
      </c>
      <c r="S21" s="160"/>
      <c r="T21" s="161">
        <v>-4.7582049344883499</v>
      </c>
      <c r="U21" s="155">
        <v>-4.9533254840291097</v>
      </c>
      <c r="V21" s="155">
        <v>-1.98573701129632</v>
      </c>
      <c r="W21" s="155">
        <v>-3.2080699538084598</v>
      </c>
      <c r="X21" s="155">
        <v>-6.1623582079904802</v>
      </c>
      <c r="Y21" s="162">
        <v>-4.1459539386455004</v>
      </c>
      <c r="Z21" s="155"/>
      <c r="AA21" s="163">
        <v>-8.2862332581757396</v>
      </c>
      <c r="AB21" s="164">
        <v>-7.9534979440578804</v>
      </c>
      <c r="AC21" s="165">
        <v>-8.1232395094520697</v>
      </c>
      <c r="AD21" s="155"/>
      <c r="AE21" s="166">
        <v>-5.76190944542636</v>
      </c>
      <c r="AF21" s="29"/>
      <c r="AG21" s="182">
        <v>87.0102862954909</v>
      </c>
      <c r="AH21" s="177">
        <v>93.778194701258698</v>
      </c>
      <c r="AI21" s="177">
        <v>96.263903513611893</v>
      </c>
      <c r="AJ21" s="177">
        <v>95.044549189545094</v>
      </c>
      <c r="AK21" s="177">
        <v>90.518514572053306</v>
      </c>
      <c r="AL21" s="183">
        <v>92.625742597250294</v>
      </c>
      <c r="AM21" s="177"/>
      <c r="AN21" s="184">
        <v>108.132637829331</v>
      </c>
      <c r="AO21" s="185">
        <v>111.215707096554</v>
      </c>
      <c r="AP21" s="186">
        <v>109.71486168964699</v>
      </c>
      <c r="AQ21" s="177"/>
      <c r="AR21" s="187">
        <v>98.222086141771697</v>
      </c>
      <c r="AS21" s="160"/>
      <c r="AT21" s="161">
        <v>-6.8268023381185099</v>
      </c>
      <c r="AU21" s="155">
        <v>-4.0454921208599597</v>
      </c>
      <c r="AV21" s="155">
        <v>-2.97584208481087</v>
      </c>
      <c r="AW21" s="155">
        <v>-3.6965386564819198</v>
      </c>
      <c r="AX21" s="155">
        <v>-6.57023238449632</v>
      </c>
      <c r="AY21" s="162">
        <v>-4.7731394378643204</v>
      </c>
      <c r="AZ21" s="155"/>
      <c r="BA21" s="163">
        <v>-13.853417154573</v>
      </c>
      <c r="BB21" s="164">
        <v>-13.7202747521342</v>
      </c>
      <c r="BC21" s="165">
        <v>-13.782337194167299</v>
      </c>
      <c r="BD21" s="155"/>
      <c r="BE21" s="166">
        <v>-8.46555015684865</v>
      </c>
    </row>
    <row r="22" spans="1:57">
      <c r="A22" s="35" t="s">
        <v>109</v>
      </c>
      <c r="B22" s="2" t="str">
        <f t="shared" si="0"/>
        <v>Chesapeake/Suffolk, VA</v>
      </c>
      <c r="C22" s="2"/>
      <c r="D22" s="24" t="s">
        <v>98</v>
      </c>
      <c r="E22" s="27" t="s">
        <v>99</v>
      </c>
      <c r="F22" s="2"/>
      <c r="G22" s="188">
        <v>100.117228916527</v>
      </c>
      <c r="H22" s="189">
        <v>105.496460915642</v>
      </c>
      <c r="I22" s="189">
        <v>106.687518100951</v>
      </c>
      <c r="J22" s="189">
        <v>108.335927351306</v>
      </c>
      <c r="K22" s="189">
        <v>105.536363949579</v>
      </c>
      <c r="L22" s="190">
        <v>105.378865304898</v>
      </c>
      <c r="M22" s="177"/>
      <c r="N22" s="191">
        <v>128.53597217514101</v>
      </c>
      <c r="O22" s="192">
        <v>127.782886252079</v>
      </c>
      <c r="P22" s="193">
        <v>128.16513674723399</v>
      </c>
      <c r="Q22" s="177"/>
      <c r="R22" s="194">
        <v>112.097223632081</v>
      </c>
      <c r="S22" s="160"/>
      <c r="T22" s="167">
        <v>9.83890301668853E-2</v>
      </c>
      <c r="U22" s="168">
        <v>-2.8055127275003202</v>
      </c>
      <c r="V22" s="168">
        <v>-5.5301983703733502</v>
      </c>
      <c r="W22" s="168">
        <v>-4.38015314126927</v>
      </c>
      <c r="X22" s="168">
        <v>-5.1091179845008199</v>
      </c>
      <c r="Y22" s="169">
        <v>-3.8844461464370998</v>
      </c>
      <c r="Z22" s="155"/>
      <c r="AA22" s="170">
        <v>-7.89178773875045</v>
      </c>
      <c r="AB22" s="171">
        <v>-9.3884411166103003</v>
      </c>
      <c r="AC22" s="172">
        <v>-8.6380795830981594</v>
      </c>
      <c r="AD22" s="155"/>
      <c r="AE22" s="173">
        <v>-5.8252840809951998</v>
      </c>
      <c r="AF22" s="30"/>
      <c r="AG22" s="188">
        <v>98.737261573422003</v>
      </c>
      <c r="AH22" s="189">
        <v>101.179697390838</v>
      </c>
      <c r="AI22" s="189">
        <v>103.235688124861</v>
      </c>
      <c r="AJ22" s="189">
        <v>103.884479796696</v>
      </c>
      <c r="AK22" s="189">
        <v>101.28850763789799</v>
      </c>
      <c r="AL22" s="190">
        <v>101.75761759079499</v>
      </c>
      <c r="AM22" s="177"/>
      <c r="AN22" s="191">
        <v>124.496708933496</v>
      </c>
      <c r="AO22" s="192">
        <v>129.184311554278</v>
      </c>
      <c r="AP22" s="193">
        <v>126.87617332562</v>
      </c>
      <c r="AQ22" s="177"/>
      <c r="AR22" s="194">
        <v>109.69633986614301</v>
      </c>
      <c r="AS22" s="160"/>
      <c r="AT22" s="167">
        <v>-2.1846767280136699</v>
      </c>
      <c r="AU22" s="168">
        <v>-2.0654620286954199</v>
      </c>
      <c r="AV22" s="168">
        <v>-3.0883278665654301</v>
      </c>
      <c r="AW22" s="168">
        <v>-2.66689195046655</v>
      </c>
      <c r="AX22" s="168">
        <v>-3.6215898146776002</v>
      </c>
      <c r="AY22" s="169">
        <v>-2.75968213526482</v>
      </c>
      <c r="AZ22" s="155"/>
      <c r="BA22" s="170">
        <v>-5.4824854149882603</v>
      </c>
      <c r="BB22" s="171">
        <v>-4.9893324274031698</v>
      </c>
      <c r="BC22" s="172">
        <v>-5.2377937448356899</v>
      </c>
      <c r="BD22" s="155"/>
      <c r="BE22" s="173">
        <v>-3.6857928194540399</v>
      </c>
    </row>
    <row r="23" spans="1:57">
      <c r="A23" s="34" t="s">
        <v>59</v>
      </c>
      <c r="B23" s="2" t="s">
        <v>59</v>
      </c>
      <c r="C23" s="8"/>
      <c r="D23" s="22" t="s">
        <v>98</v>
      </c>
      <c r="E23" s="25" t="s">
        <v>99</v>
      </c>
      <c r="F23" s="2"/>
      <c r="G23" s="174">
        <v>151.60979890310699</v>
      </c>
      <c r="H23" s="175">
        <v>164.004609075997</v>
      </c>
      <c r="I23" s="175">
        <v>189.597890895121</v>
      </c>
      <c r="J23" s="175">
        <v>193.58932396505801</v>
      </c>
      <c r="K23" s="175">
        <v>167.99209669698399</v>
      </c>
      <c r="L23" s="176">
        <v>177.59612021857899</v>
      </c>
      <c r="M23" s="177"/>
      <c r="N23" s="178">
        <v>175.51701570680601</v>
      </c>
      <c r="O23" s="179">
        <v>170.78410142786799</v>
      </c>
      <c r="P23" s="180">
        <v>173.19064859632101</v>
      </c>
      <c r="Q23" s="177"/>
      <c r="R23" s="181">
        <v>176.330236439499</v>
      </c>
      <c r="S23" s="160"/>
      <c r="T23" s="152">
        <v>-8.5642819328454696</v>
      </c>
      <c r="U23" s="153">
        <v>-14.848572936179099</v>
      </c>
      <c r="V23" s="153">
        <v>-8.4937922842531393</v>
      </c>
      <c r="W23" s="153">
        <v>-5.3404526101970298</v>
      </c>
      <c r="X23" s="153">
        <v>-15.692285939080501</v>
      </c>
      <c r="Y23" s="154">
        <v>-9.8205730237113205</v>
      </c>
      <c r="Z23" s="155"/>
      <c r="AA23" s="156">
        <v>-4.41390955578425</v>
      </c>
      <c r="AB23" s="157">
        <v>-9.4630371344808708</v>
      </c>
      <c r="AC23" s="158">
        <v>-6.9906235216570698</v>
      </c>
      <c r="AD23" s="155"/>
      <c r="AE23" s="159">
        <v>-9.2451419802492403</v>
      </c>
      <c r="AF23" s="28"/>
      <c r="AG23" s="174">
        <v>166.857533917224</v>
      </c>
      <c r="AH23" s="175">
        <v>165.974384932313</v>
      </c>
      <c r="AI23" s="175">
        <v>180.83698821626601</v>
      </c>
      <c r="AJ23" s="175">
        <v>182.73340086996299</v>
      </c>
      <c r="AK23" s="175">
        <v>169.88468395691601</v>
      </c>
      <c r="AL23" s="176">
        <v>174.27802708608701</v>
      </c>
      <c r="AM23" s="177"/>
      <c r="AN23" s="178">
        <v>187.51497954890701</v>
      </c>
      <c r="AO23" s="179">
        <v>191.18063036929499</v>
      </c>
      <c r="AP23" s="180">
        <v>189.390277968036</v>
      </c>
      <c r="AQ23" s="177"/>
      <c r="AR23" s="181">
        <v>179.12838771135901</v>
      </c>
      <c r="AS23" s="160"/>
      <c r="AT23" s="152">
        <v>0.23888784779129901</v>
      </c>
      <c r="AU23" s="153">
        <v>-5.0845512565420599</v>
      </c>
      <c r="AV23" s="153">
        <v>-3.2317823602234301</v>
      </c>
      <c r="AW23" s="153">
        <v>-0.63360020034709497</v>
      </c>
      <c r="AX23" s="153">
        <v>-5.8169430813698701</v>
      </c>
      <c r="AY23" s="154">
        <v>-2.83934392407776</v>
      </c>
      <c r="AZ23" s="155"/>
      <c r="BA23" s="156">
        <v>-2.0867374219310899</v>
      </c>
      <c r="BB23" s="157">
        <v>-4.0135738891005097</v>
      </c>
      <c r="BC23" s="158">
        <v>-3.1098382081467602</v>
      </c>
      <c r="BD23" s="155"/>
      <c r="BE23" s="159">
        <v>-2.8380654631561599</v>
      </c>
    </row>
    <row r="24" spans="1:57">
      <c r="A24" s="34" t="s">
        <v>110</v>
      </c>
      <c r="B24" s="2" t="str">
        <f t="shared" si="0"/>
        <v>Richmond North/Glen Allen, VA</v>
      </c>
      <c r="C24" s="9"/>
      <c r="D24" s="23" t="s">
        <v>98</v>
      </c>
      <c r="E24" s="26" t="s">
        <v>99</v>
      </c>
      <c r="F24" s="2"/>
      <c r="G24" s="182">
        <v>93.275838574423403</v>
      </c>
      <c r="H24" s="177">
        <v>107.19859233191301</v>
      </c>
      <c r="I24" s="177">
        <v>114.45622254521901</v>
      </c>
      <c r="J24" s="177">
        <v>112.978081232492</v>
      </c>
      <c r="K24" s="177">
        <v>109.933392028173</v>
      </c>
      <c r="L24" s="183">
        <v>108.837955128205</v>
      </c>
      <c r="M24" s="177"/>
      <c r="N24" s="184">
        <v>122.137456551307</v>
      </c>
      <c r="O24" s="185">
        <v>118.942240102993</v>
      </c>
      <c r="P24" s="186">
        <v>120.59002649832399</v>
      </c>
      <c r="Q24" s="177"/>
      <c r="R24" s="187">
        <v>112.52378113465799</v>
      </c>
      <c r="S24" s="160"/>
      <c r="T24" s="161">
        <v>-2.2150312515328001</v>
      </c>
      <c r="U24" s="155">
        <v>-0.17890733598279701</v>
      </c>
      <c r="V24" s="155">
        <v>-0.388951309617385</v>
      </c>
      <c r="W24" s="155">
        <v>1.38665298579454</v>
      </c>
      <c r="X24" s="155">
        <v>0.29600341719937101</v>
      </c>
      <c r="Y24" s="162">
        <v>3.5568343650396503E-2</v>
      </c>
      <c r="Z24" s="155"/>
      <c r="AA24" s="163">
        <v>1.6994801143718301</v>
      </c>
      <c r="AB24" s="164">
        <v>4.2940627438090697</v>
      </c>
      <c r="AC24" s="165">
        <v>2.8651511936276099</v>
      </c>
      <c r="AD24" s="155"/>
      <c r="AE24" s="166">
        <v>1.1517513132250801</v>
      </c>
      <c r="AF24" s="29"/>
      <c r="AG24" s="182">
        <v>106.411754944424</v>
      </c>
      <c r="AH24" s="177">
        <v>105.27489612015</v>
      </c>
      <c r="AI24" s="177">
        <v>111.822315467595</v>
      </c>
      <c r="AJ24" s="177">
        <v>110.593594189512</v>
      </c>
      <c r="AK24" s="177">
        <v>105.461135331099</v>
      </c>
      <c r="AL24" s="183">
        <v>108.106960404085</v>
      </c>
      <c r="AM24" s="177"/>
      <c r="AN24" s="184">
        <v>124.622792551092</v>
      </c>
      <c r="AO24" s="185">
        <v>126.639545283586</v>
      </c>
      <c r="AP24" s="186">
        <v>125.655284206877</v>
      </c>
      <c r="AQ24" s="177"/>
      <c r="AR24" s="187">
        <v>113.794821754</v>
      </c>
      <c r="AS24" s="160"/>
      <c r="AT24" s="161">
        <v>-0.63657107168274596</v>
      </c>
      <c r="AU24" s="155">
        <v>-2.3874512363505698E-2</v>
      </c>
      <c r="AV24" s="155">
        <v>0.24458361290014</v>
      </c>
      <c r="AW24" s="155">
        <v>0.22902889176584601</v>
      </c>
      <c r="AX24" s="155">
        <v>-0.94699042898918195</v>
      </c>
      <c r="AY24" s="162">
        <v>-0.190495228463957</v>
      </c>
      <c r="AZ24" s="155"/>
      <c r="BA24" s="163">
        <v>-0.77862840541668699</v>
      </c>
      <c r="BB24" s="164">
        <v>-0.76404237344280301</v>
      </c>
      <c r="BC24" s="165">
        <v>-0.767418750585797</v>
      </c>
      <c r="BD24" s="155"/>
      <c r="BE24" s="166">
        <v>-0.43404552585863299</v>
      </c>
    </row>
    <row r="25" spans="1:57">
      <c r="A25" s="34" t="s">
        <v>62</v>
      </c>
      <c r="B25" s="2" t="str">
        <f t="shared" si="0"/>
        <v>Richmond West/Midlothian, VA</v>
      </c>
      <c r="C25" s="2"/>
      <c r="D25" s="23" t="s">
        <v>98</v>
      </c>
      <c r="E25" s="26" t="s">
        <v>99</v>
      </c>
      <c r="F25" s="2"/>
      <c r="G25" s="182">
        <v>85.176873752834396</v>
      </c>
      <c r="H25" s="177">
        <v>90.735618854886397</v>
      </c>
      <c r="I25" s="177">
        <v>88.856699455782305</v>
      </c>
      <c r="J25" s="177">
        <v>89.485347687471901</v>
      </c>
      <c r="K25" s="177">
        <v>89.617006318560698</v>
      </c>
      <c r="L25" s="183">
        <v>88.899382734977607</v>
      </c>
      <c r="M25" s="177"/>
      <c r="N25" s="184">
        <v>101.147944285111</v>
      </c>
      <c r="O25" s="185">
        <v>99.320161262429707</v>
      </c>
      <c r="P25" s="186">
        <v>100.2453691076</v>
      </c>
      <c r="Q25" s="177"/>
      <c r="R25" s="187">
        <v>92.399191768192196</v>
      </c>
      <c r="S25" s="160"/>
      <c r="T25" s="161">
        <v>-2.9252328089326101</v>
      </c>
      <c r="U25" s="155">
        <v>-2.1731889321129998</v>
      </c>
      <c r="V25" s="155">
        <v>-4.8120505745420497</v>
      </c>
      <c r="W25" s="155">
        <v>-5.1355782972064299</v>
      </c>
      <c r="X25" s="155">
        <v>-1.99525101498913</v>
      </c>
      <c r="Y25" s="162">
        <v>-3.51606392126669</v>
      </c>
      <c r="Z25" s="155"/>
      <c r="AA25" s="163">
        <v>-6.2115657903589199</v>
      </c>
      <c r="AB25" s="164">
        <v>-7.6736126918183096</v>
      </c>
      <c r="AC25" s="165">
        <v>-6.9303988535432</v>
      </c>
      <c r="AD25" s="155"/>
      <c r="AE25" s="166">
        <v>-4.8020585792871602</v>
      </c>
      <c r="AF25" s="29"/>
      <c r="AG25" s="182">
        <v>94.398042303262898</v>
      </c>
      <c r="AH25" s="177">
        <v>88.060998731391507</v>
      </c>
      <c r="AI25" s="177">
        <v>91.004502035418497</v>
      </c>
      <c r="AJ25" s="177">
        <v>90.146015427850401</v>
      </c>
      <c r="AK25" s="177">
        <v>88.952585502584697</v>
      </c>
      <c r="AL25" s="183">
        <v>90.486864418252907</v>
      </c>
      <c r="AM25" s="177"/>
      <c r="AN25" s="184">
        <v>106.78250592248</v>
      </c>
      <c r="AO25" s="185">
        <v>109.787741113194</v>
      </c>
      <c r="AP25" s="186">
        <v>108.31986699818199</v>
      </c>
      <c r="AQ25" s="177"/>
      <c r="AR25" s="187">
        <v>96.233624714074196</v>
      </c>
      <c r="AS25" s="160"/>
      <c r="AT25" s="161">
        <v>-0.483347403856696</v>
      </c>
      <c r="AU25" s="155">
        <v>-3.38867207591464</v>
      </c>
      <c r="AV25" s="155">
        <v>-1.73956648833796</v>
      </c>
      <c r="AW25" s="155">
        <v>-3.5368151981819498</v>
      </c>
      <c r="AX25" s="155">
        <v>-4.1276097750628198</v>
      </c>
      <c r="AY25" s="162">
        <v>-2.6695155505769699</v>
      </c>
      <c r="AZ25" s="155"/>
      <c r="BA25" s="163">
        <v>-3.4447495948079601</v>
      </c>
      <c r="BB25" s="164">
        <v>-3.7682406526805901</v>
      </c>
      <c r="BC25" s="165">
        <v>-3.6357777549924002</v>
      </c>
      <c r="BD25" s="155"/>
      <c r="BE25" s="166">
        <v>-3.1746172116042399</v>
      </c>
    </row>
    <row r="26" spans="1:57">
      <c r="A26" s="34" t="s">
        <v>58</v>
      </c>
      <c r="B26" s="2" t="str">
        <f t="shared" si="0"/>
        <v>Petersburg/Chester, VA</v>
      </c>
      <c r="C26" s="2"/>
      <c r="D26" s="23" t="s">
        <v>98</v>
      </c>
      <c r="E26" s="26" t="s">
        <v>99</v>
      </c>
      <c r="F26" s="2"/>
      <c r="G26" s="182">
        <v>90.4729003794411</v>
      </c>
      <c r="H26" s="177">
        <v>97.895759306875306</v>
      </c>
      <c r="I26" s="177">
        <v>98.909413817891306</v>
      </c>
      <c r="J26" s="177">
        <v>98.598336454235493</v>
      </c>
      <c r="K26" s="177">
        <v>95.030489368215896</v>
      </c>
      <c r="L26" s="183">
        <v>96.459874624411796</v>
      </c>
      <c r="M26" s="177"/>
      <c r="N26" s="184">
        <v>99.551392845394702</v>
      </c>
      <c r="O26" s="185">
        <v>103.448322633297</v>
      </c>
      <c r="P26" s="186">
        <v>101.507306813216</v>
      </c>
      <c r="Q26" s="177"/>
      <c r="R26" s="187">
        <v>97.940762071866303</v>
      </c>
      <c r="S26" s="160"/>
      <c r="T26" s="161">
        <v>1.6256786146939199</v>
      </c>
      <c r="U26" s="155">
        <v>0.52712866828660498</v>
      </c>
      <c r="V26" s="155">
        <v>1.5320136496935</v>
      </c>
      <c r="W26" s="155">
        <v>6.2107861154531298E-2</v>
      </c>
      <c r="X26" s="155">
        <v>-0.24376927816494001</v>
      </c>
      <c r="Y26" s="162">
        <v>0.67675990145118103</v>
      </c>
      <c r="Z26" s="155"/>
      <c r="AA26" s="163">
        <v>-2.6591645172718201</v>
      </c>
      <c r="AB26" s="164">
        <v>0.22581258353927</v>
      </c>
      <c r="AC26" s="165">
        <v>-1.2038069137634499</v>
      </c>
      <c r="AD26" s="155"/>
      <c r="AE26" s="166">
        <v>0.110122111929813</v>
      </c>
      <c r="AF26" s="29"/>
      <c r="AG26" s="182">
        <v>92.759942245631606</v>
      </c>
      <c r="AH26" s="177">
        <v>96.110047822419801</v>
      </c>
      <c r="AI26" s="177">
        <v>98.6219745529378</v>
      </c>
      <c r="AJ26" s="177">
        <v>96.836521403133901</v>
      </c>
      <c r="AK26" s="177">
        <v>93.667770952096703</v>
      </c>
      <c r="AL26" s="183">
        <v>95.701188888888794</v>
      </c>
      <c r="AM26" s="177"/>
      <c r="AN26" s="184">
        <v>102.21086936210899</v>
      </c>
      <c r="AO26" s="185">
        <v>105.99530858177501</v>
      </c>
      <c r="AP26" s="186">
        <v>104.15469210430101</v>
      </c>
      <c r="AQ26" s="177"/>
      <c r="AR26" s="187">
        <v>98.334544099873696</v>
      </c>
      <c r="AS26" s="160"/>
      <c r="AT26" s="161">
        <v>-0.12938828112008</v>
      </c>
      <c r="AU26" s="155">
        <v>1.51212209020237</v>
      </c>
      <c r="AV26" s="155">
        <v>2.8882687093805002</v>
      </c>
      <c r="AW26" s="155">
        <v>0.77842911181801</v>
      </c>
      <c r="AX26" s="155">
        <v>-1.2240696173425101</v>
      </c>
      <c r="AY26" s="162">
        <v>0.81618144464262798</v>
      </c>
      <c r="AZ26" s="155"/>
      <c r="BA26" s="163">
        <v>-0.25440328329422601</v>
      </c>
      <c r="BB26" s="164">
        <v>2.3800941688341402</v>
      </c>
      <c r="BC26" s="165">
        <v>1.10553925988584</v>
      </c>
      <c r="BD26" s="155"/>
      <c r="BE26" s="166">
        <v>0.980041082224541</v>
      </c>
    </row>
    <row r="27" spans="1:57">
      <c r="A27" s="34" t="s">
        <v>111</v>
      </c>
      <c r="B27" s="2" t="s">
        <v>49</v>
      </c>
      <c r="C27" s="2"/>
      <c r="D27" s="23" t="s">
        <v>98</v>
      </c>
      <c r="E27" s="26" t="s">
        <v>99</v>
      </c>
      <c r="F27" s="2"/>
      <c r="G27" s="182">
        <v>125.484905020352</v>
      </c>
      <c r="H27" s="177">
        <v>124.33417678571401</v>
      </c>
      <c r="I27" s="177">
        <v>125.713512695476</v>
      </c>
      <c r="J27" s="177">
        <v>121.739157182912</v>
      </c>
      <c r="K27" s="177">
        <v>120.971183659217</v>
      </c>
      <c r="L27" s="183">
        <v>123.552282060518</v>
      </c>
      <c r="M27" s="177"/>
      <c r="N27" s="184">
        <v>152.609285604783</v>
      </c>
      <c r="O27" s="185">
        <v>153.18258598312701</v>
      </c>
      <c r="P27" s="186">
        <v>152.88782454480901</v>
      </c>
      <c r="Q27" s="177"/>
      <c r="R27" s="187">
        <v>132.75395406334201</v>
      </c>
      <c r="S27" s="160"/>
      <c r="T27" s="161">
        <v>15.094219199214001</v>
      </c>
      <c r="U27" s="155">
        <v>11.9353752157988</v>
      </c>
      <c r="V27" s="155">
        <v>12.343946981280499</v>
      </c>
      <c r="W27" s="155">
        <v>4.1530289669436797</v>
      </c>
      <c r="X27" s="155">
        <v>1.37317981161918</v>
      </c>
      <c r="Y27" s="162">
        <v>8.3892678109004795</v>
      </c>
      <c r="Z27" s="155"/>
      <c r="AA27" s="163">
        <v>8.26260460084554</v>
      </c>
      <c r="AB27" s="164">
        <v>7.3123932378326097</v>
      </c>
      <c r="AC27" s="165">
        <v>7.7901151351187696</v>
      </c>
      <c r="AD27" s="155"/>
      <c r="AE27" s="166">
        <v>8.2163543597589594</v>
      </c>
      <c r="AF27" s="29"/>
      <c r="AG27" s="182">
        <v>127.363335504532</v>
      </c>
      <c r="AH27" s="177">
        <v>115.432299127294</v>
      </c>
      <c r="AI27" s="177">
        <v>113.86473689048201</v>
      </c>
      <c r="AJ27" s="177">
        <v>114.544793152639</v>
      </c>
      <c r="AK27" s="177">
        <v>116.496711323178</v>
      </c>
      <c r="AL27" s="183">
        <v>117.243433894276</v>
      </c>
      <c r="AM27" s="177"/>
      <c r="AN27" s="184">
        <v>148.364131683605</v>
      </c>
      <c r="AO27" s="185">
        <v>154.52196660259401</v>
      </c>
      <c r="AP27" s="186">
        <v>151.44792700290699</v>
      </c>
      <c r="AQ27" s="177"/>
      <c r="AR27" s="187">
        <v>128.303506967635</v>
      </c>
      <c r="AS27" s="160"/>
      <c r="AT27" s="161">
        <v>10.1505284660289</v>
      </c>
      <c r="AU27" s="155">
        <v>5.1666320641445003</v>
      </c>
      <c r="AV27" s="155">
        <v>4.0534213913038704</v>
      </c>
      <c r="AW27" s="155">
        <v>3.4421354828220898</v>
      </c>
      <c r="AX27" s="155">
        <v>3.3350305730191301</v>
      </c>
      <c r="AY27" s="162">
        <v>5.12970206465784</v>
      </c>
      <c r="AZ27" s="155"/>
      <c r="BA27" s="163">
        <v>7.7943771420520296</v>
      </c>
      <c r="BB27" s="164">
        <v>7.82654314651605</v>
      </c>
      <c r="BC27" s="165">
        <v>7.7811731918971203</v>
      </c>
      <c r="BD27" s="155"/>
      <c r="BE27" s="166">
        <v>6.0515246618631897</v>
      </c>
    </row>
    <row r="28" spans="1:57">
      <c r="A28" s="34" t="s">
        <v>54</v>
      </c>
      <c r="B28" s="2" t="str">
        <f t="shared" si="0"/>
        <v>Roanoke, VA</v>
      </c>
      <c r="C28" s="2"/>
      <c r="D28" s="23" t="s">
        <v>98</v>
      </c>
      <c r="E28" s="26" t="s">
        <v>99</v>
      </c>
      <c r="F28" s="2"/>
      <c r="G28" s="182">
        <v>96.737560447491802</v>
      </c>
      <c r="H28" s="177">
        <v>106.114626478223</v>
      </c>
      <c r="I28" s="177">
        <v>112.30932871603601</v>
      </c>
      <c r="J28" s="177">
        <v>126.81438966630699</v>
      </c>
      <c r="K28" s="177">
        <v>125.675844343517</v>
      </c>
      <c r="L28" s="183">
        <v>115.774089625789</v>
      </c>
      <c r="M28" s="177"/>
      <c r="N28" s="184">
        <v>136.670697286012</v>
      </c>
      <c r="O28" s="185">
        <v>113.8419567757</v>
      </c>
      <c r="P28" s="186">
        <v>127.15455320185001</v>
      </c>
      <c r="Q28" s="177"/>
      <c r="R28" s="187">
        <v>119.14939664199299</v>
      </c>
      <c r="S28" s="160"/>
      <c r="T28" s="161">
        <v>-1.3272094353409101</v>
      </c>
      <c r="U28" s="155">
        <v>-2.5798967630534699</v>
      </c>
      <c r="V28" s="155">
        <v>-0.91629730446358904</v>
      </c>
      <c r="W28" s="155">
        <v>12.3736214423554</v>
      </c>
      <c r="X28" s="155">
        <v>14.334389022129301</v>
      </c>
      <c r="Y28" s="162">
        <v>5.8840040091922798</v>
      </c>
      <c r="Z28" s="155"/>
      <c r="AA28" s="163">
        <v>27.050619547638298</v>
      </c>
      <c r="AB28" s="164">
        <v>5.3698229893489398</v>
      </c>
      <c r="AC28" s="165">
        <v>17.9499658822347</v>
      </c>
      <c r="AD28" s="155"/>
      <c r="AE28" s="166">
        <v>9.40186137647094</v>
      </c>
      <c r="AF28" s="29"/>
      <c r="AG28" s="182">
        <v>98.956324763193507</v>
      </c>
      <c r="AH28" s="177">
        <v>105.109677242888</v>
      </c>
      <c r="AI28" s="177">
        <v>109.761066639158</v>
      </c>
      <c r="AJ28" s="177">
        <v>113.41829892025</v>
      </c>
      <c r="AK28" s="177">
        <v>111.593018213356</v>
      </c>
      <c r="AL28" s="183">
        <v>108.457125040837</v>
      </c>
      <c r="AM28" s="177"/>
      <c r="AN28" s="184">
        <v>121.617076008599</v>
      </c>
      <c r="AO28" s="185">
        <v>118.690125920185</v>
      </c>
      <c r="AP28" s="186">
        <v>120.16893706070201</v>
      </c>
      <c r="AQ28" s="177"/>
      <c r="AR28" s="187">
        <v>112.06160991534</v>
      </c>
      <c r="AS28" s="160"/>
      <c r="AT28" s="161">
        <v>-1.14777975317952</v>
      </c>
      <c r="AU28" s="155">
        <v>-2.2477894259807698</v>
      </c>
      <c r="AV28" s="155">
        <v>-1.3952245106564201</v>
      </c>
      <c r="AW28" s="155">
        <v>0.71209449282582105</v>
      </c>
      <c r="AX28" s="155">
        <v>1.59825252935754</v>
      </c>
      <c r="AY28" s="162">
        <v>-0.30949674543112698</v>
      </c>
      <c r="AZ28" s="155"/>
      <c r="BA28" s="163">
        <v>8.1364809106563794</v>
      </c>
      <c r="BB28" s="164">
        <v>5.2172872006231801</v>
      </c>
      <c r="BC28" s="165">
        <v>6.6887751808218701</v>
      </c>
      <c r="BD28" s="155"/>
      <c r="BE28" s="166">
        <v>1.9415493719075501</v>
      </c>
    </row>
    <row r="29" spans="1:57">
      <c r="A29" s="34" t="s">
        <v>55</v>
      </c>
      <c r="B29" s="2" t="str">
        <f t="shared" si="0"/>
        <v>Charlottesville, VA</v>
      </c>
      <c r="C29" s="2"/>
      <c r="D29" s="23" t="s">
        <v>98</v>
      </c>
      <c r="E29" s="26" t="s">
        <v>99</v>
      </c>
      <c r="F29" s="2"/>
      <c r="G29" s="182">
        <v>166.209927508584</v>
      </c>
      <c r="H29" s="177">
        <v>155.17720597386401</v>
      </c>
      <c r="I29" s="177">
        <v>150.56333333333299</v>
      </c>
      <c r="J29" s="177">
        <v>152.31153569286101</v>
      </c>
      <c r="K29" s="177">
        <v>162.34855984340001</v>
      </c>
      <c r="L29" s="183">
        <v>157.046669997501</v>
      </c>
      <c r="M29" s="177"/>
      <c r="N29" s="184">
        <v>213.64103492552599</v>
      </c>
      <c r="O29" s="185">
        <v>207.771177783979</v>
      </c>
      <c r="P29" s="186">
        <v>210.828182426106</v>
      </c>
      <c r="Q29" s="177"/>
      <c r="R29" s="187">
        <v>174.16635872110299</v>
      </c>
      <c r="S29" s="160"/>
      <c r="T29" s="161">
        <v>10.3719461255718</v>
      </c>
      <c r="U29" s="155">
        <v>7.4918862826575801</v>
      </c>
      <c r="V29" s="155">
        <v>0.83285930623607896</v>
      </c>
      <c r="W29" s="155">
        <v>0.141590689596061</v>
      </c>
      <c r="X29" s="155">
        <v>-0.28335317256253301</v>
      </c>
      <c r="Y29" s="162">
        <v>3.2688684513520601</v>
      </c>
      <c r="Z29" s="155"/>
      <c r="AA29" s="163">
        <v>-6.6056968547208497</v>
      </c>
      <c r="AB29" s="164">
        <v>-8.9617060164187308</v>
      </c>
      <c r="AC29" s="165">
        <v>-7.7310951921023001</v>
      </c>
      <c r="AD29" s="155"/>
      <c r="AE29" s="166">
        <v>-0.31690185451677</v>
      </c>
      <c r="AF29" s="29"/>
      <c r="AG29" s="182">
        <v>192.944328519256</v>
      </c>
      <c r="AH29" s="177">
        <v>148.123484289977</v>
      </c>
      <c r="AI29" s="177">
        <v>144.91641814847301</v>
      </c>
      <c r="AJ29" s="177">
        <v>147.378972298745</v>
      </c>
      <c r="AK29" s="177">
        <v>161.579068623853</v>
      </c>
      <c r="AL29" s="183">
        <v>158.867385761695</v>
      </c>
      <c r="AM29" s="177"/>
      <c r="AN29" s="184">
        <v>237.20862079436401</v>
      </c>
      <c r="AO29" s="185">
        <v>246.46303819444401</v>
      </c>
      <c r="AP29" s="186">
        <v>241.947444141527</v>
      </c>
      <c r="AQ29" s="177"/>
      <c r="AR29" s="187">
        <v>187.94394142415601</v>
      </c>
      <c r="AS29" s="160"/>
      <c r="AT29" s="161">
        <v>4.10681128937766</v>
      </c>
      <c r="AU29" s="155">
        <v>1.48644988010566</v>
      </c>
      <c r="AV29" s="155">
        <v>-2.2612788213666901</v>
      </c>
      <c r="AW29" s="155">
        <v>-2.40401320467085</v>
      </c>
      <c r="AX29" s="155">
        <v>-0.93359414614757796</v>
      </c>
      <c r="AY29" s="162">
        <v>0.212295999528721</v>
      </c>
      <c r="AZ29" s="155"/>
      <c r="BA29" s="163">
        <v>2.0831652223716399</v>
      </c>
      <c r="BB29" s="164">
        <v>2.1779892353741199</v>
      </c>
      <c r="BC29" s="165">
        <v>2.1418907925035899</v>
      </c>
      <c r="BD29" s="155"/>
      <c r="BE29" s="166">
        <v>1.89067171110881</v>
      </c>
    </row>
    <row r="30" spans="1:57">
      <c r="A30" s="20" t="s">
        <v>112</v>
      </c>
      <c r="B30" t="s">
        <v>56</v>
      </c>
      <c r="C30" s="2"/>
      <c r="D30" s="23" t="s">
        <v>98</v>
      </c>
      <c r="E30" s="26" t="s">
        <v>99</v>
      </c>
      <c r="F30" s="2"/>
      <c r="G30" s="182">
        <v>114.77781903068001</v>
      </c>
      <c r="H30" s="177">
        <v>110.50084363478599</v>
      </c>
      <c r="I30" s="177">
        <v>112.426065974343</v>
      </c>
      <c r="J30" s="177">
        <v>113.025302091402</v>
      </c>
      <c r="K30" s="177">
        <v>112.59061660079</v>
      </c>
      <c r="L30" s="183">
        <v>112.65820862893899</v>
      </c>
      <c r="M30" s="177"/>
      <c r="N30" s="184">
        <v>121.49363528481</v>
      </c>
      <c r="O30" s="185">
        <v>120.55686413902001</v>
      </c>
      <c r="P30" s="186">
        <v>121.02487944664</v>
      </c>
      <c r="Q30" s="177"/>
      <c r="R30" s="187">
        <v>115.12214497730101</v>
      </c>
      <c r="S30" s="160"/>
      <c r="T30" s="161">
        <v>1.7700322937578401</v>
      </c>
      <c r="U30" s="155">
        <v>4.9190500301814302</v>
      </c>
      <c r="V30" s="155">
        <v>2.8161064676545799</v>
      </c>
      <c r="W30" s="155">
        <v>5.6468781855012997</v>
      </c>
      <c r="X30" s="155">
        <v>4.4055223308234899</v>
      </c>
      <c r="Y30" s="162">
        <v>3.9353273156850901</v>
      </c>
      <c r="Z30" s="155"/>
      <c r="AA30" s="163">
        <v>3.4065207627620699</v>
      </c>
      <c r="AB30" s="164">
        <v>2.8079035456603298</v>
      </c>
      <c r="AC30" s="165">
        <v>3.1080675611105701</v>
      </c>
      <c r="AD30" s="155"/>
      <c r="AE30" s="166">
        <v>3.5460038816636201</v>
      </c>
      <c r="AF30" s="29"/>
      <c r="AG30" s="182">
        <v>106.242788535031</v>
      </c>
      <c r="AH30" s="177">
        <v>108.139814982768</v>
      </c>
      <c r="AI30" s="177">
        <v>111.52011942072799</v>
      </c>
      <c r="AJ30" s="177">
        <v>112.390850131926</v>
      </c>
      <c r="AK30" s="177">
        <v>113.480375524403</v>
      </c>
      <c r="AL30" s="183">
        <v>110.57945944128799</v>
      </c>
      <c r="AM30" s="177"/>
      <c r="AN30" s="184">
        <v>131.62877221248101</v>
      </c>
      <c r="AO30" s="185">
        <v>133.10434156378599</v>
      </c>
      <c r="AP30" s="186">
        <v>132.37972517627301</v>
      </c>
      <c r="AQ30" s="177"/>
      <c r="AR30" s="187">
        <v>117.665114662592</v>
      </c>
      <c r="AS30" s="160"/>
      <c r="AT30" s="161">
        <v>5.4317947715330801</v>
      </c>
      <c r="AU30" s="155">
        <v>5.3039740800413497</v>
      </c>
      <c r="AV30" s="155">
        <v>5.3493000991441599</v>
      </c>
      <c r="AW30" s="155">
        <v>7.1138113187322602</v>
      </c>
      <c r="AX30" s="155">
        <v>5.9050103557589102</v>
      </c>
      <c r="AY30" s="162">
        <v>5.8070964656179198</v>
      </c>
      <c r="AZ30" s="155"/>
      <c r="BA30" s="163">
        <v>2.4732252301679298</v>
      </c>
      <c r="BB30" s="164">
        <v>3.0116490159900899</v>
      </c>
      <c r="BC30" s="165">
        <v>2.7481583892821702</v>
      </c>
      <c r="BD30" s="155"/>
      <c r="BE30" s="166">
        <v>4.5195030920859498</v>
      </c>
    </row>
    <row r="31" spans="1:57">
      <c r="A31" s="20" t="s">
        <v>52</v>
      </c>
      <c r="B31" s="2" t="str">
        <f t="shared" si="0"/>
        <v>Staunton &amp; Harrisonburg, VA</v>
      </c>
      <c r="C31" s="2"/>
      <c r="D31" s="23" t="s">
        <v>98</v>
      </c>
      <c r="E31" s="26" t="s">
        <v>99</v>
      </c>
      <c r="F31" s="2"/>
      <c r="G31" s="182">
        <v>90.718363295880096</v>
      </c>
      <c r="H31" s="177">
        <v>95.016340478409404</v>
      </c>
      <c r="I31" s="177">
        <v>96.450397846245806</v>
      </c>
      <c r="J31" s="177">
        <v>96.599683966366996</v>
      </c>
      <c r="K31" s="177">
        <v>98.545792926411806</v>
      </c>
      <c r="L31" s="183">
        <v>95.705391363439702</v>
      </c>
      <c r="M31" s="177"/>
      <c r="N31" s="184">
        <v>119.72172413793101</v>
      </c>
      <c r="O31" s="185">
        <v>119.224204999999</v>
      </c>
      <c r="P31" s="186">
        <v>119.475701570033</v>
      </c>
      <c r="Q31" s="177"/>
      <c r="R31" s="187">
        <v>103.62589059152999</v>
      </c>
      <c r="S31" s="160"/>
      <c r="T31" s="161">
        <v>-3.67966222418434</v>
      </c>
      <c r="U31" s="155">
        <v>-1.7107995720970399</v>
      </c>
      <c r="V31" s="155">
        <v>-1.0541659492215101</v>
      </c>
      <c r="W31" s="155">
        <v>-1.0655882671635299</v>
      </c>
      <c r="X31" s="155">
        <v>-0.28996572330506398</v>
      </c>
      <c r="Y31" s="162">
        <v>-1.4585256853085</v>
      </c>
      <c r="Z31" s="155"/>
      <c r="AA31" s="163">
        <v>6.2827290440418304</v>
      </c>
      <c r="AB31" s="164">
        <v>5.76046416472603</v>
      </c>
      <c r="AC31" s="165">
        <v>6.02524952632292</v>
      </c>
      <c r="AD31" s="155"/>
      <c r="AE31" s="166">
        <v>1.53829937953804</v>
      </c>
      <c r="AF31" s="29"/>
      <c r="AG31" s="182">
        <v>94.856961250228395</v>
      </c>
      <c r="AH31" s="177">
        <v>95.080203908241202</v>
      </c>
      <c r="AI31" s="177">
        <v>98.072026074433396</v>
      </c>
      <c r="AJ31" s="177">
        <v>97.8830918185066</v>
      </c>
      <c r="AK31" s="177">
        <v>99.411159062885304</v>
      </c>
      <c r="AL31" s="183">
        <v>97.242721944866503</v>
      </c>
      <c r="AM31" s="177"/>
      <c r="AN31" s="184">
        <v>118.57569041978</v>
      </c>
      <c r="AO31" s="185">
        <v>116.601936295568</v>
      </c>
      <c r="AP31" s="186">
        <v>117.593844909174</v>
      </c>
      <c r="AQ31" s="177"/>
      <c r="AR31" s="187">
        <v>104.097019834863</v>
      </c>
      <c r="AS31" s="160"/>
      <c r="AT31" s="161">
        <v>-0.22277405817656701</v>
      </c>
      <c r="AU31" s="155">
        <v>1.29487969484568</v>
      </c>
      <c r="AV31" s="155">
        <v>0.94890207287429695</v>
      </c>
      <c r="AW31" s="155">
        <v>-0.92705937474976896</v>
      </c>
      <c r="AX31" s="155">
        <v>-0.92078757008587797</v>
      </c>
      <c r="AY31" s="162">
        <v>-2.9992018787250201E-2</v>
      </c>
      <c r="AZ31" s="155"/>
      <c r="BA31" s="163">
        <v>1.71607072985691</v>
      </c>
      <c r="BB31" s="164">
        <v>0.403502232304911</v>
      </c>
      <c r="BC31" s="165">
        <v>1.06411130266138</v>
      </c>
      <c r="BD31" s="155"/>
      <c r="BE31" s="166">
        <v>0.35008916910084098</v>
      </c>
    </row>
    <row r="32" spans="1:57">
      <c r="A32" s="20" t="s">
        <v>51</v>
      </c>
      <c r="B32" s="2" t="str">
        <f t="shared" si="0"/>
        <v>Blacksburg &amp; Wytheville, VA</v>
      </c>
      <c r="C32" s="2"/>
      <c r="D32" s="23" t="s">
        <v>98</v>
      </c>
      <c r="E32" s="26" t="s">
        <v>99</v>
      </c>
      <c r="F32" s="2"/>
      <c r="G32" s="182">
        <v>94.759375000000006</v>
      </c>
      <c r="H32" s="177">
        <v>97.267057329462901</v>
      </c>
      <c r="I32" s="177">
        <v>99.635771446862904</v>
      </c>
      <c r="J32" s="177">
        <v>100.59409896151401</v>
      </c>
      <c r="K32" s="177">
        <v>100.07275942609201</v>
      </c>
      <c r="L32" s="183">
        <v>98.767797798499601</v>
      </c>
      <c r="M32" s="177"/>
      <c r="N32" s="184">
        <v>118.515863299478</v>
      </c>
      <c r="O32" s="185">
        <v>114.047724550898</v>
      </c>
      <c r="P32" s="186">
        <v>116.495826440066</v>
      </c>
      <c r="Q32" s="177"/>
      <c r="R32" s="187">
        <v>104.40444959831601</v>
      </c>
      <c r="S32" s="160"/>
      <c r="T32" s="161">
        <v>0.62763989184656799</v>
      </c>
      <c r="U32" s="155">
        <v>1.3750505237774799</v>
      </c>
      <c r="V32" s="155">
        <v>2.9914829518320198</v>
      </c>
      <c r="W32" s="155">
        <v>2.9640000249809502</v>
      </c>
      <c r="X32" s="155">
        <v>1.9200551054609101</v>
      </c>
      <c r="Y32" s="162">
        <v>2.1763793458335599</v>
      </c>
      <c r="Z32" s="155"/>
      <c r="AA32" s="163">
        <v>-1.6946279749742901</v>
      </c>
      <c r="AB32" s="164">
        <v>-3.0827865723327799</v>
      </c>
      <c r="AC32" s="165">
        <v>-2.2607283021352802</v>
      </c>
      <c r="AD32" s="155"/>
      <c r="AE32" s="166">
        <v>0.40919510754184402</v>
      </c>
      <c r="AF32" s="29"/>
      <c r="AG32" s="182">
        <v>97.897102836061705</v>
      </c>
      <c r="AH32" s="177">
        <v>96.918505875202499</v>
      </c>
      <c r="AI32" s="177">
        <v>99.945153006442297</v>
      </c>
      <c r="AJ32" s="177">
        <v>100.51536364406</v>
      </c>
      <c r="AK32" s="177">
        <v>101.582186301847</v>
      </c>
      <c r="AL32" s="183">
        <v>99.527818295006497</v>
      </c>
      <c r="AM32" s="177"/>
      <c r="AN32" s="184">
        <v>120.308991345866</v>
      </c>
      <c r="AO32" s="185">
        <v>117.30196292079999</v>
      </c>
      <c r="AP32" s="186">
        <v>118.87017586180001</v>
      </c>
      <c r="AQ32" s="177"/>
      <c r="AR32" s="187">
        <v>105.84380048531899</v>
      </c>
      <c r="AS32" s="160"/>
      <c r="AT32" s="161">
        <v>1.89917229727391</v>
      </c>
      <c r="AU32" s="155">
        <v>1.6930458065565399</v>
      </c>
      <c r="AV32" s="155">
        <v>2.8194832737874198</v>
      </c>
      <c r="AW32" s="155">
        <v>1.87790096432392</v>
      </c>
      <c r="AX32" s="155">
        <v>2.1997419712281001</v>
      </c>
      <c r="AY32" s="162">
        <v>2.1277878467423799</v>
      </c>
      <c r="AZ32" s="155"/>
      <c r="BA32" s="163">
        <v>0.72406104609272604</v>
      </c>
      <c r="BB32" s="164">
        <v>-0.67798386395340704</v>
      </c>
      <c r="BC32" s="165">
        <v>6.9789767955575593E-2</v>
      </c>
      <c r="BD32" s="155"/>
      <c r="BE32" s="166">
        <v>1.42134610177607</v>
      </c>
    </row>
    <row r="33" spans="1:64">
      <c r="A33" s="20" t="s">
        <v>50</v>
      </c>
      <c r="B33" s="2" t="str">
        <f t="shared" si="0"/>
        <v>Lynchburg, VA</v>
      </c>
      <c r="C33" s="2"/>
      <c r="D33" s="23" t="s">
        <v>98</v>
      </c>
      <c r="E33" s="26" t="s">
        <v>99</v>
      </c>
      <c r="F33" s="2"/>
      <c r="G33" s="182">
        <v>102.165265515035</v>
      </c>
      <c r="H33" s="177">
        <v>111.468331668331</v>
      </c>
      <c r="I33" s="177">
        <v>113.59422288642099</v>
      </c>
      <c r="J33" s="177">
        <v>113.786906354515</v>
      </c>
      <c r="K33" s="177">
        <v>111.79870666666601</v>
      </c>
      <c r="L33" s="183">
        <v>111.15811451322401</v>
      </c>
      <c r="M33" s="177"/>
      <c r="N33" s="184">
        <v>127.70869830827</v>
      </c>
      <c r="O33" s="185">
        <v>123.486833602584</v>
      </c>
      <c r="P33" s="186">
        <v>125.741319949811</v>
      </c>
      <c r="Q33" s="177"/>
      <c r="R33" s="187">
        <v>115.156605889638</v>
      </c>
      <c r="S33" s="160"/>
      <c r="T33" s="161">
        <v>-0.54671063356612304</v>
      </c>
      <c r="U33" s="155">
        <v>3.3810913372916098</v>
      </c>
      <c r="V33" s="155">
        <v>1.22822520507695</v>
      </c>
      <c r="W33" s="155">
        <v>1.4947156879243799</v>
      </c>
      <c r="X33" s="155">
        <v>-0.46459591754989998</v>
      </c>
      <c r="Y33" s="162">
        <v>1.06544986356952</v>
      </c>
      <c r="Z33" s="155"/>
      <c r="AA33" s="163">
        <v>-2.7033066244087398</v>
      </c>
      <c r="AB33" s="164">
        <v>-5.2375601531452203</v>
      </c>
      <c r="AC33" s="165">
        <v>-3.8674830496309598</v>
      </c>
      <c r="AD33" s="155"/>
      <c r="AE33" s="166">
        <v>-0.578583257341302</v>
      </c>
      <c r="AF33" s="29"/>
      <c r="AG33" s="182">
        <v>106.62460817146599</v>
      </c>
      <c r="AH33" s="177">
        <v>109.65247745208499</v>
      </c>
      <c r="AI33" s="177">
        <v>113.98671934865899</v>
      </c>
      <c r="AJ33" s="177">
        <v>113.880620930232</v>
      </c>
      <c r="AK33" s="177">
        <v>115.933816857688</v>
      </c>
      <c r="AL33" s="183">
        <v>112.441613970205</v>
      </c>
      <c r="AM33" s="177"/>
      <c r="AN33" s="184">
        <v>140.51238611233899</v>
      </c>
      <c r="AO33" s="185">
        <v>136.417884476534</v>
      </c>
      <c r="AP33" s="186">
        <v>138.551725250662</v>
      </c>
      <c r="AQ33" s="177"/>
      <c r="AR33" s="187">
        <v>120.56923497757801</v>
      </c>
      <c r="AS33" s="160"/>
      <c r="AT33" s="161">
        <v>1.12392982008124</v>
      </c>
      <c r="AU33" s="155">
        <v>4.0236477957788797</v>
      </c>
      <c r="AV33" s="155">
        <v>4.0340981522462496</v>
      </c>
      <c r="AW33" s="155">
        <v>2.7420391063379901</v>
      </c>
      <c r="AX33" s="155">
        <v>2.2807349686164802</v>
      </c>
      <c r="AY33" s="162">
        <v>2.8940462210256701</v>
      </c>
      <c r="AZ33" s="155"/>
      <c r="BA33" s="163">
        <v>1.9856580529418999</v>
      </c>
      <c r="BB33" s="164">
        <v>2.0837690940143099</v>
      </c>
      <c r="BC33" s="165">
        <v>2.0534929265615398</v>
      </c>
      <c r="BD33" s="155"/>
      <c r="BE33" s="166">
        <v>2.7452097052063298</v>
      </c>
    </row>
    <row r="34" spans="1:64">
      <c r="A34" s="20" t="s">
        <v>24</v>
      </c>
      <c r="B34" s="2" t="str">
        <f t="shared" si="0"/>
        <v>Central Virginia</v>
      </c>
      <c r="C34" s="2"/>
      <c r="D34" s="23" t="s">
        <v>98</v>
      </c>
      <c r="E34" s="26" t="s">
        <v>99</v>
      </c>
      <c r="F34" s="2"/>
      <c r="G34" s="182">
        <v>110.31834583149499</v>
      </c>
      <c r="H34" s="177">
        <v>117.163092367548</v>
      </c>
      <c r="I34" s="177">
        <v>122.810374103177</v>
      </c>
      <c r="J34" s="177">
        <v>122.94998998539501</v>
      </c>
      <c r="K34" s="177">
        <v>119.160815422691</v>
      </c>
      <c r="L34" s="183">
        <v>119.10809729224999</v>
      </c>
      <c r="M34" s="177"/>
      <c r="N34" s="184">
        <v>136.60820915469401</v>
      </c>
      <c r="O34" s="185">
        <v>133.311996728124</v>
      </c>
      <c r="P34" s="186">
        <v>135.00707437554999</v>
      </c>
      <c r="Q34" s="177"/>
      <c r="R34" s="187">
        <v>123.92566500283</v>
      </c>
      <c r="S34" s="160"/>
      <c r="T34" s="161">
        <v>-0.21518237611316199</v>
      </c>
      <c r="U34" s="155">
        <v>-2.2442228151706698</v>
      </c>
      <c r="V34" s="155">
        <v>-2.16134125884787</v>
      </c>
      <c r="W34" s="155">
        <v>-1.3964354223751001</v>
      </c>
      <c r="X34" s="155">
        <v>-3.8730363221297401</v>
      </c>
      <c r="Y34" s="162">
        <v>-2.0798864316676999</v>
      </c>
      <c r="Z34" s="155"/>
      <c r="AA34" s="163">
        <v>-2.10916145385728</v>
      </c>
      <c r="AB34" s="164">
        <v>-3.4567933621658899</v>
      </c>
      <c r="AC34" s="165">
        <v>-2.75598369795487</v>
      </c>
      <c r="AD34" s="155"/>
      <c r="AE34" s="166">
        <v>-2.0887896206505498</v>
      </c>
      <c r="AF34" s="29"/>
      <c r="AG34" s="182">
        <v>122.427699711663</v>
      </c>
      <c r="AH34" s="177">
        <v>114.31364280353399</v>
      </c>
      <c r="AI34" s="177">
        <v>118.950078321774</v>
      </c>
      <c r="AJ34" s="177">
        <v>119.03814630401099</v>
      </c>
      <c r="AK34" s="177">
        <v>117.72275478617</v>
      </c>
      <c r="AL34" s="183">
        <v>118.46451002828699</v>
      </c>
      <c r="AM34" s="177"/>
      <c r="AN34" s="184">
        <v>145.367145595274</v>
      </c>
      <c r="AO34" s="185">
        <v>148.89500426647101</v>
      </c>
      <c r="AP34" s="186">
        <v>147.158045214754</v>
      </c>
      <c r="AQ34" s="177"/>
      <c r="AR34" s="187">
        <v>127.720210440692</v>
      </c>
      <c r="AS34" s="160"/>
      <c r="AT34" s="161">
        <v>1.08560666117578</v>
      </c>
      <c r="AU34" s="155">
        <v>-0.493837155858322</v>
      </c>
      <c r="AV34" s="155">
        <v>-0.45297311099665999</v>
      </c>
      <c r="AW34" s="155">
        <v>-0.40811192494660098</v>
      </c>
      <c r="AX34" s="155">
        <v>-1.80881831476896</v>
      </c>
      <c r="AY34" s="162">
        <v>-0.45454347289112101</v>
      </c>
      <c r="AZ34" s="155"/>
      <c r="BA34" s="163">
        <v>0.63096587568851203</v>
      </c>
      <c r="BB34" s="164">
        <v>0.88350957537571195</v>
      </c>
      <c r="BC34" s="165">
        <v>0.75609480199433299</v>
      </c>
      <c r="BD34" s="155"/>
      <c r="BE34" s="166">
        <v>8.4884805971822894E-2</v>
      </c>
    </row>
    <row r="35" spans="1:64">
      <c r="A35" s="20" t="s">
        <v>25</v>
      </c>
      <c r="B35" s="2" t="str">
        <f t="shared" si="0"/>
        <v>Chesapeake Bay</v>
      </c>
      <c r="C35" s="2"/>
      <c r="D35" s="23" t="s">
        <v>98</v>
      </c>
      <c r="E35" s="26" t="s">
        <v>99</v>
      </c>
      <c r="F35" s="2"/>
      <c r="G35" s="182">
        <v>124.00240740740701</v>
      </c>
      <c r="H35" s="177">
        <v>115.827896009673</v>
      </c>
      <c r="I35" s="177">
        <v>112.523636363636</v>
      </c>
      <c r="J35" s="177">
        <v>117.254683937823</v>
      </c>
      <c r="K35" s="177">
        <v>115.58</v>
      </c>
      <c r="L35" s="183">
        <v>116.659050082294</v>
      </c>
      <c r="M35" s="177"/>
      <c r="N35" s="184">
        <v>137.126980932203</v>
      </c>
      <c r="O35" s="185">
        <v>140.21607368420999</v>
      </c>
      <c r="P35" s="186">
        <v>138.67642027455099</v>
      </c>
      <c r="Q35" s="177"/>
      <c r="R35" s="187">
        <v>123.44299333007901</v>
      </c>
      <c r="S35" s="160"/>
      <c r="T35" s="161">
        <v>6.0931785783712202</v>
      </c>
      <c r="U35" s="155">
        <v>-6.2716403973638597</v>
      </c>
      <c r="V35" s="155">
        <v>-6.0038385943969201</v>
      </c>
      <c r="W35" s="155">
        <v>-9.3882043704511702</v>
      </c>
      <c r="X35" s="155">
        <v>-12.6805357633831</v>
      </c>
      <c r="Y35" s="162">
        <v>-6.5794721867965302</v>
      </c>
      <c r="Z35" s="155"/>
      <c r="AA35" s="163">
        <v>-11.965081566544301</v>
      </c>
      <c r="AB35" s="164">
        <v>-12.916830966651601</v>
      </c>
      <c r="AC35" s="165">
        <v>-12.468165064826501</v>
      </c>
      <c r="AD35" s="155"/>
      <c r="AE35" s="166">
        <v>-8.79565676832941</v>
      </c>
      <c r="AF35" s="29"/>
      <c r="AG35" s="182">
        <v>122.17296116504799</v>
      </c>
      <c r="AH35" s="177">
        <v>114.783253572615</v>
      </c>
      <c r="AI35" s="177">
        <v>113.25861340679501</v>
      </c>
      <c r="AJ35" s="177">
        <v>113.790285126396</v>
      </c>
      <c r="AK35" s="177">
        <v>118.458213204118</v>
      </c>
      <c r="AL35" s="183">
        <v>116.288252650402</v>
      </c>
      <c r="AM35" s="177"/>
      <c r="AN35" s="184">
        <v>151.166666666666</v>
      </c>
      <c r="AO35" s="185">
        <v>155.10133919338099</v>
      </c>
      <c r="AP35" s="186">
        <v>153.18193591101601</v>
      </c>
      <c r="AQ35" s="177"/>
      <c r="AR35" s="187">
        <v>128.292608358466</v>
      </c>
      <c r="AS35" s="160"/>
      <c r="AT35" s="161">
        <v>1.12494236915835</v>
      </c>
      <c r="AU35" s="155">
        <v>-1.94909947642786</v>
      </c>
      <c r="AV35" s="155">
        <v>-6.3097337596952698</v>
      </c>
      <c r="AW35" s="155">
        <v>-8.1807934535251601</v>
      </c>
      <c r="AX35" s="155">
        <v>-5.9233532496018997</v>
      </c>
      <c r="AY35" s="162">
        <v>-4.5900034441529201</v>
      </c>
      <c r="AZ35" s="155"/>
      <c r="BA35" s="163">
        <v>-1.28373854785427</v>
      </c>
      <c r="BB35" s="164">
        <v>-1.6830471208754301</v>
      </c>
      <c r="BC35" s="165">
        <v>-1.5205859265745401</v>
      </c>
      <c r="BD35" s="155"/>
      <c r="BE35" s="166">
        <v>-3.37103572363631</v>
      </c>
    </row>
    <row r="36" spans="1:64">
      <c r="A36" s="20" t="s">
        <v>26</v>
      </c>
      <c r="B36" s="2" t="str">
        <f t="shared" si="0"/>
        <v>Coastal Virginia - Eastern Shore</v>
      </c>
      <c r="C36" s="2"/>
      <c r="D36" s="23" t="s">
        <v>98</v>
      </c>
      <c r="E36" s="26" t="s">
        <v>99</v>
      </c>
      <c r="F36" s="2"/>
      <c r="G36" s="182">
        <v>123.49852287581599</v>
      </c>
      <c r="H36" s="177">
        <v>124.82771221532001</v>
      </c>
      <c r="I36" s="177">
        <v>123.384793969849</v>
      </c>
      <c r="J36" s="177">
        <v>124.663618677042</v>
      </c>
      <c r="K36" s="177">
        <v>124.64023880597</v>
      </c>
      <c r="L36" s="183">
        <v>124.237329270855</v>
      </c>
      <c r="M36" s="177"/>
      <c r="N36" s="184">
        <v>157.521883116883</v>
      </c>
      <c r="O36" s="185">
        <v>159.20476331360899</v>
      </c>
      <c r="P36" s="186">
        <v>158.33758126194999</v>
      </c>
      <c r="Q36" s="177"/>
      <c r="R36" s="187">
        <v>134.65007590132799</v>
      </c>
      <c r="S36" s="160"/>
      <c r="T36" s="161">
        <v>0.34690163330026802</v>
      </c>
      <c r="U36" s="155">
        <v>-1.6106810798965501</v>
      </c>
      <c r="V36" s="155">
        <v>-1.4721129758121301</v>
      </c>
      <c r="W36" s="155">
        <v>-2.9687701808436402</v>
      </c>
      <c r="X36" s="155">
        <v>-5.6875560381402002</v>
      </c>
      <c r="Y36" s="162">
        <v>-2.4815091210139899</v>
      </c>
      <c r="Z36" s="155"/>
      <c r="AA36" s="163">
        <v>-3.6268630153651098</v>
      </c>
      <c r="AB36" s="164">
        <v>-7.0874273027733601</v>
      </c>
      <c r="AC36" s="165">
        <v>-5.4356885076023698</v>
      </c>
      <c r="AD36" s="155"/>
      <c r="AE36" s="166">
        <v>-4.0327865777063199</v>
      </c>
      <c r="AF36" s="29"/>
      <c r="AG36" s="182">
        <v>126.128472400513</v>
      </c>
      <c r="AH36" s="177">
        <v>117.785275052036</v>
      </c>
      <c r="AI36" s="177">
        <v>118.118401387776</v>
      </c>
      <c r="AJ36" s="177">
        <v>117.676031872509</v>
      </c>
      <c r="AK36" s="177">
        <v>116.52978775510201</v>
      </c>
      <c r="AL36" s="183">
        <v>119.043081625721</v>
      </c>
      <c r="AM36" s="177"/>
      <c r="AN36" s="184">
        <v>145.913905472636</v>
      </c>
      <c r="AO36" s="185">
        <v>153.56674587778801</v>
      </c>
      <c r="AP36" s="186">
        <v>149.78918958742599</v>
      </c>
      <c r="AQ36" s="177"/>
      <c r="AR36" s="187">
        <v>128.744604416892</v>
      </c>
      <c r="AS36" s="160"/>
      <c r="AT36" s="161">
        <v>1.8835267178397499</v>
      </c>
      <c r="AU36" s="155">
        <v>1.9752645058610501</v>
      </c>
      <c r="AV36" s="155">
        <v>0.36895941849502001</v>
      </c>
      <c r="AW36" s="155">
        <v>-0.37553290876801398</v>
      </c>
      <c r="AX36" s="155">
        <v>-2.1851708494291899</v>
      </c>
      <c r="AY36" s="162">
        <v>0.25261848576243301</v>
      </c>
      <c r="AZ36" s="155"/>
      <c r="BA36" s="163">
        <v>-0.78585766608796603</v>
      </c>
      <c r="BB36" s="164">
        <v>-3.5184846570214199</v>
      </c>
      <c r="BC36" s="165">
        <v>-2.25555095810273</v>
      </c>
      <c r="BD36" s="155"/>
      <c r="BE36" s="166">
        <v>-1.0844158812373701</v>
      </c>
    </row>
    <row r="37" spans="1:64">
      <c r="A37" s="20" t="s">
        <v>27</v>
      </c>
      <c r="B37" s="2" t="str">
        <f t="shared" si="0"/>
        <v>Coastal Virginia - Hampton Roads</v>
      </c>
      <c r="C37" s="2"/>
      <c r="D37" s="23" t="s">
        <v>98</v>
      </c>
      <c r="E37" s="26" t="s">
        <v>99</v>
      </c>
      <c r="F37" s="2"/>
      <c r="G37" s="182">
        <v>131.05872788021199</v>
      </c>
      <c r="H37" s="177">
        <v>129.663902503293</v>
      </c>
      <c r="I37" s="177">
        <v>133.78850991460399</v>
      </c>
      <c r="J37" s="177">
        <v>133.36273988160701</v>
      </c>
      <c r="K37" s="177">
        <v>136.14848412533701</v>
      </c>
      <c r="L37" s="183">
        <v>132.909691160731</v>
      </c>
      <c r="M37" s="177"/>
      <c r="N37" s="184">
        <v>170.773523656219</v>
      </c>
      <c r="O37" s="185">
        <v>171.81078667611601</v>
      </c>
      <c r="P37" s="186">
        <v>171.286855161418</v>
      </c>
      <c r="Q37" s="177"/>
      <c r="R37" s="187">
        <v>144.99776839293099</v>
      </c>
      <c r="S37" s="160"/>
      <c r="T37" s="161">
        <v>-0.23554112139394501</v>
      </c>
      <c r="U37" s="155">
        <v>-3.3341473375950699</v>
      </c>
      <c r="V37" s="155">
        <v>-3.3346289546964698</v>
      </c>
      <c r="W37" s="155">
        <v>-3.2149437164725501</v>
      </c>
      <c r="X37" s="155">
        <v>-1.4346042473483001</v>
      </c>
      <c r="Y37" s="162">
        <v>-2.3763673659845899</v>
      </c>
      <c r="Z37" s="155"/>
      <c r="AA37" s="163">
        <v>-6.2373167769279902</v>
      </c>
      <c r="AB37" s="164">
        <v>-9.1805210444026208</v>
      </c>
      <c r="AC37" s="165">
        <v>-7.7580678614286303</v>
      </c>
      <c r="AD37" s="155"/>
      <c r="AE37" s="166">
        <v>-4.6819318704638002</v>
      </c>
      <c r="AF37" s="29"/>
      <c r="AG37" s="182">
        <v>133.92330516105201</v>
      </c>
      <c r="AH37" s="177">
        <v>125.650981880736</v>
      </c>
      <c r="AI37" s="177">
        <v>128.25663113877201</v>
      </c>
      <c r="AJ37" s="177">
        <v>127.798339274002</v>
      </c>
      <c r="AK37" s="177">
        <v>127.74896044575701</v>
      </c>
      <c r="AL37" s="183">
        <v>128.651721833642</v>
      </c>
      <c r="AM37" s="177"/>
      <c r="AN37" s="184">
        <v>168.75230034693999</v>
      </c>
      <c r="AO37" s="185">
        <v>177.86736821580899</v>
      </c>
      <c r="AP37" s="186">
        <v>173.44285934069299</v>
      </c>
      <c r="AQ37" s="177"/>
      <c r="AR37" s="187">
        <v>143.619203745194</v>
      </c>
      <c r="AS37" s="160"/>
      <c r="AT37" s="161">
        <v>-2.58855109037053</v>
      </c>
      <c r="AU37" s="155">
        <v>-8.7152106634351495E-2</v>
      </c>
      <c r="AV37" s="155">
        <v>-0.22776808707160501</v>
      </c>
      <c r="AW37" s="155">
        <v>-0.61787872220363504</v>
      </c>
      <c r="AX37" s="155">
        <v>-2.1842818451505899</v>
      </c>
      <c r="AY37" s="162">
        <v>-1.1811965103276501</v>
      </c>
      <c r="AZ37" s="155"/>
      <c r="BA37" s="163">
        <v>-4.5525434894853998</v>
      </c>
      <c r="BB37" s="164">
        <v>-5.5006897731846403</v>
      </c>
      <c r="BC37" s="165">
        <v>-5.0637224883863503</v>
      </c>
      <c r="BD37" s="155"/>
      <c r="BE37" s="166">
        <v>-2.8801299620791001</v>
      </c>
    </row>
    <row r="38" spans="1:64">
      <c r="A38" s="19" t="s">
        <v>28</v>
      </c>
      <c r="B38" s="2" t="str">
        <f t="shared" si="0"/>
        <v>Northern Virginia</v>
      </c>
      <c r="C38" s="2"/>
      <c r="D38" s="23" t="s">
        <v>98</v>
      </c>
      <c r="E38" s="26" t="s">
        <v>99</v>
      </c>
      <c r="F38" s="2"/>
      <c r="G38" s="182">
        <v>152.808126385809</v>
      </c>
      <c r="H38" s="177">
        <v>184.94639055784299</v>
      </c>
      <c r="I38" s="177">
        <v>197.22271961061099</v>
      </c>
      <c r="J38" s="177">
        <v>187.11030146123099</v>
      </c>
      <c r="K38" s="177">
        <v>158.70859159471999</v>
      </c>
      <c r="L38" s="183">
        <v>177.65994179711799</v>
      </c>
      <c r="M38" s="177"/>
      <c r="N38" s="184">
        <v>143.48502398311501</v>
      </c>
      <c r="O38" s="185">
        <v>139.77816495398901</v>
      </c>
      <c r="P38" s="186">
        <v>141.64789451400199</v>
      </c>
      <c r="Q38" s="177"/>
      <c r="R38" s="187">
        <v>167.65111323298501</v>
      </c>
      <c r="S38" s="160"/>
      <c r="T38" s="161">
        <v>1.6727081829483901</v>
      </c>
      <c r="U38" s="155">
        <v>5.3685045526414799</v>
      </c>
      <c r="V38" s="155">
        <v>2.3798802722650798</v>
      </c>
      <c r="W38" s="155">
        <v>-0.572956837707853</v>
      </c>
      <c r="X38" s="155">
        <v>-2.0242028063391801</v>
      </c>
      <c r="Y38" s="162">
        <v>1.2380822515675101</v>
      </c>
      <c r="Z38" s="155"/>
      <c r="AA38" s="163">
        <v>2.31426472103756</v>
      </c>
      <c r="AB38" s="164">
        <v>1.72299796309182</v>
      </c>
      <c r="AC38" s="165">
        <v>2.0197269695570399</v>
      </c>
      <c r="AD38" s="155"/>
      <c r="AE38" s="166">
        <v>1.07686134486045</v>
      </c>
      <c r="AF38" s="29"/>
      <c r="AG38" s="182">
        <v>143.039772640819</v>
      </c>
      <c r="AH38" s="177">
        <v>170.82931210468601</v>
      </c>
      <c r="AI38" s="177">
        <v>183.635669447916</v>
      </c>
      <c r="AJ38" s="177">
        <v>176.80156582090001</v>
      </c>
      <c r="AK38" s="177">
        <v>152.381354003442</v>
      </c>
      <c r="AL38" s="183">
        <v>166.47833725926401</v>
      </c>
      <c r="AM38" s="177"/>
      <c r="AN38" s="184">
        <v>141.52944420345099</v>
      </c>
      <c r="AO38" s="185">
        <v>142.56226109049399</v>
      </c>
      <c r="AP38" s="186">
        <v>142.05569156268299</v>
      </c>
      <c r="AQ38" s="177"/>
      <c r="AR38" s="187">
        <v>159.220348159461</v>
      </c>
      <c r="AS38" s="160"/>
      <c r="AT38" s="161">
        <v>-4.0335929731719604</v>
      </c>
      <c r="AU38" s="155">
        <v>-1.58208681521698</v>
      </c>
      <c r="AV38" s="155">
        <v>-1.4093421285832799</v>
      </c>
      <c r="AW38" s="155">
        <v>-1.61495917735007</v>
      </c>
      <c r="AX38" s="155">
        <v>-2.8462780409643802</v>
      </c>
      <c r="AY38" s="162">
        <v>-2.2510331703173798</v>
      </c>
      <c r="AZ38" s="155"/>
      <c r="BA38" s="163">
        <v>0.120003097245744</v>
      </c>
      <c r="BB38" s="164">
        <v>-0.159057066840607</v>
      </c>
      <c r="BC38" s="165">
        <v>-2.6090819655976101E-2</v>
      </c>
      <c r="BD38" s="155"/>
      <c r="BE38" s="166">
        <v>-1.91351651826865</v>
      </c>
    </row>
    <row r="39" spans="1:64">
      <c r="A39" s="21" t="s">
        <v>29</v>
      </c>
      <c r="B39" s="2" t="str">
        <f t="shared" si="0"/>
        <v>Shenandoah Valley</v>
      </c>
      <c r="C39" s="2"/>
      <c r="D39" s="24" t="s">
        <v>98</v>
      </c>
      <c r="E39" s="27" t="s">
        <v>99</v>
      </c>
      <c r="F39" s="2"/>
      <c r="G39" s="188">
        <v>93.081566348655599</v>
      </c>
      <c r="H39" s="189">
        <v>97.674077000430898</v>
      </c>
      <c r="I39" s="189">
        <v>97.873022476615901</v>
      </c>
      <c r="J39" s="189">
        <v>98.305566899516293</v>
      </c>
      <c r="K39" s="189">
        <v>98.342115461713206</v>
      </c>
      <c r="L39" s="190">
        <v>97.233158030790406</v>
      </c>
      <c r="M39" s="177"/>
      <c r="N39" s="191">
        <v>117.993304378448</v>
      </c>
      <c r="O39" s="192">
        <v>118.446604365127</v>
      </c>
      <c r="P39" s="193">
        <v>118.21690756602401</v>
      </c>
      <c r="Q39" s="177"/>
      <c r="R39" s="194">
        <v>104.066248547299</v>
      </c>
      <c r="S39" s="160"/>
      <c r="T39" s="167">
        <v>-5.0402404595972898</v>
      </c>
      <c r="U39" s="168">
        <v>-3.37599167367325</v>
      </c>
      <c r="V39" s="168">
        <v>-4.1295696346576403</v>
      </c>
      <c r="W39" s="168">
        <v>-4.6988365703456099</v>
      </c>
      <c r="X39" s="168">
        <v>-5.24916494886478</v>
      </c>
      <c r="Y39" s="169">
        <v>-4.52101632534134</v>
      </c>
      <c r="Z39" s="155"/>
      <c r="AA39" s="170">
        <v>-0.20186412796050901</v>
      </c>
      <c r="AB39" s="171">
        <v>-0.26532909083767497</v>
      </c>
      <c r="AC39" s="172">
        <v>-0.23299545360752799</v>
      </c>
      <c r="AD39" s="155"/>
      <c r="AE39" s="173">
        <v>-2.8617780222571598</v>
      </c>
      <c r="AF39" s="30"/>
      <c r="AG39" s="188">
        <v>97.493051677990493</v>
      </c>
      <c r="AH39" s="189">
        <v>97.419819107282606</v>
      </c>
      <c r="AI39" s="189">
        <v>100.829663202395</v>
      </c>
      <c r="AJ39" s="189">
        <v>101.372528616373</v>
      </c>
      <c r="AK39" s="189">
        <v>102.356067067197</v>
      </c>
      <c r="AL39" s="190">
        <v>100.071631198004</v>
      </c>
      <c r="AM39" s="177"/>
      <c r="AN39" s="191">
        <v>120.985476937111</v>
      </c>
      <c r="AO39" s="192">
        <v>120.436567151435</v>
      </c>
      <c r="AP39" s="193">
        <v>120.710791426333</v>
      </c>
      <c r="AQ39" s="177"/>
      <c r="AR39" s="194">
        <v>107.00785659243</v>
      </c>
      <c r="AS39" s="160"/>
      <c r="AT39" s="167">
        <v>-1.5483591891336701</v>
      </c>
      <c r="AU39" s="168">
        <v>-1.84419584148022</v>
      </c>
      <c r="AV39" s="168">
        <v>-2.6488748153208501</v>
      </c>
      <c r="AW39" s="168">
        <v>-3.2318670428199701</v>
      </c>
      <c r="AX39" s="168">
        <v>-2.6501545851739201</v>
      </c>
      <c r="AY39" s="169">
        <v>-2.4616144790007901</v>
      </c>
      <c r="AZ39" s="155"/>
      <c r="BA39" s="170">
        <v>0.68416447993908303</v>
      </c>
      <c r="BB39" s="171">
        <v>-0.94806579648705602</v>
      </c>
      <c r="BC39" s="172">
        <v>-0.14338595359838099</v>
      </c>
      <c r="BD39" s="155"/>
      <c r="BE39" s="173">
        <v>-1.57643514731692</v>
      </c>
    </row>
    <row r="40" spans="1:64">
      <c r="A40" s="18" t="s">
        <v>30</v>
      </c>
      <c r="B40" s="2" t="str">
        <f t="shared" si="0"/>
        <v>Southern Virginia</v>
      </c>
      <c r="C40" s="8"/>
      <c r="D40" s="22" t="s">
        <v>98</v>
      </c>
      <c r="E40" s="25" t="s">
        <v>99</v>
      </c>
      <c r="F40" s="2"/>
      <c r="G40" s="174">
        <v>99.080318940137303</v>
      </c>
      <c r="H40" s="175">
        <v>110.48991468183399</v>
      </c>
      <c r="I40" s="175">
        <v>112.305778811026</v>
      </c>
      <c r="J40" s="175">
        <v>111.097746995994</v>
      </c>
      <c r="K40" s="175">
        <v>108.193453829634</v>
      </c>
      <c r="L40" s="176">
        <v>108.850562554937</v>
      </c>
      <c r="M40" s="177"/>
      <c r="N40" s="178">
        <v>115.279951270449</v>
      </c>
      <c r="O40" s="179">
        <v>115.743353506585</v>
      </c>
      <c r="P40" s="180">
        <v>115.50904259063699</v>
      </c>
      <c r="Q40" s="177"/>
      <c r="R40" s="181">
        <v>110.80739940002</v>
      </c>
      <c r="S40" s="160"/>
      <c r="T40" s="152">
        <v>2.0348193901356599</v>
      </c>
      <c r="U40" s="153">
        <v>-1.17275003156566</v>
      </c>
      <c r="V40" s="153">
        <v>-2.8572596906669498</v>
      </c>
      <c r="W40" s="153">
        <v>-6.2882809079475397</v>
      </c>
      <c r="X40" s="153">
        <v>-8.7582854075144692</v>
      </c>
      <c r="Y40" s="154">
        <v>-3.9018888603122002</v>
      </c>
      <c r="Z40" s="155"/>
      <c r="AA40" s="156">
        <v>-4.9591617922984996</v>
      </c>
      <c r="AB40" s="157">
        <v>-6.4731467391368502</v>
      </c>
      <c r="AC40" s="158">
        <v>-5.7103479488288196</v>
      </c>
      <c r="AD40" s="155"/>
      <c r="AE40" s="159">
        <v>-4.4643648358950596</v>
      </c>
      <c r="AF40" s="28"/>
      <c r="AG40" s="174">
        <v>99.799855855855796</v>
      </c>
      <c r="AH40" s="175">
        <v>106.592808519108</v>
      </c>
      <c r="AI40" s="175">
        <v>110.861975910016</v>
      </c>
      <c r="AJ40" s="175">
        <v>109.883214909217</v>
      </c>
      <c r="AK40" s="175">
        <v>105.836638758231</v>
      </c>
      <c r="AL40" s="176">
        <v>107.00456985507201</v>
      </c>
      <c r="AM40" s="177"/>
      <c r="AN40" s="178">
        <v>117.644847031136</v>
      </c>
      <c r="AO40" s="179">
        <v>118.610410042567</v>
      </c>
      <c r="AP40" s="180">
        <v>118.137537124872</v>
      </c>
      <c r="AQ40" s="177"/>
      <c r="AR40" s="181">
        <v>110.384357076531</v>
      </c>
      <c r="AS40" s="160"/>
      <c r="AT40" s="152">
        <v>2.4523106815990898</v>
      </c>
      <c r="AU40" s="153">
        <v>0.39335441026562701</v>
      </c>
      <c r="AV40" s="153">
        <v>0.31667027838543699</v>
      </c>
      <c r="AW40" s="153">
        <v>-1.8428516557192001</v>
      </c>
      <c r="AX40" s="153">
        <v>-3.3045177320756198</v>
      </c>
      <c r="AY40" s="154">
        <v>-0.63225903375313497</v>
      </c>
      <c r="AZ40" s="155"/>
      <c r="BA40" s="156">
        <v>3.8762205015990499</v>
      </c>
      <c r="BB40" s="157">
        <v>3.4538187249502301</v>
      </c>
      <c r="BC40" s="158">
        <v>3.6618865511517402</v>
      </c>
      <c r="BD40" s="155"/>
      <c r="BE40" s="159">
        <v>0.72454475974609001</v>
      </c>
      <c r="BF40" s="39"/>
      <c r="BG40" s="39"/>
      <c r="BH40" s="39"/>
      <c r="BI40" s="39"/>
      <c r="BJ40" s="39"/>
      <c r="BK40" s="39"/>
      <c r="BL40" s="39"/>
    </row>
    <row r="41" spans="1:64">
      <c r="A41" s="19" t="s">
        <v>31</v>
      </c>
      <c r="B41" s="2" t="str">
        <f t="shared" si="0"/>
        <v>Southwest Virginia - Blue Ridge Highlands</v>
      </c>
      <c r="C41" s="9"/>
      <c r="D41" s="23" t="s">
        <v>98</v>
      </c>
      <c r="E41" s="26" t="s">
        <v>99</v>
      </c>
      <c r="F41" s="2"/>
      <c r="G41" s="182">
        <v>112.554955058769</v>
      </c>
      <c r="H41" s="177">
        <v>107.825388183101</v>
      </c>
      <c r="I41" s="177">
        <v>107.93167743126</v>
      </c>
      <c r="J41" s="177">
        <v>107.129386193705</v>
      </c>
      <c r="K41" s="177">
        <v>107.364304182509</v>
      </c>
      <c r="L41" s="183">
        <v>108.395567086442</v>
      </c>
      <c r="M41" s="177"/>
      <c r="N41" s="184">
        <v>130.55013365539401</v>
      </c>
      <c r="O41" s="185">
        <v>129.61871339677799</v>
      </c>
      <c r="P41" s="186">
        <v>130.11418365598701</v>
      </c>
      <c r="Q41" s="177"/>
      <c r="R41" s="187">
        <v>115.17443265065999</v>
      </c>
      <c r="S41" s="160"/>
      <c r="T41" s="161">
        <v>4.7972248492699201</v>
      </c>
      <c r="U41" s="155">
        <v>2.7307311278287698</v>
      </c>
      <c r="V41" s="155">
        <v>1.8986246620940701</v>
      </c>
      <c r="W41" s="155">
        <v>1.83538109053238</v>
      </c>
      <c r="X41" s="155">
        <v>-1.0297785719789001</v>
      </c>
      <c r="Y41" s="162">
        <v>1.9033951850300199</v>
      </c>
      <c r="Z41" s="155"/>
      <c r="AA41" s="163">
        <v>0.13162935570210499</v>
      </c>
      <c r="AB41" s="164">
        <v>1.5690481464913899</v>
      </c>
      <c r="AC41" s="165">
        <v>0.831860053842844</v>
      </c>
      <c r="AD41" s="155"/>
      <c r="AE41" s="166">
        <v>1.3730635653194001</v>
      </c>
      <c r="AF41" s="29"/>
      <c r="AG41" s="182">
        <v>110.602735228474</v>
      </c>
      <c r="AH41" s="177">
        <v>107.56749445921901</v>
      </c>
      <c r="AI41" s="177">
        <v>108.188310083698</v>
      </c>
      <c r="AJ41" s="177">
        <v>107.60939916800601</v>
      </c>
      <c r="AK41" s="177">
        <v>110.728655067791</v>
      </c>
      <c r="AL41" s="183">
        <v>108.919805634844</v>
      </c>
      <c r="AM41" s="177"/>
      <c r="AN41" s="184">
        <v>136.46975921436399</v>
      </c>
      <c r="AO41" s="185">
        <v>136.959342822531</v>
      </c>
      <c r="AP41" s="186">
        <v>136.708241765189</v>
      </c>
      <c r="AQ41" s="177"/>
      <c r="AR41" s="187">
        <v>118.023254720563</v>
      </c>
      <c r="AS41" s="160"/>
      <c r="AT41" s="161">
        <v>3.9187959877640499</v>
      </c>
      <c r="AU41" s="155">
        <v>2.6435764178107699</v>
      </c>
      <c r="AV41" s="155">
        <v>2.6491479052889901</v>
      </c>
      <c r="AW41" s="155">
        <v>2.2177203667360099</v>
      </c>
      <c r="AX41" s="155">
        <v>1.5748887447693301</v>
      </c>
      <c r="AY41" s="162">
        <v>2.5406051690401599</v>
      </c>
      <c r="AZ41" s="155"/>
      <c r="BA41" s="163">
        <v>1.89875901575362</v>
      </c>
      <c r="BB41" s="164">
        <v>2.6477448543064699</v>
      </c>
      <c r="BC41" s="165">
        <v>2.2662605481070099</v>
      </c>
      <c r="BD41" s="155"/>
      <c r="BE41" s="166">
        <v>2.4349672375309099</v>
      </c>
      <c r="BF41" s="39"/>
      <c r="BG41" s="39"/>
      <c r="BH41" s="39"/>
      <c r="BI41" s="39"/>
      <c r="BJ41" s="39"/>
      <c r="BK41" s="39"/>
      <c r="BL41" s="39"/>
    </row>
    <row r="42" spans="1:64">
      <c r="A42" s="20" t="s">
        <v>32</v>
      </c>
      <c r="B42" s="2" t="str">
        <f t="shared" si="0"/>
        <v>Southwest Virginia - Heart of Appalachia</v>
      </c>
      <c r="C42" s="2"/>
      <c r="D42" s="23" t="s">
        <v>98</v>
      </c>
      <c r="E42" s="26" t="s">
        <v>99</v>
      </c>
      <c r="F42" s="2"/>
      <c r="G42" s="182">
        <v>87.881308411214903</v>
      </c>
      <c r="H42" s="177">
        <v>93.123096330275203</v>
      </c>
      <c r="I42" s="177">
        <v>93.248063157894705</v>
      </c>
      <c r="J42" s="177">
        <v>92.627710330138399</v>
      </c>
      <c r="K42" s="177">
        <v>89.155739856801901</v>
      </c>
      <c r="L42" s="183">
        <v>91.463977835416102</v>
      </c>
      <c r="M42" s="177"/>
      <c r="N42" s="184">
        <v>96.221221973094103</v>
      </c>
      <c r="O42" s="185">
        <v>94.753047619047607</v>
      </c>
      <c r="P42" s="186">
        <v>95.509174364895998</v>
      </c>
      <c r="Q42" s="177"/>
      <c r="R42" s="187">
        <v>92.636969696969601</v>
      </c>
      <c r="S42" s="160"/>
      <c r="T42" s="161">
        <v>5.2192272958083601</v>
      </c>
      <c r="U42" s="155">
        <v>5.6396964993790704</v>
      </c>
      <c r="V42" s="155">
        <v>3.1356821999760101</v>
      </c>
      <c r="W42" s="155">
        <v>1.6442065125009</v>
      </c>
      <c r="X42" s="155">
        <v>-0.99670215011706698</v>
      </c>
      <c r="Y42" s="162">
        <v>2.7588700014258598</v>
      </c>
      <c r="Z42" s="155"/>
      <c r="AA42" s="163">
        <v>2.14260756891793</v>
      </c>
      <c r="AB42" s="164">
        <v>2.1054770284790001</v>
      </c>
      <c r="AC42" s="165">
        <v>2.1094087511362298</v>
      </c>
      <c r="AD42" s="155"/>
      <c r="AE42" s="166">
        <v>2.5574032116827699</v>
      </c>
      <c r="AF42" s="29"/>
      <c r="AG42" s="182">
        <v>87.656245461147407</v>
      </c>
      <c r="AH42" s="177">
        <v>90.907716682199407</v>
      </c>
      <c r="AI42" s="177">
        <v>91.635097087378597</v>
      </c>
      <c r="AJ42" s="177">
        <v>91.677226153410601</v>
      </c>
      <c r="AK42" s="177">
        <v>89.461452135493303</v>
      </c>
      <c r="AL42" s="183">
        <v>90.383504237029797</v>
      </c>
      <c r="AM42" s="177"/>
      <c r="AN42" s="184">
        <v>97.866532212885105</v>
      </c>
      <c r="AO42" s="185">
        <v>97.239007173601095</v>
      </c>
      <c r="AP42" s="186">
        <v>97.556549964564098</v>
      </c>
      <c r="AQ42" s="177"/>
      <c r="AR42" s="187">
        <v>92.540799727171901</v>
      </c>
      <c r="AS42" s="160"/>
      <c r="AT42" s="161">
        <v>5.8588338904689401</v>
      </c>
      <c r="AU42" s="155">
        <v>3.1773124741468002</v>
      </c>
      <c r="AV42" s="155">
        <v>1.33076325485798</v>
      </c>
      <c r="AW42" s="155">
        <v>1.7151577222669701</v>
      </c>
      <c r="AX42" s="155">
        <v>-0.108046972388329</v>
      </c>
      <c r="AY42" s="162">
        <v>2.07572629285698</v>
      </c>
      <c r="AZ42" s="155"/>
      <c r="BA42" s="163">
        <v>1.96540384220854</v>
      </c>
      <c r="BB42" s="164">
        <v>1.3734447144344399</v>
      </c>
      <c r="BC42" s="165">
        <v>1.67301275870953</v>
      </c>
      <c r="BD42" s="155"/>
      <c r="BE42" s="166">
        <v>1.8391252369006099</v>
      </c>
      <c r="BF42" s="39"/>
      <c r="BG42" s="39"/>
      <c r="BH42" s="39"/>
      <c r="BI42" s="39"/>
      <c r="BJ42" s="39"/>
      <c r="BK42" s="39"/>
      <c r="BL42" s="39"/>
    </row>
    <row r="43" spans="1:64">
      <c r="A43" s="21" t="s">
        <v>33</v>
      </c>
      <c r="B43" s="2" t="str">
        <f t="shared" si="0"/>
        <v>Virginia Mountains</v>
      </c>
      <c r="C43" s="2"/>
      <c r="D43" s="24" t="s">
        <v>98</v>
      </c>
      <c r="E43" s="27" t="s">
        <v>99</v>
      </c>
      <c r="F43" s="2"/>
      <c r="G43" s="182">
        <v>122.014861503674</v>
      </c>
      <c r="H43" s="177">
        <v>128.414197642792</v>
      </c>
      <c r="I43" s="177">
        <v>135.02130839146</v>
      </c>
      <c r="J43" s="177">
        <v>139.38129811996399</v>
      </c>
      <c r="K43" s="177">
        <v>137.68696822364899</v>
      </c>
      <c r="L43" s="183">
        <v>133.54512507804299</v>
      </c>
      <c r="M43" s="177"/>
      <c r="N43" s="184">
        <v>160.80495067714401</v>
      </c>
      <c r="O43" s="185">
        <v>150.61906441717699</v>
      </c>
      <c r="P43" s="186">
        <v>156.39637932669501</v>
      </c>
      <c r="Q43" s="177"/>
      <c r="R43" s="187">
        <v>140.51551778999101</v>
      </c>
      <c r="S43" s="160"/>
      <c r="T43" s="161">
        <v>8.3239949333097503</v>
      </c>
      <c r="U43" s="155">
        <v>8.5585158318628896</v>
      </c>
      <c r="V43" s="155">
        <v>10.2870465261934</v>
      </c>
      <c r="W43" s="155">
        <v>10.5608224750715</v>
      </c>
      <c r="X43" s="155">
        <v>9.2328075783775905</v>
      </c>
      <c r="Y43" s="162">
        <v>9.7724367548314799</v>
      </c>
      <c r="Z43" s="155"/>
      <c r="AA43" s="163">
        <v>20.115143327137702</v>
      </c>
      <c r="AB43" s="164">
        <v>12.5123523933757</v>
      </c>
      <c r="AC43" s="165">
        <v>16.825024102608801</v>
      </c>
      <c r="AD43" s="155"/>
      <c r="AE43" s="166">
        <v>12.3153671479908</v>
      </c>
      <c r="AF43" s="30"/>
      <c r="AG43" s="182">
        <v>127.783766013164</v>
      </c>
      <c r="AH43" s="177">
        <v>120.71766513732599</v>
      </c>
      <c r="AI43" s="177">
        <v>121.99804793174999</v>
      </c>
      <c r="AJ43" s="177">
        <v>124.908461738407</v>
      </c>
      <c r="AK43" s="177">
        <v>124.804312589706</v>
      </c>
      <c r="AL43" s="183">
        <v>123.985364141291</v>
      </c>
      <c r="AM43" s="177"/>
      <c r="AN43" s="184">
        <v>149.66045174435899</v>
      </c>
      <c r="AO43" s="185">
        <v>152.37513941220701</v>
      </c>
      <c r="AP43" s="186">
        <v>151.01043695505501</v>
      </c>
      <c r="AQ43" s="177"/>
      <c r="AR43" s="187">
        <v>132.52796601067601</v>
      </c>
      <c r="AS43" s="160"/>
      <c r="AT43" s="161">
        <v>4.63243177744733</v>
      </c>
      <c r="AU43" s="155">
        <v>0.84539544735735495</v>
      </c>
      <c r="AV43" s="155">
        <v>2.5588417185222498</v>
      </c>
      <c r="AW43" s="155">
        <v>3.0690958007839302</v>
      </c>
      <c r="AX43" s="155">
        <v>3.3575857614620799</v>
      </c>
      <c r="AY43" s="162">
        <v>2.8979008618216602</v>
      </c>
      <c r="AZ43" s="155"/>
      <c r="BA43" s="163">
        <v>8.9163483197425606</v>
      </c>
      <c r="BB43" s="164">
        <v>6.7022812016524904</v>
      </c>
      <c r="BC43" s="165">
        <v>7.7772409996864198</v>
      </c>
      <c r="BD43" s="155"/>
      <c r="BE43" s="166">
        <v>4.8415011278925002</v>
      </c>
      <c r="BF43" s="39"/>
      <c r="BG43" s="39"/>
      <c r="BH43" s="39"/>
      <c r="BI43" s="39"/>
      <c r="BJ43" s="39"/>
      <c r="BK43" s="39"/>
      <c r="BL43" s="39"/>
    </row>
    <row r="44" spans="1:64">
      <c r="A44" s="20" t="s">
        <v>113</v>
      </c>
      <c r="B44" s="2" t="s">
        <v>17</v>
      </c>
      <c r="D44" s="24" t="s">
        <v>98</v>
      </c>
      <c r="E44" s="27" t="s">
        <v>99</v>
      </c>
      <c r="G44" s="182">
        <v>343.69061426340397</v>
      </c>
      <c r="H44" s="177">
        <v>328.08664270613099</v>
      </c>
      <c r="I44" s="177">
        <v>324.42760399334401</v>
      </c>
      <c r="J44" s="177">
        <v>319.03225890529899</v>
      </c>
      <c r="K44" s="177">
        <v>313.38422292705002</v>
      </c>
      <c r="L44" s="183">
        <v>325.21919635681701</v>
      </c>
      <c r="M44" s="177"/>
      <c r="N44" s="184">
        <v>372.346147203947</v>
      </c>
      <c r="O44" s="185">
        <v>382.547796386073</v>
      </c>
      <c r="P44" s="186">
        <v>377.27010848755498</v>
      </c>
      <c r="Q44" s="177"/>
      <c r="R44" s="187">
        <v>340.60858867924497</v>
      </c>
      <c r="S44" s="160"/>
      <c r="T44" s="161">
        <v>9.6096679577802195</v>
      </c>
      <c r="U44" s="155">
        <v>4.6102928762024904</v>
      </c>
      <c r="V44" s="155">
        <v>-0.50963134557477796</v>
      </c>
      <c r="W44" s="155">
        <v>0.30597433390342699</v>
      </c>
      <c r="X44" s="155">
        <v>-1.33073495346129</v>
      </c>
      <c r="Y44" s="162">
        <v>2.22711630543373</v>
      </c>
      <c r="Z44" s="155"/>
      <c r="AA44" s="163">
        <v>-5.2271703314558602</v>
      </c>
      <c r="AB44" s="164">
        <v>-3.4475456280190899</v>
      </c>
      <c r="AC44" s="165">
        <v>-4.3704711038071604</v>
      </c>
      <c r="AD44" s="155"/>
      <c r="AE44" s="166">
        <v>0.37585754446188602</v>
      </c>
      <c r="AG44" s="182">
        <v>348.96289287816302</v>
      </c>
      <c r="AH44" s="177">
        <v>330.49906170864898</v>
      </c>
      <c r="AI44" s="177">
        <v>331.236595719381</v>
      </c>
      <c r="AJ44" s="177">
        <v>325.444622817229</v>
      </c>
      <c r="AK44" s="177">
        <v>323.87826800364599</v>
      </c>
      <c r="AL44" s="183">
        <v>331.459196982913</v>
      </c>
      <c r="AM44" s="177"/>
      <c r="AN44" s="184">
        <v>394.34923341748902</v>
      </c>
      <c r="AO44" s="185">
        <v>406.86997581088502</v>
      </c>
      <c r="AP44" s="186">
        <v>400.74353697568603</v>
      </c>
      <c r="AQ44" s="177"/>
      <c r="AR44" s="187">
        <v>353.187494144786</v>
      </c>
      <c r="AS44" s="160"/>
      <c r="AT44" s="161">
        <v>5.5953843861630403</v>
      </c>
      <c r="AU44" s="155">
        <v>3.5900167955769202</v>
      </c>
      <c r="AV44" s="155">
        <v>3.3128545234934901</v>
      </c>
      <c r="AW44" s="155">
        <v>3.8489446539665</v>
      </c>
      <c r="AX44" s="155">
        <v>1.0985136436045899</v>
      </c>
      <c r="AY44" s="162">
        <v>3.4407492965751598</v>
      </c>
      <c r="AZ44" s="155"/>
      <c r="BA44" s="163">
        <v>-0.76450319959985302</v>
      </c>
      <c r="BB44" s="164">
        <v>-1.3998973639165</v>
      </c>
      <c r="BC44" s="165">
        <v>-1.1223554293181299</v>
      </c>
      <c r="BD44" s="155"/>
      <c r="BE44" s="166">
        <v>2.0788779893695302</v>
      </c>
    </row>
    <row r="45" spans="1:64">
      <c r="A45" s="20" t="s">
        <v>114</v>
      </c>
      <c r="B45" s="2" t="s">
        <v>18</v>
      </c>
      <c r="D45" s="24" t="s">
        <v>98</v>
      </c>
      <c r="E45" s="27" t="s">
        <v>99</v>
      </c>
      <c r="G45" s="182">
        <v>198.49215640749699</v>
      </c>
      <c r="H45" s="177">
        <v>226.993900422395</v>
      </c>
      <c r="I45" s="177">
        <v>240.581377347515</v>
      </c>
      <c r="J45" s="177">
        <v>229.23653215745301</v>
      </c>
      <c r="K45" s="177">
        <v>204.037091906055</v>
      </c>
      <c r="L45" s="183">
        <v>221.45526846820101</v>
      </c>
      <c r="M45" s="177"/>
      <c r="N45" s="184">
        <v>205.822448998054</v>
      </c>
      <c r="O45" s="185">
        <v>199.47108935931001</v>
      </c>
      <c r="P45" s="186">
        <v>202.701939299109</v>
      </c>
      <c r="Q45" s="177"/>
      <c r="R45" s="187">
        <v>216.068364035348</v>
      </c>
      <c r="S45" s="160"/>
      <c r="T45" s="161">
        <v>3.1243662185810899</v>
      </c>
      <c r="U45" s="155">
        <v>5.8020979261975096</v>
      </c>
      <c r="V45" s="155">
        <v>3.66867678967601</v>
      </c>
      <c r="W45" s="155">
        <v>0.70586211580851599</v>
      </c>
      <c r="X45" s="155">
        <v>-1.3348528989076001</v>
      </c>
      <c r="Y45" s="162">
        <v>2.2228491653174598</v>
      </c>
      <c r="Z45" s="155"/>
      <c r="AA45" s="163">
        <v>0.124858838902468</v>
      </c>
      <c r="AB45" s="164">
        <v>-3.9088732213794399</v>
      </c>
      <c r="AC45" s="165">
        <v>-1.8720890882779599</v>
      </c>
      <c r="AD45" s="155"/>
      <c r="AE45" s="166">
        <v>0.98934596316732804</v>
      </c>
      <c r="AG45" s="182">
        <v>193.91580715755001</v>
      </c>
      <c r="AH45" s="177">
        <v>213.11583023690901</v>
      </c>
      <c r="AI45" s="177">
        <v>223.570148772511</v>
      </c>
      <c r="AJ45" s="177">
        <v>216.730548484254</v>
      </c>
      <c r="AK45" s="177">
        <v>195.865303956551</v>
      </c>
      <c r="AL45" s="183">
        <v>209.539000116702</v>
      </c>
      <c r="AM45" s="177"/>
      <c r="AN45" s="184">
        <v>204.12125210802299</v>
      </c>
      <c r="AO45" s="185">
        <v>207.96857771033601</v>
      </c>
      <c r="AP45" s="186">
        <v>206.08526812471001</v>
      </c>
      <c r="AQ45" s="177"/>
      <c r="AR45" s="187">
        <v>208.46930754223899</v>
      </c>
      <c r="AS45" s="160"/>
      <c r="AT45" s="161">
        <v>-1.4072072853205899</v>
      </c>
      <c r="AU45" s="155">
        <v>0.88924985813250901</v>
      </c>
      <c r="AV45" s="155">
        <v>3.5646255023763902E-2</v>
      </c>
      <c r="AW45" s="155">
        <v>-0.21955812108327399</v>
      </c>
      <c r="AX45" s="155">
        <v>-1.0128993837886</v>
      </c>
      <c r="AY45" s="162">
        <v>-0.323672040569008</v>
      </c>
      <c r="AZ45" s="155"/>
      <c r="BA45" s="163">
        <v>0.86785717534250495</v>
      </c>
      <c r="BB45" s="164">
        <v>-0.85665959197708497</v>
      </c>
      <c r="BC45" s="165">
        <v>-3.32853441294782E-2</v>
      </c>
      <c r="BD45" s="155"/>
      <c r="BE45" s="166">
        <v>-0.268240709535148</v>
      </c>
    </row>
    <row r="46" spans="1:64">
      <c r="A46" s="20" t="s">
        <v>115</v>
      </c>
      <c r="B46" s="2" t="s">
        <v>19</v>
      </c>
      <c r="D46" s="24" t="s">
        <v>98</v>
      </c>
      <c r="E46" s="27" t="s">
        <v>99</v>
      </c>
      <c r="G46" s="182">
        <v>152.221686328608</v>
      </c>
      <c r="H46" s="177">
        <v>167.50899844396301</v>
      </c>
      <c r="I46" s="177">
        <v>176.00827593426101</v>
      </c>
      <c r="J46" s="177">
        <v>171.38952737175899</v>
      </c>
      <c r="K46" s="177">
        <v>156.41737868088899</v>
      </c>
      <c r="L46" s="183">
        <v>165.53024995822599</v>
      </c>
      <c r="M46" s="177"/>
      <c r="N46" s="184">
        <v>162.595294519562</v>
      </c>
      <c r="O46" s="185">
        <v>161.941330402765</v>
      </c>
      <c r="P46" s="186">
        <v>162.275474055563</v>
      </c>
      <c r="Q46" s="177"/>
      <c r="R46" s="187">
        <v>164.578335662005</v>
      </c>
      <c r="S46" s="160"/>
      <c r="T46" s="161">
        <v>-7.41780126570947E-2</v>
      </c>
      <c r="U46" s="155">
        <v>1.28150011843597</v>
      </c>
      <c r="V46" s="155">
        <v>0.42033882153914298</v>
      </c>
      <c r="W46" s="155">
        <v>-1.20947684394848</v>
      </c>
      <c r="X46" s="155">
        <v>-2.0801082762950198</v>
      </c>
      <c r="Y46" s="162">
        <v>-0.37733619355565101</v>
      </c>
      <c r="Z46" s="155"/>
      <c r="AA46" s="163">
        <v>-2.1598307054241799</v>
      </c>
      <c r="AB46" s="164">
        <v>-4.0519183072075604</v>
      </c>
      <c r="AC46" s="165">
        <v>-3.1006657936861801</v>
      </c>
      <c r="AD46" s="155"/>
      <c r="AE46" s="166">
        <v>-1.1735544827903499</v>
      </c>
      <c r="AG46" s="182">
        <v>150.182243041508</v>
      </c>
      <c r="AH46" s="177">
        <v>159.050712942514</v>
      </c>
      <c r="AI46" s="177">
        <v>167.066154088741</v>
      </c>
      <c r="AJ46" s="177">
        <v>163.197769748247</v>
      </c>
      <c r="AK46" s="177">
        <v>150.48057778915</v>
      </c>
      <c r="AL46" s="183">
        <v>158.41473158850701</v>
      </c>
      <c r="AM46" s="177"/>
      <c r="AN46" s="184">
        <v>163.612424343322</v>
      </c>
      <c r="AO46" s="185">
        <v>167.60131117464201</v>
      </c>
      <c r="AP46" s="186">
        <v>165.64452130434901</v>
      </c>
      <c r="AQ46" s="177"/>
      <c r="AR46" s="187">
        <v>160.67533002024399</v>
      </c>
      <c r="AS46" s="160"/>
      <c r="AT46" s="161">
        <v>-2.5350898211705801</v>
      </c>
      <c r="AU46" s="155">
        <v>-1.9657047942818</v>
      </c>
      <c r="AV46" s="155">
        <v>-1.18781702194464</v>
      </c>
      <c r="AW46" s="155">
        <v>-2.3173796855542199</v>
      </c>
      <c r="AX46" s="155">
        <v>-3.50349139570534</v>
      </c>
      <c r="AY46" s="162">
        <v>-2.2627286109098699</v>
      </c>
      <c r="AZ46" s="155"/>
      <c r="BA46" s="163">
        <v>-1.67013614628833</v>
      </c>
      <c r="BB46" s="164">
        <v>-2.1831298869564701</v>
      </c>
      <c r="BC46" s="165">
        <v>-1.94452604651928</v>
      </c>
      <c r="BD46" s="155"/>
      <c r="BE46" s="166">
        <v>-2.1402989021999699</v>
      </c>
    </row>
    <row r="47" spans="1:64">
      <c r="A47" s="20" t="s">
        <v>116</v>
      </c>
      <c r="B47" s="2" t="s">
        <v>20</v>
      </c>
      <c r="D47" s="24" t="s">
        <v>98</v>
      </c>
      <c r="E47" s="27" t="s">
        <v>99</v>
      </c>
      <c r="G47" s="182">
        <v>119.786167483486</v>
      </c>
      <c r="H47" s="177">
        <v>127.477219081759</v>
      </c>
      <c r="I47" s="177">
        <v>132.09613055818301</v>
      </c>
      <c r="J47" s="177">
        <v>131.682757358548</v>
      </c>
      <c r="K47" s="177">
        <v>127.026689743589</v>
      </c>
      <c r="L47" s="183">
        <v>128.08338768458199</v>
      </c>
      <c r="M47" s="177"/>
      <c r="N47" s="184">
        <v>145.08438973922</v>
      </c>
      <c r="O47" s="185">
        <v>143.000422558049</v>
      </c>
      <c r="P47" s="186">
        <v>144.07556366661899</v>
      </c>
      <c r="Q47" s="177"/>
      <c r="R47" s="187">
        <v>132.89143417456799</v>
      </c>
      <c r="S47" s="160"/>
      <c r="T47" s="161">
        <v>-2.48423685610735</v>
      </c>
      <c r="U47" s="155">
        <v>-0.54035327839325098</v>
      </c>
      <c r="V47" s="155">
        <v>-1.43501606016322</v>
      </c>
      <c r="W47" s="155">
        <v>-1.16490214145888</v>
      </c>
      <c r="X47" s="155">
        <v>-1.7322278429975999</v>
      </c>
      <c r="Y47" s="162">
        <v>-1.4154261795954199</v>
      </c>
      <c r="Z47" s="155"/>
      <c r="AA47" s="163">
        <v>-3.5916661037239899</v>
      </c>
      <c r="AB47" s="164">
        <v>-5.27287845343516</v>
      </c>
      <c r="AC47" s="165">
        <v>-4.4092147478434098</v>
      </c>
      <c r="AD47" s="155"/>
      <c r="AE47" s="166">
        <v>-2.28194233074964</v>
      </c>
      <c r="AG47" s="182">
        <v>122.23648559505899</v>
      </c>
      <c r="AH47" s="177">
        <v>122.784205871228</v>
      </c>
      <c r="AI47" s="177">
        <v>127.67584336215</v>
      </c>
      <c r="AJ47" s="177">
        <v>127.113903266196</v>
      </c>
      <c r="AK47" s="177">
        <v>123.90217143891699</v>
      </c>
      <c r="AL47" s="183">
        <v>124.908409297399</v>
      </c>
      <c r="AM47" s="177"/>
      <c r="AN47" s="184">
        <v>147.22438168692801</v>
      </c>
      <c r="AO47" s="185">
        <v>149.972605451129</v>
      </c>
      <c r="AP47" s="186">
        <v>148.61906493205601</v>
      </c>
      <c r="AQ47" s="177"/>
      <c r="AR47" s="187">
        <v>132.486803666546</v>
      </c>
      <c r="AS47" s="160"/>
      <c r="AT47" s="161">
        <v>-2.3476257036993999</v>
      </c>
      <c r="AU47" s="155">
        <v>-1.60999276020238</v>
      </c>
      <c r="AV47" s="155">
        <v>-1.1564574065845701</v>
      </c>
      <c r="AW47" s="155">
        <v>-0.93991673561565003</v>
      </c>
      <c r="AX47" s="155">
        <v>-1.75521607357299</v>
      </c>
      <c r="AY47" s="162">
        <v>-1.5277322640894999</v>
      </c>
      <c r="AZ47" s="155"/>
      <c r="BA47" s="163">
        <v>-2.0526059525945199</v>
      </c>
      <c r="BB47" s="164">
        <v>-2.3608381728600198</v>
      </c>
      <c r="BC47" s="165">
        <v>-2.2129406742114099</v>
      </c>
      <c r="BD47" s="155"/>
      <c r="BE47" s="166">
        <v>-1.6789273933082001</v>
      </c>
    </row>
    <row r="48" spans="1:64">
      <c r="A48" s="20" t="s">
        <v>117</v>
      </c>
      <c r="B48" s="2" t="s">
        <v>21</v>
      </c>
      <c r="D48" s="24" t="s">
        <v>98</v>
      </c>
      <c r="E48" s="27" t="s">
        <v>99</v>
      </c>
      <c r="G48" s="182">
        <v>87.348443690316401</v>
      </c>
      <c r="H48" s="177">
        <v>89.421988056384905</v>
      </c>
      <c r="I48" s="177">
        <v>92.513031172557703</v>
      </c>
      <c r="J48" s="177">
        <v>91.692453116120404</v>
      </c>
      <c r="K48" s="177">
        <v>91.312722046379406</v>
      </c>
      <c r="L48" s="183">
        <v>90.593275324182002</v>
      </c>
      <c r="M48" s="177"/>
      <c r="N48" s="184">
        <v>104.706317328783</v>
      </c>
      <c r="O48" s="185">
        <v>103.404278054385</v>
      </c>
      <c r="P48" s="186">
        <v>104.07043768314701</v>
      </c>
      <c r="Q48" s="177"/>
      <c r="R48" s="187">
        <v>94.679402374246195</v>
      </c>
      <c r="S48" s="160"/>
      <c r="T48" s="161">
        <v>-0.49177705653484599</v>
      </c>
      <c r="U48" s="155">
        <v>-2.2556183834052699</v>
      </c>
      <c r="V48" s="155">
        <v>-1.3944600697362299</v>
      </c>
      <c r="W48" s="155">
        <v>-1.39590795644405</v>
      </c>
      <c r="X48" s="155">
        <v>-0.61474986274523302</v>
      </c>
      <c r="Y48" s="162">
        <v>-1.25070818868442</v>
      </c>
      <c r="Z48" s="155"/>
      <c r="AA48" s="163">
        <v>-2.59463147567438</v>
      </c>
      <c r="AB48" s="164">
        <v>-4.7740870111143696</v>
      </c>
      <c r="AC48" s="165">
        <v>-3.6747575710051401</v>
      </c>
      <c r="AD48" s="155"/>
      <c r="AE48" s="166">
        <v>-2.0076059336368202</v>
      </c>
      <c r="AG48" s="182">
        <v>87.446219352313804</v>
      </c>
      <c r="AH48" s="177">
        <v>87.823067223727705</v>
      </c>
      <c r="AI48" s="177">
        <v>90.259980833649806</v>
      </c>
      <c r="AJ48" s="177">
        <v>91.225746212564005</v>
      </c>
      <c r="AK48" s="177">
        <v>90.063578828181704</v>
      </c>
      <c r="AL48" s="183">
        <v>89.452406746871404</v>
      </c>
      <c r="AM48" s="177"/>
      <c r="AN48" s="184">
        <v>104.53985952222</v>
      </c>
      <c r="AO48" s="185">
        <v>107.406383545875</v>
      </c>
      <c r="AP48" s="186">
        <v>105.990733926668</v>
      </c>
      <c r="AQ48" s="177"/>
      <c r="AR48" s="187">
        <v>94.693337649339398</v>
      </c>
      <c r="AS48" s="160"/>
      <c r="AT48" s="161">
        <v>-1.63389223365765</v>
      </c>
      <c r="AU48" s="155">
        <v>-1.09668621118053</v>
      </c>
      <c r="AV48" s="155">
        <v>-1.22198236221703</v>
      </c>
      <c r="AW48" s="155">
        <v>-0.27568592388306901</v>
      </c>
      <c r="AX48" s="155">
        <v>-0.67288099932687095</v>
      </c>
      <c r="AY48" s="162">
        <v>-0.95686540828989997</v>
      </c>
      <c r="AZ48" s="155"/>
      <c r="BA48" s="163">
        <v>-2.4695978594653498</v>
      </c>
      <c r="BB48" s="164">
        <v>-2.5297561693050299</v>
      </c>
      <c r="BC48" s="165">
        <v>-2.5114193113263301</v>
      </c>
      <c r="BD48" s="155"/>
      <c r="BE48" s="166">
        <v>-1.4363706963452101</v>
      </c>
    </row>
    <row r="49" spans="1:57">
      <c r="A49" s="21" t="s">
        <v>118</v>
      </c>
      <c r="B49" s="2" t="s">
        <v>22</v>
      </c>
      <c r="D49" s="24" t="s">
        <v>98</v>
      </c>
      <c r="E49" s="27" t="s">
        <v>99</v>
      </c>
      <c r="G49" s="182">
        <v>65.575479999999999</v>
      </c>
      <c r="H49" s="177">
        <v>65.697501947780594</v>
      </c>
      <c r="I49" s="177">
        <v>65.941657813547906</v>
      </c>
      <c r="J49" s="177">
        <v>66.241213260413502</v>
      </c>
      <c r="K49" s="177">
        <v>66.530868170288898</v>
      </c>
      <c r="L49" s="183">
        <v>66.009621268695298</v>
      </c>
      <c r="M49" s="177"/>
      <c r="N49" s="184">
        <v>76.371622843421505</v>
      </c>
      <c r="O49" s="185">
        <v>77.258971583214304</v>
      </c>
      <c r="P49" s="186">
        <v>76.811618590256003</v>
      </c>
      <c r="Q49" s="177"/>
      <c r="R49" s="187">
        <v>69.376502545154196</v>
      </c>
      <c r="S49" s="160"/>
      <c r="T49" s="161">
        <v>-2.9130961191599001</v>
      </c>
      <c r="U49" s="155">
        <v>-2.19832408794877</v>
      </c>
      <c r="V49" s="155">
        <v>-3.0275597801048799</v>
      </c>
      <c r="W49" s="155">
        <v>-3.1144692431985899</v>
      </c>
      <c r="X49" s="155">
        <v>-2.6643212260803302</v>
      </c>
      <c r="Y49" s="162">
        <v>-2.7889244489573999</v>
      </c>
      <c r="Z49" s="155"/>
      <c r="AA49" s="163">
        <v>-7.0364625714717404</v>
      </c>
      <c r="AB49" s="164">
        <v>-9.3335932910702901</v>
      </c>
      <c r="AC49" s="165">
        <v>-8.2085503326859897</v>
      </c>
      <c r="AD49" s="155"/>
      <c r="AE49" s="166">
        <v>-4.8502774144526297</v>
      </c>
      <c r="AG49" s="182">
        <v>66.800920818824906</v>
      </c>
      <c r="AH49" s="177">
        <v>64.545203813758903</v>
      </c>
      <c r="AI49" s="177">
        <v>64.897302462520997</v>
      </c>
      <c r="AJ49" s="177">
        <v>65.214565426254296</v>
      </c>
      <c r="AK49" s="177">
        <v>65.782872563199902</v>
      </c>
      <c r="AL49" s="183">
        <v>65.447296712741405</v>
      </c>
      <c r="AM49" s="177"/>
      <c r="AN49" s="184">
        <v>77.769526036725793</v>
      </c>
      <c r="AO49" s="185">
        <v>81.414728965699297</v>
      </c>
      <c r="AP49" s="186">
        <v>79.615745407728099</v>
      </c>
      <c r="AQ49" s="177"/>
      <c r="AR49" s="187">
        <v>70.031520700549606</v>
      </c>
      <c r="AS49" s="160"/>
      <c r="AT49" s="161">
        <v>-4.0934373809836604</v>
      </c>
      <c r="AU49" s="155">
        <v>-2.5878013930303099</v>
      </c>
      <c r="AV49" s="155">
        <v>-2.79212670965246</v>
      </c>
      <c r="AW49" s="155">
        <v>-2.6095861477622999</v>
      </c>
      <c r="AX49" s="155">
        <v>-2.6047511067629801</v>
      </c>
      <c r="AY49" s="162">
        <v>-2.9447370962110799</v>
      </c>
      <c r="AZ49" s="155"/>
      <c r="BA49" s="163">
        <v>-5.58829296709066</v>
      </c>
      <c r="BB49" s="164">
        <v>-6.4304625431307603</v>
      </c>
      <c r="BC49" s="165">
        <v>-6.0535809957503597</v>
      </c>
      <c r="BD49" s="155"/>
      <c r="BE49" s="166">
        <v>-4.2046395377091699</v>
      </c>
    </row>
    <row r="50" spans="1:57">
      <c r="A50" s="33" t="s">
        <v>48</v>
      </c>
      <c r="B50" t="s">
        <v>48</v>
      </c>
      <c r="D50" s="24" t="s">
        <v>98</v>
      </c>
      <c r="E50" s="27" t="s">
        <v>99</v>
      </c>
      <c r="G50" s="182">
        <v>121.218255343731</v>
      </c>
      <c r="H50" s="177">
        <v>127.659452798663</v>
      </c>
      <c r="I50" s="177">
        <v>125.879331222793</v>
      </c>
      <c r="J50" s="177">
        <v>122.592893903404</v>
      </c>
      <c r="K50" s="177">
        <v>122.239608265174</v>
      </c>
      <c r="L50" s="183">
        <v>124.091371185114</v>
      </c>
      <c r="M50" s="177"/>
      <c r="N50" s="184">
        <v>136.50197117422601</v>
      </c>
      <c r="O50" s="185">
        <v>140.24767492394599</v>
      </c>
      <c r="P50" s="186">
        <v>138.351512875536</v>
      </c>
      <c r="Q50" s="177"/>
      <c r="R50" s="187">
        <v>128.20326155559599</v>
      </c>
      <c r="S50" s="160"/>
      <c r="T50" s="161">
        <v>8.2430102000797305</v>
      </c>
      <c r="U50" s="155">
        <v>-1.0722030183386499</v>
      </c>
      <c r="V50" s="155">
        <v>-5.0389736597627302</v>
      </c>
      <c r="W50" s="155">
        <v>-8.8956189286231506</v>
      </c>
      <c r="X50" s="155">
        <v>-13.510477233413599</v>
      </c>
      <c r="Y50" s="162">
        <v>-5.2590159700700196</v>
      </c>
      <c r="Z50" s="155"/>
      <c r="AA50" s="163">
        <v>-8.6360450266840996</v>
      </c>
      <c r="AB50" s="164">
        <v>-7.2104334551931499</v>
      </c>
      <c r="AC50" s="165">
        <v>-7.9286913485103003</v>
      </c>
      <c r="AD50" s="155"/>
      <c r="AE50" s="166">
        <v>-6.0615399817787496</v>
      </c>
      <c r="AG50" s="182">
        <v>122.494749964178</v>
      </c>
      <c r="AH50" s="177">
        <v>125.034251196451</v>
      </c>
      <c r="AI50" s="177">
        <v>125.90699031149001</v>
      </c>
      <c r="AJ50" s="177">
        <v>122.96308978328101</v>
      </c>
      <c r="AK50" s="177">
        <v>121.058164677005</v>
      </c>
      <c r="AL50" s="183">
        <v>123.54895566007499</v>
      </c>
      <c r="AM50" s="177"/>
      <c r="AN50" s="184">
        <v>142.562397245299</v>
      </c>
      <c r="AO50" s="185">
        <v>144.07172091558101</v>
      </c>
      <c r="AP50" s="186">
        <v>143.332255784061</v>
      </c>
      <c r="AQ50" s="177"/>
      <c r="AR50" s="187">
        <v>129.46209444533301</v>
      </c>
      <c r="AS50" s="160"/>
      <c r="AT50" s="161">
        <v>4.22358243977384</v>
      </c>
      <c r="AU50" s="155">
        <v>0.76538460347639803</v>
      </c>
      <c r="AV50" s="155">
        <v>0.50895287595336403</v>
      </c>
      <c r="AW50" s="155">
        <v>-2.4090653714127299</v>
      </c>
      <c r="AX50" s="155">
        <v>-5.5230146578257902</v>
      </c>
      <c r="AY50" s="162">
        <v>-0.82640152457438498</v>
      </c>
      <c r="AZ50" s="155"/>
      <c r="BA50" s="163">
        <v>3.48585457265456</v>
      </c>
      <c r="BB50" s="164">
        <v>3.7541237016922402</v>
      </c>
      <c r="BC50" s="165">
        <v>3.6233396619860798</v>
      </c>
      <c r="BD50" s="155"/>
      <c r="BE50" s="166">
        <v>0.62820193546244096</v>
      </c>
    </row>
    <row r="51" spans="1:57">
      <c r="A51" s="147" t="s">
        <v>53</v>
      </c>
      <c r="B51" t="s">
        <v>53</v>
      </c>
      <c r="D51" s="24" t="s">
        <v>98</v>
      </c>
      <c r="E51" s="27" t="s">
        <v>99</v>
      </c>
      <c r="G51" s="182">
        <v>95.120258481421601</v>
      </c>
      <c r="H51" s="177">
        <v>99.960355424906396</v>
      </c>
      <c r="I51" s="177">
        <v>99.118005235601998</v>
      </c>
      <c r="J51" s="177">
        <v>99.778305381727094</v>
      </c>
      <c r="K51" s="177">
        <v>98.162559718380606</v>
      </c>
      <c r="L51" s="183">
        <v>98.560655966503802</v>
      </c>
      <c r="M51" s="177"/>
      <c r="N51" s="184">
        <v>116.39793002257301</v>
      </c>
      <c r="O51" s="185">
        <v>117.72207547169801</v>
      </c>
      <c r="P51" s="186">
        <v>117.049604493866</v>
      </c>
      <c r="Q51" s="177"/>
      <c r="R51" s="187">
        <v>104.45708394267299</v>
      </c>
      <c r="S51" s="160"/>
      <c r="T51" s="161">
        <v>-5.91799858569635</v>
      </c>
      <c r="U51" s="155">
        <v>-4.4511030238751497</v>
      </c>
      <c r="V51" s="155">
        <v>-6.4583052209998604</v>
      </c>
      <c r="W51" s="155">
        <v>-7.2788180405984599</v>
      </c>
      <c r="X51" s="155">
        <v>-8.8970444236623205</v>
      </c>
      <c r="Y51" s="162">
        <v>-6.7156468438199903</v>
      </c>
      <c r="Z51" s="155"/>
      <c r="AA51" s="163">
        <v>-5.2685689163171201</v>
      </c>
      <c r="AB51" s="164">
        <v>-4.6405762917405999</v>
      </c>
      <c r="AC51" s="165">
        <v>-4.96230208865728</v>
      </c>
      <c r="AD51" s="155"/>
      <c r="AE51" s="166">
        <v>-6.0921769268298602</v>
      </c>
      <c r="AG51" s="182">
        <v>99.654792025781305</v>
      </c>
      <c r="AH51" s="177">
        <v>99.419620915032596</v>
      </c>
      <c r="AI51" s="177">
        <v>103.224443786203</v>
      </c>
      <c r="AJ51" s="177">
        <v>104.447178744569</v>
      </c>
      <c r="AK51" s="177">
        <v>105.03823371599699</v>
      </c>
      <c r="AL51" s="183">
        <v>102.530117090654</v>
      </c>
      <c r="AM51" s="177"/>
      <c r="AN51" s="184">
        <v>123.11619057850299</v>
      </c>
      <c r="AO51" s="185">
        <v>123.752465637106</v>
      </c>
      <c r="AP51" s="186">
        <v>123.436247463961</v>
      </c>
      <c r="AQ51" s="177"/>
      <c r="AR51" s="187">
        <v>109.542757620258</v>
      </c>
      <c r="AS51" s="160"/>
      <c r="AT51" s="161">
        <v>-2.5198158978482001</v>
      </c>
      <c r="AU51" s="155">
        <v>-4.0336187201348697</v>
      </c>
      <c r="AV51" s="155">
        <v>-5.2263458048838096</v>
      </c>
      <c r="AW51" s="155">
        <v>-4.8683008164608799</v>
      </c>
      <c r="AX51" s="155">
        <v>-3.7721959321204301</v>
      </c>
      <c r="AY51" s="162">
        <v>-4.1779977013308596</v>
      </c>
      <c r="AZ51" s="155"/>
      <c r="BA51" s="163">
        <v>-0.16792145329816299</v>
      </c>
      <c r="BB51" s="164">
        <v>-1.8569109610426799</v>
      </c>
      <c r="BC51" s="165">
        <v>-1.04857179462054</v>
      </c>
      <c r="BD51" s="155"/>
      <c r="BE51" s="166">
        <v>-2.9637743852860199</v>
      </c>
    </row>
    <row r="52" spans="1:57">
      <c r="A52" s="148" t="s">
        <v>60</v>
      </c>
      <c r="B52" t="s">
        <v>60</v>
      </c>
      <c r="D52" s="24" t="s">
        <v>98</v>
      </c>
      <c r="E52" s="27" t="s">
        <v>99</v>
      </c>
      <c r="G52" s="188">
        <v>94.310220146764493</v>
      </c>
      <c r="H52" s="189">
        <v>102.843673990802</v>
      </c>
      <c r="I52" s="189">
        <v>107.963233532934</v>
      </c>
      <c r="J52" s="189">
        <v>109.37263464991</v>
      </c>
      <c r="K52" s="189">
        <v>104.974777327935</v>
      </c>
      <c r="L52" s="190">
        <v>104.590735264933</v>
      </c>
      <c r="M52" s="177"/>
      <c r="N52" s="191">
        <v>106.789574844995</v>
      </c>
      <c r="O52" s="192">
        <v>100.758810211946</v>
      </c>
      <c r="P52" s="193">
        <v>103.900819104753</v>
      </c>
      <c r="Q52" s="177"/>
      <c r="R52" s="194">
        <v>104.383262558978</v>
      </c>
      <c r="S52" s="160"/>
      <c r="T52" s="167">
        <v>-6.0128800700444698</v>
      </c>
      <c r="U52" s="168">
        <v>-9.2497150847118892</v>
      </c>
      <c r="V52" s="168">
        <v>-7.9540561162121204</v>
      </c>
      <c r="W52" s="168">
        <v>-5.7195033306596601</v>
      </c>
      <c r="X52" s="168">
        <v>-4.6815191793088902</v>
      </c>
      <c r="Y52" s="169">
        <v>-6.7923062238277696</v>
      </c>
      <c r="Z52" s="155"/>
      <c r="AA52" s="170">
        <v>-4.46480707571276</v>
      </c>
      <c r="AB52" s="171">
        <v>-3.4644979645061</v>
      </c>
      <c r="AC52" s="172">
        <v>-4.0446051635550502</v>
      </c>
      <c r="AD52" s="155"/>
      <c r="AE52" s="173">
        <v>-6.1030944716150204</v>
      </c>
      <c r="AG52" s="188">
        <v>100.06065092434299</v>
      </c>
      <c r="AH52" s="189">
        <v>100.757061672126</v>
      </c>
      <c r="AI52" s="189">
        <v>104.270699265264</v>
      </c>
      <c r="AJ52" s="189">
        <v>104.98433560477</v>
      </c>
      <c r="AK52" s="189">
        <v>102.94039533705001</v>
      </c>
      <c r="AL52" s="190">
        <v>102.76508221664599</v>
      </c>
      <c r="AM52" s="177"/>
      <c r="AN52" s="191">
        <v>107.494526645013</v>
      </c>
      <c r="AO52" s="192">
        <v>108.20636826165899</v>
      </c>
      <c r="AP52" s="193">
        <v>107.84920147271799</v>
      </c>
      <c r="AQ52" s="177"/>
      <c r="AR52" s="194">
        <v>104.324099204145</v>
      </c>
      <c r="AS52" s="160"/>
      <c r="AT52" s="167">
        <v>-7.1762291353049301</v>
      </c>
      <c r="AU52" s="168">
        <v>-6.5150403364615102</v>
      </c>
      <c r="AV52" s="168">
        <v>-6.09370936936799</v>
      </c>
      <c r="AW52" s="168">
        <v>-5.3090139493693602</v>
      </c>
      <c r="AX52" s="168">
        <v>-3.7414443540370201</v>
      </c>
      <c r="AY52" s="169">
        <v>-5.7021470319712497</v>
      </c>
      <c r="AZ52" s="155"/>
      <c r="BA52" s="170">
        <v>-7.3606198726275602</v>
      </c>
      <c r="BB52" s="171">
        <v>-9.2811219831447698</v>
      </c>
      <c r="BC52" s="172">
        <v>-8.3484590979424205</v>
      </c>
      <c r="BD52" s="155"/>
      <c r="BE52" s="173">
        <v>-6.5650133333613301</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52"/>
  <sheetViews>
    <sheetView zoomScale="85" zoomScaleNormal="85" workbookViewId="0">
      <pane xSplit="2" ySplit="5" topLeftCell="C27" activePane="bottomRight" state="frozen"/>
      <selection pane="topRight" activeCell="J55" sqref="J55"/>
      <selection pane="bottomLeft" activeCell="J55" sqref="J55"/>
      <selection pane="bottomRight" activeCell="J58" sqref="J58"/>
    </sheetView>
  </sheetViews>
  <sheetFormatPr defaultColWidth="9.140625" defaultRowHeight="12.75"/>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c r="C2" s="2"/>
      <c r="D2" s="218" t="s">
        <v>86</v>
      </c>
      <c r="E2" s="219"/>
      <c r="G2" s="220" t="s">
        <v>123</v>
      </c>
      <c r="H2" s="221"/>
      <c r="I2" s="221"/>
      <c r="J2" s="221"/>
      <c r="K2" s="221"/>
      <c r="L2" s="221"/>
      <c r="M2" s="221"/>
      <c r="N2" s="221"/>
      <c r="O2" s="221"/>
      <c r="P2" s="221"/>
      <c r="Q2" s="221"/>
      <c r="R2" s="221"/>
      <c r="T2" s="220" t="s">
        <v>124</v>
      </c>
      <c r="U2" s="221"/>
      <c r="V2" s="221"/>
      <c r="W2" s="221"/>
      <c r="X2" s="221"/>
      <c r="Y2" s="221"/>
      <c r="Z2" s="221"/>
      <c r="AA2" s="221"/>
      <c r="AB2" s="221"/>
      <c r="AC2" s="221"/>
      <c r="AD2" s="221"/>
      <c r="AE2" s="221"/>
      <c r="AF2" s="3"/>
      <c r="AG2" s="220" t="s">
        <v>125</v>
      </c>
      <c r="AH2" s="221"/>
      <c r="AI2" s="221"/>
      <c r="AJ2" s="221"/>
      <c r="AK2" s="221"/>
      <c r="AL2" s="221"/>
      <c r="AM2" s="221"/>
      <c r="AN2" s="221"/>
      <c r="AO2" s="221"/>
      <c r="AP2" s="221"/>
      <c r="AQ2" s="221"/>
      <c r="AR2" s="221"/>
      <c r="AT2" s="220" t="s">
        <v>126</v>
      </c>
      <c r="AU2" s="221"/>
      <c r="AV2" s="221"/>
      <c r="AW2" s="221"/>
      <c r="AX2" s="221"/>
      <c r="AY2" s="221"/>
      <c r="AZ2" s="221"/>
      <c r="BA2" s="221"/>
      <c r="BB2" s="221"/>
      <c r="BC2" s="221"/>
      <c r="BD2" s="221"/>
      <c r="BE2" s="221"/>
    </row>
    <row r="3" spans="1:57">
      <c r="A3" s="31"/>
      <c r="B3" s="31"/>
      <c r="C3" s="2"/>
      <c r="D3" s="222" t="s">
        <v>91</v>
      </c>
      <c r="E3" s="224" t="s">
        <v>92</v>
      </c>
      <c r="F3" s="4"/>
      <c r="G3" s="226" t="s">
        <v>65</v>
      </c>
      <c r="H3" s="228" t="s">
        <v>66</v>
      </c>
      <c r="I3" s="228" t="s">
        <v>93</v>
      </c>
      <c r="J3" s="228" t="s">
        <v>68</v>
      </c>
      <c r="K3" s="228" t="s">
        <v>94</v>
      </c>
      <c r="L3" s="230" t="s">
        <v>95</v>
      </c>
      <c r="M3" s="4"/>
      <c r="N3" s="226" t="s">
        <v>70</v>
      </c>
      <c r="O3" s="228" t="s">
        <v>71</v>
      </c>
      <c r="P3" s="230" t="s">
        <v>96</v>
      </c>
      <c r="Q3" s="2"/>
      <c r="R3" s="232" t="s">
        <v>97</v>
      </c>
      <c r="S3" s="2"/>
      <c r="T3" s="226" t="s">
        <v>65</v>
      </c>
      <c r="U3" s="228" t="s">
        <v>66</v>
      </c>
      <c r="V3" s="228" t="s">
        <v>93</v>
      </c>
      <c r="W3" s="228" t="s">
        <v>68</v>
      </c>
      <c r="X3" s="228" t="s">
        <v>94</v>
      </c>
      <c r="Y3" s="230" t="s">
        <v>95</v>
      </c>
      <c r="Z3" s="2"/>
      <c r="AA3" s="226" t="s">
        <v>70</v>
      </c>
      <c r="AB3" s="228" t="s">
        <v>71</v>
      </c>
      <c r="AC3" s="230" t="s">
        <v>96</v>
      </c>
      <c r="AD3" s="1"/>
      <c r="AE3" s="234" t="s">
        <v>97</v>
      </c>
      <c r="AF3" s="36"/>
      <c r="AG3" s="226" t="s">
        <v>65</v>
      </c>
      <c r="AH3" s="228" t="s">
        <v>66</v>
      </c>
      <c r="AI3" s="228" t="s">
        <v>93</v>
      </c>
      <c r="AJ3" s="228" t="s">
        <v>68</v>
      </c>
      <c r="AK3" s="228" t="s">
        <v>94</v>
      </c>
      <c r="AL3" s="230" t="s">
        <v>95</v>
      </c>
      <c r="AM3" s="4"/>
      <c r="AN3" s="226" t="s">
        <v>70</v>
      </c>
      <c r="AO3" s="228" t="s">
        <v>71</v>
      </c>
      <c r="AP3" s="230" t="s">
        <v>96</v>
      </c>
      <c r="AQ3" s="2"/>
      <c r="AR3" s="232" t="s">
        <v>97</v>
      </c>
      <c r="AS3" s="2"/>
      <c r="AT3" s="226" t="s">
        <v>65</v>
      </c>
      <c r="AU3" s="228" t="s">
        <v>66</v>
      </c>
      <c r="AV3" s="228" t="s">
        <v>93</v>
      </c>
      <c r="AW3" s="228" t="s">
        <v>68</v>
      </c>
      <c r="AX3" s="228" t="s">
        <v>94</v>
      </c>
      <c r="AY3" s="230" t="s">
        <v>95</v>
      </c>
      <c r="AZ3" s="2"/>
      <c r="BA3" s="226" t="s">
        <v>70</v>
      </c>
      <c r="BB3" s="228" t="s">
        <v>71</v>
      </c>
      <c r="BC3" s="230" t="s">
        <v>96</v>
      </c>
      <c r="BD3" s="1"/>
      <c r="BE3" s="234" t="s">
        <v>97</v>
      </c>
    </row>
    <row r="4" spans="1:57">
      <c r="A4" s="31"/>
      <c r="B4" s="31"/>
      <c r="C4" s="2"/>
      <c r="D4" s="223"/>
      <c r="E4" s="225"/>
      <c r="F4" s="4"/>
      <c r="G4" s="236"/>
      <c r="H4" s="237"/>
      <c r="I4" s="237"/>
      <c r="J4" s="237"/>
      <c r="K4" s="237"/>
      <c r="L4" s="238"/>
      <c r="M4" s="4"/>
      <c r="N4" s="236"/>
      <c r="O4" s="237"/>
      <c r="P4" s="238"/>
      <c r="Q4" s="2"/>
      <c r="R4" s="239"/>
      <c r="S4" s="2"/>
      <c r="T4" s="236"/>
      <c r="U4" s="237"/>
      <c r="V4" s="237"/>
      <c r="W4" s="237"/>
      <c r="X4" s="237"/>
      <c r="Y4" s="238"/>
      <c r="Z4" s="2"/>
      <c r="AA4" s="236"/>
      <c r="AB4" s="237"/>
      <c r="AC4" s="238"/>
      <c r="AD4" s="1"/>
      <c r="AE4" s="240"/>
      <c r="AF4" s="37"/>
      <c r="AG4" s="236"/>
      <c r="AH4" s="237"/>
      <c r="AI4" s="237"/>
      <c r="AJ4" s="237"/>
      <c r="AK4" s="237"/>
      <c r="AL4" s="238"/>
      <c r="AM4" s="4"/>
      <c r="AN4" s="236"/>
      <c r="AO4" s="237"/>
      <c r="AP4" s="238"/>
      <c r="AQ4" s="2"/>
      <c r="AR4" s="239"/>
      <c r="AS4" s="2"/>
      <c r="AT4" s="236"/>
      <c r="AU4" s="237"/>
      <c r="AV4" s="237"/>
      <c r="AW4" s="237"/>
      <c r="AX4" s="237"/>
      <c r="AY4" s="238"/>
      <c r="AZ4" s="2"/>
      <c r="BA4" s="236"/>
      <c r="BB4" s="237"/>
      <c r="BC4" s="238"/>
      <c r="BD4" s="1"/>
      <c r="BE4" s="240"/>
    </row>
    <row r="5" spans="1:57" ht="14.25">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c r="A6" s="18" t="s">
        <v>13</v>
      </c>
      <c r="B6" s="2" t="str">
        <f>TRIM(A6)</f>
        <v>United States</v>
      </c>
      <c r="C6" s="8"/>
      <c r="D6" s="22" t="s">
        <v>98</v>
      </c>
      <c r="E6" s="25" t="s">
        <v>99</v>
      </c>
      <c r="F6" s="2"/>
      <c r="G6" s="174">
        <v>84.273488431007394</v>
      </c>
      <c r="H6" s="175">
        <v>107.714127036089</v>
      </c>
      <c r="I6" s="175">
        <v>121.77380162606499</v>
      </c>
      <c r="J6" s="175">
        <v>119.418456454336</v>
      </c>
      <c r="K6" s="175">
        <v>107.86701014419801</v>
      </c>
      <c r="L6" s="176">
        <v>108.209344952625</v>
      </c>
      <c r="M6" s="177"/>
      <c r="N6" s="178">
        <v>120.788762915758</v>
      </c>
      <c r="O6" s="179">
        <v>122.920809750122</v>
      </c>
      <c r="P6" s="180">
        <v>121.85480586263699</v>
      </c>
      <c r="Q6" s="177"/>
      <c r="R6" s="181">
        <v>112.108136681473</v>
      </c>
      <c r="S6" s="160"/>
      <c r="T6" s="152">
        <v>-1.22753934500061</v>
      </c>
      <c r="U6" s="153">
        <v>-1.3081828752901801</v>
      </c>
      <c r="V6" s="153">
        <v>-0.29637625404114099</v>
      </c>
      <c r="W6" s="153">
        <v>-0.66709230999409297</v>
      </c>
      <c r="X6" s="153">
        <v>-1.97478633915026</v>
      </c>
      <c r="Y6" s="154">
        <v>-1.0628829730823199</v>
      </c>
      <c r="Z6" s="155"/>
      <c r="AA6" s="156">
        <v>-2.81915411222956</v>
      </c>
      <c r="AB6" s="157">
        <v>-3.7618380770177202</v>
      </c>
      <c r="AC6" s="158">
        <v>-3.2969009905808102</v>
      </c>
      <c r="AD6" s="155"/>
      <c r="AE6" s="159">
        <v>-1.7675803981046601</v>
      </c>
      <c r="AG6" s="174">
        <v>87.860260139508497</v>
      </c>
      <c r="AH6" s="175">
        <v>93.390063458041297</v>
      </c>
      <c r="AI6" s="175">
        <v>106.181810675297</v>
      </c>
      <c r="AJ6" s="175">
        <v>105.535258432502</v>
      </c>
      <c r="AK6" s="175">
        <v>98.195765246934201</v>
      </c>
      <c r="AL6" s="176">
        <v>98.232657949250196</v>
      </c>
      <c r="AM6" s="177"/>
      <c r="AN6" s="178">
        <v>119.97141875530799</v>
      </c>
      <c r="AO6" s="179">
        <v>130.62049461152901</v>
      </c>
      <c r="AP6" s="180">
        <v>125.296010988383</v>
      </c>
      <c r="AQ6" s="177"/>
      <c r="AR6" s="181">
        <v>105.965338066988</v>
      </c>
      <c r="AS6" s="160"/>
      <c r="AT6" s="152">
        <v>-1.7705405182971801</v>
      </c>
      <c r="AU6" s="153">
        <v>-0.921408080125106</v>
      </c>
      <c r="AV6" s="153">
        <v>-0.51484819709795504</v>
      </c>
      <c r="AW6" s="153">
        <v>-0.88810318009656797</v>
      </c>
      <c r="AX6" s="153">
        <v>-1.70926680842893</v>
      </c>
      <c r="AY6" s="154">
        <v>-1.1382340359652301</v>
      </c>
      <c r="AZ6" s="155"/>
      <c r="BA6" s="156">
        <v>-1.4905858619607399</v>
      </c>
      <c r="BB6" s="157">
        <v>-2.39457236076945</v>
      </c>
      <c r="BC6" s="158">
        <v>-1.9644607852315401</v>
      </c>
      <c r="BD6" s="155"/>
      <c r="BE6" s="159">
        <v>-1.4196330258318699</v>
      </c>
    </row>
    <row r="7" spans="1:57">
      <c r="A7" s="19" t="s">
        <v>100</v>
      </c>
      <c r="B7" s="2" t="str">
        <f>TRIM(A7)</f>
        <v>Virginia</v>
      </c>
      <c r="C7" s="9"/>
      <c r="D7" s="23" t="s">
        <v>98</v>
      </c>
      <c r="E7" s="26" t="s">
        <v>99</v>
      </c>
      <c r="F7" s="2"/>
      <c r="G7" s="182">
        <v>76.665918230576096</v>
      </c>
      <c r="H7" s="177">
        <v>101.396103320744</v>
      </c>
      <c r="I7" s="177">
        <v>113.78713774664099</v>
      </c>
      <c r="J7" s="177">
        <v>111.51353769067001</v>
      </c>
      <c r="K7" s="177">
        <v>97.029675714092406</v>
      </c>
      <c r="L7" s="183">
        <v>100.078474540545</v>
      </c>
      <c r="M7" s="177"/>
      <c r="N7" s="184">
        <v>111.62928393568799</v>
      </c>
      <c r="O7" s="185">
        <v>105.447310707695</v>
      </c>
      <c r="P7" s="186">
        <v>108.538297321692</v>
      </c>
      <c r="Q7" s="177"/>
      <c r="R7" s="187">
        <v>102.49556676373</v>
      </c>
      <c r="S7" s="160"/>
      <c r="T7" s="161">
        <v>3.26591266010543</v>
      </c>
      <c r="U7" s="155">
        <v>0.64418114813144101</v>
      </c>
      <c r="V7" s="155">
        <v>-1.6194796454696401</v>
      </c>
      <c r="W7" s="155">
        <v>-1.5739067379821201</v>
      </c>
      <c r="X7" s="155">
        <v>-1.8815395808581801</v>
      </c>
      <c r="Y7" s="162">
        <v>-0.48590244328973498</v>
      </c>
      <c r="Z7" s="155"/>
      <c r="AA7" s="163">
        <v>2.8708053124485202</v>
      </c>
      <c r="AB7" s="164">
        <v>-2.1213246231242899</v>
      </c>
      <c r="AC7" s="165">
        <v>0.38375962972182198</v>
      </c>
      <c r="AD7" s="155"/>
      <c r="AE7" s="166">
        <v>-0.224372499881272</v>
      </c>
      <c r="AG7" s="182">
        <v>75.796557729205105</v>
      </c>
      <c r="AH7" s="177">
        <v>84.913866537370794</v>
      </c>
      <c r="AI7" s="177">
        <v>99.524602489956607</v>
      </c>
      <c r="AJ7" s="177">
        <v>99.597164094034497</v>
      </c>
      <c r="AK7" s="177">
        <v>87.665818169746899</v>
      </c>
      <c r="AL7" s="183">
        <v>89.499601239761901</v>
      </c>
      <c r="AM7" s="177"/>
      <c r="AN7" s="184">
        <v>109.552797864238</v>
      </c>
      <c r="AO7" s="185">
        <v>116.166650673147</v>
      </c>
      <c r="AP7" s="186">
        <v>112.85972426869201</v>
      </c>
      <c r="AQ7" s="177"/>
      <c r="AR7" s="187">
        <v>96.173927973324595</v>
      </c>
      <c r="AS7" s="160"/>
      <c r="AT7" s="161">
        <v>-2.2704824430252</v>
      </c>
      <c r="AU7" s="155">
        <v>-2.63319040291243</v>
      </c>
      <c r="AV7" s="155">
        <v>-2.93013091469675</v>
      </c>
      <c r="AW7" s="155">
        <v>-2.6357530176574699</v>
      </c>
      <c r="AX7" s="155">
        <v>-2.9094287665092202</v>
      </c>
      <c r="AY7" s="162">
        <v>-2.6928913375341601</v>
      </c>
      <c r="AZ7" s="155"/>
      <c r="BA7" s="163">
        <v>1.0131192982242101</v>
      </c>
      <c r="BB7" s="164">
        <v>-0.78985254799569504</v>
      </c>
      <c r="BC7" s="165">
        <v>7.6212118571533802E-2</v>
      </c>
      <c r="BD7" s="155"/>
      <c r="BE7" s="166">
        <v>-1.7826430650944201</v>
      </c>
    </row>
    <row r="8" spans="1:57">
      <c r="A8" s="20" t="s">
        <v>41</v>
      </c>
      <c r="B8" s="2" t="str">
        <f t="shared" ref="B8:B43" si="0">TRIM(A8)</f>
        <v>Norfolk/Virginia Beach, VA</v>
      </c>
      <c r="C8" s="2"/>
      <c r="D8" s="23" t="s">
        <v>98</v>
      </c>
      <c r="E8" s="26" t="s">
        <v>99</v>
      </c>
      <c r="F8" s="2"/>
      <c r="G8" s="182">
        <v>81.340246005270004</v>
      </c>
      <c r="H8" s="177">
        <v>88.269989810432605</v>
      </c>
      <c r="I8" s="177">
        <v>94.720782133080903</v>
      </c>
      <c r="J8" s="177">
        <v>99.327210358412799</v>
      </c>
      <c r="K8" s="177">
        <v>100.892684402261</v>
      </c>
      <c r="L8" s="183">
        <v>92.910182541891501</v>
      </c>
      <c r="M8" s="177"/>
      <c r="N8" s="184">
        <v>138.57683011588901</v>
      </c>
      <c r="O8" s="185">
        <v>136.610964647343</v>
      </c>
      <c r="P8" s="186">
        <v>137.59389738161599</v>
      </c>
      <c r="Q8" s="177"/>
      <c r="R8" s="187">
        <v>105.676958210384</v>
      </c>
      <c r="S8" s="160"/>
      <c r="T8" s="161">
        <v>-0.99774489149319601</v>
      </c>
      <c r="U8" s="155">
        <v>-6.0397803468184099</v>
      </c>
      <c r="V8" s="155">
        <v>-8.3601925493003204</v>
      </c>
      <c r="W8" s="155">
        <v>-2.7818277728806899</v>
      </c>
      <c r="X8" s="155">
        <v>-2.4129347689438601</v>
      </c>
      <c r="Y8" s="162">
        <v>-4.2208059521575496</v>
      </c>
      <c r="Z8" s="155"/>
      <c r="AA8" s="163">
        <v>-9.2759645433923499</v>
      </c>
      <c r="AB8" s="164">
        <v>-15.689952198830699</v>
      </c>
      <c r="AC8" s="165">
        <v>-12.577591058125501</v>
      </c>
      <c r="AD8" s="155"/>
      <c r="AE8" s="166">
        <v>-7.5097994146768796</v>
      </c>
      <c r="AG8" s="182">
        <v>83.792285628309699</v>
      </c>
      <c r="AH8" s="177">
        <v>78.149836294097994</v>
      </c>
      <c r="AI8" s="177">
        <v>84.504745937476002</v>
      </c>
      <c r="AJ8" s="177">
        <v>86.154370051676906</v>
      </c>
      <c r="AK8" s="177">
        <v>84.773927457852494</v>
      </c>
      <c r="AL8" s="183">
        <v>83.475033073882599</v>
      </c>
      <c r="AM8" s="177"/>
      <c r="AN8" s="184">
        <v>133.36959373161201</v>
      </c>
      <c r="AO8" s="185">
        <v>149.042003044334</v>
      </c>
      <c r="AP8" s="186">
        <v>141.205798387973</v>
      </c>
      <c r="AQ8" s="177"/>
      <c r="AR8" s="187">
        <v>99.969537449337196</v>
      </c>
      <c r="AS8" s="160"/>
      <c r="AT8" s="161">
        <v>-4.7622560666159997</v>
      </c>
      <c r="AU8" s="155">
        <v>-0.38121670764194299</v>
      </c>
      <c r="AV8" s="155">
        <v>-2.40144417013527</v>
      </c>
      <c r="AW8" s="155">
        <v>-1.3922720208239101</v>
      </c>
      <c r="AX8" s="155">
        <v>-4.8937376859011401</v>
      </c>
      <c r="AY8" s="162">
        <v>-2.82797831518806</v>
      </c>
      <c r="AZ8" s="155"/>
      <c r="BA8" s="163">
        <v>-7.0284602652056902</v>
      </c>
      <c r="BB8" s="164">
        <v>-8.4688954980691005</v>
      </c>
      <c r="BC8" s="165">
        <v>-7.7942493864609999</v>
      </c>
      <c r="BD8" s="155"/>
      <c r="BE8" s="166">
        <v>-4.8952214364207904</v>
      </c>
    </row>
    <row r="9" spans="1:57">
      <c r="A9" s="20" t="s">
        <v>101</v>
      </c>
      <c r="B9" s="2" t="s">
        <v>57</v>
      </c>
      <c r="C9" s="2"/>
      <c r="D9" s="23" t="s">
        <v>98</v>
      </c>
      <c r="E9" s="26" t="s">
        <v>99</v>
      </c>
      <c r="F9" s="2"/>
      <c r="G9" s="182">
        <v>45.923227608435703</v>
      </c>
      <c r="H9" s="177">
        <v>68.907790753073698</v>
      </c>
      <c r="I9" s="177">
        <v>85.555720654029997</v>
      </c>
      <c r="J9" s="177">
        <v>87.715138157445296</v>
      </c>
      <c r="K9" s="177">
        <v>77.558488119023195</v>
      </c>
      <c r="L9" s="183">
        <v>73.132073058401602</v>
      </c>
      <c r="M9" s="177"/>
      <c r="N9" s="184">
        <v>86.281630677937102</v>
      </c>
      <c r="O9" s="185">
        <v>81.333181651297807</v>
      </c>
      <c r="P9" s="186">
        <v>83.807406164617404</v>
      </c>
      <c r="Q9" s="177"/>
      <c r="R9" s="187">
        <v>76.182168231606099</v>
      </c>
      <c r="S9" s="160"/>
      <c r="T9" s="161">
        <v>-9.2914362314754495</v>
      </c>
      <c r="U9" s="155">
        <v>-13.038467417435699</v>
      </c>
      <c r="V9" s="155">
        <v>-8.0823890095032507</v>
      </c>
      <c r="W9" s="155">
        <v>-4.1007150317719896</v>
      </c>
      <c r="X9" s="155">
        <v>-8.9325683703762895</v>
      </c>
      <c r="Y9" s="162">
        <v>-8.4881838099111793</v>
      </c>
      <c r="Z9" s="155"/>
      <c r="AA9" s="163">
        <v>3.4837100112120498</v>
      </c>
      <c r="AB9" s="164">
        <v>2.8032868167273999</v>
      </c>
      <c r="AC9" s="165">
        <v>3.1524210983002399</v>
      </c>
      <c r="AD9" s="155"/>
      <c r="AE9" s="166">
        <v>-5.1229252665637901</v>
      </c>
      <c r="AG9" s="182">
        <v>58.980904528010598</v>
      </c>
      <c r="AH9" s="177">
        <v>62.9460128947537</v>
      </c>
      <c r="AI9" s="177">
        <v>77.209464711746605</v>
      </c>
      <c r="AJ9" s="177">
        <v>77.598211982505404</v>
      </c>
      <c r="AK9" s="177">
        <v>67.951067181570593</v>
      </c>
      <c r="AL9" s="183">
        <v>68.937132259717401</v>
      </c>
      <c r="AM9" s="177"/>
      <c r="AN9" s="184">
        <v>87.757533542010506</v>
      </c>
      <c r="AO9" s="185">
        <v>93.533568030572596</v>
      </c>
      <c r="AP9" s="186">
        <v>90.645550786291594</v>
      </c>
      <c r="AQ9" s="177"/>
      <c r="AR9" s="187">
        <v>75.139537553024297</v>
      </c>
      <c r="AS9" s="160"/>
      <c r="AT9" s="161">
        <v>-1.60635449272496</v>
      </c>
      <c r="AU9" s="155">
        <v>-1.8593268351463199</v>
      </c>
      <c r="AV9" s="155">
        <v>-0.27892573639829099</v>
      </c>
      <c r="AW9" s="155">
        <v>0.247032214594161</v>
      </c>
      <c r="AX9" s="155">
        <v>-5.9284631245089496</v>
      </c>
      <c r="AY9" s="162">
        <v>-1.8403982706115001</v>
      </c>
      <c r="AZ9" s="155"/>
      <c r="BA9" s="163">
        <v>-1.2356429978380301</v>
      </c>
      <c r="BB9" s="164">
        <v>-2.0484437896588399</v>
      </c>
      <c r="BC9" s="165">
        <v>-1.6585747260485699</v>
      </c>
      <c r="BD9" s="155"/>
      <c r="BE9" s="166">
        <v>-1.7809020096670001</v>
      </c>
    </row>
    <row r="10" spans="1:57">
      <c r="A10" s="20" t="s">
        <v>102</v>
      </c>
      <c r="B10" s="2" t="str">
        <f t="shared" si="0"/>
        <v>Virginia Area</v>
      </c>
      <c r="C10" s="2"/>
      <c r="D10" s="23" t="s">
        <v>98</v>
      </c>
      <c r="E10" s="26" t="s">
        <v>99</v>
      </c>
      <c r="F10" s="2"/>
      <c r="G10" s="182">
        <v>52.8127739068292</v>
      </c>
      <c r="H10" s="177">
        <v>67.882976684979198</v>
      </c>
      <c r="I10" s="177">
        <v>72.749547545669699</v>
      </c>
      <c r="J10" s="177">
        <v>77.670812899191503</v>
      </c>
      <c r="K10" s="177">
        <v>77.126646790834698</v>
      </c>
      <c r="L10" s="183">
        <v>69.648551565500895</v>
      </c>
      <c r="M10" s="177"/>
      <c r="N10" s="184">
        <v>100.78055540667199</v>
      </c>
      <c r="O10" s="185">
        <v>88.337722765643804</v>
      </c>
      <c r="P10" s="186">
        <v>94.559139086158297</v>
      </c>
      <c r="Q10" s="177"/>
      <c r="R10" s="187">
        <v>76.765862285688698</v>
      </c>
      <c r="S10" s="160"/>
      <c r="T10" s="161">
        <v>3.8832855229361001</v>
      </c>
      <c r="U10" s="155">
        <v>0.923776192934879</v>
      </c>
      <c r="V10" s="155">
        <v>2.1554695721031298</v>
      </c>
      <c r="W10" s="155">
        <v>4.3395715703775899</v>
      </c>
      <c r="X10" s="155">
        <v>2.0758672621371801</v>
      </c>
      <c r="Y10" s="162">
        <v>2.6316219584446001</v>
      </c>
      <c r="Z10" s="155"/>
      <c r="AA10" s="163">
        <v>9.4864222549391393</v>
      </c>
      <c r="AB10" s="164">
        <v>-0.23872570074862901</v>
      </c>
      <c r="AC10" s="165">
        <v>4.7180676661139396</v>
      </c>
      <c r="AD10" s="155"/>
      <c r="AE10" s="166">
        <v>3.3563750394668399</v>
      </c>
      <c r="AG10" s="182">
        <v>58.4889770931849</v>
      </c>
      <c r="AH10" s="177">
        <v>59.337392151498698</v>
      </c>
      <c r="AI10" s="177">
        <v>67.166436351658405</v>
      </c>
      <c r="AJ10" s="177">
        <v>70.783364281447305</v>
      </c>
      <c r="AK10" s="177">
        <v>72.011923368952296</v>
      </c>
      <c r="AL10" s="183">
        <v>65.557625856143304</v>
      </c>
      <c r="AM10" s="177"/>
      <c r="AN10" s="184">
        <v>100.234834187518</v>
      </c>
      <c r="AO10" s="185">
        <v>101.25040492859399</v>
      </c>
      <c r="AP10" s="186">
        <v>100.74261955805601</v>
      </c>
      <c r="AQ10" s="177"/>
      <c r="AR10" s="187">
        <v>75.610513270623699</v>
      </c>
      <c r="AS10" s="160"/>
      <c r="AT10" s="161">
        <v>4.5450414253131397</v>
      </c>
      <c r="AU10" s="155">
        <v>0.25593293771652698</v>
      </c>
      <c r="AV10" s="155">
        <v>-0.94393738180799003</v>
      </c>
      <c r="AW10" s="155">
        <v>-1.5406795904338799</v>
      </c>
      <c r="AX10" s="155">
        <v>0.42964594675524098</v>
      </c>
      <c r="AY10" s="162">
        <v>0.38472201921980098</v>
      </c>
      <c r="AZ10" s="155"/>
      <c r="BA10" s="163">
        <v>6.6332327021747801</v>
      </c>
      <c r="BB10" s="164">
        <v>4.2931982262386201</v>
      </c>
      <c r="BC10" s="165">
        <v>5.4443340569702698</v>
      </c>
      <c r="BD10" s="155"/>
      <c r="BE10" s="166">
        <v>2.2528251211253001</v>
      </c>
    </row>
    <row r="11" spans="1:57">
      <c r="A11" s="33" t="s">
        <v>103</v>
      </c>
      <c r="B11" s="2" t="str">
        <f t="shared" si="0"/>
        <v>Washington, DC</v>
      </c>
      <c r="C11" s="2"/>
      <c r="D11" s="23" t="s">
        <v>98</v>
      </c>
      <c r="E11" s="26" t="s">
        <v>99</v>
      </c>
      <c r="F11" s="2"/>
      <c r="G11" s="182">
        <v>129.56075842327701</v>
      </c>
      <c r="H11" s="177">
        <v>189.079567828286</v>
      </c>
      <c r="I11" s="177">
        <v>224.20706251039499</v>
      </c>
      <c r="J11" s="177">
        <v>192.15440312683199</v>
      </c>
      <c r="K11" s="177">
        <v>138.87013585790899</v>
      </c>
      <c r="L11" s="183">
        <v>174.77438554934</v>
      </c>
      <c r="M11" s="177"/>
      <c r="N11" s="184">
        <v>133.19353755788401</v>
      </c>
      <c r="O11" s="185">
        <v>132.67206106602899</v>
      </c>
      <c r="P11" s="186">
        <v>132.93279931195599</v>
      </c>
      <c r="Q11" s="177"/>
      <c r="R11" s="187">
        <v>162.81964662437301</v>
      </c>
      <c r="S11" s="160"/>
      <c r="T11" s="161">
        <v>4.1690366731198401</v>
      </c>
      <c r="U11" s="155">
        <v>3.3080869616921902</v>
      </c>
      <c r="V11" s="155">
        <v>1.7934624428368999</v>
      </c>
      <c r="W11" s="155">
        <v>-8.4616401569419804</v>
      </c>
      <c r="X11" s="155">
        <v>-7.4320132444688802</v>
      </c>
      <c r="Y11" s="162">
        <v>-1.54595219850196</v>
      </c>
      <c r="Z11" s="155"/>
      <c r="AA11" s="163">
        <v>7.9569688871095599</v>
      </c>
      <c r="AB11" s="164">
        <v>10.255494884603101</v>
      </c>
      <c r="AC11" s="165">
        <v>9.0918723019228302</v>
      </c>
      <c r="AD11" s="155"/>
      <c r="AE11" s="166">
        <v>0.74567590022458996</v>
      </c>
      <c r="AG11" s="182">
        <v>118.75026318093001</v>
      </c>
      <c r="AH11" s="177">
        <v>152.806485776182</v>
      </c>
      <c r="AI11" s="177">
        <v>182.15962206223401</v>
      </c>
      <c r="AJ11" s="177">
        <v>167.29706098735099</v>
      </c>
      <c r="AK11" s="177">
        <v>127.834372839073</v>
      </c>
      <c r="AL11" s="183">
        <v>149.76999540017101</v>
      </c>
      <c r="AM11" s="177"/>
      <c r="AN11" s="184">
        <v>127.943257976279</v>
      </c>
      <c r="AO11" s="185">
        <v>138.96070431966299</v>
      </c>
      <c r="AP11" s="186">
        <v>133.451981147971</v>
      </c>
      <c r="AQ11" s="177"/>
      <c r="AR11" s="187">
        <v>145.107658973849</v>
      </c>
      <c r="AS11" s="160"/>
      <c r="AT11" s="161">
        <v>-8.1018917158004893</v>
      </c>
      <c r="AU11" s="155">
        <v>-7.0189535382573096</v>
      </c>
      <c r="AV11" s="155">
        <v>-4.7144461103465698</v>
      </c>
      <c r="AW11" s="155">
        <v>-7.5381787116140702</v>
      </c>
      <c r="AX11" s="155">
        <v>-7.4379264120122297</v>
      </c>
      <c r="AY11" s="162">
        <v>-6.8335426132377899</v>
      </c>
      <c r="AZ11" s="155"/>
      <c r="BA11" s="163">
        <v>2.88317862228056</v>
      </c>
      <c r="BB11" s="164">
        <v>3.7690626329591201</v>
      </c>
      <c r="BC11" s="165">
        <v>3.3410148751837001</v>
      </c>
      <c r="BD11" s="155"/>
      <c r="BE11" s="166">
        <v>-4.3576838218006504</v>
      </c>
    </row>
    <row r="12" spans="1:57">
      <c r="A12" s="20" t="s">
        <v>104</v>
      </c>
      <c r="B12" s="2" t="str">
        <f t="shared" si="0"/>
        <v>Arlington, VA</v>
      </c>
      <c r="C12" s="2"/>
      <c r="D12" s="23" t="s">
        <v>98</v>
      </c>
      <c r="E12" s="26" t="s">
        <v>99</v>
      </c>
      <c r="F12" s="2"/>
      <c r="G12" s="182">
        <v>147.13878566899101</v>
      </c>
      <c r="H12" s="177">
        <v>234.25813781441499</v>
      </c>
      <c r="I12" s="177">
        <v>262.16624709363703</v>
      </c>
      <c r="J12" s="177">
        <v>245.06890509406</v>
      </c>
      <c r="K12" s="177">
        <v>178.60849503276199</v>
      </c>
      <c r="L12" s="183">
        <v>213.44811414077299</v>
      </c>
      <c r="M12" s="177"/>
      <c r="N12" s="184">
        <v>150.27301944620501</v>
      </c>
      <c r="O12" s="185">
        <v>131.40266751215299</v>
      </c>
      <c r="P12" s="186">
        <v>140.83784347917901</v>
      </c>
      <c r="Q12" s="177"/>
      <c r="R12" s="187">
        <v>192.70232252317501</v>
      </c>
      <c r="S12" s="160"/>
      <c r="T12" s="161">
        <v>4.1611524594300997</v>
      </c>
      <c r="U12" s="155">
        <v>7.9209078901423604</v>
      </c>
      <c r="V12" s="155">
        <v>2.0769201173505101</v>
      </c>
      <c r="W12" s="155">
        <v>-3.5957079571053598</v>
      </c>
      <c r="X12" s="155">
        <v>-7.27790307874373</v>
      </c>
      <c r="Y12" s="162">
        <v>0.49396356371997802</v>
      </c>
      <c r="Z12" s="155"/>
      <c r="AA12" s="163">
        <v>20.761993580029699</v>
      </c>
      <c r="AB12" s="164">
        <v>18.983420025961099</v>
      </c>
      <c r="AC12" s="165">
        <v>19.925712045268298</v>
      </c>
      <c r="AD12" s="155"/>
      <c r="AE12" s="166">
        <v>4.0132332153582704</v>
      </c>
      <c r="AG12" s="182">
        <v>125.36912227858799</v>
      </c>
      <c r="AH12" s="177">
        <v>180.58266724793901</v>
      </c>
      <c r="AI12" s="177">
        <v>215.910695413231</v>
      </c>
      <c r="AJ12" s="177">
        <v>206.75389478968501</v>
      </c>
      <c r="AK12" s="177">
        <v>151.40077837666399</v>
      </c>
      <c r="AL12" s="183">
        <v>176.00343162122101</v>
      </c>
      <c r="AM12" s="177"/>
      <c r="AN12" s="184">
        <v>131.98020899387001</v>
      </c>
      <c r="AO12" s="185">
        <v>128.061283291058</v>
      </c>
      <c r="AP12" s="186">
        <v>130.02074614246399</v>
      </c>
      <c r="AQ12" s="177"/>
      <c r="AR12" s="187">
        <v>162.865521484433</v>
      </c>
      <c r="AS12" s="160"/>
      <c r="AT12" s="161">
        <v>-10.1696996642863</v>
      </c>
      <c r="AU12" s="155">
        <v>-6.6714643550594497</v>
      </c>
      <c r="AV12" s="155">
        <v>-5.3719889786241399</v>
      </c>
      <c r="AW12" s="155">
        <v>-7.4627596532023102</v>
      </c>
      <c r="AX12" s="155">
        <v>-9.0736035883100197</v>
      </c>
      <c r="AY12" s="162">
        <v>-7.4794248598862296</v>
      </c>
      <c r="AZ12" s="155"/>
      <c r="BA12" s="163">
        <v>8.6350044982859497</v>
      </c>
      <c r="BB12" s="164">
        <v>5.4385348788859096</v>
      </c>
      <c r="BC12" s="165">
        <v>7.0369914829673403</v>
      </c>
      <c r="BD12" s="155"/>
      <c r="BE12" s="166">
        <v>-4.5259988113701901</v>
      </c>
    </row>
    <row r="13" spans="1:57">
      <c r="A13" s="20" t="s">
        <v>38</v>
      </c>
      <c r="B13" s="2" t="str">
        <f t="shared" si="0"/>
        <v>Suburban Virginia Area</v>
      </c>
      <c r="C13" s="2"/>
      <c r="D13" s="23" t="s">
        <v>98</v>
      </c>
      <c r="E13" s="26" t="s">
        <v>99</v>
      </c>
      <c r="F13" s="2"/>
      <c r="G13" s="182">
        <v>92.846155482815007</v>
      </c>
      <c r="H13" s="177">
        <v>122.90620785597299</v>
      </c>
      <c r="I13" s="177">
        <v>140.69101145662799</v>
      </c>
      <c r="J13" s="177">
        <v>132.86414402618601</v>
      </c>
      <c r="K13" s="177">
        <v>110.654199672667</v>
      </c>
      <c r="L13" s="183">
        <v>119.992343698854</v>
      </c>
      <c r="M13" s="177"/>
      <c r="N13" s="184">
        <v>130.19633060556399</v>
      </c>
      <c r="O13" s="185">
        <v>127.68675122749499</v>
      </c>
      <c r="P13" s="186">
        <v>128.94154091652999</v>
      </c>
      <c r="Q13" s="177"/>
      <c r="R13" s="187">
        <v>122.549257189618</v>
      </c>
      <c r="S13" s="160"/>
      <c r="T13" s="161">
        <v>-3.9061128576577899</v>
      </c>
      <c r="U13" s="155">
        <v>2.54423999242367</v>
      </c>
      <c r="V13" s="155">
        <v>2.8772510891090901</v>
      </c>
      <c r="W13" s="155">
        <v>0.24773463712268101</v>
      </c>
      <c r="X13" s="155">
        <v>0.28395275081087801</v>
      </c>
      <c r="Y13" s="162">
        <v>0.64615933682661397</v>
      </c>
      <c r="Z13" s="155"/>
      <c r="AA13" s="163">
        <v>10.5514836489122</v>
      </c>
      <c r="AB13" s="164">
        <v>9.1749902964673709</v>
      </c>
      <c r="AC13" s="165">
        <v>9.86562319034722</v>
      </c>
      <c r="AD13" s="155"/>
      <c r="AE13" s="166">
        <v>3.2508220248025199</v>
      </c>
      <c r="AG13" s="182">
        <v>90.453044189852704</v>
      </c>
      <c r="AH13" s="177">
        <v>102.798037643207</v>
      </c>
      <c r="AI13" s="177">
        <v>124.263837561374</v>
      </c>
      <c r="AJ13" s="177">
        <v>127.476279050736</v>
      </c>
      <c r="AK13" s="177">
        <v>109.995780278232</v>
      </c>
      <c r="AL13" s="183">
        <v>110.99739574468001</v>
      </c>
      <c r="AM13" s="177"/>
      <c r="AN13" s="184">
        <v>133.013675531914</v>
      </c>
      <c r="AO13" s="185">
        <v>145.92474263502399</v>
      </c>
      <c r="AP13" s="186">
        <v>139.469209083469</v>
      </c>
      <c r="AQ13" s="177"/>
      <c r="AR13" s="187">
        <v>119.13219955576299</v>
      </c>
      <c r="AS13" s="160"/>
      <c r="AT13" s="161">
        <v>-4.8558977626273601</v>
      </c>
      <c r="AU13" s="155">
        <v>-4.4848628485069897</v>
      </c>
      <c r="AV13" s="155">
        <v>-2.74312648803437</v>
      </c>
      <c r="AW13" s="155">
        <v>2.2341601645937299</v>
      </c>
      <c r="AX13" s="155">
        <v>3.0900869634706498</v>
      </c>
      <c r="AY13" s="162">
        <v>-1.22190400702414</v>
      </c>
      <c r="AZ13" s="155"/>
      <c r="BA13" s="163">
        <v>5.2309202146256002</v>
      </c>
      <c r="BB13" s="164">
        <v>4.4459673595354401</v>
      </c>
      <c r="BC13" s="165">
        <v>4.8188115644296401</v>
      </c>
      <c r="BD13" s="155"/>
      <c r="BE13" s="166">
        <v>0.71962730708429201</v>
      </c>
    </row>
    <row r="14" spans="1:57">
      <c r="A14" s="20" t="s">
        <v>105</v>
      </c>
      <c r="B14" s="2" t="str">
        <f t="shared" si="0"/>
        <v>Alexandria, VA</v>
      </c>
      <c r="C14" s="2"/>
      <c r="D14" s="23" t="s">
        <v>98</v>
      </c>
      <c r="E14" s="26" t="s">
        <v>99</v>
      </c>
      <c r="F14" s="2"/>
      <c r="G14" s="182">
        <v>138.36159069767399</v>
      </c>
      <c r="H14" s="177">
        <v>188.20063255813901</v>
      </c>
      <c r="I14" s="177">
        <v>200.75069767441801</v>
      </c>
      <c r="J14" s="177">
        <v>154.938540697674</v>
      </c>
      <c r="K14" s="177">
        <v>120.409143023255</v>
      </c>
      <c r="L14" s="183">
        <v>160.532120930232</v>
      </c>
      <c r="M14" s="177"/>
      <c r="N14" s="184">
        <v>110.955876744186</v>
      </c>
      <c r="O14" s="185">
        <v>110.967504651162</v>
      </c>
      <c r="P14" s="186">
        <v>110.961690697674</v>
      </c>
      <c r="Q14" s="177"/>
      <c r="R14" s="187">
        <v>146.36914086378701</v>
      </c>
      <c r="S14" s="160"/>
      <c r="T14" s="161">
        <v>31.553015601244901</v>
      </c>
      <c r="U14" s="155">
        <v>21.044406130573901</v>
      </c>
      <c r="V14" s="155">
        <v>8.4644835737929291</v>
      </c>
      <c r="W14" s="155">
        <v>-10.331594790490101</v>
      </c>
      <c r="X14" s="155">
        <v>-8.5447366777025699</v>
      </c>
      <c r="Y14" s="162">
        <v>6.9942967033459897</v>
      </c>
      <c r="Z14" s="155"/>
      <c r="AA14" s="163">
        <v>13.2081554818529</v>
      </c>
      <c r="AB14" s="164">
        <v>17.533270434428001</v>
      </c>
      <c r="AC14" s="165">
        <v>15.3302903352195</v>
      </c>
      <c r="AD14" s="155"/>
      <c r="AE14" s="166">
        <v>8.6959968488220003</v>
      </c>
      <c r="AG14" s="182">
        <v>98.966788081395293</v>
      </c>
      <c r="AH14" s="177">
        <v>126.833120058139</v>
      </c>
      <c r="AI14" s="177">
        <v>150.205129069767</v>
      </c>
      <c r="AJ14" s="177">
        <v>136.11299011627901</v>
      </c>
      <c r="AK14" s="177">
        <v>111.185269476744</v>
      </c>
      <c r="AL14" s="183">
        <v>124.660659360465</v>
      </c>
      <c r="AM14" s="177"/>
      <c r="AN14" s="184">
        <v>107.419085465116</v>
      </c>
      <c r="AO14" s="185">
        <v>113.61047238371999</v>
      </c>
      <c r="AP14" s="186">
        <v>110.514778924418</v>
      </c>
      <c r="AQ14" s="177"/>
      <c r="AR14" s="187">
        <v>120.61897923588</v>
      </c>
      <c r="AS14" s="160"/>
      <c r="AT14" s="161">
        <v>-8.5931932972312097</v>
      </c>
      <c r="AU14" s="155">
        <v>-12.047346441904899</v>
      </c>
      <c r="AV14" s="155">
        <v>-9.7779635835656293</v>
      </c>
      <c r="AW14" s="155">
        <v>-10.348487819370501</v>
      </c>
      <c r="AX14" s="155">
        <v>-6.7934708505627199</v>
      </c>
      <c r="AY14" s="162">
        <v>-9.6759238787079198</v>
      </c>
      <c r="AZ14" s="155"/>
      <c r="BA14" s="163">
        <v>3.5475794911982499</v>
      </c>
      <c r="BB14" s="164">
        <v>0.78383474835535305</v>
      </c>
      <c r="BC14" s="165">
        <v>2.0999561995290499</v>
      </c>
      <c r="BD14" s="155"/>
      <c r="BE14" s="166">
        <v>-6.8552327438455398</v>
      </c>
    </row>
    <row r="15" spans="1:57">
      <c r="A15" s="20" t="s">
        <v>37</v>
      </c>
      <c r="B15" s="2" t="str">
        <f t="shared" si="0"/>
        <v>Fairfax/Tysons Corner, VA</v>
      </c>
      <c r="C15" s="2"/>
      <c r="D15" s="23" t="s">
        <v>98</v>
      </c>
      <c r="E15" s="26" t="s">
        <v>99</v>
      </c>
      <c r="F15" s="2"/>
      <c r="G15" s="182">
        <v>109.755474815157</v>
      </c>
      <c r="H15" s="177">
        <v>169.564274491682</v>
      </c>
      <c r="I15" s="177">
        <v>206.73123729205099</v>
      </c>
      <c r="J15" s="177">
        <v>183.88645217190299</v>
      </c>
      <c r="K15" s="177">
        <v>122.64289741219901</v>
      </c>
      <c r="L15" s="183">
        <v>158.51606723659799</v>
      </c>
      <c r="M15" s="177"/>
      <c r="N15" s="184">
        <v>107.635336182994</v>
      </c>
      <c r="O15" s="185">
        <v>109.253371072088</v>
      </c>
      <c r="P15" s="186">
        <v>108.44435362754101</v>
      </c>
      <c r="Q15" s="177"/>
      <c r="R15" s="187">
        <v>144.20986334829601</v>
      </c>
      <c r="S15" s="160"/>
      <c r="T15" s="161">
        <v>17.620858226340101</v>
      </c>
      <c r="U15" s="155">
        <v>10.922149992169301</v>
      </c>
      <c r="V15" s="155">
        <v>3.6722331261794898</v>
      </c>
      <c r="W15" s="155">
        <v>-0.39595473108037299</v>
      </c>
      <c r="X15" s="155">
        <v>6.2209534827897102</v>
      </c>
      <c r="Y15" s="162">
        <v>6.2914769430652004</v>
      </c>
      <c r="Z15" s="155"/>
      <c r="AA15" s="163">
        <v>14.3150909487596</v>
      </c>
      <c r="AB15" s="164">
        <v>18.3528508850513</v>
      </c>
      <c r="AC15" s="165">
        <v>16.313993601042899</v>
      </c>
      <c r="AD15" s="155"/>
      <c r="AE15" s="166">
        <v>8.2964238188459305</v>
      </c>
      <c r="AG15" s="182">
        <v>97.327403823937104</v>
      </c>
      <c r="AH15" s="177">
        <v>138.84890538354799</v>
      </c>
      <c r="AI15" s="177">
        <v>177.48775473659799</v>
      </c>
      <c r="AJ15" s="177">
        <v>168.399019755083</v>
      </c>
      <c r="AK15" s="177">
        <v>115.636810016173</v>
      </c>
      <c r="AL15" s="183">
        <v>139.53997874306799</v>
      </c>
      <c r="AM15" s="177"/>
      <c r="AN15" s="184">
        <v>105.170865295748</v>
      </c>
      <c r="AO15" s="185">
        <v>115.124407636321</v>
      </c>
      <c r="AP15" s="186">
        <v>110.147636466035</v>
      </c>
      <c r="AQ15" s="177"/>
      <c r="AR15" s="187">
        <v>131.14216666391599</v>
      </c>
      <c r="AS15" s="160"/>
      <c r="AT15" s="161">
        <v>3.5002209301214999</v>
      </c>
      <c r="AU15" s="155">
        <v>2.84578519815555</v>
      </c>
      <c r="AV15" s="155">
        <v>1.0021435386608799</v>
      </c>
      <c r="AW15" s="155">
        <v>-0.40953371618375001</v>
      </c>
      <c r="AX15" s="155">
        <v>2.53386472409706</v>
      </c>
      <c r="AY15" s="162">
        <v>1.6106965413702801</v>
      </c>
      <c r="AZ15" s="155"/>
      <c r="BA15" s="163">
        <v>6.8302136313062496</v>
      </c>
      <c r="BB15" s="164">
        <v>7.8053758934575299</v>
      </c>
      <c r="BC15" s="165">
        <v>7.3376761585357499</v>
      </c>
      <c r="BD15" s="155"/>
      <c r="BE15" s="166">
        <v>2.92848966729361</v>
      </c>
    </row>
    <row r="16" spans="1:57">
      <c r="A16" s="20" t="s">
        <v>39</v>
      </c>
      <c r="B16" s="2" t="str">
        <f t="shared" si="0"/>
        <v>I-95 Fredericksburg, VA</v>
      </c>
      <c r="C16" s="2"/>
      <c r="D16" s="23" t="s">
        <v>98</v>
      </c>
      <c r="E16" s="26" t="s">
        <v>99</v>
      </c>
      <c r="F16" s="2"/>
      <c r="G16" s="182">
        <v>61.481579878385801</v>
      </c>
      <c r="H16" s="177">
        <v>76.533075732448793</v>
      </c>
      <c r="I16" s="177">
        <v>82.027495854063005</v>
      </c>
      <c r="J16" s="177">
        <v>79.07634604754</v>
      </c>
      <c r="K16" s="177">
        <v>71.818949695964605</v>
      </c>
      <c r="L16" s="183">
        <v>74.187489441680398</v>
      </c>
      <c r="M16" s="177"/>
      <c r="N16" s="184">
        <v>86.146710889994395</v>
      </c>
      <c r="O16" s="185">
        <v>85.087588723051397</v>
      </c>
      <c r="P16" s="186">
        <v>85.617149806522903</v>
      </c>
      <c r="Q16" s="177"/>
      <c r="R16" s="187">
        <v>77.453106688778306</v>
      </c>
      <c r="S16" s="160"/>
      <c r="T16" s="161">
        <v>5.3111720355179202</v>
      </c>
      <c r="U16" s="155">
        <v>6.7033001134791403</v>
      </c>
      <c r="V16" s="155">
        <v>3.7268623548997901</v>
      </c>
      <c r="W16" s="155">
        <v>7.3787640985728196</v>
      </c>
      <c r="X16" s="155">
        <v>5.1309705103128698</v>
      </c>
      <c r="Y16" s="162">
        <v>5.6372937181601497</v>
      </c>
      <c r="Z16" s="155"/>
      <c r="AA16" s="163">
        <v>8.1418936841646001</v>
      </c>
      <c r="AB16" s="164">
        <v>6.5067937527938504</v>
      </c>
      <c r="AC16" s="165">
        <v>7.3231726528927199</v>
      </c>
      <c r="AD16" s="155"/>
      <c r="AE16" s="166">
        <v>6.16399455940903</v>
      </c>
      <c r="AG16" s="182">
        <v>59.786236318407902</v>
      </c>
      <c r="AH16" s="177">
        <v>64.137387230513994</v>
      </c>
      <c r="AI16" s="177">
        <v>73.138488114980603</v>
      </c>
      <c r="AJ16" s="177">
        <v>76.337194306246502</v>
      </c>
      <c r="AK16" s="177">
        <v>72.880778606965094</v>
      </c>
      <c r="AL16" s="183">
        <v>69.256016915422805</v>
      </c>
      <c r="AM16" s="177"/>
      <c r="AN16" s="184">
        <v>89.446548369264704</v>
      </c>
      <c r="AO16" s="185">
        <v>94.660358761746807</v>
      </c>
      <c r="AP16" s="186">
        <v>92.053453565505805</v>
      </c>
      <c r="AQ16" s="177"/>
      <c r="AR16" s="187">
        <v>75.769570244017999</v>
      </c>
      <c r="AS16" s="160"/>
      <c r="AT16" s="161">
        <v>3.9500798672552002</v>
      </c>
      <c r="AU16" s="155">
        <v>3.3731303503248702</v>
      </c>
      <c r="AV16" s="155">
        <v>-0.421531727419302</v>
      </c>
      <c r="AW16" s="155">
        <v>1.7407021526562301</v>
      </c>
      <c r="AX16" s="155">
        <v>1.4502664876422</v>
      </c>
      <c r="AY16" s="162">
        <v>1.8839236195209299</v>
      </c>
      <c r="AZ16" s="155"/>
      <c r="BA16" s="163">
        <v>7.9305174644669698</v>
      </c>
      <c r="BB16" s="164">
        <v>6.7708920120686296</v>
      </c>
      <c r="BC16" s="165">
        <v>7.3275623474501996</v>
      </c>
      <c r="BD16" s="155"/>
      <c r="BE16" s="166">
        <v>3.7046929992565998</v>
      </c>
    </row>
    <row r="17" spans="1:70">
      <c r="A17" s="20" t="s">
        <v>106</v>
      </c>
      <c r="B17" s="2" t="str">
        <f t="shared" si="0"/>
        <v>Dulles Airport Area, VA</v>
      </c>
      <c r="C17" s="2"/>
      <c r="D17" s="23" t="s">
        <v>98</v>
      </c>
      <c r="E17" s="26" t="s">
        <v>99</v>
      </c>
      <c r="F17" s="2"/>
      <c r="G17" s="182">
        <v>91.227716214966193</v>
      </c>
      <c r="H17" s="177">
        <v>135.14952548330399</v>
      </c>
      <c r="I17" s="177">
        <v>161.94573489963901</v>
      </c>
      <c r="J17" s="177">
        <v>161.54752011839699</v>
      </c>
      <c r="K17" s="177">
        <v>117.777749514383</v>
      </c>
      <c r="L17" s="183">
        <v>133.52964924613801</v>
      </c>
      <c r="M17" s="177"/>
      <c r="N17" s="184">
        <v>100.281591897141</v>
      </c>
      <c r="O17" s="185">
        <v>94.258775321431798</v>
      </c>
      <c r="P17" s="186">
        <v>97.270183609286804</v>
      </c>
      <c r="Q17" s="177"/>
      <c r="R17" s="187">
        <v>123.169801921323</v>
      </c>
      <c r="S17" s="160"/>
      <c r="T17" s="161">
        <v>0.69569746489473905</v>
      </c>
      <c r="U17" s="155">
        <v>-2.4187188522880598</v>
      </c>
      <c r="V17" s="155">
        <v>-2.7227997057922799</v>
      </c>
      <c r="W17" s="155">
        <v>3.3888876395950298</v>
      </c>
      <c r="X17" s="155">
        <v>9.6476101262841603</v>
      </c>
      <c r="Y17" s="162">
        <v>1.2750493140935</v>
      </c>
      <c r="Z17" s="155"/>
      <c r="AA17" s="163">
        <v>2.47801400032357</v>
      </c>
      <c r="AB17" s="164">
        <v>1.6030322502717</v>
      </c>
      <c r="AC17" s="165">
        <v>2.0521933389352802</v>
      </c>
      <c r="AD17" s="155"/>
      <c r="AE17" s="166">
        <v>1.44936479143448</v>
      </c>
      <c r="AG17" s="182">
        <v>83.572895661825896</v>
      </c>
      <c r="AH17" s="177">
        <v>115.469506521135</v>
      </c>
      <c r="AI17" s="177">
        <v>147.20710364443599</v>
      </c>
      <c r="AJ17" s="177">
        <v>147.650659050966</v>
      </c>
      <c r="AK17" s="177">
        <v>110.96563523263301</v>
      </c>
      <c r="AL17" s="183">
        <v>120.973160022199</v>
      </c>
      <c r="AM17" s="177"/>
      <c r="AN17" s="184">
        <v>99.041588890944396</v>
      </c>
      <c r="AO17" s="185">
        <v>102.72211196929</v>
      </c>
      <c r="AP17" s="186">
        <v>100.881850430117</v>
      </c>
      <c r="AQ17" s="177"/>
      <c r="AR17" s="187">
        <v>115.23278585303299</v>
      </c>
      <c r="AS17" s="160"/>
      <c r="AT17" s="161">
        <v>1.5971355979149799</v>
      </c>
      <c r="AU17" s="155">
        <v>-1.5261126292671401</v>
      </c>
      <c r="AV17" s="155">
        <v>-1.20078873725433</v>
      </c>
      <c r="AW17" s="155">
        <v>0.50167571279714496</v>
      </c>
      <c r="AX17" s="155">
        <v>2.8739372248781598</v>
      </c>
      <c r="AY17" s="162">
        <v>0.26059877568166701</v>
      </c>
      <c r="AZ17" s="155"/>
      <c r="BA17" s="163">
        <v>5.6931983851678103</v>
      </c>
      <c r="BB17" s="164">
        <v>4.12152271658735</v>
      </c>
      <c r="BC17" s="165">
        <v>4.8871417186174799</v>
      </c>
      <c r="BD17" s="155"/>
      <c r="BE17" s="166">
        <v>1.3791397104451999</v>
      </c>
    </row>
    <row r="18" spans="1:70">
      <c r="A18" s="20" t="s">
        <v>46</v>
      </c>
      <c r="B18" s="2" t="str">
        <f t="shared" si="0"/>
        <v>Williamsburg, VA</v>
      </c>
      <c r="C18" s="2"/>
      <c r="D18" s="23" t="s">
        <v>98</v>
      </c>
      <c r="E18" s="26" t="s">
        <v>99</v>
      </c>
      <c r="F18" s="2"/>
      <c r="G18" s="182">
        <v>63.732586430985101</v>
      </c>
      <c r="H18" s="177">
        <v>68.808543020535396</v>
      </c>
      <c r="I18" s="177">
        <v>70.671503769170698</v>
      </c>
      <c r="J18" s="177">
        <v>80.543973225890298</v>
      </c>
      <c r="K18" s="177">
        <v>79.875344424226597</v>
      </c>
      <c r="L18" s="183">
        <v>72.726390174161594</v>
      </c>
      <c r="M18" s="177"/>
      <c r="N18" s="184">
        <v>134.939191577852</v>
      </c>
      <c r="O18" s="185">
        <v>140.51391213932899</v>
      </c>
      <c r="P18" s="186">
        <v>137.72655185859099</v>
      </c>
      <c r="Q18" s="177"/>
      <c r="R18" s="187">
        <v>91.297864941141498</v>
      </c>
      <c r="S18" s="160"/>
      <c r="T18" s="161">
        <v>-8.54890167605922</v>
      </c>
      <c r="U18" s="155">
        <v>-5.6471694314461098</v>
      </c>
      <c r="V18" s="155">
        <v>-7.1711728212528497E-2</v>
      </c>
      <c r="W18" s="155">
        <v>5.0539635905456404</v>
      </c>
      <c r="X18" s="155">
        <v>-9.5526361309116403</v>
      </c>
      <c r="Y18" s="162">
        <v>-3.8824319145232602</v>
      </c>
      <c r="Z18" s="155"/>
      <c r="AA18" s="163">
        <v>-0.126834885493189</v>
      </c>
      <c r="AB18" s="164">
        <v>3.1564533591248698</v>
      </c>
      <c r="AC18" s="165">
        <v>1.5214878105677401</v>
      </c>
      <c r="AD18" s="155"/>
      <c r="AE18" s="166">
        <v>-1.6254787021242001</v>
      </c>
      <c r="AG18" s="182">
        <v>67.912103262282201</v>
      </c>
      <c r="AH18" s="177">
        <v>60.702995840914902</v>
      </c>
      <c r="AI18" s="177">
        <v>62.286093059526898</v>
      </c>
      <c r="AJ18" s="177">
        <v>66.756365349622996</v>
      </c>
      <c r="AK18" s="177">
        <v>66.856480374317599</v>
      </c>
      <c r="AL18" s="183">
        <v>64.902807577332894</v>
      </c>
      <c r="AM18" s="177"/>
      <c r="AN18" s="184">
        <v>117.39572719001799</v>
      </c>
      <c r="AO18" s="185">
        <v>137.69062776189199</v>
      </c>
      <c r="AP18" s="186">
        <v>127.54317747595501</v>
      </c>
      <c r="AQ18" s="177"/>
      <c r="AR18" s="187">
        <v>82.800056119796494</v>
      </c>
      <c r="AS18" s="160"/>
      <c r="AT18" s="161">
        <v>-9.0435855406911099</v>
      </c>
      <c r="AU18" s="155">
        <v>-5.0702513286041704</v>
      </c>
      <c r="AV18" s="155">
        <v>-4.2225616924160398</v>
      </c>
      <c r="AW18" s="155">
        <v>1.5387038674933899</v>
      </c>
      <c r="AX18" s="155">
        <v>-3.9480695698710302</v>
      </c>
      <c r="AY18" s="162">
        <v>-4.2706039549979096</v>
      </c>
      <c r="AZ18" s="155"/>
      <c r="BA18" s="163">
        <v>-5.9318007496958796</v>
      </c>
      <c r="BB18" s="164">
        <v>-5.4825101903886297</v>
      </c>
      <c r="BC18" s="165">
        <v>-5.6898144016267098</v>
      </c>
      <c r="BD18" s="155"/>
      <c r="BE18" s="166">
        <v>-4.9004367625302798</v>
      </c>
    </row>
    <row r="19" spans="1:70">
      <c r="A19" s="20" t="s">
        <v>107</v>
      </c>
      <c r="B19" s="2" t="str">
        <f t="shared" si="0"/>
        <v>Virginia Beach, VA</v>
      </c>
      <c r="C19" s="2"/>
      <c r="D19" s="23" t="s">
        <v>98</v>
      </c>
      <c r="E19" s="26" t="s">
        <v>99</v>
      </c>
      <c r="F19" s="2"/>
      <c r="G19" s="182">
        <v>112.574833509006</v>
      </c>
      <c r="H19" s="177">
        <v>116.466396468182</v>
      </c>
      <c r="I19" s="177">
        <v>128.66431772201599</v>
      </c>
      <c r="J19" s="177">
        <v>134.494521898843</v>
      </c>
      <c r="K19" s="177">
        <v>145.635027798316</v>
      </c>
      <c r="L19" s="183">
        <v>127.567019479273</v>
      </c>
      <c r="M19" s="177"/>
      <c r="N19" s="184">
        <v>191.440251160229</v>
      </c>
      <c r="O19" s="185">
        <v>186.477791371037</v>
      </c>
      <c r="P19" s="186">
        <v>188.959021265633</v>
      </c>
      <c r="Q19" s="177"/>
      <c r="R19" s="187">
        <v>145.107591418233</v>
      </c>
      <c r="S19" s="160"/>
      <c r="T19" s="161">
        <v>-3.6825652322218301</v>
      </c>
      <c r="U19" s="155">
        <v>-10.8300827920957</v>
      </c>
      <c r="V19" s="155">
        <v>-10.2101405445712</v>
      </c>
      <c r="W19" s="155">
        <v>-4.2145642528367002</v>
      </c>
      <c r="X19" s="155">
        <v>2.6220445584352601</v>
      </c>
      <c r="Y19" s="162">
        <v>-5.2408576470713397</v>
      </c>
      <c r="Z19" s="155"/>
      <c r="AA19" s="163">
        <v>-12.652407013507499</v>
      </c>
      <c r="AB19" s="164">
        <v>-23.476413885295099</v>
      </c>
      <c r="AC19" s="165">
        <v>-18.351067047423498</v>
      </c>
      <c r="AD19" s="155"/>
      <c r="AE19" s="166">
        <v>-10.5826890068616</v>
      </c>
      <c r="AG19" s="182">
        <v>120.85580349248799</v>
      </c>
      <c r="AH19" s="177">
        <v>100.82861157279901</v>
      </c>
      <c r="AI19" s="177">
        <v>110.118889890269</v>
      </c>
      <c r="AJ19" s="177">
        <v>110.833714304255</v>
      </c>
      <c r="AK19" s="177">
        <v>114.30261802288901</v>
      </c>
      <c r="AL19" s="183">
        <v>111.38792745654</v>
      </c>
      <c r="AM19" s="177"/>
      <c r="AN19" s="184">
        <v>191.764324008888</v>
      </c>
      <c r="AO19" s="185">
        <v>215.27007001297801</v>
      </c>
      <c r="AP19" s="186">
        <v>203.51719701093299</v>
      </c>
      <c r="AQ19" s="177"/>
      <c r="AR19" s="187">
        <v>137.710575900652</v>
      </c>
      <c r="AS19" s="160"/>
      <c r="AT19" s="161">
        <v>-5.8774991629848099</v>
      </c>
      <c r="AU19" s="155">
        <v>1.1320443682580099</v>
      </c>
      <c r="AV19" s="155">
        <v>0.36584277214059402</v>
      </c>
      <c r="AW19" s="155">
        <v>-0.76001744402009797</v>
      </c>
      <c r="AX19" s="155">
        <v>-5.1791164856732497</v>
      </c>
      <c r="AY19" s="162">
        <v>-2.2996008960697201</v>
      </c>
      <c r="AZ19" s="155"/>
      <c r="BA19" s="163">
        <v>-6.7761575000280603</v>
      </c>
      <c r="BB19" s="164">
        <v>-9.4547814577142208</v>
      </c>
      <c r="BC19" s="165">
        <v>-8.2122535207468896</v>
      </c>
      <c r="BD19" s="155"/>
      <c r="BE19" s="166">
        <v>-4.8866513745680598</v>
      </c>
    </row>
    <row r="20" spans="1:70">
      <c r="A20" s="33" t="s">
        <v>108</v>
      </c>
      <c r="B20" s="2" t="str">
        <f t="shared" si="0"/>
        <v>Norfolk/Portsmouth, VA</v>
      </c>
      <c r="C20" s="2"/>
      <c r="D20" s="23" t="s">
        <v>98</v>
      </c>
      <c r="E20" s="26" t="s">
        <v>99</v>
      </c>
      <c r="F20" s="2"/>
      <c r="G20" s="182">
        <v>85.362019691119599</v>
      </c>
      <c r="H20" s="177">
        <v>89.817609126009103</v>
      </c>
      <c r="I20" s="177">
        <v>93.177251368901295</v>
      </c>
      <c r="J20" s="177">
        <v>93.029261337311297</v>
      </c>
      <c r="K20" s="177">
        <v>88.717696384696296</v>
      </c>
      <c r="L20" s="183">
        <v>90.020767581607501</v>
      </c>
      <c r="M20" s="177"/>
      <c r="N20" s="184">
        <v>114.435425658125</v>
      </c>
      <c r="O20" s="185">
        <v>108.03361598806499</v>
      </c>
      <c r="P20" s="186">
        <v>111.234520823095</v>
      </c>
      <c r="Q20" s="177"/>
      <c r="R20" s="187">
        <v>96.081839936318502</v>
      </c>
      <c r="S20" s="160"/>
      <c r="T20" s="161">
        <v>12.350678621640199</v>
      </c>
      <c r="U20" s="155">
        <v>3.4605004387099099</v>
      </c>
      <c r="V20" s="155">
        <v>-15.154405318175099</v>
      </c>
      <c r="W20" s="155">
        <v>-8.2267605721974295</v>
      </c>
      <c r="X20" s="155">
        <v>-3.3569834584456602</v>
      </c>
      <c r="Y20" s="162">
        <v>-3.3654508002471499</v>
      </c>
      <c r="Z20" s="155"/>
      <c r="AA20" s="163">
        <v>-8.4499039513343099</v>
      </c>
      <c r="AB20" s="164">
        <v>-17.0910517346353</v>
      </c>
      <c r="AC20" s="165">
        <v>-12.860278979534099</v>
      </c>
      <c r="AD20" s="155"/>
      <c r="AE20" s="166">
        <v>-6.7271318746705999</v>
      </c>
      <c r="AG20" s="182">
        <v>79.086483805721301</v>
      </c>
      <c r="AH20" s="177">
        <v>79.811055265005194</v>
      </c>
      <c r="AI20" s="177">
        <v>87.230619853457299</v>
      </c>
      <c r="AJ20" s="177">
        <v>88.775021283783701</v>
      </c>
      <c r="AK20" s="177">
        <v>82.066162451737398</v>
      </c>
      <c r="AL20" s="183">
        <v>83.393868531940996</v>
      </c>
      <c r="AM20" s="177"/>
      <c r="AN20" s="184">
        <v>116.097016273253</v>
      </c>
      <c r="AO20" s="185">
        <v>127.413926272376</v>
      </c>
      <c r="AP20" s="186">
        <v>121.755471272815</v>
      </c>
      <c r="AQ20" s="177"/>
      <c r="AR20" s="187">
        <v>94.354326457905003</v>
      </c>
      <c r="AS20" s="160"/>
      <c r="AT20" s="161">
        <v>2.5678920959572298</v>
      </c>
      <c r="AU20" s="155">
        <v>1.7536479695695899</v>
      </c>
      <c r="AV20" s="155">
        <v>-6.6736132570973004</v>
      </c>
      <c r="AW20" s="155">
        <v>-3.6590751563296799</v>
      </c>
      <c r="AX20" s="155">
        <v>-3.7529889963470699</v>
      </c>
      <c r="AY20" s="162">
        <v>-2.2170386591904698</v>
      </c>
      <c r="AZ20" s="155"/>
      <c r="BA20" s="163">
        <v>-2.0873530134943699</v>
      </c>
      <c r="BB20" s="164">
        <v>-4.21719209205631</v>
      </c>
      <c r="BC20" s="165">
        <v>-3.21344194455859</v>
      </c>
      <c r="BD20" s="155"/>
      <c r="BE20" s="166">
        <v>-2.5867788257346298</v>
      </c>
    </row>
    <row r="21" spans="1:70">
      <c r="A21" s="34" t="s">
        <v>43</v>
      </c>
      <c r="B21" s="2" t="str">
        <f t="shared" si="0"/>
        <v>Newport News/Hampton, VA</v>
      </c>
      <c r="C21" s="2"/>
      <c r="D21" s="23" t="s">
        <v>98</v>
      </c>
      <c r="E21" s="26" t="s">
        <v>99</v>
      </c>
      <c r="F21" s="2"/>
      <c r="G21" s="182">
        <v>50.342780290929802</v>
      </c>
      <c r="H21" s="177">
        <v>61.440725042783697</v>
      </c>
      <c r="I21" s="177">
        <v>67.945406560182505</v>
      </c>
      <c r="J21" s="177">
        <v>70.818901411865298</v>
      </c>
      <c r="K21" s="177">
        <v>67.014918111808299</v>
      </c>
      <c r="L21" s="183">
        <v>63.512546283513899</v>
      </c>
      <c r="M21" s="177"/>
      <c r="N21" s="184">
        <v>93.5183008984597</v>
      </c>
      <c r="O21" s="185">
        <v>93.871097318881894</v>
      </c>
      <c r="P21" s="186">
        <v>93.694699108670804</v>
      </c>
      <c r="Q21" s="177"/>
      <c r="R21" s="187">
        <v>72.136018519272994</v>
      </c>
      <c r="S21" s="160"/>
      <c r="T21" s="161">
        <v>-3.4776753875933499</v>
      </c>
      <c r="U21" s="155">
        <v>-3.0726115347378</v>
      </c>
      <c r="V21" s="155">
        <v>-0.67853841727618602</v>
      </c>
      <c r="W21" s="155">
        <v>4.2447623626880704</v>
      </c>
      <c r="X21" s="155">
        <v>-3.5015961440909802</v>
      </c>
      <c r="Y21" s="162">
        <v>-1.17439382525318</v>
      </c>
      <c r="Z21" s="155"/>
      <c r="AA21" s="163">
        <v>-6.4805335015804797</v>
      </c>
      <c r="AB21" s="164">
        <v>-7.35010002911614</v>
      </c>
      <c r="AC21" s="165">
        <v>-6.9181661042316502</v>
      </c>
      <c r="AD21" s="155"/>
      <c r="AE21" s="166">
        <v>-3.3867935033418002</v>
      </c>
      <c r="AG21" s="182">
        <v>54.213910556902398</v>
      </c>
      <c r="AH21" s="177">
        <v>60.828105255276597</v>
      </c>
      <c r="AI21" s="177">
        <v>65.934321534512193</v>
      </c>
      <c r="AJ21" s="177">
        <v>66.898512910011405</v>
      </c>
      <c r="AK21" s="177">
        <v>61.9894333963205</v>
      </c>
      <c r="AL21" s="183">
        <v>61.972856730604597</v>
      </c>
      <c r="AM21" s="177"/>
      <c r="AN21" s="184">
        <v>85.748935061323394</v>
      </c>
      <c r="AO21" s="185">
        <v>92.975823588134602</v>
      </c>
      <c r="AP21" s="186">
        <v>89.362379324729005</v>
      </c>
      <c r="AQ21" s="177"/>
      <c r="AR21" s="187">
        <v>69.7984346146402</v>
      </c>
      <c r="AS21" s="160"/>
      <c r="AT21" s="161">
        <v>-2.9770622653121901</v>
      </c>
      <c r="AU21" s="155">
        <v>-0.84562377276952705</v>
      </c>
      <c r="AV21" s="155">
        <v>-1.72160837173044</v>
      </c>
      <c r="AW21" s="155">
        <v>-0.94176306325550097</v>
      </c>
      <c r="AX21" s="155">
        <v>-5.1241737277056298</v>
      </c>
      <c r="AY21" s="162">
        <v>-2.3082082353943698</v>
      </c>
      <c r="AZ21" s="155"/>
      <c r="BA21" s="163">
        <v>-14.6232973438706</v>
      </c>
      <c r="BB21" s="164">
        <v>-14.2116381884506</v>
      </c>
      <c r="BC21" s="165">
        <v>-14.409639138514599</v>
      </c>
      <c r="BD21" s="155"/>
      <c r="BE21" s="166">
        <v>-7.1122976809101699</v>
      </c>
    </row>
    <row r="22" spans="1:70">
      <c r="A22" s="35" t="s">
        <v>109</v>
      </c>
      <c r="B22" s="2" t="str">
        <f t="shared" si="0"/>
        <v>Chesapeake/Suffolk, VA</v>
      </c>
      <c r="C22" s="2"/>
      <c r="D22" s="24" t="s">
        <v>98</v>
      </c>
      <c r="E22" s="27" t="s">
        <v>99</v>
      </c>
      <c r="F22" s="2"/>
      <c r="G22" s="188">
        <v>70.092118904889404</v>
      </c>
      <c r="H22" s="189">
        <v>83.344323945076994</v>
      </c>
      <c r="I22" s="189">
        <v>86.357579119223004</v>
      </c>
      <c r="J22" s="189">
        <v>88.145390321500301</v>
      </c>
      <c r="K22" s="189">
        <v>84.1180663764233</v>
      </c>
      <c r="L22" s="190">
        <v>82.411495733422598</v>
      </c>
      <c r="M22" s="177"/>
      <c r="N22" s="191">
        <v>106.668499346952</v>
      </c>
      <c r="O22" s="192">
        <v>102.87677781312701</v>
      </c>
      <c r="P22" s="193">
        <v>104.77263858004</v>
      </c>
      <c r="Q22" s="177"/>
      <c r="R22" s="194">
        <v>88.800393689599005</v>
      </c>
      <c r="S22" s="160"/>
      <c r="T22" s="167">
        <v>7.6357561193196197</v>
      </c>
      <c r="U22" s="168">
        <v>-2.4878243997260201</v>
      </c>
      <c r="V22" s="168">
        <v>-9.1600527498659794</v>
      </c>
      <c r="W22" s="168">
        <v>-6.64416815269926</v>
      </c>
      <c r="X22" s="168">
        <v>-8.0864767150986108</v>
      </c>
      <c r="Y22" s="169">
        <v>-4.5264855682396297</v>
      </c>
      <c r="Z22" s="155"/>
      <c r="AA22" s="170">
        <v>-12.485229545100699</v>
      </c>
      <c r="AB22" s="171">
        <v>-15.8152119671376</v>
      </c>
      <c r="AC22" s="172">
        <v>-14.152384740538601</v>
      </c>
      <c r="AD22" s="155"/>
      <c r="AE22" s="173">
        <v>-8.0038304307403099</v>
      </c>
      <c r="AG22" s="188">
        <v>64.571060796215605</v>
      </c>
      <c r="AH22" s="189">
        <v>71.102795550066901</v>
      </c>
      <c r="AI22" s="189">
        <v>77.807071709645001</v>
      </c>
      <c r="AJ22" s="189">
        <v>78.717890522437997</v>
      </c>
      <c r="AK22" s="189">
        <v>74.333926130274605</v>
      </c>
      <c r="AL22" s="190">
        <v>73.306548941727996</v>
      </c>
      <c r="AM22" s="177"/>
      <c r="AN22" s="191">
        <v>102.034350615371</v>
      </c>
      <c r="AO22" s="192">
        <v>109.147980580207</v>
      </c>
      <c r="AP22" s="193">
        <v>105.591165597789</v>
      </c>
      <c r="AQ22" s="177"/>
      <c r="AR22" s="194">
        <v>82.530725129174201</v>
      </c>
      <c r="AS22" s="160"/>
      <c r="AT22" s="167">
        <v>-3.2386689944551699</v>
      </c>
      <c r="AU22" s="168">
        <v>-1.0014418751665</v>
      </c>
      <c r="AV22" s="168">
        <v>-4.2479768942923197</v>
      </c>
      <c r="AW22" s="168">
        <v>-4.0542890133563398</v>
      </c>
      <c r="AX22" s="168">
        <v>-5.6764612894427797</v>
      </c>
      <c r="AY22" s="169">
        <v>-3.7124873269020902</v>
      </c>
      <c r="AZ22" s="155"/>
      <c r="BA22" s="170">
        <v>-5.8956282005632303</v>
      </c>
      <c r="BB22" s="171">
        <v>-6.5985774849766399</v>
      </c>
      <c r="BC22" s="172">
        <v>-6.2602581866154399</v>
      </c>
      <c r="BD22" s="155"/>
      <c r="BE22" s="173">
        <v>-4.6597205289982604</v>
      </c>
    </row>
    <row r="23" spans="1:70">
      <c r="A23" s="34" t="s">
        <v>59</v>
      </c>
      <c r="B23" s="2" t="s">
        <v>59</v>
      </c>
      <c r="C23" s="8"/>
      <c r="D23" s="22" t="s">
        <v>98</v>
      </c>
      <c r="E23" s="25" t="s">
        <v>99</v>
      </c>
      <c r="F23" s="2"/>
      <c r="G23" s="174">
        <v>55.360854472630102</v>
      </c>
      <c r="H23" s="175">
        <v>100.121638851802</v>
      </c>
      <c r="I23" s="175">
        <v>164.727406542056</v>
      </c>
      <c r="J23" s="175">
        <v>170.13374165554001</v>
      </c>
      <c r="K23" s="175">
        <v>117.134676234979</v>
      </c>
      <c r="L23" s="176">
        <v>121.49566355140099</v>
      </c>
      <c r="M23" s="177"/>
      <c r="N23" s="178">
        <v>123.08452937249599</v>
      </c>
      <c r="O23" s="179">
        <v>115.77520360480599</v>
      </c>
      <c r="P23" s="180">
        <v>119.429866488651</v>
      </c>
      <c r="Q23" s="177"/>
      <c r="R23" s="181">
        <v>120.90543581918701</v>
      </c>
      <c r="S23" s="160"/>
      <c r="T23" s="152">
        <v>-30.582459704741801</v>
      </c>
      <c r="U23" s="153">
        <v>-34.9176932303684</v>
      </c>
      <c r="V23" s="153">
        <v>-14.627004055882001</v>
      </c>
      <c r="W23" s="153">
        <v>-9.1364971646550401</v>
      </c>
      <c r="X23" s="153">
        <v>-29.636909838889</v>
      </c>
      <c r="Y23" s="154">
        <v>-22.143322017438301</v>
      </c>
      <c r="Z23" s="155"/>
      <c r="AA23" s="156">
        <v>6.8793911779123302</v>
      </c>
      <c r="AB23" s="157">
        <v>-8.1515626474179097</v>
      </c>
      <c r="AC23" s="158">
        <v>-0.97533017044242099</v>
      </c>
      <c r="AD23" s="155"/>
      <c r="AE23" s="159">
        <v>-17.144634732777799</v>
      </c>
      <c r="AF23" s="38"/>
      <c r="AG23" s="174">
        <v>81.075719292389806</v>
      </c>
      <c r="AH23" s="175">
        <v>94.122323097463195</v>
      </c>
      <c r="AI23" s="175">
        <v>130.617904706275</v>
      </c>
      <c r="AJ23" s="175">
        <v>133.20752586782299</v>
      </c>
      <c r="AK23" s="175">
        <v>100.02556158210901</v>
      </c>
      <c r="AL23" s="176">
        <v>107.809806909212</v>
      </c>
      <c r="AM23" s="177"/>
      <c r="AN23" s="178">
        <v>133.89232977303001</v>
      </c>
      <c r="AO23" s="179">
        <v>142.98664803070699</v>
      </c>
      <c r="AP23" s="180">
        <v>138.439488901869</v>
      </c>
      <c r="AQ23" s="177"/>
      <c r="AR23" s="181">
        <v>116.561144621399</v>
      </c>
      <c r="AS23" s="160"/>
      <c r="AT23" s="152">
        <v>-2.5720173697731998</v>
      </c>
      <c r="AU23" s="153">
        <v>-7.32106470394538</v>
      </c>
      <c r="AV23" s="153">
        <v>-0.71996066256892399</v>
      </c>
      <c r="AW23" s="153">
        <v>4.9782160660016599</v>
      </c>
      <c r="AX23" s="153">
        <v>-15.857729853399</v>
      </c>
      <c r="AY23" s="154">
        <v>-4.1018762144532097</v>
      </c>
      <c r="AZ23" s="155"/>
      <c r="BA23" s="156">
        <v>2.7146975457319602</v>
      </c>
      <c r="BB23" s="157">
        <v>-1.24812474380255</v>
      </c>
      <c r="BC23" s="158">
        <v>0.62929839310383895</v>
      </c>
      <c r="BD23" s="155"/>
      <c r="BE23" s="159">
        <v>-2.5470652549850299</v>
      </c>
      <c r="BF23" s="38"/>
      <c r="BG23" s="39"/>
      <c r="BH23" s="39"/>
      <c r="BI23" s="39"/>
      <c r="BJ23" s="39"/>
      <c r="BK23" s="39"/>
      <c r="BL23" s="39"/>
      <c r="BM23" s="39"/>
      <c r="BN23" s="39"/>
      <c r="BO23" s="39"/>
      <c r="BP23" s="39"/>
      <c r="BQ23" s="39"/>
      <c r="BR23" s="39"/>
    </row>
    <row r="24" spans="1:70">
      <c r="A24" s="34" t="s">
        <v>110</v>
      </c>
      <c r="B24" s="2" t="str">
        <f t="shared" si="0"/>
        <v>Richmond North/Glen Allen, VA</v>
      </c>
      <c r="C24" s="9"/>
      <c r="D24" s="23" t="s">
        <v>98</v>
      </c>
      <c r="E24" s="26" t="s">
        <v>99</v>
      </c>
      <c r="F24" s="2"/>
      <c r="G24" s="182">
        <v>40.800160476845399</v>
      </c>
      <c r="H24" s="177">
        <v>66.341723979825701</v>
      </c>
      <c r="I24" s="177">
        <v>81.237153828518998</v>
      </c>
      <c r="J24" s="177">
        <v>83.218380330123694</v>
      </c>
      <c r="K24" s="177">
        <v>78.720071068317196</v>
      </c>
      <c r="L24" s="183">
        <v>70.063497936726193</v>
      </c>
      <c r="M24" s="177"/>
      <c r="N24" s="184">
        <v>92.6391047684548</v>
      </c>
      <c r="O24" s="185">
        <v>84.7211233379183</v>
      </c>
      <c r="P24" s="186">
        <v>88.6801140531866</v>
      </c>
      <c r="Q24" s="177"/>
      <c r="R24" s="187">
        <v>75.382531112857706</v>
      </c>
      <c r="S24" s="160"/>
      <c r="T24" s="161">
        <v>-8.19019241040432</v>
      </c>
      <c r="U24" s="155">
        <v>-6.4537624908661204</v>
      </c>
      <c r="V24" s="155">
        <v>-6.3923345332025301</v>
      </c>
      <c r="W24" s="155">
        <v>-0.61734195422530103</v>
      </c>
      <c r="X24" s="155">
        <v>-1.21917957439196</v>
      </c>
      <c r="Y24" s="162">
        <v>-4.1723091689518199</v>
      </c>
      <c r="Z24" s="155"/>
      <c r="AA24" s="163">
        <v>6.8725958302621999</v>
      </c>
      <c r="AB24" s="164">
        <v>14.449073587436001</v>
      </c>
      <c r="AC24" s="165">
        <v>10.362488100222</v>
      </c>
      <c r="AD24" s="155"/>
      <c r="AE24" s="166">
        <v>0.26611887147049901</v>
      </c>
      <c r="AF24" s="38"/>
      <c r="AG24" s="182">
        <v>58.435593191196602</v>
      </c>
      <c r="AH24" s="177">
        <v>60.260948246217303</v>
      </c>
      <c r="AI24" s="177">
        <v>75.451863823933905</v>
      </c>
      <c r="AJ24" s="177">
        <v>75.487987734983903</v>
      </c>
      <c r="AK24" s="177">
        <v>65.855788629069195</v>
      </c>
      <c r="AL24" s="183">
        <v>67.098436325080201</v>
      </c>
      <c r="AM24" s="177"/>
      <c r="AN24" s="184">
        <v>90.517231201283806</v>
      </c>
      <c r="AO24" s="185">
        <v>96.489346343420394</v>
      </c>
      <c r="AP24" s="186">
        <v>93.503288772352107</v>
      </c>
      <c r="AQ24" s="177"/>
      <c r="AR24" s="187">
        <v>74.642679881443598</v>
      </c>
      <c r="AS24" s="160"/>
      <c r="AT24" s="161">
        <v>-0.71603170164669505</v>
      </c>
      <c r="AU24" s="155">
        <v>0.84992824096266295</v>
      </c>
      <c r="AV24" s="155">
        <v>0.23746050370094801</v>
      </c>
      <c r="AW24" s="155">
        <v>0.52044228629274802</v>
      </c>
      <c r="AX24" s="155">
        <v>-3.6267003737706802</v>
      </c>
      <c r="AY24" s="162">
        <v>-0.54022795782075494</v>
      </c>
      <c r="AZ24" s="155"/>
      <c r="BA24" s="163">
        <v>-2.6114288954798202</v>
      </c>
      <c r="BB24" s="164">
        <v>-1.68282107731204</v>
      </c>
      <c r="BC24" s="165">
        <v>-2.1344984627381902</v>
      </c>
      <c r="BD24" s="155"/>
      <c r="BE24" s="166">
        <v>-1.1167642799526301</v>
      </c>
      <c r="BF24" s="38"/>
      <c r="BG24" s="39"/>
      <c r="BH24" s="39"/>
      <c r="BI24" s="39"/>
      <c r="BJ24" s="39"/>
      <c r="BK24" s="39"/>
      <c r="BL24" s="39"/>
      <c r="BM24" s="39"/>
      <c r="BN24" s="39"/>
      <c r="BO24" s="39"/>
      <c r="BP24" s="39"/>
      <c r="BQ24" s="39"/>
      <c r="BR24" s="39"/>
    </row>
    <row r="25" spans="1:70">
      <c r="A25" s="34" t="s">
        <v>62</v>
      </c>
      <c r="B25" s="2" t="str">
        <f t="shared" si="0"/>
        <v>Richmond West/Midlothian, VA</v>
      </c>
      <c r="C25" s="2"/>
      <c r="D25" s="23" t="s">
        <v>98</v>
      </c>
      <c r="E25" s="26" t="s">
        <v>99</v>
      </c>
      <c r="F25" s="2"/>
      <c r="G25" s="182">
        <v>42.831244384264501</v>
      </c>
      <c r="H25" s="177">
        <v>52.403182383124197</v>
      </c>
      <c r="I25" s="177">
        <v>55.852058808437803</v>
      </c>
      <c r="J25" s="177">
        <v>56.8084005986316</v>
      </c>
      <c r="K25" s="177">
        <v>58.220398346636202</v>
      </c>
      <c r="L25" s="183">
        <v>53.2230569042189</v>
      </c>
      <c r="M25" s="177"/>
      <c r="N25" s="184">
        <v>68.364246265678403</v>
      </c>
      <c r="O25" s="185">
        <v>65.486753990877901</v>
      </c>
      <c r="P25" s="186">
        <v>66.925500128278202</v>
      </c>
      <c r="Q25" s="177"/>
      <c r="R25" s="187">
        <v>57.138040682521499</v>
      </c>
      <c r="S25" s="160"/>
      <c r="T25" s="161">
        <v>6.0204983025900196</v>
      </c>
      <c r="U25" s="155">
        <v>-2.8765963493736999</v>
      </c>
      <c r="V25" s="155">
        <v>-6.2343797039457298</v>
      </c>
      <c r="W25" s="155">
        <v>-2.21730928105023</v>
      </c>
      <c r="X25" s="155">
        <v>-2.0554090301348298</v>
      </c>
      <c r="Y25" s="162">
        <v>-1.96838797426898</v>
      </c>
      <c r="Z25" s="155"/>
      <c r="AA25" s="163">
        <v>-6.2627630296058099</v>
      </c>
      <c r="AB25" s="164">
        <v>-11.1411323862153</v>
      </c>
      <c r="AC25" s="165">
        <v>-8.7146851159311005</v>
      </c>
      <c r="AD25" s="155"/>
      <c r="AE25" s="166">
        <v>-4.3344087024660896</v>
      </c>
      <c r="AF25" s="38"/>
      <c r="AG25" s="182">
        <v>52.574166234321503</v>
      </c>
      <c r="AH25" s="177">
        <v>48.479989680729702</v>
      </c>
      <c r="AI25" s="177">
        <v>56.3978869512542</v>
      </c>
      <c r="AJ25" s="177">
        <v>56.007195161060402</v>
      </c>
      <c r="AK25" s="177">
        <v>55.183313625997698</v>
      </c>
      <c r="AL25" s="183">
        <v>53.728510330672698</v>
      </c>
      <c r="AM25" s="177"/>
      <c r="AN25" s="184">
        <v>73.626050798175498</v>
      </c>
      <c r="AO25" s="185">
        <v>79.281583573261102</v>
      </c>
      <c r="AP25" s="186">
        <v>76.453817185718293</v>
      </c>
      <c r="AQ25" s="177"/>
      <c r="AR25" s="187">
        <v>60.221455146399997</v>
      </c>
      <c r="AS25" s="160"/>
      <c r="AT25" s="161">
        <v>3.3598087009509299</v>
      </c>
      <c r="AU25" s="155">
        <v>-1.4152918469724201</v>
      </c>
      <c r="AV25" s="155">
        <v>-0.22777664120337099</v>
      </c>
      <c r="AW25" s="155">
        <v>-3.1602303480145202</v>
      </c>
      <c r="AX25" s="155">
        <v>-2.88030046461046</v>
      </c>
      <c r="AY25" s="162">
        <v>-0.951272084483474</v>
      </c>
      <c r="AZ25" s="155"/>
      <c r="BA25" s="163">
        <v>-3.75247111799096</v>
      </c>
      <c r="BB25" s="164">
        <v>-6.9815822014948399</v>
      </c>
      <c r="BC25" s="165">
        <v>-5.4542348543771801</v>
      </c>
      <c r="BD25" s="155"/>
      <c r="BE25" s="166">
        <v>-2.63335106051351</v>
      </c>
      <c r="BF25" s="38"/>
      <c r="BG25" s="39"/>
      <c r="BH25" s="39"/>
      <c r="BI25" s="39"/>
      <c r="BJ25" s="39"/>
      <c r="BK25" s="39"/>
      <c r="BL25" s="39"/>
      <c r="BM25" s="39"/>
      <c r="BN25" s="39"/>
      <c r="BO25" s="39"/>
      <c r="BP25" s="39"/>
      <c r="BQ25" s="39"/>
      <c r="BR25" s="39"/>
    </row>
    <row r="26" spans="1:70">
      <c r="A26" s="20" t="s">
        <v>58</v>
      </c>
      <c r="B26" s="2" t="str">
        <f t="shared" si="0"/>
        <v>Petersburg/Chester, VA</v>
      </c>
      <c r="C26" s="2"/>
      <c r="D26" s="23" t="s">
        <v>98</v>
      </c>
      <c r="E26" s="26" t="s">
        <v>99</v>
      </c>
      <c r="F26" s="2"/>
      <c r="G26" s="182">
        <v>47.905194191780801</v>
      </c>
      <c r="H26" s="177">
        <v>63.976443251141497</v>
      </c>
      <c r="I26" s="177">
        <v>67.854567726027298</v>
      </c>
      <c r="J26" s="177">
        <v>68.667663360730501</v>
      </c>
      <c r="K26" s="177">
        <v>62.364301059360699</v>
      </c>
      <c r="L26" s="183">
        <v>62.1536339178082</v>
      </c>
      <c r="M26" s="177"/>
      <c r="N26" s="184">
        <v>66.331229424657494</v>
      </c>
      <c r="O26" s="185">
        <v>69.456809863013603</v>
      </c>
      <c r="P26" s="186">
        <v>67.894019643835605</v>
      </c>
      <c r="Q26" s="177"/>
      <c r="R26" s="187">
        <v>63.793744125244601</v>
      </c>
      <c r="S26" s="160"/>
      <c r="T26" s="161">
        <v>-3.4493214176100899</v>
      </c>
      <c r="U26" s="155">
        <v>-3.3706138145078302</v>
      </c>
      <c r="V26" s="155">
        <v>-1.4265841437836599</v>
      </c>
      <c r="W26" s="155">
        <v>-3.19789060164742</v>
      </c>
      <c r="X26" s="155">
        <v>-6.1527393965696504</v>
      </c>
      <c r="Y26" s="162">
        <v>-3.5032423608704302</v>
      </c>
      <c r="Z26" s="155"/>
      <c r="AA26" s="163">
        <v>-6.03857027038487</v>
      </c>
      <c r="AB26" s="164">
        <v>-2.9439844858956401</v>
      </c>
      <c r="AC26" s="165">
        <v>-4.4807247064375204</v>
      </c>
      <c r="AD26" s="155"/>
      <c r="AE26" s="166">
        <v>-3.8025836995337499</v>
      </c>
      <c r="AF26" s="38"/>
      <c r="AG26" s="182">
        <v>51.628742168450401</v>
      </c>
      <c r="AH26" s="177">
        <v>58.327931302931503</v>
      </c>
      <c r="AI26" s="177">
        <v>64.671050041879894</v>
      </c>
      <c r="AJ26" s="177">
        <v>63.265926500697901</v>
      </c>
      <c r="AK26" s="177">
        <v>58.414865812005502</v>
      </c>
      <c r="AL26" s="183">
        <v>59.261703165193097</v>
      </c>
      <c r="AM26" s="177"/>
      <c r="AN26" s="184">
        <v>69.640369902280099</v>
      </c>
      <c r="AO26" s="185">
        <v>76.268285556072499</v>
      </c>
      <c r="AP26" s="186">
        <v>72.954327729176299</v>
      </c>
      <c r="AQ26" s="177"/>
      <c r="AR26" s="187">
        <v>63.173881612045399</v>
      </c>
      <c r="AS26" s="160"/>
      <c r="AT26" s="161">
        <v>-4.5381615009512304</v>
      </c>
      <c r="AU26" s="155">
        <v>-2.06311601826595</v>
      </c>
      <c r="AV26" s="155">
        <v>0.58040376302864904</v>
      </c>
      <c r="AW26" s="155">
        <v>-3.1355816433008399</v>
      </c>
      <c r="AX26" s="155">
        <v>-6.1295138258671003</v>
      </c>
      <c r="AY26" s="162">
        <v>-3.0025570891244402</v>
      </c>
      <c r="AZ26" s="155"/>
      <c r="BA26" s="163">
        <v>-0.27398304566718201</v>
      </c>
      <c r="BB26" s="164">
        <v>2.8425625460839399</v>
      </c>
      <c r="BC26" s="165">
        <v>1.32397793169414</v>
      </c>
      <c r="BD26" s="155"/>
      <c r="BE26" s="166">
        <v>-1.62447548312342</v>
      </c>
      <c r="BF26" s="38"/>
      <c r="BG26" s="39"/>
      <c r="BH26" s="39"/>
      <c r="BI26" s="39"/>
      <c r="BJ26" s="39"/>
      <c r="BK26" s="39"/>
      <c r="BL26" s="39"/>
      <c r="BM26" s="39"/>
      <c r="BN26" s="39"/>
      <c r="BO26" s="39"/>
      <c r="BP26" s="39"/>
      <c r="BQ26" s="39"/>
      <c r="BR26" s="39"/>
    </row>
    <row r="27" spans="1:70">
      <c r="A27" s="20" t="s">
        <v>111</v>
      </c>
      <c r="B27" s="43" t="s">
        <v>49</v>
      </c>
      <c r="C27" s="2"/>
      <c r="D27" s="23" t="s">
        <v>98</v>
      </c>
      <c r="E27" s="26" t="s">
        <v>99</v>
      </c>
      <c r="F27" s="2"/>
      <c r="G27" s="182">
        <v>56.483535219869701</v>
      </c>
      <c r="H27" s="177">
        <v>70.874530741042307</v>
      </c>
      <c r="I27" s="177">
        <v>76.101207247556999</v>
      </c>
      <c r="J27" s="177">
        <v>75.132788070032504</v>
      </c>
      <c r="K27" s="177">
        <v>70.533686889250802</v>
      </c>
      <c r="L27" s="183">
        <v>69.825149633550396</v>
      </c>
      <c r="M27" s="177"/>
      <c r="N27" s="184">
        <v>101.330452972312</v>
      </c>
      <c r="O27" s="185">
        <v>96.113340798045598</v>
      </c>
      <c r="P27" s="186">
        <v>98.721896885179106</v>
      </c>
      <c r="Q27" s="177"/>
      <c r="R27" s="187">
        <v>78.081363134015803</v>
      </c>
      <c r="S27" s="160"/>
      <c r="T27" s="161">
        <v>20.8529388089927</v>
      </c>
      <c r="U27" s="155">
        <v>16.448022754231101</v>
      </c>
      <c r="V27" s="155">
        <v>19.698276113009801</v>
      </c>
      <c r="W27" s="155">
        <v>7.9367552154910896</v>
      </c>
      <c r="X27" s="155">
        <v>-0.85076019338735298</v>
      </c>
      <c r="Y27" s="162">
        <v>11.9259430447054</v>
      </c>
      <c r="Z27" s="155"/>
      <c r="AA27" s="163">
        <v>14.0214672529062</v>
      </c>
      <c r="AB27" s="164">
        <v>10.431466625418899</v>
      </c>
      <c r="AC27" s="165">
        <v>12.245194607585301</v>
      </c>
      <c r="AD27" s="155"/>
      <c r="AE27" s="166">
        <v>12.041060331611</v>
      </c>
      <c r="AF27" s="38"/>
      <c r="AG27" s="182">
        <v>59.711286899429901</v>
      </c>
      <c r="AH27" s="177">
        <v>58.568026771172597</v>
      </c>
      <c r="AI27" s="177">
        <v>63.0492368179967</v>
      </c>
      <c r="AJ27" s="177">
        <v>65.387540716612307</v>
      </c>
      <c r="AK27" s="177">
        <v>64.6163049674267</v>
      </c>
      <c r="AL27" s="183">
        <v>62.266479234527601</v>
      </c>
      <c r="AM27" s="177"/>
      <c r="AN27" s="184">
        <v>93.9848414596905</v>
      </c>
      <c r="AO27" s="185">
        <v>98.196318963762195</v>
      </c>
      <c r="AP27" s="186">
        <v>96.090580211726305</v>
      </c>
      <c r="AQ27" s="177"/>
      <c r="AR27" s="187">
        <v>71.930508085155793</v>
      </c>
      <c r="AS27" s="160"/>
      <c r="AT27" s="161">
        <v>17.037658475346898</v>
      </c>
      <c r="AU27" s="155">
        <v>7.5593899017967496</v>
      </c>
      <c r="AV27" s="155">
        <v>3.9747139318092399</v>
      </c>
      <c r="AW27" s="155">
        <v>3.4107842211356201</v>
      </c>
      <c r="AX27" s="155">
        <v>3.28013968956326</v>
      </c>
      <c r="AY27" s="162">
        <v>6.6555052869411604</v>
      </c>
      <c r="AZ27" s="155"/>
      <c r="BA27" s="163">
        <v>9.3978441606332606</v>
      </c>
      <c r="BB27" s="164">
        <v>6.5074429644515197</v>
      </c>
      <c r="BC27" s="165">
        <v>7.90130050540641</v>
      </c>
      <c r="BD27" s="155"/>
      <c r="BE27" s="166">
        <v>7.1266984562536004</v>
      </c>
      <c r="BF27" s="38"/>
      <c r="BG27" s="39"/>
      <c r="BH27" s="39"/>
      <c r="BI27" s="39"/>
      <c r="BJ27" s="39"/>
      <c r="BK27" s="39"/>
      <c r="BL27" s="39"/>
      <c r="BM27" s="39"/>
      <c r="BN27" s="39"/>
      <c r="BO27" s="39"/>
      <c r="BP27" s="39"/>
      <c r="BQ27" s="39"/>
      <c r="BR27" s="39"/>
    </row>
    <row r="28" spans="1:70">
      <c r="A28" s="20" t="s">
        <v>54</v>
      </c>
      <c r="B28" s="2" t="str">
        <f t="shared" si="0"/>
        <v>Roanoke, VA</v>
      </c>
      <c r="C28" s="2"/>
      <c r="D28" s="23" t="s">
        <v>98</v>
      </c>
      <c r="E28" s="26" t="s">
        <v>99</v>
      </c>
      <c r="F28" s="2"/>
      <c r="G28" s="182">
        <v>47.612749555950202</v>
      </c>
      <c r="H28" s="177">
        <v>65.346253996447601</v>
      </c>
      <c r="I28" s="177">
        <v>74.886184724689102</v>
      </c>
      <c r="J28" s="177">
        <v>104.62750266429801</v>
      </c>
      <c r="K28" s="177">
        <v>108.130335701598</v>
      </c>
      <c r="L28" s="183">
        <v>80.120605328596795</v>
      </c>
      <c r="M28" s="177"/>
      <c r="N28" s="184">
        <v>116.2793321492</v>
      </c>
      <c r="O28" s="185">
        <v>69.235321492007103</v>
      </c>
      <c r="P28" s="186">
        <v>92.757326820603893</v>
      </c>
      <c r="Q28" s="177"/>
      <c r="R28" s="187">
        <v>83.731097183455901</v>
      </c>
      <c r="S28" s="160"/>
      <c r="T28" s="161">
        <v>2.79986689403944</v>
      </c>
      <c r="U28" s="155">
        <v>-7.43400529488581</v>
      </c>
      <c r="V28" s="155">
        <v>-4.2387984152110301</v>
      </c>
      <c r="W28" s="155">
        <v>31.188019261899001</v>
      </c>
      <c r="X28" s="155">
        <v>56.868507154834099</v>
      </c>
      <c r="Y28" s="162">
        <v>16.523613303154701</v>
      </c>
      <c r="Z28" s="155"/>
      <c r="AA28" s="163">
        <v>74.867327267111193</v>
      </c>
      <c r="AB28" s="164">
        <v>5.7298944588611898</v>
      </c>
      <c r="AC28" s="165">
        <v>40.563821927248803</v>
      </c>
      <c r="AD28" s="155"/>
      <c r="AE28" s="166">
        <v>23.192321464963701</v>
      </c>
      <c r="AF28" s="38"/>
      <c r="AG28" s="182">
        <v>48.709185612788602</v>
      </c>
      <c r="AH28" s="177">
        <v>59.723953374777899</v>
      </c>
      <c r="AI28" s="177">
        <v>70.871921403197106</v>
      </c>
      <c r="AJ28" s="177">
        <v>79.760461811722905</v>
      </c>
      <c r="AK28" s="177">
        <v>79.988210479573695</v>
      </c>
      <c r="AL28" s="183">
        <v>67.810746536411997</v>
      </c>
      <c r="AM28" s="177"/>
      <c r="AN28" s="184">
        <v>85.401973357015905</v>
      </c>
      <c r="AO28" s="185">
        <v>81.617908081705096</v>
      </c>
      <c r="AP28" s="186">
        <v>83.5099407193605</v>
      </c>
      <c r="AQ28" s="177"/>
      <c r="AR28" s="187">
        <v>72.296230588683002</v>
      </c>
      <c r="AS28" s="160"/>
      <c r="AT28" s="161">
        <v>-1.3601509526859801</v>
      </c>
      <c r="AU28" s="155">
        <v>-4.4362144109405</v>
      </c>
      <c r="AV28" s="155">
        <v>-3.9338489390508902</v>
      </c>
      <c r="AW28" s="155">
        <v>1.7812152697203201</v>
      </c>
      <c r="AX28" s="155">
        <v>9.80514487561042</v>
      </c>
      <c r="AY28" s="162">
        <v>0.65076231850338195</v>
      </c>
      <c r="AZ28" s="155"/>
      <c r="BA28" s="163">
        <v>16.828964191036601</v>
      </c>
      <c r="BB28" s="164">
        <v>11.9701367287739</v>
      </c>
      <c r="BC28" s="165">
        <v>14.4030022739591</v>
      </c>
      <c r="BD28" s="155"/>
      <c r="BE28" s="166">
        <v>4.8087982471578696</v>
      </c>
      <c r="BF28" s="38"/>
      <c r="BG28" s="39"/>
      <c r="BH28" s="39"/>
      <c r="BI28" s="39"/>
      <c r="BJ28" s="39"/>
      <c r="BK28" s="39"/>
      <c r="BL28" s="39"/>
      <c r="BM28" s="39"/>
      <c r="BN28" s="39"/>
      <c r="BO28" s="39"/>
      <c r="BP28" s="39"/>
      <c r="BQ28" s="39"/>
      <c r="BR28" s="39"/>
    </row>
    <row r="29" spans="1:70">
      <c r="A29" s="20" t="s">
        <v>55</v>
      </c>
      <c r="B29" s="2" t="str">
        <f t="shared" si="0"/>
        <v>Charlottesville, VA</v>
      </c>
      <c r="C29" s="2"/>
      <c r="D29" s="23" t="s">
        <v>98</v>
      </c>
      <c r="E29" s="26" t="s">
        <v>99</v>
      </c>
      <c r="F29" s="2"/>
      <c r="G29" s="182">
        <v>84.853178807947003</v>
      </c>
      <c r="H29" s="177">
        <v>97.144437086092694</v>
      </c>
      <c r="I29" s="177">
        <v>95.8103642384105</v>
      </c>
      <c r="J29" s="177">
        <v>98.9105298013245</v>
      </c>
      <c r="K29" s="177">
        <v>113.081116088819</v>
      </c>
      <c r="L29" s="183">
        <v>97.959925204518797</v>
      </c>
      <c r="M29" s="177"/>
      <c r="N29" s="184">
        <v>162.04094078691</v>
      </c>
      <c r="O29" s="185">
        <v>145.002752239968</v>
      </c>
      <c r="P29" s="186">
        <v>153.52184651343899</v>
      </c>
      <c r="Q29" s="177"/>
      <c r="R29" s="187">
        <v>113.83475986421</v>
      </c>
      <c r="S29" s="160"/>
      <c r="T29" s="161">
        <v>-2.3030608357315301</v>
      </c>
      <c r="U29" s="155">
        <v>-2.75398829276845</v>
      </c>
      <c r="V29" s="155">
        <v>-6.3144016073862099</v>
      </c>
      <c r="W29" s="155">
        <v>-7.10851134251741</v>
      </c>
      <c r="X29" s="155">
        <v>-7.5792596687840401</v>
      </c>
      <c r="Y29" s="162">
        <v>-5.41694240302935</v>
      </c>
      <c r="Z29" s="155"/>
      <c r="AA29" s="163">
        <v>-3.18478976446315</v>
      </c>
      <c r="AB29" s="164">
        <v>-9.5336535709995296</v>
      </c>
      <c r="AC29" s="165">
        <v>-6.2905533766560398</v>
      </c>
      <c r="AD29" s="155"/>
      <c r="AE29" s="166">
        <v>-5.7554886623749297</v>
      </c>
      <c r="AF29" s="38"/>
      <c r="AG29" s="182">
        <v>113.19601042072399</v>
      </c>
      <c r="AH29" s="177">
        <v>82.183432995714796</v>
      </c>
      <c r="AI29" s="177">
        <v>88.498091156992501</v>
      </c>
      <c r="AJ29" s="177">
        <v>93.784009057265195</v>
      </c>
      <c r="AK29" s="177">
        <v>107.202707927541</v>
      </c>
      <c r="AL29" s="183">
        <v>96.972850311647804</v>
      </c>
      <c r="AM29" s="177"/>
      <c r="AN29" s="184">
        <v>190.19658891702301</v>
      </c>
      <c r="AO29" s="185">
        <v>207.38611706271899</v>
      </c>
      <c r="AP29" s="186">
        <v>198.791352989871</v>
      </c>
      <c r="AQ29" s="177"/>
      <c r="AR29" s="187">
        <v>126.06385107685399</v>
      </c>
      <c r="AS29" s="160"/>
      <c r="AT29" s="161">
        <v>1.86561122159867</v>
      </c>
      <c r="AU29" s="155">
        <v>-4.2205211081272598</v>
      </c>
      <c r="AV29" s="155">
        <v>-7.8588239135898101</v>
      </c>
      <c r="AW29" s="155">
        <v>-9.4824243455809007</v>
      </c>
      <c r="AX29" s="155">
        <v>-4.0607873280928501</v>
      </c>
      <c r="AY29" s="162">
        <v>-4.6148893281485703</v>
      </c>
      <c r="AZ29" s="155"/>
      <c r="BA29" s="163">
        <v>5.2489981730639599</v>
      </c>
      <c r="BB29" s="164">
        <v>6.3786788118649902</v>
      </c>
      <c r="BC29" s="165">
        <v>5.8352492117848804</v>
      </c>
      <c r="BD29" s="155"/>
      <c r="BE29" s="166">
        <v>-0.17395392329009801</v>
      </c>
      <c r="BF29" s="38"/>
      <c r="BG29" s="39"/>
      <c r="BH29" s="39"/>
      <c r="BI29" s="39"/>
      <c r="BJ29" s="39"/>
      <c r="BK29" s="39"/>
      <c r="BL29" s="39"/>
      <c r="BM29" s="39"/>
      <c r="BN29" s="39"/>
      <c r="BO29" s="39"/>
      <c r="BP29" s="39"/>
      <c r="BQ29" s="39"/>
      <c r="BR29" s="39"/>
    </row>
    <row r="30" spans="1:70">
      <c r="A30" s="20" t="s">
        <v>112</v>
      </c>
      <c r="B30" t="s">
        <v>56</v>
      </c>
      <c r="C30" s="2"/>
      <c r="D30" s="23" t="s">
        <v>98</v>
      </c>
      <c r="E30" s="26" t="s">
        <v>99</v>
      </c>
      <c r="F30" s="2"/>
      <c r="G30" s="182">
        <v>71.219565457304398</v>
      </c>
      <c r="H30" s="177">
        <v>70.288231480204104</v>
      </c>
      <c r="I30" s="177">
        <v>76.165596634018399</v>
      </c>
      <c r="J30" s="177">
        <v>80.516300179335005</v>
      </c>
      <c r="K30" s="177">
        <v>78.591325700096505</v>
      </c>
      <c r="L30" s="183">
        <v>75.356203890191694</v>
      </c>
      <c r="M30" s="177"/>
      <c r="N30" s="184">
        <v>84.738835701476006</v>
      </c>
      <c r="O30" s="185">
        <v>84.218507380328305</v>
      </c>
      <c r="P30" s="186">
        <v>84.478671540902099</v>
      </c>
      <c r="Q30" s="177"/>
      <c r="R30" s="187">
        <v>77.962623218966101</v>
      </c>
      <c r="S30" s="160"/>
      <c r="T30" s="161">
        <v>7.6914489765515901</v>
      </c>
      <c r="U30" s="155">
        <v>9.8575407720535697</v>
      </c>
      <c r="V30" s="155">
        <v>3.1711684355127798</v>
      </c>
      <c r="W30" s="155">
        <v>10.0433577470122</v>
      </c>
      <c r="X30" s="155">
        <v>3.8730235182908102</v>
      </c>
      <c r="Y30" s="162">
        <v>6.80718403728926</v>
      </c>
      <c r="Z30" s="155"/>
      <c r="AA30" s="163">
        <v>-0.57332035235857504</v>
      </c>
      <c r="AB30" s="164">
        <v>-2.7270138936092199</v>
      </c>
      <c r="AC30" s="165">
        <v>-1.65864165849153</v>
      </c>
      <c r="AD30" s="155"/>
      <c r="AE30" s="166">
        <v>4.0344831482455898</v>
      </c>
      <c r="AF30" s="38"/>
      <c r="AG30" s="182">
        <v>57.525582149261901</v>
      </c>
      <c r="AH30" s="177">
        <v>61.6817630017933</v>
      </c>
      <c r="AI30" s="177">
        <v>71.175035522140902</v>
      </c>
      <c r="AJ30" s="177">
        <v>73.451738515657297</v>
      </c>
      <c r="AK30" s="177">
        <v>76.496324320595903</v>
      </c>
      <c r="AL30" s="183">
        <v>68.066088701889896</v>
      </c>
      <c r="AM30" s="177"/>
      <c r="AN30" s="184">
        <v>95.798109394399205</v>
      </c>
      <c r="AO30" s="185">
        <v>100.39288005242101</v>
      </c>
      <c r="AP30" s="186">
        <v>98.095494723410098</v>
      </c>
      <c r="AQ30" s="177"/>
      <c r="AR30" s="187">
        <v>76.645918993752801</v>
      </c>
      <c r="AS30" s="160"/>
      <c r="AT30" s="161">
        <v>16.0712129939294</v>
      </c>
      <c r="AU30" s="155">
        <v>8.5489391498054506</v>
      </c>
      <c r="AV30" s="155">
        <v>7.2787960036615402</v>
      </c>
      <c r="AW30" s="155">
        <v>8.7327791410234106</v>
      </c>
      <c r="AX30" s="155">
        <v>8.8260989809735602</v>
      </c>
      <c r="AY30" s="162">
        <v>9.5807044513048396</v>
      </c>
      <c r="AZ30" s="155"/>
      <c r="BA30" s="163">
        <v>2.9805593987507302</v>
      </c>
      <c r="BB30" s="164">
        <v>3.6045470744979302</v>
      </c>
      <c r="BC30" s="165">
        <v>3.2989181736705802</v>
      </c>
      <c r="BD30" s="155"/>
      <c r="BE30" s="166">
        <v>7.1969485144345802</v>
      </c>
      <c r="BF30" s="38"/>
      <c r="BG30" s="39"/>
      <c r="BH30" s="39"/>
      <c r="BI30" s="39"/>
      <c r="BJ30" s="39"/>
      <c r="BK30" s="39"/>
      <c r="BL30" s="39"/>
      <c r="BM30" s="39"/>
      <c r="BN30" s="39"/>
      <c r="BO30" s="39"/>
      <c r="BP30" s="39"/>
      <c r="BQ30" s="39"/>
      <c r="BR30" s="39"/>
    </row>
    <row r="31" spans="1:70">
      <c r="A31" s="20" t="s">
        <v>52</v>
      </c>
      <c r="B31" s="2" t="str">
        <f t="shared" si="0"/>
        <v>Staunton &amp; Harrisonburg, VA</v>
      </c>
      <c r="C31" s="2"/>
      <c r="D31" s="23" t="s">
        <v>98</v>
      </c>
      <c r="E31" s="26" t="s">
        <v>99</v>
      </c>
      <c r="F31" s="2"/>
      <c r="G31" s="182">
        <v>42.2571580600139</v>
      </c>
      <c r="H31" s="177">
        <v>53.359665038381003</v>
      </c>
      <c r="I31" s="177">
        <v>56.2515143056524</v>
      </c>
      <c r="J31" s="177">
        <v>58.124966852756401</v>
      </c>
      <c r="K31" s="177">
        <v>60.2759159106769</v>
      </c>
      <c r="L31" s="183">
        <v>54.053844033496098</v>
      </c>
      <c r="M31" s="177"/>
      <c r="N31" s="184">
        <v>85.405116887648205</v>
      </c>
      <c r="O31" s="185">
        <v>83.199026517794806</v>
      </c>
      <c r="P31" s="186">
        <v>84.302071702721506</v>
      </c>
      <c r="Q31" s="177"/>
      <c r="R31" s="187">
        <v>62.696194796131898</v>
      </c>
      <c r="S31" s="160"/>
      <c r="T31" s="161">
        <v>0.187534177278291</v>
      </c>
      <c r="U31" s="155">
        <v>1.59754389514789</v>
      </c>
      <c r="V31" s="155">
        <v>-0.42448844908607802</v>
      </c>
      <c r="W31" s="155">
        <v>0.73711510879430298</v>
      </c>
      <c r="X31" s="155">
        <v>-0.51598164832833204</v>
      </c>
      <c r="Y31" s="162">
        <v>0.29354001361945498</v>
      </c>
      <c r="Z31" s="155"/>
      <c r="AA31" s="163">
        <v>14.006160410493701</v>
      </c>
      <c r="AB31" s="164">
        <v>18.497820668812398</v>
      </c>
      <c r="AC31" s="165">
        <v>16.179237126505701</v>
      </c>
      <c r="AD31" s="155"/>
      <c r="AE31" s="166">
        <v>5.8540450153058297</v>
      </c>
      <c r="AF31" s="38"/>
      <c r="AG31" s="182">
        <v>45.268879535938503</v>
      </c>
      <c r="AH31" s="177">
        <v>48.809054431263</v>
      </c>
      <c r="AI31" s="177">
        <v>56.4316224703419</v>
      </c>
      <c r="AJ31" s="177">
        <v>59.746766835310503</v>
      </c>
      <c r="AK31" s="177">
        <v>63.293968073970603</v>
      </c>
      <c r="AL31" s="183">
        <v>54.7100582693649</v>
      </c>
      <c r="AM31" s="177"/>
      <c r="AN31" s="184">
        <v>85.130601884159105</v>
      </c>
      <c r="AO31" s="185">
        <v>82.864268579902301</v>
      </c>
      <c r="AP31" s="186">
        <v>83.997435232030696</v>
      </c>
      <c r="AQ31" s="177"/>
      <c r="AR31" s="187">
        <v>63.077880258698002</v>
      </c>
      <c r="AS31" s="160"/>
      <c r="AT31" s="161">
        <v>1.22801765807859</v>
      </c>
      <c r="AU31" s="155">
        <v>5.3202453320964898</v>
      </c>
      <c r="AV31" s="155">
        <v>3.5266328747289899</v>
      </c>
      <c r="AW31" s="155">
        <v>0.60354574060031296</v>
      </c>
      <c r="AX31" s="155">
        <v>3.3195547213148799</v>
      </c>
      <c r="AY31" s="162">
        <v>2.7572875689927399</v>
      </c>
      <c r="AZ31" s="155"/>
      <c r="BA31" s="163">
        <v>3.5398436295205</v>
      </c>
      <c r="BB31" s="164">
        <v>2.08465215351299</v>
      </c>
      <c r="BC31" s="165">
        <v>2.8156118500201202</v>
      </c>
      <c r="BD31" s="155"/>
      <c r="BE31" s="166">
        <v>2.8011878413724598</v>
      </c>
      <c r="BF31" s="38"/>
      <c r="BG31" s="39"/>
      <c r="BH31" s="39"/>
      <c r="BI31" s="39"/>
      <c r="BJ31" s="39"/>
      <c r="BK31" s="39"/>
      <c r="BL31" s="39"/>
      <c r="BM31" s="39"/>
      <c r="BN31" s="39"/>
      <c r="BO31" s="39"/>
      <c r="BP31" s="39"/>
      <c r="BQ31" s="39"/>
      <c r="BR31" s="39"/>
    </row>
    <row r="32" spans="1:70">
      <c r="A32" s="20" t="s">
        <v>51</v>
      </c>
      <c r="B32" s="2" t="str">
        <f t="shared" si="0"/>
        <v>Blacksburg &amp; Wytheville, VA</v>
      </c>
      <c r="C32" s="2"/>
      <c r="D32" s="23" t="s">
        <v>98</v>
      </c>
      <c r="E32" s="26" t="s">
        <v>99</v>
      </c>
      <c r="F32" s="2"/>
      <c r="G32" s="182">
        <v>39.811378555798598</v>
      </c>
      <c r="H32" s="177">
        <v>53.325643524965102</v>
      </c>
      <c r="I32" s="177">
        <v>61.918072408991399</v>
      </c>
      <c r="J32" s="177">
        <v>65.515233737815706</v>
      </c>
      <c r="K32" s="177">
        <v>59.661440222796799</v>
      </c>
      <c r="L32" s="183">
        <v>56.046353690073602</v>
      </c>
      <c r="M32" s="177"/>
      <c r="N32" s="184">
        <v>85.886868907897295</v>
      </c>
      <c r="O32" s="185">
        <v>68.197226974338506</v>
      </c>
      <c r="P32" s="186">
        <v>77.0420479411179</v>
      </c>
      <c r="Q32" s="177"/>
      <c r="R32" s="187">
        <v>62.045123476086196</v>
      </c>
      <c r="S32" s="160"/>
      <c r="T32" s="161">
        <v>-2.77983495364135</v>
      </c>
      <c r="U32" s="155">
        <v>5.4982327997800304</v>
      </c>
      <c r="V32" s="155">
        <v>16.401896787505901</v>
      </c>
      <c r="W32" s="155">
        <v>16.938732012044198</v>
      </c>
      <c r="X32" s="155">
        <v>11.969237355582999</v>
      </c>
      <c r="Y32" s="162">
        <v>10.328080561526599</v>
      </c>
      <c r="Z32" s="155"/>
      <c r="AA32" s="163">
        <v>7.3066525314408599</v>
      </c>
      <c r="AB32" s="164">
        <v>-3.3618755751276699</v>
      </c>
      <c r="AC32" s="165">
        <v>2.3077633968788098</v>
      </c>
      <c r="AD32" s="155"/>
      <c r="AE32" s="166">
        <v>7.3426472448515403</v>
      </c>
      <c r="AF32" s="38"/>
      <c r="AG32" s="182">
        <v>42.2236323405101</v>
      </c>
      <c r="AH32" s="177">
        <v>47.574933618417703</v>
      </c>
      <c r="AI32" s="177">
        <v>55.541098403858499</v>
      </c>
      <c r="AJ32" s="177">
        <v>59.031721943215103</v>
      </c>
      <c r="AK32" s="177">
        <v>57.969028841372399</v>
      </c>
      <c r="AL32" s="183">
        <v>52.468028323090003</v>
      </c>
      <c r="AM32" s="177"/>
      <c r="AN32" s="184">
        <v>80.190040775733394</v>
      </c>
      <c r="AO32" s="185">
        <v>71.734437593237104</v>
      </c>
      <c r="AP32" s="186">
        <v>75.962239184485298</v>
      </c>
      <c r="AQ32" s="177"/>
      <c r="AR32" s="187">
        <v>59.180469262789998</v>
      </c>
      <c r="AS32" s="160"/>
      <c r="AT32" s="161">
        <v>1.39746266211438</v>
      </c>
      <c r="AU32" s="155">
        <v>3.8472402838608701</v>
      </c>
      <c r="AV32" s="155">
        <v>5.9726893726044201</v>
      </c>
      <c r="AW32" s="155">
        <v>3.7047575024540702</v>
      </c>
      <c r="AX32" s="155">
        <v>5.8772362429495804</v>
      </c>
      <c r="AY32" s="162">
        <v>4.2940509446220201</v>
      </c>
      <c r="AZ32" s="155"/>
      <c r="BA32" s="163">
        <v>6.4687376240176704</v>
      </c>
      <c r="BB32" s="164">
        <v>0.38978595675056299</v>
      </c>
      <c r="BC32" s="165">
        <v>3.5092384748700098</v>
      </c>
      <c r="BD32" s="155"/>
      <c r="BE32" s="166">
        <v>4.0045210580324904</v>
      </c>
      <c r="BF32" s="38"/>
      <c r="BG32" s="39"/>
      <c r="BH32" s="39"/>
      <c r="BI32" s="39"/>
      <c r="BJ32" s="39"/>
      <c r="BK32" s="39"/>
      <c r="BL32" s="39"/>
      <c r="BM32" s="39"/>
      <c r="BN32" s="39"/>
      <c r="BO32" s="39"/>
      <c r="BP32" s="39"/>
      <c r="BQ32" s="39"/>
      <c r="BR32" s="39"/>
    </row>
    <row r="33" spans="1:70">
      <c r="A33" s="20" t="s">
        <v>50</v>
      </c>
      <c r="B33" s="2" t="str">
        <f t="shared" si="0"/>
        <v>Lynchburg, VA</v>
      </c>
      <c r="C33" s="2"/>
      <c r="D33" s="23" t="s">
        <v>98</v>
      </c>
      <c r="E33" s="26" t="s">
        <v>99</v>
      </c>
      <c r="F33" s="2"/>
      <c r="G33" s="182">
        <v>48.272161426844001</v>
      </c>
      <c r="H33" s="177">
        <v>67.460580411124496</v>
      </c>
      <c r="I33" s="177">
        <v>80.422512091898398</v>
      </c>
      <c r="J33" s="177">
        <v>82.278802902055602</v>
      </c>
      <c r="K33" s="177">
        <v>76.042046553808902</v>
      </c>
      <c r="L33" s="183">
        <v>70.895220677146298</v>
      </c>
      <c r="M33" s="177"/>
      <c r="N33" s="184">
        <v>82.153600362756904</v>
      </c>
      <c r="O33" s="185">
        <v>69.321357315598505</v>
      </c>
      <c r="P33" s="186">
        <v>75.737478839177697</v>
      </c>
      <c r="Q33" s="177"/>
      <c r="R33" s="187">
        <v>72.2787230091552</v>
      </c>
      <c r="S33" s="160"/>
      <c r="T33" s="161">
        <v>11.123683417124299</v>
      </c>
      <c r="U33" s="155">
        <v>0.61319176285859001</v>
      </c>
      <c r="V33" s="155">
        <v>6.1789801822074004</v>
      </c>
      <c r="W33" s="155">
        <v>10.2510049239617</v>
      </c>
      <c r="X33" s="155">
        <v>5.6578367120979003</v>
      </c>
      <c r="Y33" s="162">
        <v>6.5034632980112903</v>
      </c>
      <c r="Z33" s="155"/>
      <c r="AA33" s="163">
        <v>2.6831713032125801</v>
      </c>
      <c r="AB33" s="164">
        <v>-6.8083251558897597</v>
      </c>
      <c r="AC33" s="165">
        <v>-1.88979472693161</v>
      </c>
      <c r="AD33" s="155"/>
      <c r="AE33" s="166">
        <v>3.8437842924021002</v>
      </c>
      <c r="AF33" s="38"/>
      <c r="AG33" s="182">
        <v>48.130170823885102</v>
      </c>
      <c r="AH33" s="177">
        <v>58.812848072562304</v>
      </c>
      <c r="AI33" s="177">
        <v>71.9589629629629</v>
      </c>
      <c r="AJ33" s="177">
        <v>74.026707482993103</v>
      </c>
      <c r="AK33" s="177">
        <v>73.387367744860896</v>
      </c>
      <c r="AL33" s="183">
        <v>65.263457038335901</v>
      </c>
      <c r="AM33" s="177"/>
      <c r="AN33" s="184">
        <v>96.039451330108804</v>
      </c>
      <c r="AO33" s="185">
        <v>85.673565598548905</v>
      </c>
      <c r="AP33" s="186">
        <v>90.856508464328797</v>
      </c>
      <c r="AQ33" s="177"/>
      <c r="AR33" s="187">
        <v>72.576389068843298</v>
      </c>
      <c r="AS33" s="160"/>
      <c r="AT33" s="161">
        <v>9.7132363368928196</v>
      </c>
      <c r="AU33" s="155">
        <v>2.9389509184490299</v>
      </c>
      <c r="AV33" s="155">
        <v>5.4725113115620898</v>
      </c>
      <c r="AW33" s="155">
        <v>3.2985132844771301</v>
      </c>
      <c r="AX33" s="155">
        <v>5.1963451556313398</v>
      </c>
      <c r="AY33" s="162">
        <v>5.0422784622791701</v>
      </c>
      <c r="AZ33" s="155"/>
      <c r="BA33" s="163">
        <v>8.8386003738285694</v>
      </c>
      <c r="BB33" s="164">
        <v>6.6181637795123898</v>
      </c>
      <c r="BC33" s="165">
        <v>7.7959564969731403</v>
      </c>
      <c r="BD33" s="155"/>
      <c r="BE33" s="166">
        <v>5.99004794558022</v>
      </c>
      <c r="BF33" s="38"/>
      <c r="BG33" s="39"/>
      <c r="BH33" s="39"/>
      <c r="BI33" s="39"/>
      <c r="BJ33" s="39"/>
      <c r="BK33" s="39"/>
      <c r="BL33" s="39"/>
      <c r="BM33" s="39"/>
      <c r="BN33" s="39"/>
      <c r="BO33" s="39"/>
      <c r="BP33" s="39"/>
      <c r="BQ33" s="39"/>
      <c r="BR33" s="39"/>
    </row>
    <row r="34" spans="1:70">
      <c r="A34" s="20" t="s">
        <v>24</v>
      </c>
      <c r="B34" s="2" t="str">
        <f t="shared" si="0"/>
        <v>Central Virginia</v>
      </c>
      <c r="C34" s="2"/>
      <c r="D34" s="23" t="s">
        <v>98</v>
      </c>
      <c r="E34" s="26" t="s">
        <v>99</v>
      </c>
      <c r="F34" s="2"/>
      <c r="G34" s="182">
        <v>52.674645103053997</v>
      </c>
      <c r="H34" s="177">
        <v>73.393062133293199</v>
      </c>
      <c r="I34" s="177">
        <v>86.527086505190297</v>
      </c>
      <c r="J34" s="177">
        <v>88.656431773732507</v>
      </c>
      <c r="K34" s="177">
        <v>82.5753795697307</v>
      </c>
      <c r="L34" s="183">
        <v>76.765321017000105</v>
      </c>
      <c r="M34" s="177"/>
      <c r="N34" s="184">
        <v>98.418744095080399</v>
      </c>
      <c r="O34" s="185">
        <v>90.721150293365397</v>
      </c>
      <c r="P34" s="186">
        <v>94.569947194222905</v>
      </c>
      <c r="Q34" s="177"/>
      <c r="R34" s="187">
        <v>81.852357067635197</v>
      </c>
      <c r="S34" s="160"/>
      <c r="T34" s="161">
        <v>-4.5851531491519202</v>
      </c>
      <c r="U34" s="155">
        <v>-8.5073918985404902</v>
      </c>
      <c r="V34" s="155">
        <v>-5.5032072150750997</v>
      </c>
      <c r="W34" s="155">
        <v>-2.48585330443351</v>
      </c>
      <c r="X34" s="155">
        <v>-7.1953502850476996</v>
      </c>
      <c r="Y34" s="162">
        <v>-5.6667472650085404</v>
      </c>
      <c r="Z34" s="155"/>
      <c r="AA34" s="163">
        <v>2.7828937450969899</v>
      </c>
      <c r="AB34" s="164">
        <v>-0.291291668172249</v>
      </c>
      <c r="AC34" s="165">
        <v>1.2850458878515101</v>
      </c>
      <c r="AD34" s="155"/>
      <c r="AE34" s="166">
        <v>-3.4798756013409</v>
      </c>
      <c r="AF34" s="38"/>
      <c r="AG34" s="182">
        <v>66.319622947603506</v>
      </c>
      <c r="AH34" s="177">
        <v>65.509011152360202</v>
      </c>
      <c r="AI34" s="177">
        <v>78.040794096341898</v>
      </c>
      <c r="AJ34" s="177">
        <v>79.553676053362295</v>
      </c>
      <c r="AK34" s="177">
        <v>74.607784048894501</v>
      </c>
      <c r="AL34" s="183">
        <v>72.806183097358698</v>
      </c>
      <c r="AM34" s="177"/>
      <c r="AN34" s="184">
        <v>104.725110993737</v>
      </c>
      <c r="AO34" s="185">
        <v>110.597766618878</v>
      </c>
      <c r="AP34" s="186">
        <v>107.661438806308</v>
      </c>
      <c r="AQ34" s="177"/>
      <c r="AR34" s="187">
        <v>82.764913463590602</v>
      </c>
      <c r="AS34" s="160"/>
      <c r="AT34" s="161">
        <v>1.3639856090701501</v>
      </c>
      <c r="AU34" s="155">
        <v>-1.33794571026318</v>
      </c>
      <c r="AV34" s="155">
        <v>-1.0933666864215299</v>
      </c>
      <c r="AW34" s="155">
        <v>-1.04869615124958</v>
      </c>
      <c r="AX34" s="155">
        <v>-4.0146111249709397</v>
      </c>
      <c r="AY34" s="162">
        <v>-1.3073567483586099</v>
      </c>
      <c r="AZ34" s="155"/>
      <c r="BA34" s="163">
        <v>2.2213532443562301</v>
      </c>
      <c r="BB34" s="164">
        <v>1.84728789071815</v>
      </c>
      <c r="BC34" s="165">
        <v>2.0258781499012599</v>
      </c>
      <c r="BD34" s="155"/>
      <c r="BE34" s="166">
        <v>-0.102062151252769</v>
      </c>
      <c r="BF34" s="38"/>
      <c r="BG34" s="39"/>
      <c r="BH34" s="39"/>
      <c r="BI34" s="39"/>
      <c r="BJ34" s="39"/>
      <c r="BK34" s="39"/>
      <c r="BL34" s="39"/>
      <c r="BM34" s="39"/>
      <c r="BN34" s="39"/>
      <c r="BO34" s="39"/>
      <c r="BP34" s="39"/>
      <c r="BQ34" s="39"/>
      <c r="BR34" s="39"/>
    </row>
    <row r="35" spans="1:70">
      <c r="A35" s="20" t="s">
        <v>25</v>
      </c>
      <c r="B35" s="2" t="str">
        <f t="shared" si="0"/>
        <v>Chesapeake Bay</v>
      </c>
      <c r="C35" s="2"/>
      <c r="D35" s="23" t="s">
        <v>98</v>
      </c>
      <c r="E35" s="26" t="s">
        <v>99</v>
      </c>
      <c r="F35" s="2"/>
      <c r="G35" s="182">
        <v>62.825301016418997</v>
      </c>
      <c r="H35" s="177">
        <v>74.894190774042201</v>
      </c>
      <c r="I35" s="177">
        <v>77.420484753713794</v>
      </c>
      <c r="J35" s="177">
        <v>88.468154808443998</v>
      </c>
      <c r="K35" s="177">
        <v>84.312853792024995</v>
      </c>
      <c r="L35" s="183">
        <v>77.584197028928799</v>
      </c>
      <c r="M35" s="177"/>
      <c r="N35" s="184">
        <v>101.21021892103199</v>
      </c>
      <c r="O35" s="185">
        <v>104.147982799061</v>
      </c>
      <c r="P35" s="186">
        <v>102.67910086004601</v>
      </c>
      <c r="Q35" s="177"/>
      <c r="R35" s="187">
        <v>84.754169552105395</v>
      </c>
      <c r="S35" s="160"/>
      <c r="T35" s="161">
        <v>13.4461711531098</v>
      </c>
      <c r="U35" s="155">
        <v>-10.5959015093655</v>
      </c>
      <c r="V35" s="155">
        <v>-7.3722037660350397</v>
      </c>
      <c r="W35" s="155">
        <v>-3.4874362223900399</v>
      </c>
      <c r="X35" s="155">
        <v>-5.8161154534525901</v>
      </c>
      <c r="Y35" s="162">
        <v>-3.9599940078428002</v>
      </c>
      <c r="Z35" s="155"/>
      <c r="AA35" s="163">
        <v>-10.059563851534399</v>
      </c>
      <c r="AB35" s="164">
        <v>-13.1909647621396</v>
      </c>
      <c r="AC35" s="165">
        <v>-11.6753887228457</v>
      </c>
      <c r="AD35" s="155"/>
      <c r="AE35" s="166">
        <v>-6.7786668032791599</v>
      </c>
      <c r="AF35" s="38"/>
      <c r="AG35" s="182">
        <v>63.952148162626997</v>
      </c>
      <c r="AH35" s="177">
        <v>67.510322517591803</v>
      </c>
      <c r="AI35" s="177">
        <v>72.325232603596504</v>
      </c>
      <c r="AJ35" s="177">
        <v>75.6674257232212</v>
      </c>
      <c r="AK35" s="177">
        <v>76.456024237685597</v>
      </c>
      <c r="AL35" s="183">
        <v>71.182230648944397</v>
      </c>
      <c r="AM35" s="177"/>
      <c r="AN35" s="184">
        <v>108.854182955433</v>
      </c>
      <c r="AO35" s="185">
        <v>117.265828772478</v>
      </c>
      <c r="AP35" s="186">
        <v>113.06000586395599</v>
      </c>
      <c r="AQ35" s="177"/>
      <c r="AR35" s="187">
        <v>83.147309281804894</v>
      </c>
      <c r="AS35" s="160"/>
      <c r="AT35" s="161">
        <v>8.0656806323248507</v>
      </c>
      <c r="AU35" s="155">
        <v>-0.32595956911197599</v>
      </c>
      <c r="AV35" s="155">
        <v>-11.073184251285401</v>
      </c>
      <c r="AW35" s="155">
        <v>-11.056679763352101</v>
      </c>
      <c r="AX35" s="155">
        <v>-4.9445876469355801</v>
      </c>
      <c r="AY35" s="162">
        <v>-4.7724549928956197</v>
      </c>
      <c r="AZ35" s="155"/>
      <c r="BA35" s="163">
        <v>1.5272772723910699</v>
      </c>
      <c r="BB35" s="164">
        <v>-2.8633528131663302</v>
      </c>
      <c r="BC35" s="165">
        <v>-0.79811456815939097</v>
      </c>
      <c r="BD35" s="155"/>
      <c r="BE35" s="166">
        <v>-3.2668423181194202</v>
      </c>
      <c r="BF35" s="38"/>
      <c r="BG35" s="39"/>
      <c r="BH35" s="39"/>
      <c r="BI35" s="39"/>
      <c r="BJ35" s="39"/>
      <c r="BK35" s="39"/>
      <c r="BL35" s="39"/>
      <c r="BM35" s="39"/>
      <c r="BN35" s="39"/>
      <c r="BO35" s="39"/>
      <c r="BP35" s="39"/>
      <c r="BQ35" s="39"/>
      <c r="BR35" s="39"/>
    </row>
    <row r="36" spans="1:70">
      <c r="A36" s="20" t="s">
        <v>26</v>
      </c>
      <c r="B36" s="2" t="str">
        <f t="shared" si="0"/>
        <v>Coastal Virginia - Eastern Shore</v>
      </c>
      <c r="C36" s="2"/>
      <c r="D36" s="23" t="s">
        <v>98</v>
      </c>
      <c r="E36" s="26" t="s">
        <v>99</v>
      </c>
      <c r="F36" s="2"/>
      <c r="G36" s="182">
        <v>64.533039617486295</v>
      </c>
      <c r="H36" s="177">
        <v>82.365826502732205</v>
      </c>
      <c r="I36" s="177">
        <v>83.857834699453505</v>
      </c>
      <c r="J36" s="177">
        <v>87.537021857923406</v>
      </c>
      <c r="K36" s="177">
        <v>85.562459016393404</v>
      </c>
      <c r="L36" s="183">
        <v>80.771236338797806</v>
      </c>
      <c r="M36" s="177"/>
      <c r="N36" s="184">
        <v>115.98947404371501</v>
      </c>
      <c r="O36" s="185">
        <v>110.268872950819</v>
      </c>
      <c r="P36" s="186">
        <v>113.129173497267</v>
      </c>
      <c r="Q36" s="177"/>
      <c r="R36" s="187">
        <v>90.016361241217695</v>
      </c>
      <c r="S36" s="160"/>
      <c r="T36" s="161">
        <v>6.7668703052499302</v>
      </c>
      <c r="U36" s="155">
        <v>5.83973505213799</v>
      </c>
      <c r="V36" s="155">
        <v>9.9049860863978996</v>
      </c>
      <c r="W36" s="155">
        <v>4.5577612726338899</v>
      </c>
      <c r="X36" s="155">
        <v>0.40678620939522298</v>
      </c>
      <c r="Y36" s="162">
        <v>5.3075784191273803</v>
      </c>
      <c r="Z36" s="155"/>
      <c r="AA36" s="163">
        <v>8.6938024505206199E-2</v>
      </c>
      <c r="AB36" s="164">
        <v>-11.0355536213523</v>
      </c>
      <c r="AC36" s="165">
        <v>-5.6611637376748503</v>
      </c>
      <c r="AD36" s="155"/>
      <c r="AE36" s="166">
        <v>1.08723541760977</v>
      </c>
      <c r="AF36" s="38"/>
      <c r="AG36" s="182">
        <v>67.113442622950799</v>
      </c>
      <c r="AH36" s="177">
        <v>67.642056010928897</v>
      </c>
      <c r="AI36" s="177">
        <v>75.578833674863304</v>
      </c>
      <c r="AJ36" s="177">
        <v>75.657489754098293</v>
      </c>
      <c r="AK36" s="177">
        <v>73.129605532786798</v>
      </c>
      <c r="AL36" s="183">
        <v>71.824285519125596</v>
      </c>
      <c r="AM36" s="177"/>
      <c r="AN36" s="184">
        <v>100.166308060109</v>
      </c>
      <c r="AO36" s="185">
        <v>108.147073087431</v>
      </c>
      <c r="AP36" s="186">
        <v>104.15669057377001</v>
      </c>
      <c r="AQ36" s="177"/>
      <c r="AR36" s="187">
        <v>81.062115534738396</v>
      </c>
      <c r="AS36" s="160"/>
      <c r="AT36" s="161">
        <v>10.7879165605701</v>
      </c>
      <c r="AU36" s="155">
        <v>10.706444044378999</v>
      </c>
      <c r="AV36" s="155">
        <v>9.9112815853698102</v>
      </c>
      <c r="AW36" s="155">
        <v>7.8971796034056503</v>
      </c>
      <c r="AX36" s="155">
        <v>4.2829551738343996</v>
      </c>
      <c r="AY36" s="162">
        <v>8.5981664906730906</v>
      </c>
      <c r="AZ36" s="155"/>
      <c r="BA36" s="163">
        <v>1.0842310235599499</v>
      </c>
      <c r="BB36" s="164">
        <v>-4.4926974255784904</v>
      </c>
      <c r="BC36" s="165">
        <v>-1.8499648874516601</v>
      </c>
      <c r="BD36" s="155"/>
      <c r="BE36" s="166">
        <v>4.5808395031790301</v>
      </c>
      <c r="BF36" s="38"/>
      <c r="BG36" s="39"/>
      <c r="BH36" s="39"/>
      <c r="BI36" s="39"/>
      <c r="BJ36" s="39"/>
      <c r="BK36" s="39"/>
      <c r="BL36" s="39"/>
      <c r="BM36" s="39"/>
      <c r="BN36" s="39"/>
      <c r="BO36" s="39"/>
      <c r="BP36" s="39"/>
      <c r="BQ36" s="39"/>
      <c r="BR36" s="39"/>
    </row>
    <row r="37" spans="1:70">
      <c r="A37" s="20" t="s">
        <v>27</v>
      </c>
      <c r="B37" s="2" t="str">
        <f t="shared" si="0"/>
        <v>Coastal Virginia - Hampton Roads</v>
      </c>
      <c r="C37" s="2"/>
      <c r="D37" s="23" t="s">
        <v>98</v>
      </c>
      <c r="E37" s="26" t="s">
        <v>99</v>
      </c>
      <c r="F37" s="2"/>
      <c r="G37" s="182">
        <v>81.073149783107894</v>
      </c>
      <c r="H37" s="177">
        <v>87.892869864761394</v>
      </c>
      <c r="I37" s="177">
        <v>94.344967083439599</v>
      </c>
      <c r="J37" s="177">
        <v>98.876952538912903</v>
      </c>
      <c r="K37" s="177">
        <v>100.449024496044</v>
      </c>
      <c r="L37" s="183">
        <v>92.527392753253295</v>
      </c>
      <c r="M37" s="177"/>
      <c r="N37" s="184">
        <v>138.061177596325</v>
      </c>
      <c r="O37" s="185">
        <v>136.08957489155301</v>
      </c>
      <c r="P37" s="186">
        <v>137.07537624393899</v>
      </c>
      <c r="Q37" s="177"/>
      <c r="R37" s="187">
        <v>105.255388036306</v>
      </c>
      <c r="S37" s="160"/>
      <c r="T37" s="161">
        <v>-0.97323817399284496</v>
      </c>
      <c r="U37" s="155">
        <v>-6.0091872768265002</v>
      </c>
      <c r="V37" s="155">
        <v>-8.4192603535045301</v>
      </c>
      <c r="W37" s="155">
        <v>-2.7914578292756298</v>
      </c>
      <c r="X37" s="155">
        <v>-2.4486009273071199</v>
      </c>
      <c r="Y37" s="162">
        <v>-4.2332312681803099</v>
      </c>
      <c r="Z37" s="155"/>
      <c r="AA37" s="163">
        <v>-9.2546455721721301</v>
      </c>
      <c r="AB37" s="164">
        <v>-15.6711011705562</v>
      </c>
      <c r="AC37" s="165">
        <v>-12.557407020720699</v>
      </c>
      <c r="AD37" s="155"/>
      <c r="AE37" s="166">
        <v>-7.50937533813679</v>
      </c>
      <c r="AF37" s="38"/>
      <c r="AG37" s="182">
        <v>83.494465807603902</v>
      </c>
      <c r="AH37" s="177">
        <v>77.813674853278798</v>
      </c>
      <c r="AI37" s="177">
        <v>84.1326191630517</v>
      </c>
      <c r="AJ37" s="177">
        <v>85.769838479203798</v>
      </c>
      <c r="AK37" s="177">
        <v>84.389613740750093</v>
      </c>
      <c r="AL37" s="183">
        <v>83.120042408777707</v>
      </c>
      <c r="AM37" s="177"/>
      <c r="AN37" s="184">
        <v>132.80147218678201</v>
      </c>
      <c r="AO37" s="185">
        <v>148.39149113294201</v>
      </c>
      <c r="AP37" s="186">
        <v>140.59648165986201</v>
      </c>
      <c r="AQ37" s="177"/>
      <c r="AR37" s="187">
        <v>99.541882194801801</v>
      </c>
      <c r="AS37" s="160"/>
      <c r="AT37" s="161">
        <v>-4.7457317000322199</v>
      </c>
      <c r="AU37" s="155">
        <v>-0.34270448251580798</v>
      </c>
      <c r="AV37" s="155">
        <v>-2.41595640893562</v>
      </c>
      <c r="AW37" s="155">
        <v>-1.38401010287972</v>
      </c>
      <c r="AX37" s="155">
        <v>-4.9305817802954897</v>
      </c>
      <c r="AY37" s="162">
        <v>-2.8269883834024401</v>
      </c>
      <c r="AZ37" s="155"/>
      <c r="BA37" s="163">
        <v>-7.0149076083897297</v>
      </c>
      <c r="BB37" s="164">
        <v>-8.4627559354242994</v>
      </c>
      <c r="BC37" s="165">
        <v>-7.7846282048937399</v>
      </c>
      <c r="BD37" s="155"/>
      <c r="BE37" s="166">
        <v>-4.8904497312253801</v>
      </c>
      <c r="BF37" s="38"/>
      <c r="BG37" s="39"/>
      <c r="BH37" s="39"/>
      <c r="BI37" s="39"/>
      <c r="BJ37" s="39"/>
      <c r="BK37" s="39"/>
      <c r="BL37" s="39"/>
      <c r="BM37" s="39"/>
      <c r="BN37" s="39"/>
      <c r="BO37" s="39"/>
      <c r="BP37" s="39"/>
      <c r="BQ37" s="39"/>
      <c r="BR37" s="39"/>
    </row>
    <row r="38" spans="1:70">
      <c r="A38" s="19" t="s">
        <v>28</v>
      </c>
      <c r="B38" s="2" t="str">
        <f t="shared" si="0"/>
        <v>Northern Virginia</v>
      </c>
      <c r="C38" s="2"/>
      <c r="D38" s="23" t="s">
        <v>98</v>
      </c>
      <c r="E38" s="26" t="s">
        <v>99</v>
      </c>
      <c r="F38" s="2"/>
      <c r="G38" s="182">
        <v>106.312554180148</v>
      </c>
      <c r="H38" s="177">
        <v>154.617214425464</v>
      </c>
      <c r="I38" s="177">
        <v>176.08535348784699</v>
      </c>
      <c r="J38" s="177">
        <v>160.435573030325</v>
      </c>
      <c r="K38" s="177">
        <v>120.348143389269</v>
      </c>
      <c r="L38" s="183">
        <v>143.559767702611</v>
      </c>
      <c r="M38" s="177"/>
      <c r="N38" s="184">
        <v>112.550823237263</v>
      </c>
      <c r="O38" s="185">
        <v>107.731425238919</v>
      </c>
      <c r="P38" s="186">
        <v>110.141124238091</v>
      </c>
      <c r="Q38" s="177"/>
      <c r="R38" s="187">
        <v>134.01158385560501</v>
      </c>
      <c r="S38" s="160"/>
      <c r="T38" s="161">
        <v>8.8244799766870106</v>
      </c>
      <c r="U38" s="155">
        <v>7.1912976833067903</v>
      </c>
      <c r="V38" s="155">
        <v>1.8596541827448101</v>
      </c>
      <c r="W38" s="155">
        <v>-2.4849437903451399</v>
      </c>
      <c r="X38" s="155">
        <v>-1.17797500712023</v>
      </c>
      <c r="Y38" s="162">
        <v>2.3798894441330698</v>
      </c>
      <c r="Z38" s="155"/>
      <c r="AA38" s="163">
        <v>11.3589659267396</v>
      </c>
      <c r="AB38" s="164">
        <v>11.6818434072344</v>
      </c>
      <c r="AC38" s="165">
        <v>11.516639082013301</v>
      </c>
      <c r="AD38" s="155"/>
      <c r="AE38" s="166">
        <v>4.3882552199248002</v>
      </c>
      <c r="AF38" s="38"/>
      <c r="AG38" s="182">
        <v>91.962981225073307</v>
      </c>
      <c r="AH38" s="177">
        <v>121.689692932124</v>
      </c>
      <c r="AI38" s="177">
        <v>148.537232908796</v>
      </c>
      <c r="AJ38" s="177">
        <v>144.13106051057201</v>
      </c>
      <c r="AK38" s="177">
        <v>111.59706768756099</v>
      </c>
      <c r="AL38" s="183">
        <v>123.583607052825</v>
      </c>
      <c r="AM38" s="177"/>
      <c r="AN38" s="184">
        <v>108.947399070659</v>
      </c>
      <c r="AO38" s="185">
        <v>114.005422435849</v>
      </c>
      <c r="AP38" s="186">
        <v>111.476410753254</v>
      </c>
      <c r="AQ38" s="177"/>
      <c r="AR38" s="187">
        <v>120.124408110091</v>
      </c>
      <c r="AS38" s="160"/>
      <c r="AT38" s="161">
        <v>-4.2502271844955501</v>
      </c>
      <c r="AU38" s="155">
        <v>-4.82866585322724</v>
      </c>
      <c r="AV38" s="155">
        <v>-4.29474975440215</v>
      </c>
      <c r="AW38" s="155">
        <v>-4.1144693702520998</v>
      </c>
      <c r="AX38" s="155">
        <v>-2.7194336767251301</v>
      </c>
      <c r="AY38" s="162">
        <v>-4.0714741378309203</v>
      </c>
      <c r="AZ38" s="155"/>
      <c r="BA38" s="163">
        <v>5.9580628879368804</v>
      </c>
      <c r="BB38" s="164">
        <v>4.4245875348171699</v>
      </c>
      <c r="BC38" s="165">
        <v>5.1668330974572401</v>
      </c>
      <c r="BD38" s="155"/>
      <c r="BE38" s="166">
        <v>-1.78207810822185</v>
      </c>
      <c r="BF38" s="38"/>
      <c r="BG38" s="39"/>
      <c r="BH38" s="39"/>
      <c r="BI38" s="39"/>
      <c r="BJ38" s="39"/>
      <c r="BK38" s="39"/>
      <c r="BL38" s="39"/>
      <c r="BM38" s="39"/>
      <c r="BN38" s="39"/>
      <c r="BO38" s="39"/>
      <c r="BP38" s="39"/>
      <c r="BQ38" s="39"/>
      <c r="BR38" s="39"/>
    </row>
    <row r="39" spans="1:70">
      <c r="A39" s="21" t="s">
        <v>29</v>
      </c>
      <c r="B39" s="2" t="str">
        <f t="shared" si="0"/>
        <v>Shenandoah Valley</v>
      </c>
      <c r="C39" s="2"/>
      <c r="D39" s="24" t="s">
        <v>98</v>
      </c>
      <c r="E39" s="27" t="s">
        <v>99</v>
      </c>
      <c r="F39" s="2"/>
      <c r="G39" s="188">
        <v>43.641446811971299</v>
      </c>
      <c r="H39" s="189">
        <v>55.2951569616135</v>
      </c>
      <c r="I39" s="189">
        <v>57.015652244632399</v>
      </c>
      <c r="J39" s="189">
        <v>59.514202992843202</v>
      </c>
      <c r="K39" s="189">
        <v>59.848247397527601</v>
      </c>
      <c r="L39" s="190">
        <v>55.062941281717599</v>
      </c>
      <c r="M39" s="177"/>
      <c r="N39" s="191">
        <v>81.748939492517806</v>
      </c>
      <c r="O39" s="192">
        <v>79.885953968770295</v>
      </c>
      <c r="P39" s="193">
        <v>80.817446730644093</v>
      </c>
      <c r="Q39" s="177"/>
      <c r="R39" s="194">
        <v>62.421371409982299</v>
      </c>
      <c r="S39" s="160"/>
      <c r="T39" s="167">
        <v>-4.0261682067292801</v>
      </c>
      <c r="U39" s="168">
        <v>-3.0442166720125701</v>
      </c>
      <c r="V39" s="168">
        <v>-4.6390258408629297</v>
      </c>
      <c r="W39" s="168">
        <v>-5.3622481911259197</v>
      </c>
      <c r="X39" s="168">
        <v>-9.4736539869227006</v>
      </c>
      <c r="Y39" s="169">
        <v>-5.4845143187587997</v>
      </c>
      <c r="Z39" s="155"/>
      <c r="AA39" s="170">
        <v>2.2445851950300502</v>
      </c>
      <c r="AB39" s="171">
        <v>2.4048256132169401</v>
      </c>
      <c r="AC39" s="172">
        <v>2.3237192224477998</v>
      </c>
      <c r="AD39" s="155"/>
      <c r="AE39" s="173">
        <v>-2.7390307711765098</v>
      </c>
      <c r="AF39" s="38"/>
      <c r="AG39" s="188">
        <v>48.134072538017399</v>
      </c>
      <c r="AH39" s="189">
        <v>50.583519964218901</v>
      </c>
      <c r="AI39" s="189">
        <v>58.185939456778001</v>
      </c>
      <c r="AJ39" s="189">
        <v>61.576165121574299</v>
      </c>
      <c r="AK39" s="189">
        <v>63.7301152720175</v>
      </c>
      <c r="AL39" s="190">
        <v>56.441962470521197</v>
      </c>
      <c r="AM39" s="177"/>
      <c r="AN39" s="191">
        <v>86.279754411645101</v>
      </c>
      <c r="AO39" s="192">
        <v>86.0327653086118</v>
      </c>
      <c r="AP39" s="193">
        <v>86.156259860128401</v>
      </c>
      <c r="AQ39" s="177"/>
      <c r="AR39" s="194">
        <v>64.931761724694695</v>
      </c>
      <c r="AS39" s="160"/>
      <c r="AT39" s="167">
        <v>-0.41184743275379099</v>
      </c>
      <c r="AU39" s="168">
        <v>-0.60227633763891097</v>
      </c>
      <c r="AV39" s="168">
        <v>-1.9885725663378799</v>
      </c>
      <c r="AW39" s="168">
        <v>-3.4799496887814101</v>
      </c>
      <c r="AX39" s="168">
        <v>-2.6393232587941799</v>
      </c>
      <c r="AY39" s="169">
        <v>-1.9553543242267399</v>
      </c>
      <c r="AZ39" s="155"/>
      <c r="BA39" s="170">
        <v>2.7562524814332998</v>
      </c>
      <c r="BB39" s="171">
        <v>-1.10808285584107</v>
      </c>
      <c r="BC39" s="172">
        <v>0.79146217122059204</v>
      </c>
      <c r="BD39" s="155"/>
      <c r="BE39" s="173">
        <v>-0.92290457851033103</v>
      </c>
      <c r="BF39" s="38"/>
      <c r="BG39" s="39"/>
      <c r="BH39" s="39"/>
      <c r="BI39" s="39"/>
      <c r="BJ39" s="39"/>
      <c r="BK39" s="39"/>
      <c r="BL39" s="39"/>
      <c r="BM39" s="39"/>
      <c r="BN39" s="39"/>
      <c r="BO39" s="39"/>
      <c r="BP39" s="39"/>
      <c r="BQ39" s="39"/>
      <c r="BR39" s="39"/>
    </row>
    <row r="40" spans="1:70">
      <c r="A40" s="18" t="s">
        <v>30</v>
      </c>
      <c r="B40" s="2" t="str">
        <f t="shared" si="0"/>
        <v>Southern Virginia</v>
      </c>
      <c r="C40" s="8"/>
      <c r="D40" s="22" t="s">
        <v>98</v>
      </c>
      <c r="E40" s="25" t="s">
        <v>99</v>
      </c>
      <c r="F40" s="2"/>
      <c r="G40" s="174">
        <v>44.842480568509799</v>
      </c>
      <c r="H40" s="175">
        <v>69.022458361092603</v>
      </c>
      <c r="I40" s="175">
        <v>75.094981123695305</v>
      </c>
      <c r="J40" s="175">
        <v>73.917133022429397</v>
      </c>
      <c r="K40" s="175">
        <v>67.131359093937306</v>
      </c>
      <c r="L40" s="176">
        <v>66.001682433932899</v>
      </c>
      <c r="M40" s="177"/>
      <c r="N40" s="178">
        <v>73.550810570730604</v>
      </c>
      <c r="O40" s="179">
        <v>72.201439040639499</v>
      </c>
      <c r="P40" s="180">
        <v>72.876124805684995</v>
      </c>
      <c r="Q40" s="177"/>
      <c r="R40" s="181">
        <v>67.965808825862098</v>
      </c>
      <c r="S40" s="160"/>
      <c r="T40" s="152">
        <v>-5.5799008030956401</v>
      </c>
      <c r="U40" s="153">
        <v>-7.8273526765930903</v>
      </c>
      <c r="V40" s="153">
        <v>-6.6832625739397598</v>
      </c>
      <c r="W40" s="153">
        <v>-10.818494834073</v>
      </c>
      <c r="X40" s="153">
        <v>-15.8014135401099</v>
      </c>
      <c r="Y40" s="154">
        <v>-9.7013630265644704</v>
      </c>
      <c r="Z40" s="155"/>
      <c r="AA40" s="156">
        <v>-11.2103217682701</v>
      </c>
      <c r="AB40" s="157">
        <v>-11.7194564276903</v>
      </c>
      <c r="AC40" s="158">
        <v>-11.4632642394025</v>
      </c>
      <c r="AD40" s="155"/>
      <c r="AE40" s="159">
        <v>-10.2485381148248</v>
      </c>
      <c r="AF40" s="38"/>
      <c r="AG40" s="174">
        <v>46.1266822118587</v>
      </c>
      <c r="AH40" s="175">
        <v>59.4628325560737</v>
      </c>
      <c r="AI40" s="175">
        <v>69.494923939595793</v>
      </c>
      <c r="AJ40" s="175">
        <v>69.887969686875394</v>
      </c>
      <c r="AK40" s="175">
        <v>62.460774483677497</v>
      </c>
      <c r="AL40" s="176">
        <v>61.486636575616203</v>
      </c>
      <c r="AM40" s="177"/>
      <c r="AN40" s="178">
        <v>72.159686320230904</v>
      </c>
      <c r="AO40" s="179">
        <v>75.800823339995503</v>
      </c>
      <c r="AP40" s="180">
        <v>73.980254830113196</v>
      </c>
      <c r="AQ40" s="177"/>
      <c r="AR40" s="181">
        <v>65.056241791186807</v>
      </c>
      <c r="AS40" s="160"/>
      <c r="AT40" s="152">
        <v>-3.23964211009827</v>
      </c>
      <c r="AU40" s="153">
        <v>-6.0769356575922302</v>
      </c>
      <c r="AV40" s="153">
        <v>-5.9574157283549001</v>
      </c>
      <c r="AW40" s="153">
        <v>-8.4682926356460797</v>
      </c>
      <c r="AX40" s="153">
        <v>-10.8983988098007</v>
      </c>
      <c r="AY40" s="154">
        <v>-7.2132182344054003</v>
      </c>
      <c r="AZ40" s="155"/>
      <c r="BA40" s="156">
        <v>-3.29929593277578</v>
      </c>
      <c r="BB40" s="157">
        <v>-2.9323856321720201</v>
      </c>
      <c r="BC40" s="158">
        <v>-3.1116733509896899</v>
      </c>
      <c r="BD40" s="155"/>
      <c r="BE40" s="159">
        <v>-5.9192138181117597</v>
      </c>
      <c r="BF40" s="38"/>
    </row>
    <row r="41" spans="1:70">
      <c r="A41" s="19" t="s">
        <v>31</v>
      </c>
      <c r="B41" s="2" t="str">
        <f t="shared" si="0"/>
        <v>Southwest Virginia - Blue Ridge Highlands</v>
      </c>
      <c r="C41" s="9"/>
      <c r="D41" s="23" t="s">
        <v>98</v>
      </c>
      <c r="E41" s="26" t="s">
        <v>99</v>
      </c>
      <c r="F41" s="2"/>
      <c r="G41" s="182">
        <v>55.465752413401397</v>
      </c>
      <c r="H41" s="177">
        <v>60.727552526973298</v>
      </c>
      <c r="I41" s="177">
        <v>66.426094264622293</v>
      </c>
      <c r="J41" s="177">
        <v>69.971731970471296</v>
      </c>
      <c r="K41" s="177">
        <v>64.138130607609298</v>
      </c>
      <c r="L41" s="183">
        <v>63.345852356615502</v>
      </c>
      <c r="M41" s="177"/>
      <c r="N41" s="184">
        <v>92.074540601930707</v>
      </c>
      <c r="O41" s="185">
        <v>80.435735377626301</v>
      </c>
      <c r="P41" s="186">
        <v>86.255137989778504</v>
      </c>
      <c r="Q41" s="177"/>
      <c r="R41" s="187">
        <v>69.8913625375192</v>
      </c>
      <c r="S41" s="160"/>
      <c r="T41" s="161">
        <v>7.6117063575390302</v>
      </c>
      <c r="U41" s="155">
        <v>8.1424219233757604</v>
      </c>
      <c r="V41" s="155">
        <v>10.136706636964799</v>
      </c>
      <c r="W41" s="155">
        <v>11.9530270263337</v>
      </c>
      <c r="X41" s="155">
        <v>2.86593979186727</v>
      </c>
      <c r="Y41" s="162">
        <v>8.1495834030703307</v>
      </c>
      <c r="Z41" s="155"/>
      <c r="AA41" s="163">
        <v>5.9314170866967704</v>
      </c>
      <c r="AB41" s="164">
        <v>0.66580121407007997</v>
      </c>
      <c r="AC41" s="165">
        <v>3.40932471592272</v>
      </c>
      <c r="AD41" s="155"/>
      <c r="AE41" s="166">
        <v>6.4293118118119699</v>
      </c>
      <c r="AF41" s="38"/>
      <c r="AG41" s="182">
        <v>53.462855804445901</v>
      </c>
      <c r="AH41" s="177">
        <v>55.116774266814197</v>
      </c>
      <c r="AI41" s="177">
        <v>61.6516412571331</v>
      </c>
      <c r="AJ41" s="177">
        <v>64.627352298214205</v>
      </c>
      <c r="AK41" s="177">
        <v>66.313958605417</v>
      </c>
      <c r="AL41" s="183">
        <v>60.234481926479397</v>
      </c>
      <c r="AM41" s="177"/>
      <c r="AN41" s="184">
        <v>94.295171483731707</v>
      </c>
      <c r="AO41" s="185">
        <v>89.877867525978004</v>
      </c>
      <c r="AP41" s="186">
        <v>92.086519504854905</v>
      </c>
      <c r="AQ41" s="177"/>
      <c r="AR41" s="187">
        <v>69.334916449679099</v>
      </c>
      <c r="AS41" s="160"/>
      <c r="AT41" s="161">
        <v>9.9351020857666992</v>
      </c>
      <c r="AU41" s="155">
        <v>5.7233721404934697</v>
      </c>
      <c r="AV41" s="155">
        <v>5.4226835464143104</v>
      </c>
      <c r="AW41" s="155">
        <v>4.0102320484269702</v>
      </c>
      <c r="AX41" s="155">
        <v>4.2476179895515003</v>
      </c>
      <c r="AY41" s="162">
        <v>5.67739766795696</v>
      </c>
      <c r="AZ41" s="155"/>
      <c r="BA41" s="163">
        <v>6.8208766574185598</v>
      </c>
      <c r="BB41" s="164">
        <v>3.8903383868639101</v>
      </c>
      <c r="BC41" s="165">
        <v>5.3703775104539702</v>
      </c>
      <c r="BD41" s="155"/>
      <c r="BE41" s="166">
        <v>5.5604581654804104</v>
      </c>
      <c r="BF41" s="38"/>
    </row>
    <row r="42" spans="1:70">
      <c r="A42" s="20" t="s">
        <v>32</v>
      </c>
      <c r="B42" s="2" t="str">
        <f t="shared" si="0"/>
        <v>Southwest Virginia - Heart of Appalachia</v>
      </c>
      <c r="C42" s="2"/>
      <c r="D42" s="23" t="s">
        <v>98</v>
      </c>
      <c r="E42" s="26" t="s">
        <v>99</v>
      </c>
      <c r="F42" s="2"/>
      <c r="G42" s="182">
        <v>36.446899224806202</v>
      </c>
      <c r="H42" s="177">
        <v>52.456937984496101</v>
      </c>
      <c r="I42" s="177">
        <v>57.225878552971501</v>
      </c>
      <c r="J42" s="177">
        <v>56.1869638242894</v>
      </c>
      <c r="K42" s="177">
        <v>48.263895348837202</v>
      </c>
      <c r="L42" s="183">
        <v>50.116114987080103</v>
      </c>
      <c r="M42" s="177"/>
      <c r="N42" s="184">
        <v>55.445303617571</v>
      </c>
      <c r="O42" s="185">
        <v>51.416382428940501</v>
      </c>
      <c r="P42" s="186">
        <v>53.430843023255797</v>
      </c>
      <c r="Q42" s="177"/>
      <c r="R42" s="187">
        <v>51.063180140273097</v>
      </c>
      <c r="S42" s="160"/>
      <c r="T42" s="161">
        <v>9.1288270176235304</v>
      </c>
      <c r="U42" s="155">
        <v>10.057127057895499</v>
      </c>
      <c r="V42" s="155">
        <v>13.009109677021</v>
      </c>
      <c r="W42" s="155">
        <v>2.5176261173344199</v>
      </c>
      <c r="X42" s="155">
        <v>-5.8288721927333702</v>
      </c>
      <c r="Y42" s="162">
        <v>5.39307561694004</v>
      </c>
      <c r="Z42" s="155"/>
      <c r="AA42" s="163">
        <v>2.14260756891793</v>
      </c>
      <c r="AB42" s="164">
        <v>6.2807939329893001</v>
      </c>
      <c r="AC42" s="165">
        <v>4.0926992095161596</v>
      </c>
      <c r="AD42" s="155"/>
      <c r="AE42" s="166">
        <v>5.00092036053843</v>
      </c>
      <c r="AF42" s="38"/>
      <c r="AG42" s="182">
        <v>38.986644056847503</v>
      </c>
      <c r="AH42" s="177">
        <v>47.259680232558097</v>
      </c>
      <c r="AI42" s="177">
        <v>51.825922157622699</v>
      </c>
      <c r="AJ42" s="177">
        <v>52.308727390180799</v>
      </c>
      <c r="AK42" s="177">
        <v>49.0506508397932</v>
      </c>
      <c r="AL42" s="183">
        <v>47.886324935400502</v>
      </c>
      <c r="AM42" s="177"/>
      <c r="AN42" s="184">
        <v>56.4249870801033</v>
      </c>
      <c r="AO42" s="185">
        <v>54.728349483204099</v>
      </c>
      <c r="AP42" s="186">
        <v>55.576668281653703</v>
      </c>
      <c r="AQ42" s="177"/>
      <c r="AR42" s="187">
        <v>50.083565891472801</v>
      </c>
      <c r="AS42" s="160"/>
      <c r="AT42" s="161">
        <v>17.3652288785633</v>
      </c>
      <c r="AU42" s="155">
        <v>7.1034404560717697</v>
      </c>
      <c r="AV42" s="155">
        <v>1.91278946539709</v>
      </c>
      <c r="AW42" s="155">
        <v>0.32374434192328599</v>
      </c>
      <c r="AX42" s="155">
        <v>1.96427556486518</v>
      </c>
      <c r="AY42" s="162">
        <v>4.8105250943181899</v>
      </c>
      <c r="AZ42" s="155"/>
      <c r="BA42" s="163">
        <v>-1.7499347593294099</v>
      </c>
      <c r="BB42" s="164">
        <v>-1.89212584565286</v>
      </c>
      <c r="BC42" s="165">
        <v>-1.8199965764172199</v>
      </c>
      <c r="BD42" s="155"/>
      <c r="BE42" s="166">
        <v>2.6133842965171001</v>
      </c>
      <c r="BF42" s="38"/>
    </row>
    <row r="43" spans="1:70">
      <c r="A43" s="21" t="s">
        <v>33</v>
      </c>
      <c r="B43" s="2" t="str">
        <f t="shared" si="0"/>
        <v>Virginia Mountains</v>
      </c>
      <c r="C43" s="2"/>
      <c r="D43" s="24" t="s">
        <v>98</v>
      </c>
      <c r="E43" s="27" t="s">
        <v>99</v>
      </c>
      <c r="F43" s="2"/>
      <c r="G43" s="182">
        <v>59.0141599453178</v>
      </c>
      <c r="H43" s="177">
        <v>77.452281613123702</v>
      </c>
      <c r="I43" s="177">
        <v>87.325469583048502</v>
      </c>
      <c r="J43" s="177">
        <v>106.417573479152</v>
      </c>
      <c r="K43" s="177">
        <v>108.39907723855001</v>
      </c>
      <c r="L43" s="183">
        <v>87.721712371838606</v>
      </c>
      <c r="M43" s="177"/>
      <c r="N43" s="184">
        <v>131.47975529733401</v>
      </c>
      <c r="O43" s="185">
        <v>93.974765550239198</v>
      </c>
      <c r="P43" s="186">
        <v>112.72726042378601</v>
      </c>
      <c r="Q43" s="177"/>
      <c r="R43" s="187">
        <v>94.866154672395197</v>
      </c>
      <c r="S43" s="160"/>
      <c r="T43" s="161">
        <v>15.7254370235612</v>
      </c>
      <c r="U43" s="155">
        <v>6.9274343925263198</v>
      </c>
      <c r="V43" s="155">
        <v>9.5631547150176193</v>
      </c>
      <c r="W43" s="155">
        <v>25.359304934979001</v>
      </c>
      <c r="X43" s="155">
        <v>41.4071465647</v>
      </c>
      <c r="Y43" s="162">
        <v>20.272107054111899</v>
      </c>
      <c r="Z43" s="155"/>
      <c r="AA43" s="163">
        <v>64.587942695958105</v>
      </c>
      <c r="AB43" s="164">
        <v>20.233368995262001</v>
      </c>
      <c r="AC43" s="165">
        <v>42.652557820112399</v>
      </c>
      <c r="AD43" s="155"/>
      <c r="AE43" s="166">
        <v>27.0387800923382</v>
      </c>
      <c r="AF43" s="38"/>
      <c r="AG43" s="182">
        <v>61.7039244702665</v>
      </c>
      <c r="AH43" s="177">
        <v>65.643840396445597</v>
      </c>
      <c r="AI43" s="177">
        <v>74.287054682159905</v>
      </c>
      <c r="AJ43" s="177">
        <v>82.116854750512601</v>
      </c>
      <c r="AK43" s="177">
        <v>83.208562200956905</v>
      </c>
      <c r="AL43" s="183">
        <v>73.392047300068299</v>
      </c>
      <c r="AM43" s="177"/>
      <c r="AN43" s="184">
        <v>102.920970950102</v>
      </c>
      <c r="AO43" s="185">
        <v>103.65779733424399</v>
      </c>
      <c r="AP43" s="186">
        <v>103.28938414217301</v>
      </c>
      <c r="AQ43" s="177"/>
      <c r="AR43" s="187">
        <v>81.934143540669794</v>
      </c>
      <c r="AS43" s="160"/>
      <c r="AT43" s="161">
        <v>5.9231820539301001</v>
      </c>
      <c r="AU43" s="155">
        <v>-0.91022810500420404</v>
      </c>
      <c r="AV43" s="155">
        <v>0.53513185824036102</v>
      </c>
      <c r="AW43" s="155">
        <v>3.8968683602651799</v>
      </c>
      <c r="AX43" s="155">
        <v>10.5365608192677</v>
      </c>
      <c r="AY43" s="162">
        <v>4.0414548810311901</v>
      </c>
      <c r="AZ43" s="155"/>
      <c r="BA43" s="163">
        <v>18.909023043056099</v>
      </c>
      <c r="BB43" s="164">
        <v>14.625670411040399</v>
      </c>
      <c r="BC43" s="165">
        <v>16.7204295159802</v>
      </c>
      <c r="BD43" s="155"/>
      <c r="BE43" s="166">
        <v>8.2778819370671197</v>
      </c>
      <c r="BF43" s="38"/>
    </row>
    <row r="44" spans="1:70">
      <c r="A44" s="20" t="s">
        <v>113</v>
      </c>
      <c r="B44" s="2" t="s">
        <v>17</v>
      </c>
      <c r="D44" s="24" t="s">
        <v>98</v>
      </c>
      <c r="E44" s="27" t="s">
        <v>99</v>
      </c>
      <c r="G44" s="182">
        <v>229.08732477446199</v>
      </c>
      <c r="H44" s="177">
        <v>269.23140527411499</v>
      </c>
      <c r="I44" s="177">
        <v>270.61900069396199</v>
      </c>
      <c r="J44" s="177">
        <v>254.82729354614801</v>
      </c>
      <c r="K44" s="177">
        <v>239.98576682859101</v>
      </c>
      <c r="L44" s="183">
        <v>252.750158223455</v>
      </c>
      <c r="M44" s="177"/>
      <c r="N44" s="184">
        <v>314.20743580846602</v>
      </c>
      <c r="O44" s="185">
        <v>301.180065926439</v>
      </c>
      <c r="P44" s="186">
        <v>307.69375086745299</v>
      </c>
      <c r="Q44" s="177"/>
      <c r="R44" s="187">
        <v>268.448327550312</v>
      </c>
      <c r="S44" s="160"/>
      <c r="T44" s="161">
        <v>26.737488368948299</v>
      </c>
      <c r="U44" s="155">
        <v>13.3349005238343</v>
      </c>
      <c r="V44" s="155">
        <v>1.54054181502321</v>
      </c>
      <c r="W44" s="155">
        <v>1.4659547715710799</v>
      </c>
      <c r="X44" s="155">
        <v>0.86260766400427402</v>
      </c>
      <c r="Y44" s="162">
        <v>7.6537306670576903</v>
      </c>
      <c r="Z44" s="155"/>
      <c r="AA44" s="163">
        <v>10.6401726017962</v>
      </c>
      <c r="AB44" s="164">
        <v>9.4052018545131197</v>
      </c>
      <c r="AC44" s="165">
        <v>10.032294608646</v>
      </c>
      <c r="AD44" s="155"/>
      <c r="AE44" s="166">
        <v>8.4212672229046994</v>
      </c>
      <c r="AF44" s="38"/>
      <c r="AG44" s="182">
        <v>205.72101145038101</v>
      </c>
      <c r="AH44" s="177">
        <v>215.105348716169</v>
      </c>
      <c r="AI44" s="177">
        <v>241.64640614156801</v>
      </c>
      <c r="AJ44" s="177">
        <v>242.50254250520399</v>
      </c>
      <c r="AK44" s="177">
        <v>215.74091082581501</v>
      </c>
      <c r="AL44" s="183">
        <v>224.143243927827</v>
      </c>
      <c r="AM44" s="177"/>
      <c r="AN44" s="184">
        <v>298.08806557945798</v>
      </c>
      <c r="AO44" s="185">
        <v>320.99951682859103</v>
      </c>
      <c r="AP44" s="186">
        <v>309.54379120402399</v>
      </c>
      <c r="AQ44" s="177"/>
      <c r="AR44" s="187">
        <v>248.543400292455</v>
      </c>
      <c r="AS44" s="160"/>
      <c r="AT44" s="161">
        <v>2.8434621445245098</v>
      </c>
      <c r="AU44" s="155">
        <v>3.14651195482756</v>
      </c>
      <c r="AV44" s="155">
        <v>-1.6099568070621999</v>
      </c>
      <c r="AW44" s="155">
        <v>3.78907548565163</v>
      </c>
      <c r="AX44" s="155">
        <v>0.97496057415901705</v>
      </c>
      <c r="AY44" s="162">
        <v>1.74599695155312</v>
      </c>
      <c r="AZ44" s="155"/>
      <c r="BA44" s="163">
        <v>5.0390986555875701</v>
      </c>
      <c r="BB44" s="164">
        <v>2.5419140384683998</v>
      </c>
      <c r="BC44" s="165">
        <v>3.6993232110825698</v>
      </c>
      <c r="BD44" s="155"/>
      <c r="BE44" s="166">
        <v>2.3926791332541502</v>
      </c>
    </row>
    <row r="45" spans="1:70">
      <c r="A45" s="20" t="s">
        <v>114</v>
      </c>
      <c r="B45" s="2" t="s">
        <v>18</v>
      </c>
      <c r="D45" s="24" t="s">
        <v>98</v>
      </c>
      <c r="E45" s="27" t="s">
        <v>99</v>
      </c>
      <c r="G45" s="182">
        <v>126.545109570742</v>
      </c>
      <c r="H45" s="177">
        <v>182.37200837575301</v>
      </c>
      <c r="I45" s="177">
        <v>209.04410231416199</v>
      </c>
      <c r="J45" s="177">
        <v>192.37529116574601</v>
      </c>
      <c r="K45" s="177">
        <v>151.80318386945299</v>
      </c>
      <c r="L45" s="183">
        <v>172.427939059171</v>
      </c>
      <c r="M45" s="177"/>
      <c r="N45" s="184">
        <v>164.27007762013</v>
      </c>
      <c r="O45" s="185">
        <v>153.76391566482499</v>
      </c>
      <c r="P45" s="186">
        <v>159.01699664247801</v>
      </c>
      <c r="Q45" s="177"/>
      <c r="R45" s="187">
        <v>168.59624122583</v>
      </c>
      <c r="S45" s="160"/>
      <c r="T45" s="161">
        <v>10.4543442825257</v>
      </c>
      <c r="U45" s="155">
        <v>6.1426245896543197</v>
      </c>
      <c r="V45" s="155">
        <v>0.47739543331717599</v>
      </c>
      <c r="W45" s="155">
        <v>-4.5941296416463304</v>
      </c>
      <c r="X45" s="155">
        <v>-3.7741605324166101</v>
      </c>
      <c r="Y45" s="162">
        <v>0.97291967836927196</v>
      </c>
      <c r="Z45" s="155"/>
      <c r="AA45" s="163">
        <v>10.6625351464721</v>
      </c>
      <c r="AB45" s="164">
        <v>3.8986370137240498</v>
      </c>
      <c r="AC45" s="165">
        <v>7.2856994315416701</v>
      </c>
      <c r="AD45" s="155"/>
      <c r="AE45" s="166">
        <v>2.5997898105820498</v>
      </c>
      <c r="AF45" s="38"/>
      <c r="AG45" s="182">
        <v>119.964359453409</v>
      </c>
      <c r="AH45" s="177">
        <v>145.981920105418</v>
      </c>
      <c r="AI45" s="177">
        <v>175.238510415538</v>
      </c>
      <c r="AJ45" s="177">
        <v>169.51170746236301</v>
      </c>
      <c r="AK45" s="177">
        <v>134.755951388136</v>
      </c>
      <c r="AL45" s="183">
        <v>149.090489764973</v>
      </c>
      <c r="AM45" s="177"/>
      <c r="AN45" s="184">
        <v>159.49667208202399</v>
      </c>
      <c r="AO45" s="185">
        <v>169.46672325715701</v>
      </c>
      <c r="AP45" s="186">
        <v>164.48169766959001</v>
      </c>
      <c r="AQ45" s="177"/>
      <c r="AR45" s="187">
        <v>153.487977737721</v>
      </c>
      <c r="AS45" s="160"/>
      <c r="AT45" s="161">
        <v>-2.4958661611744599</v>
      </c>
      <c r="AU45" s="155">
        <v>-2.5599104134592698</v>
      </c>
      <c r="AV45" s="155">
        <v>-3.7201938994350798</v>
      </c>
      <c r="AW45" s="155">
        <v>-4.2050152410353396</v>
      </c>
      <c r="AX45" s="155">
        <v>-3.9377303065934601</v>
      </c>
      <c r="AY45" s="162">
        <v>-3.4505904097136599</v>
      </c>
      <c r="AZ45" s="155"/>
      <c r="BA45" s="163">
        <v>6.3286549886465799</v>
      </c>
      <c r="BB45" s="164">
        <v>3.8910004114054701</v>
      </c>
      <c r="BC45" s="165">
        <v>5.0587930526084399</v>
      </c>
      <c r="BD45" s="155"/>
      <c r="BE45" s="166">
        <v>-0.99533463898126795</v>
      </c>
    </row>
    <row r="46" spans="1:70">
      <c r="A46" s="20" t="s">
        <v>115</v>
      </c>
      <c r="B46" s="2" t="s">
        <v>19</v>
      </c>
      <c r="D46" s="24" t="s">
        <v>98</v>
      </c>
      <c r="E46" s="27" t="s">
        <v>99</v>
      </c>
      <c r="G46" s="182">
        <v>94.885227279466207</v>
      </c>
      <c r="H46" s="177">
        <v>130.873079318013</v>
      </c>
      <c r="I46" s="177">
        <v>149.56919733135601</v>
      </c>
      <c r="J46" s="177">
        <v>147.41786241660401</v>
      </c>
      <c r="K46" s="177">
        <v>123.482766197183</v>
      </c>
      <c r="L46" s="183">
        <v>129.245626508524</v>
      </c>
      <c r="M46" s="177"/>
      <c r="N46" s="184">
        <v>134.06819718309799</v>
      </c>
      <c r="O46" s="185">
        <v>127.805202372127</v>
      </c>
      <c r="P46" s="186">
        <v>130.936699777613</v>
      </c>
      <c r="Q46" s="177"/>
      <c r="R46" s="187">
        <v>129.72879029969201</v>
      </c>
      <c r="S46" s="160"/>
      <c r="T46" s="161">
        <v>1.2169317554966299</v>
      </c>
      <c r="U46" s="155">
        <v>-1.14839460779504</v>
      </c>
      <c r="V46" s="155">
        <v>-2.1702439525780299</v>
      </c>
      <c r="W46" s="155">
        <v>-1.2155713919887099</v>
      </c>
      <c r="X46" s="155">
        <v>-3.4027656676666398</v>
      </c>
      <c r="Y46" s="162">
        <v>-1.5030696494953</v>
      </c>
      <c r="Z46" s="155"/>
      <c r="AA46" s="163">
        <v>0.69316971269733596</v>
      </c>
      <c r="AB46" s="164">
        <v>-3.38342425607699</v>
      </c>
      <c r="AC46" s="165">
        <v>-1.3384888623884601</v>
      </c>
      <c r="AD46" s="155"/>
      <c r="AE46" s="166">
        <v>-1.4556651012273001</v>
      </c>
      <c r="AF46" s="38"/>
      <c r="AG46" s="182">
        <v>94.113834544106695</v>
      </c>
      <c r="AH46" s="177">
        <v>107.840863676797</v>
      </c>
      <c r="AI46" s="177">
        <v>129.592063973313</v>
      </c>
      <c r="AJ46" s="177">
        <v>128.399988806523</v>
      </c>
      <c r="AK46" s="177">
        <v>108.98408042994799</v>
      </c>
      <c r="AL46" s="183">
        <v>113.786166286137</v>
      </c>
      <c r="AM46" s="177"/>
      <c r="AN46" s="184">
        <v>131.132507931801</v>
      </c>
      <c r="AO46" s="185">
        <v>139.499205485544</v>
      </c>
      <c r="AP46" s="186">
        <v>135.31585670867301</v>
      </c>
      <c r="AQ46" s="177"/>
      <c r="AR46" s="187">
        <v>119.937506406862</v>
      </c>
      <c r="AS46" s="160"/>
      <c r="AT46" s="161">
        <v>-2.9573507379736501</v>
      </c>
      <c r="AU46" s="155">
        <v>-3.8796232401024802</v>
      </c>
      <c r="AV46" s="155">
        <v>-2.1260020039940799</v>
      </c>
      <c r="AW46" s="155">
        <v>-3.0376471609503701</v>
      </c>
      <c r="AX46" s="155">
        <v>-4.8127099221689402</v>
      </c>
      <c r="AY46" s="162">
        <v>-3.3251638938261898</v>
      </c>
      <c r="AZ46" s="155"/>
      <c r="BA46" s="163">
        <v>0.18461890770796699</v>
      </c>
      <c r="BB46" s="164">
        <v>-1.6180122788237501</v>
      </c>
      <c r="BC46" s="165">
        <v>-0.75276341523033197</v>
      </c>
      <c r="BD46" s="155"/>
      <c r="BE46" s="166">
        <v>-2.5106642949275</v>
      </c>
    </row>
    <row r="47" spans="1:70">
      <c r="A47" s="20" t="s">
        <v>116</v>
      </c>
      <c r="B47" s="2" t="s">
        <v>20</v>
      </c>
      <c r="D47" s="24" t="s">
        <v>98</v>
      </c>
      <c r="E47" s="27" t="s">
        <v>99</v>
      </c>
      <c r="G47" s="182">
        <v>67.563636844382401</v>
      </c>
      <c r="H47" s="177">
        <v>88.8988289024566</v>
      </c>
      <c r="I47" s="177">
        <v>100.686704966107</v>
      </c>
      <c r="J47" s="177">
        <v>103.774318542377</v>
      </c>
      <c r="K47" s="177">
        <v>95.265437238594203</v>
      </c>
      <c r="L47" s="183">
        <v>91.237785298783706</v>
      </c>
      <c r="M47" s="177"/>
      <c r="N47" s="184">
        <v>114.60767030431199</v>
      </c>
      <c r="O47" s="185">
        <v>105.99396735733799</v>
      </c>
      <c r="P47" s="186">
        <v>110.30081883082499</v>
      </c>
      <c r="Q47" s="177"/>
      <c r="R47" s="187">
        <v>96.684366307938404</v>
      </c>
      <c r="S47" s="160"/>
      <c r="T47" s="161">
        <v>-4.3334146807721901</v>
      </c>
      <c r="U47" s="155">
        <v>-5.6549795670899599</v>
      </c>
      <c r="V47" s="155">
        <v>-5.1597005157767502</v>
      </c>
      <c r="W47" s="155">
        <v>-0.97115855475840696</v>
      </c>
      <c r="X47" s="155">
        <v>-1.09343163752156</v>
      </c>
      <c r="Y47" s="162">
        <v>-3.37570852733975</v>
      </c>
      <c r="Z47" s="155"/>
      <c r="AA47" s="163">
        <v>5.86762518883579E-2</v>
      </c>
      <c r="AB47" s="164">
        <v>-4.7722335378449303</v>
      </c>
      <c r="AC47" s="165">
        <v>-2.3221828304316099</v>
      </c>
      <c r="AD47" s="155"/>
      <c r="AE47" s="166">
        <v>-3.03481444896325</v>
      </c>
      <c r="AF47" s="38"/>
      <c r="AG47" s="182">
        <v>69.709012956263507</v>
      </c>
      <c r="AH47" s="177">
        <v>76.0828805451726</v>
      </c>
      <c r="AI47" s="177">
        <v>89.638407148780601</v>
      </c>
      <c r="AJ47" s="177">
        <v>92.122937995024202</v>
      </c>
      <c r="AK47" s="177">
        <v>86.357299829335105</v>
      </c>
      <c r="AL47" s="183">
        <v>82.782116288796502</v>
      </c>
      <c r="AM47" s="177"/>
      <c r="AN47" s="184">
        <v>112.873382529686</v>
      </c>
      <c r="AO47" s="185">
        <v>118.475366208355</v>
      </c>
      <c r="AP47" s="186">
        <v>115.67437436902</v>
      </c>
      <c r="AQ47" s="177"/>
      <c r="AR47" s="187">
        <v>92.1799688543054</v>
      </c>
      <c r="AS47" s="160"/>
      <c r="AT47" s="161">
        <v>-3.5548515259893199</v>
      </c>
      <c r="AU47" s="155">
        <v>-4.7611702541749299</v>
      </c>
      <c r="AV47" s="155">
        <v>-4.9521448753160602</v>
      </c>
      <c r="AW47" s="155">
        <v>-3.7628588291757601</v>
      </c>
      <c r="AX47" s="155">
        <v>-3.1669851513326202</v>
      </c>
      <c r="AY47" s="162">
        <v>-4.0496866153257001</v>
      </c>
      <c r="AZ47" s="155"/>
      <c r="BA47" s="163">
        <v>-2.0237975089838902</v>
      </c>
      <c r="BB47" s="164">
        <v>-2.64845120562841</v>
      </c>
      <c r="BC47" s="165">
        <v>-2.3460215098035699</v>
      </c>
      <c r="BD47" s="155"/>
      <c r="BE47" s="166">
        <v>-3.4489886936744401</v>
      </c>
    </row>
    <row r="48" spans="1:70">
      <c r="A48" s="20" t="s">
        <v>117</v>
      </c>
      <c r="B48" s="2" t="s">
        <v>21</v>
      </c>
      <c r="D48" s="24" t="s">
        <v>98</v>
      </c>
      <c r="E48" s="27" t="s">
        <v>99</v>
      </c>
      <c r="G48" s="182">
        <v>49.287145083719203</v>
      </c>
      <c r="H48" s="177">
        <v>57.346190327751998</v>
      </c>
      <c r="I48" s="177">
        <v>63.172195404346198</v>
      </c>
      <c r="J48" s="177">
        <v>64.665718738867099</v>
      </c>
      <c r="K48" s="177">
        <v>62.950313947274601</v>
      </c>
      <c r="L48" s="183">
        <v>59.484312700391797</v>
      </c>
      <c r="M48" s="177"/>
      <c r="N48" s="184">
        <v>76.524763092269296</v>
      </c>
      <c r="O48" s="185">
        <v>72.138021909511906</v>
      </c>
      <c r="P48" s="186">
        <v>74.331392500890601</v>
      </c>
      <c r="Q48" s="177"/>
      <c r="R48" s="187">
        <v>63.726335500534297</v>
      </c>
      <c r="S48" s="160"/>
      <c r="T48" s="161">
        <v>0.185661292733205</v>
      </c>
      <c r="U48" s="155">
        <v>-4.5727530967315602</v>
      </c>
      <c r="V48" s="155">
        <v>-2.4040327743614198</v>
      </c>
      <c r="W48" s="155">
        <v>1.0231184578099299</v>
      </c>
      <c r="X48" s="155">
        <v>2.51820862494939</v>
      </c>
      <c r="Y48" s="162">
        <v>-0.67177630645576003</v>
      </c>
      <c r="Z48" s="155"/>
      <c r="AA48" s="163">
        <v>1.8983186642885399</v>
      </c>
      <c r="AB48" s="164">
        <v>-4.4792465337157701</v>
      </c>
      <c r="AC48" s="165">
        <v>-1.29939053918695</v>
      </c>
      <c r="AD48" s="155"/>
      <c r="AE48" s="166">
        <v>-0.88182091723912603</v>
      </c>
      <c r="AF48" s="38"/>
      <c r="AG48" s="182">
        <v>49.918336107232598</v>
      </c>
      <c r="AH48" s="177">
        <v>52.125847528623197</v>
      </c>
      <c r="AI48" s="177">
        <v>58.389461379502897</v>
      </c>
      <c r="AJ48" s="177">
        <v>61.0063580005585</v>
      </c>
      <c r="AK48" s="177">
        <v>59.5296473571332</v>
      </c>
      <c r="AL48" s="183">
        <v>56.193922622558198</v>
      </c>
      <c r="AM48" s="177"/>
      <c r="AN48" s="184">
        <v>75.228669071980605</v>
      </c>
      <c r="AO48" s="185">
        <v>79.214667351771496</v>
      </c>
      <c r="AP48" s="186">
        <v>77.221668211876107</v>
      </c>
      <c r="AQ48" s="177"/>
      <c r="AR48" s="187">
        <v>62.201811585645999</v>
      </c>
      <c r="AS48" s="160"/>
      <c r="AT48" s="161">
        <v>-0.52717381241905903</v>
      </c>
      <c r="AU48" s="155">
        <v>-1.8304037236898301</v>
      </c>
      <c r="AV48" s="155">
        <v>-2.7917112300104199</v>
      </c>
      <c r="AW48" s="155">
        <v>-0.53635107120301395</v>
      </c>
      <c r="AX48" s="155">
        <v>0.19969070045574799</v>
      </c>
      <c r="AY48" s="162">
        <v>-1.0987710882149999</v>
      </c>
      <c r="AZ48" s="155"/>
      <c r="BA48" s="163">
        <v>8.1742432390364703E-2</v>
      </c>
      <c r="BB48" s="164">
        <v>-1.59954650118321</v>
      </c>
      <c r="BC48" s="165">
        <v>-0.78759635072842304</v>
      </c>
      <c r="BD48" s="155"/>
      <c r="BE48" s="166">
        <v>-0.98800230689778701</v>
      </c>
    </row>
    <row r="49" spans="1:57">
      <c r="A49" s="21" t="s">
        <v>118</v>
      </c>
      <c r="B49" s="2" t="s">
        <v>22</v>
      </c>
      <c r="D49" s="24" t="s">
        <v>98</v>
      </c>
      <c r="E49" s="27" t="s">
        <v>99</v>
      </c>
      <c r="G49" s="182">
        <v>34.531564862653397</v>
      </c>
      <c r="H49" s="177">
        <v>36.7652589801285</v>
      </c>
      <c r="I49" s="177">
        <v>37.350881163062503</v>
      </c>
      <c r="J49" s="177">
        <v>38.757497717708901</v>
      </c>
      <c r="K49" s="177">
        <v>39.092231627703001</v>
      </c>
      <c r="L49" s="183">
        <v>37.2994868702513</v>
      </c>
      <c r="M49" s="177"/>
      <c r="N49" s="184">
        <v>49.259919912331902</v>
      </c>
      <c r="O49" s="185">
        <v>49.0127122764465</v>
      </c>
      <c r="P49" s="186">
        <v>49.136316094389201</v>
      </c>
      <c r="Q49" s="177"/>
      <c r="R49" s="187">
        <v>40.681438077147803</v>
      </c>
      <c r="S49" s="160"/>
      <c r="T49" s="161">
        <v>-0.667392668968388</v>
      </c>
      <c r="U49" s="155">
        <v>2.0332385419642498</v>
      </c>
      <c r="V49" s="155">
        <v>-0.56380057797767102</v>
      </c>
      <c r="W49" s="155">
        <v>0.60215802925871498</v>
      </c>
      <c r="X49" s="155">
        <v>-1.2264905266024899</v>
      </c>
      <c r="Y49" s="162">
        <v>1.8990272191326301E-2</v>
      </c>
      <c r="Z49" s="155"/>
      <c r="AA49" s="163">
        <v>-6.2357159110026199</v>
      </c>
      <c r="AB49" s="164">
        <v>-9.8555054546905794</v>
      </c>
      <c r="AC49" s="165">
        <v>-8.0766826820045097</v>
      </c>
      <c r="AD49" s="155"/>
      <c r="AE49" s="166">
        <v>-2.9311680429195701</v>
      </c>
      <c r="AG49" s="182">
        <v>35.346232098467503</v>
      </c>
      <c r="AH49" s="177">
        <v>34.064895029098601</v>
      </c>
      <c r="AI49" s="177">
        <v>35.510936939960203</v>
      </c>
      <c r="AJ49" s="177">
        <v>36.8627076153711</v>
      </c>
      <c r="AK49" s="177">
        <v>37.707702920834002</v>
      </c>
      <c r="AL49" s="183">
        <v>35.898494920746302</v>
      </c>
      <c r="AM49" s="177"/>
      <c r="AN49" s="184">
        <v>50.347546291015902</v>
      </c>
      <c r="AO49" s="185">
        <v>54.091365921652901</v>
      </c>
      <c r="AP49" s="186">
        <v>52.219456106334398</v>
      </c>
      <c r="AQ49" s="177"/>
      <c r="AR49" s="187">
        <v>40.561626688057203</v>
      </c>
      <c r="AS49" s="160"/>
      <c r="AT49" s="161">
        <v>-2.9566203959367199</v>
      </c>
      <c r="AU49" s="155">
        <v>0.36444582561747602</v>
      </c>
      <c r="AV49" s="155">
        <v>-0.71397939767127305</v>
      </c>
      <c r="AW49" s="155">
        <v>-0.80683505463142902</v>
      </c>
      <c r="AX49" s="155">
        <v>-1.3290922614336</v>
      </c>
      <c r="AY49" s="162">
        <v>-1.1108671917212201</v>
      </c>
      <c r="AZ49" s="155"/>
      <c r="BA49" s="163">
        <v>-4.5529533267026903</v>
      </c>
      <c r="BB49" s="164">
        <v>-7.3812725118410096</v>
      </c>
      <c r="BC49" s="165">
        <v>-6.0391915560331997</v>
      </c>
      <c r="BD49" s="155"/>
      <c r="BE49" s="166">
        <v>-2.9829296565930701</v>
      </c>
    </row>
    <row r="50" spans="1:57">
      <c r="A50" s="33" t="s">
        <v>48</v>
      </c>
      <c r="B50" t="s">
        <v>48</v>
      </c>
      <c r="D50" s="24" t="s">
        <v>98</v>
      </c>
      <c r="E50" s="27" t="s">
        <v>99</v>
      </c>
      <c r="G50" s="182">
        <v>58.957235178420902</v>
      </c>
      <c r="H50" s="177">
        <v>85.871517280134796</v>
      </c>
      <c r="I50" s="177">
        <v>89.378215790952495</v>
      </c>
      <c r="J50" s="177">
        <v>87.010297836470897</v>
      </c>
      <c r="K50" s="177">
        <v>79.787190221972395</v>
      </c>
      <c r="L50" s="183">
        <v>80.2008912615903</v>
      </c>
      <c r="M50" s="177"/>
      <c r="N50" s="184">
        <v>90.477142455745906</v>
      </c>
      <c r="O50" s="185">
        <v>90.674318628828303</v>
      </c>
      <c r="P50" s="186">
        <v>90.575730542287104</v>
      </c>
      <c r="Q50" s="177"/>
      <c r="R50" s="187">
        <v>83.165131056075097</v>
      </c>
      <c r="S50" s="160"/>
      <c r="T50" s="161">
        <v>-0.68628828636011696</v>
      </c>
      <c r="U50" s="155">
        <v>-10.392373380211801</v>
      </c>
      <c r="V50" s="155">
        <v>-11.8509539310042</v>
      </c>
      <c r="W50" s="155">
        <v>-15.597276292850401</v>
      </c>
      <c r="X50" s="155">
        <v>-22.601786484598399</v>
      </c>
      <c r="Y50" s="162">
        <v>-13.3461166436756</v>
      </c>
      <c r="Z50" s="155"/>
      <c r="AA50" s="163">
        <v>-14.9364845440256</v>
      </c>
      <c r="AB50" s="164">
        <v>-13.8387934399745</v>
      </c>
      <c r="AC50" s="165">
        <v>-14.3905601665757</v>
      </c>
      <c r="AD50" s="155"/>
      <c r="AE50" s="166">
        <v>-13.6738406461041</v>
      </c>
      <c r="AG50" s="182">
        <v>60.0513388592301</v>
      </c>
      <c r="AH50" s="177">
        <v>75.243637960101097</v>
      </c>
      <c r="AI50" s="177">
        <v>84.896122506322001</v>
      </c>
      <c r="AJ50" s="177">
        <v>83.697129811744801</v>
      </c>
      <c r="AK50" s="177">
        <v>76.218342933408195</v>
      </c>
      <c r="AL50" s="183">
        <v>76.021314414161196</v>
      </c>
      <c r="AM50" s="177"/>
      <c r="AN50" s="184">
        <v>91.610059707782995</v>
      </c>
      <c r="AO50" s="185">
        <v>96.385155240236003</v>
      </c>
      <c r="AP50" s="186">
        <v>93.997607474009499</v>
      </c>
      <c r="AQ50" s="177"/>
      <c r="AR50" s="187">
        <v>81.157398145546495</v>
      </c>
      <c r="AS50" s="160"/>
      <c r="AT50" s="161">
        <v>-2.5352966568022901</v>
      </c>
      <c r="AU50" s="155">
        <v>-7.6691576116411104</v>
      </c>
      <c r="AV50" s="155">
        <v>-7.51374157434803</v>
      </c>
      <c r="AW50" s="155">
        <v>-9.9853897255404096</v>
      </c>
      <c r="AX50" s="155">
        <v>-14.170103162882</v>
      </c>
      <c r="AY50" s="162">
        <v>-8.7781069471205804</v>
      </c>
      <c r="AZ50" s="155"/>
      <c r="BA50" s="163">
        <v>-3.77360803835179</v>
      </c>
      <c r="BB50" s="164">
        <v>-3.4692451731676299</v>
      </c>
      <c r="BC50" s="165">
        <v>-3.6178013321073399</v>
      </c>
      <c r="BD50" s="155"/>
      <c r="BE50" s="166">
        <v>-7.1327434820858597</v>
      </c>
    </row>
    <row r="51" spans="1:57">
      <c r="A51" s="147" t="s">
        <v>53</v>
      </c>
      <c r="B51" t="s">
        <v>53</v>
      </c>
      <c r="D51" s="24" t="s">
        <v>98</v>
      </c>
      <c r="E51" s="27" t="s">
        <v>99</v>
      </c>
      <c r="G51" s="182">
        <v>44.850274223034702</v>
      </c>
      <c r="H51" s="177">
        <v>56.9853214503351</v>
      </c>
      <c r="I51" s="177">
        <v>57.682934186471599</v>
      </c>
      <c r="J51" s="177">
        <v>60.727350700792101</v>
      </c>
      <c r="K51" s="177">
        <v>59.474786715417402</v>
      </c>
      <c r="L51" s="183">
        <v>55.944133455210199</v>
      </c>
      <c r="M51" s="177"/>
      <c r="N51" s="184">
        <v>78.556189823278402</v>
      </c>
      <c r="O51" s="185">
        <v>76.992819926873807</v>
      </c>
      <c r="P51" s="186">
        <v>77.774504875076104</v>
      </c>
      <c r="Q51" s="177"/>
      <c r="R51" s="187">
        <v>62.181382432314699</v>
      </c>
      <c r="S51" s="160"/>
      <c r="T51" s="161">
        <v>-7.1291884025416703</v>
      </c>
      <c r="U51" s="155">
        <v>-6.4188538147879903</v>
      </c>
      <c r="V51" s="155">
        <v>-7.8746070732296003</v>
      </c>
      <c r="W51" s="155">
        <v>-9.8035905203967797</v>
      </c>
      <c r="X51" s="155">
        <v>-16.044561545375899</v>
      </c>
      <c r="Y51" s="162">
        <v>-9.7586504942360008</v>
      </c>
      <c r="Z51" s="155"/>
      <c r="AA51" s="163">
        <v>-6.7821593993734002</v>
      </c>
      <c r="AB51" s="164">
        <v>-9.0866843782228592</v>
      </c>
      <c r="AC51" s="165">
        <v>-7.9372625882106602</v>
      </c>
      <c r="AD51" s="155"/>
      <c r="AE51" s="166">
        <v>-9.1160894278091593</v>
      </c>
      <c r="AG51" s="182">
        <v>50.635715536938299</v>
      </c>
      <c r="AH51" s="177">
        <v>52.132832444782899</v>
      </c>
      <c r="AI51" s="177">
        <v>59.717659939070799</v>
      </c>
      <c r="AJ51" s="177">
        <v>63.173440213252</v>
      </c>
      <c r="AK51" s="177">
        <v>64.110921934501107</v>
      </c>
      <c r="AL51" s="183">
        <v>57.954114013709003</v>
      </c>
      <c r="AM51" s="177"/>
      <c r="AN51" s="184">
        <v>87.283096725057106</v>
      </c>
      <c r="AO51" s="185">
        <v>88.799227341964894</v>
      </c>
      <c r="AP51" s="186">
        <v>88.041162033511</v>
      </c>
      <c r="AQ51" s="177"/>
      <c r="AR51" s="187">
        <v>66.550413447938197</v>
      </c>
      <c r="AS51" s="160"/>
      <c r="AT51" s="161">
        <v>-1.61005789118506</v>
      </c>
      <c r="AU51" s="155">
        <v>-4.9099469586654898</v>
      </c>
      <c r="AV51" s="155">
        <v>-6.0600107046648999</v>
      </c>
      <c r="AW51" s="155">
        <v>-6.5632846509485203</v>
      </c>
      <c r="AX51" s="155">
        <v>-7.2069765743262098</v>
      </c>
      <c r="AY51" s="162">
        <v>-5.4767819549731502</v>
      </c>
      <c r="AZ51" s="155"/>
      <c r="BA51" s="163">
        <v>2.1142914201966798</v>
      </c>
      <c r="BB51" s="164">
        <v>-3.49761702618411</v>
      </c>
      <c r="BC51" s="165">
        <v>-0.79508005009640104</v>
      </c>
      <c r="BD51" s="155"/>
      <c r="BE51" s="166">
        <v>-3.7600886042846202</v>
      </c>
    </row>
    <row r="52" spans="1:57">
      <c r="A52" s="148" t="s">
        <v>60</v>
      </c>
      <c r="B52" t="s">
        <v>60</v>
      </c>
      <c r="D52" s="24" t="s">
        <v>98</v>
      </c>
      <c r="E52" s="27" t="s">
        <v>99</v>
      </c>
      <c r="G52" s="188">
        <v>51.955538404998101</v>
      </c>
      <c r="H52" s="189">
        <v>73.967317162807703</v>
      </c>
      <c r="I52" s="189">
        <v>86.140455714810699</v>
      </c>
      <c r="J52" s="189">
        <v>89.556130099228199</v>
      </c>
      <c r="K52" s="189">
        <v>85.762194046306504</v>
      </c>
      <c r="L52" s="190">
        <v>77.476327085630203</v>
      </c>
      <c r="M52" s="177"/>
      <c r="N52" s="191">
        <v>88.618471150312303</v>
      </c>
      <c r="O52" s="192">
        <v>76.874417493568501</v>
      </c>
      <c r="P52" s="193">
        <v>82.746444321940402</v>
      </c>
      <c r="Q52" s="177"/>
      <c r="R52" s="194">
        <v>78.982074867433099</v>
      </c>
      <c r="S52" s="160"/>
      <c r="T52" s="167">
        <v>-1.5601928340760001</v>
      </c>
      <c r="U52" s="168">
        <v>-7.7148582611324601</v>
      </c>
      <c r="V52" s="168">
        <v>-6.2088988796909499</v>
      </c>
      <c r="W52" s="168">
        <v>-2.6426917379324002</v>
      </c>
      <c r="X52" s="168">
        <v>5.8319905380321604</v>
      </c>
      <c r="Y52" s="169">
        <v>-2.6180061201796199</v>
      </c>
      <c r="Z52" s="155"/>
      <c r="AA52" s="170">
        <v>17.221491545756301</v>
      </c>
      <c r="AB52" s="171">
        <v>21.516529694135901</v>
      </c>
      <c r="AC52" s="172">
        <v>19.178222303749099</v>
      </c>
      <c r="AD52" s="155"/>
      <c r="AE52" s="173">
        <v>3.0218297395885698</v>
      </c>
      <c r="AG52" s="188">
        <v>59.177729694965002</v>
      </c>
      <c r="AH52" s="189">
        <v>64.995895810363805</v>
      </c>
      <c r="AI52" s="189">
        <v>75.6259555310547</v>
      </c>
      <c r="AJ52" s="189">
        <v>79.268767916207196</v>
      </c>
      <c r="AK52" s="189">
        <v>74.642190371186999</v>
      </c>
      <c r="AL52" s="190">
        <v>70.742107864755596</v>
      </c>
      <c r="AM52" s="177"/>
      <c r="AN52" s="191">
        <v>82.102352076442401</v>
      </c>
      <c r="AO52" s="192">
        <v>82.069420249908106</v>
      </c>
      <c r="AP52" s="193">
        <v>82.085886163175303</v>
      </c>
      <c r="AQ52" s="177"/>
      <c r="AR52" s="194">
        <v>73.983187378589804</v>
      </c>
      <c r="AS52" s="160"/>
      <c r="AT52" s="167">
        <v>-2.1755699494411398</v>
      </c>
      <c r="AU52" s="168">
        <v>0.99884206770917505</v>
      </c>
      <c r="AV52" s="168">
        <v>-0.64961486638045796</v>
      </c>
      <c r="AW52" s="168">
        <v>1.3741747724367299</v>
      </c>
      <c r="AX52" s="168">
        <v>4.2718186853507598</v>
      </c>
      <c r="AY52" s="169">
        <v>0.84525175809692199</v>
      </c>
      <c r="AZ52" s="155"/>
      <c r="BA52" s="170">
        <v>-1.31507060548503E-2</v>
      </c>
      <c r="BB52" s="171">
        <v>-4.7969881684420201</v>
      </c>
      <c r="BC52" s="172">
        <v>-2.4632125872587101</v>
      </c>
      <c r="BD52" s="155"/>
      <c r="BE52" s="173">
        <v>-0.227590522989776</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7" sqref="G27"/>
    </sheetView>
  </sheetViews>
  <sheetFormatPr defaultRowHeight="12.75"/>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c r="A1" s="10"/>
      <c r="B1" s="10" t="s">
        <v>127</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84" customHeight="1">
      <c r="A2" s="10"/>
      <c r="B2" s="11"/>
      <c r="C2" s="12"/>
      <c r="D2" s="10"/>
      <c r="E2" s="10"/>
      <c r="F2" s="10"/>
      <c r="G2" s="10"/>
      <c r="H2" s="10"/>
      <c r="I2" s="10"/>
      <c r="J2" s="10"/>
      <c r="K2" s="13"/>
      <c r="L2" s="10"/>
      <c r="M2" s="13"/>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ht="15" customHeight="1">
      <c r="A3" s="10"/>
      <c r="B3" s="11"/>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ht="15" customHeight="1">
      <c r="A4" s="14" t="s">
        <v>128</v>
      </c>
      <c r="B4" s="15"/>
      <c r="C4" s="15"/>
      <c r="D4" s="15"/>
      <c r="E4" s="15"/>
      <c r="F4" s="15"/>
      <c r="G4" s="15"/>
      <c r="H4" s="15"/>
      <c r="I4" s="15"/>
      <c r="J4" s="15"/>
      <c r="K4" s="15"/>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0" ht="15" customHeight="1">
      <c r="A5" s="242" t="str">
        <f>HYPERLINK("http://www.str.com/data-insights/resources/glossary", "For all STR definitions, please visit www.str.com/data-insights/resources/glossary")</f>
        <v>For all STR definitions, please visit www.str.com/data-insights/resources/glossary</v>
      </c>
      <c r="B5" s="242"/>
      <c r="C5" s="242"/>
      <c r="D5" s="242"/>
      <c r="E5" s="242"/>
      <c r="F5" s="242"/>
      <c r="G5" s="15"/>
      <c r="H5" s="15"/>
      <c r="I5" s="15"/>
      <c r="J5" s="15"/>
      <c r="K5" s="15"/>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0" ht="15" customHeight="1">
      <c r="A6" s="15"/>
      <c r="B6" s="15"/>
      <c r="C6" s="15"/>
      <c r="D6" s="15"/>
      <c r="E6" s="15"/>
      <c r="F6" s="15"/>
      <c r="G6" s="15"/>
      <c r="H6" s="15"/>
      <c r="I6" s="15"/>
      <c r="J6" s="15"/>
      <c r="K6" s="15"/>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0" ht="15" customHeight="1">
      <c r="A7" s="15"/>
      <c r="B7" s="15"/>
      <c r="C7" s="15"/>
      <c r="D7" s="15"/>
      <c r="E7" s="15"/>
      <c r="F7" s="15"/>
      <c r="G7" s="15"/>
      <c r="H7" s="15"/>
      <c r="I7" s="15"/>
      <c r="J7" s="15"/>
      <c r="K7" s="15"/>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0" ht="15" customHeight="1">
      <c r="A8" s="14" t="s">
        <v>129</v>
      </c>
      <c r="B8" s="15"/>
      <c r="C8" s="15"/>
      <c r="D8" s="15"/>
      <c r="E8" s="15"/>
      <c r="F8" s="15"/>
      <c r="G8" s="15"/>
      <c r="H8" s="15"/>
      <c r="I8" s="15"/>
      <c r="J8" s="15"/>
      <c r="K8" s="15"/>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0" ht="15" customHeight="1">
      <c r="A9" s="242" t="str">
        <f>HYPERLINK("http://www.str.com/data-insights/resources/FAQ", "For all STR FAQs, please click here or visit http://www.str.com/data-insights/resources/FAQ")</f>
        <v>For all STR FAQs, please click here or visit http://www.str.com/data-insights/resources/FAQ</v>
      </c>
      <c r="B9" s="242"/>
      <c r="C9" s="242"/>
      <c r="D9" s="242"/>
      <c r="E9" s="242"/>
      <c r="F9" s="242"/>
      <c r="G9" s="15"/>
      <c r="H9" s="15"/>
      <c r="I9" s="15"/>
      <c r="J9" s="15"/>
      <c r="K9" s="15"/>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0" ht="15" customHeight="1">
      <c r="A10" s="15"/>
      <c r="B10" s="15"/>
      <c r="C10" s="15"/>
      <c r="D10" s="15"/>
      <c r="E10" s="15"/>
      <c r="F10" s="15"/>
      <c r="G10" s="15"/>
      <c r="H10" s="15"/>
      <c r="I10" s="15"/>
      <c r="J10" s="15"/>
      <c r="K10" s="15"/>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0" ht="15" customHeight="1">
      <c r="A11" s="15"/>
      <c r="B11" s="15"/>
      <c r="C11" s="15"/>
      <c r="D11" s="15"/>
      <c r="E11" s="15"/>
      <c r="F11" s="15"/>
      <c r="G11" s="15"/>
      <c r="H11" s="15"/>
      <c r="I11" s="15"/>
      <c r="J11" s="15"/>
      <c r="K11" s="1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0" ht="15" customHeight="1">
      <c r="A12" s="242" t="str">
        <f>HYPERLINK("http://www.str.com/contact", "For additional support, please contact your regional office")</f>
        <v>For additional support, please contact your regional office</v>
      </c>
      <c r="B12" s="242"/>
      <c r="C12" s="242"/>
      <c r="D12" s="242"/>
      <c r="E12" s="242"/>
      <c r="F12" s="242"/>
      <c r="G12" s="242"/>
      <c r="H12" s="242"/>
      <c r="I12" s="242"/>
      <c r="J12" s="242"/>
      <c r="K12" s="15"/>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0" ht="15" customHeight="1">
      <c r="A13" s="15"/>
      <c r="B13" s="15"/>
      <c r="C13" s="15"/>
      <c r="D13" s="15"/>
      <c r="E13" s="15"/>
      <c r="F13" s="15"/>
      <c r="G13" s="15"/>
      <c r="H13" s="15"/>
      <c r="I13" s="15"/>
      <c r="J13" s="15"/>
      <c r="K13" s="15"/>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0" ht="16.5" customHeight="1">
      <c r="A14" s="241" t="str">
        <f>HYPERLINK("http://www.hotelnewsnow.com/", "For the latest in industry news, visit HotelNewsNow.com.")</f>
        <v>For the latest in industry news, visit HotelNewsNow.com.</v>
      </c>
      <c r="B14" s="241"/>
      <c r="C14" s="241"/>
      <c r="D14" s="241"/>
      <c r="E14" s="241"/>
      <c r="F14" s="241"/>
      <c r="G14" s="241"/>
      <c r="H14" s="241"/>
      <c r="I14" s="241"/>
      <c r="J14" s="16"/>
      <c r="K14" s="1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0" ht="15" customHeight="1">
      <c r="A15" s="241" t="str">
        <f>HYPERLINK("http://www.hoteldataconference.com/", "To learn more about the Hotel Data Conference, visit HotelDataConference.com.")</f>
        <v>To learn more about the Hotel Data Conference, visit HotelDataConference.com.</v>
      </c>
      <c r="B15" s="241"/>
      <c r="C15" s="241"/>
      <c r="D15" s="241"/>
      <c r="E15" s="241"/>
      <c r="F15" s="241"/>
      <c r="G15" s="241"/>
      <c r="H15" s="241"/>
      <c r="I15" s="241"/>
      <c r="J15" s="16"/>
      <c r="K15" s="16"/>
      <c r="L15" s="16"/>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0" ht="15" customHeight="1">
      <c r="A16" s="10"/>
      <c r="B16" s="10"/>
      <c r="C16" s="17"/>
      <c r="D16" s="17"/>
      <c r="E16" s="17"/>
      <c r="F16" s="17"/>
      <c r="G16" s="17"/>
      <c r="H16" s="17"/>
      <c r="I16" s="17"/>
      <c r="J16" s="17"/>
      <c r="K16" s="17"/>
      <c r="L16" s="17"/>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row>
    <row r="17" spans="1:50" ht="1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row>
    <row r="18" spans="1:50" ht="1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row>
    <row r="19" spans="1:50" ht="1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row>
    <row r="20" spans="1:50" ht="1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row>
    <row r="21" spans="1:50" ht="1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row>
    <row r="22" spans="1:50" ht="1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row>
    <row r="23" spans="1:50" ht="1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row>
    <row r="24" spans="1:50" ht="1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row>
    <row r="25" spans="1:50" ht="1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row>
    <row r="26" spans="1:50" ht="1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row>
    <row r="27" spans="1:50" ht="1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row>
    <row r="28" spans="1:50" ht="1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row>
    <row r="29" spans="1:50" ht="1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row>
    <row r="30" spans="1:50" ht="1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row>
    <row r="31" spans="1:50" ht="1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row>
    <row r="32" spans="1:50" ht="1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row>
    <row r="33" spans="1:50" ht="1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row>
    <row r="34" spans="1:50" ht="1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row>
    <row r="35" spans="1:50" ht="1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row>
    <row r="36" spans="1:50" ht="1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row>
    <row r="37" spans="1:50" ht="1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row>
    <row r="38" spans="1:50" ht="1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row>
    <row r="39" spans="1:50" ht="1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row>
    <row r="40" spans="1:50" ht="1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row>
    <row r="41" spans="1:50" ht="1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row>
    <row r="42" spans="1:50" ht="1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row>
    <row r="43" spans="1:50" ht="1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row>
    <row r="44" spans="1:50" ht="1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row>
    <row r="45" spans="1:50" ht="1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row>
    <row r="46" spans="1:50" ht="1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row>
    <row r="47" spans="1:50" ht="1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row>
    <row r="48" spans="1:50" ht="1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row>
    <row r="49" spans="1:50" ht="1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row>
    <row r="50" spans="1:50" ht="1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row>
    <row r="51" spans="1:50" ht="1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row>
    <row r="52" spans="1:50" ht="1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row>
    <row r="53" spans="1:50" ht="1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row>
    <row r="54" spans="1:50" ht="1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row>
    <row r="55" spans="1:50" ht="1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row>
    <row r="56" spans="1:50" ht="1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row>
    <row r="57" spans="1:50" ht="1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row>
    <row r="58" spans="1:50" ht="1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row>
    <row r="59" spans="1:50" ht="1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row>
    <row r="60" spans="1:50" ht="1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row>
    <row r="61" spans="1:50" ht="1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row>
    <row r="62" spans="1:50" ht="1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row>
    <row r="63" spans="1:50" ht="1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row>
    <row r="64" spans="1:50" ht="1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row>
    <row r="65" spans="1:50" ht="1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row>
    <row r="66" spans="1:50" ht="1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row>
    <row r="67" spans="1:50" ht="1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row>
    <row r="68" spans="1:50" ht="1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row>
    <row r="69" spans="1:50" ht="1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row>
    <row r="70" spans="1:50" ht="1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row>
    <row r="71" spans="1:50" ht="1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row>
    <row r="72" spans="1:50" ht="1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row>
    <row r="73" spans="1:50" ht="1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row>
    <row r="74" spans="1:50" ht="1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row>
    <row r="75" spans="1:50" ht="1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row>
    <row r="76" spans="1:50" ht="1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row>
    <row r="77" spans="1:50" ht="1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row>
    <row r="78" spans="1:50" ht="1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row>
    <row r="79" spans="1:50" ht="1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row>
    <row r="80" spans="1:50" ht="1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row>
    <row r="81" spans="1:50" ht="1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row>
    <row r="82" spans="1:50" ht="1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row>
    <row r="83" spans="1:50" ht="1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row>
    <row r="84" spans="1:50" ht="1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row>
    <row r="85" spans="1:50" ht="1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row>
    <row r="86" spans="1:50" ht="1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row>
    <row r="87" spans="1:50" ht="1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row>
    <row r="88" spans="1:50" ht="1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row>
    <row r="89" spans="1:50" ht="1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row>
    <row r="90" spans="1:50" ht="1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row>
    <row r="91" spans="1:50" ht="1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row>
    <row r="92" spans="1:50" ht="1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row>
    <row r="93" spans="1:50" ht="1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row>
    <row r="94" spans="1:50" ht="1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row>
    <row r="95" spans="1:50" ht="1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row>
    <row r="96" spans="1:50" ht="1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row>
    <row r="97" spans="1:50" ht="1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row>
    <row r="98" spans="1:50" ht="1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row>
    <row r="99" spans="1:50" ht="1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row>
    <row r="100" spans="1:50" ht="1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topLeftCell="A6" workbookViewId="0">
      <selection activeCell="X28" sqref="X28"/>
    </sheetView>
  </sheetViews>
  <sheetFormatPr defaultRowHeight="12.75"/>
  <sheetData>
    <row r="1" spans="1:1">
      <c r="A1" s="8" t="s">
        <v>130</v>
      </c>
    </row>
    <row r="2" spans="1:1">
      <c r="A2" s="8" t="s">
        <v>131</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R23" sqref="R23"/>
    </sheetView>
  </sheetViews>
  <sheetFormatPr defaultRowHeight="12.7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169EDE26-7CBB-46A0-B86E-9B3E5B770826}"/>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VA Shenandoah Valley Regional</vt:lpstr>
      <vt:lpstr>Virginia South Central</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2004-07-20T21:40:42Z</dcterms:created>
  <dcterms:modified xsi:type="dcterms:W3CDTF">2025-06-18T19:15:17Z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