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36" documentId="8_{C9CB6C98-4B69-4A52-999F-94B02FFA453B}" xr6:coauthVersionLast="47" xr6:coauthVersionMax="47" xr10:uidLastSave="{1049478A-1772-46E4-9AB2-D43E080F2D6B}"/>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iterateDelta="9.9999999999994451E-4"/>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<sst xmlns="http://schemas.openxmlformats.org/spreadsheetml/2006/main" count="927" uniqueCount="142">
  <si>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</si>
  <si>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</si>
  <si>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</si>
  <si>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</si>
  <si>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</si>
  <si>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</si>
  <si>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</si>
  <si>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</si>
  <si>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</si>
  <si>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</si>
  <si>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</si>
  <si>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</si>
  <si>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</si>
  <si>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</si>
  <si>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</si>
  <si>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</si>
  <si>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</si>
  <si>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</si>
  <si>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</si>
  <si>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</si>
  <si>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</si>
  <si>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</si>
  <si>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</si>
  <si>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</si>
  <si>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</si>
  <si>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</si>
  <si>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</si>
  <si>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</si>
  <si>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</si>
  <si>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</si>
  <si>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</si>
  <si>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</si>
  <si>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</si>
  <si>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</si>
  <si>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</si>
  <si>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</si>
  <si>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</si>
  <si>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</si>
  <si>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</si>
  <si>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</si>
  <si>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</si>
  <si>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</si>
  <si>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</si>
  <si>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</si>
  <si>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</si>
  <si>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</si>
  <si>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</si>
  <si>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</si>
  <si>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</si>
  <si>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</si>
  <si>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</si>
  <si>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</si>
  <si>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</si>
  <si>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</si>
  <si>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</si>
  <si>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</si>
  <si>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</si>
  <si>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</si>
  <si>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</si>
  <si>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</si>
  <si>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</si>
  <si>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</si>
  <si>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</si>
  <si>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</si>
  <si>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</si>
  <si>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</si>
  <si>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</si>
  <si>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</si>
  <si>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</si>
  <si>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</si>
  <si>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</si>
  <si>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</si>
  <si>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</si>
  <si>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Jun</t>
  </si>
  <si>
    <t>This Year</t>
  </si>
  <si>
    <t>Last Year</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</si>
  <si>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</si>
  <si>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</si>
  <si>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</si>
  <si>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</si>
  <si>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</si>
  <si>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</si>
  <si>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</si>
  <si>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</si>
  <si>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</si>
  <si>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</si>
  <si>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</si>
  <si>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</si>
  <si>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</si>
  <si>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</si>
  <si>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</si>
  <si>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</si>
  <si>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</si>
  <si>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</si>
  <si>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</si>
  <si>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</si>
  <si>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</si>
  <si>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</si>
  <si>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</si>
  <si>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</si>
  <si>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</si>
  <si>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</si>
  <si>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</si>
  <si>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</si>
  <si>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</si>
  <si>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</si>
  <si>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</si>
  <si>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</si>
  <si>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</si>
  <si>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</si>
  <si>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</si>
  <si>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</si>
  <si>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</si>
  <si>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</si>
  <si>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</si>
  <si>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</si>
  <si>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</si>
  <si>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</si>
  <si>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</si>
  <si>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</si>
  <si>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</si>
  <si>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</si>
  <si>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</si>
  <si>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</si>
  <si>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</si>
  <si>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</si>
  <si>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</si>
  <si>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Sunday, Jun 15th</t>
  </si>
  <si>
    <t xml:space="preserve"> - Father's Day</t>
  </si>
  <si>
    <t>Sunday, June 16th</t>
  </si>
  <si>
    <t>Thursday, Jun 19th</t>
  </si>
  <si>
    <t xml:space="preserve"> - Juneteenth</t>
  </si>
  <si>
    <t>Wednesday, June 19th</t>
  </si>
  <si>
    <t>Jun / Jul</t>
  </si>
  <si>
    <t>Friday, July 4th</t>
  </si>
  <si>
    <t xml:space="preserve"> - Independence Day</t>
  </si>
  <si>
    <t>Thursday, July 4th</t>
  </si>
  <si>
    <t>For the Week of June 22, 2025 to June 28, 2025</t>
  </si>
  <si>
    <t>Jul</t>
  </si>
  <si>
    <r>
      <t>Note:</t>
    </r>
    <r>
      <rPr>
        <sz val="10"/>
        <rFont val="Arial"/>
        <family val="2"/>
      </rPr>
      <t xml:space="preserve"> Weekdays - Sunday through Thursday,  Weekends - Friday and Saturday</t>
    </r>
  </si>
  <si>
    <t>Week of June 22 to June 28, 2025</t>
  </si>
  <si>
    <t>June 1 - June 28,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</si>
</sst>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1"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26"/>
      <name val="Arial"/>
      <family val="2"/>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38">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23" fillId="6" borderId="29" xfId="0" applyFont="1" applyFill="1" applyBorder="1"/>
    <xf numFmtId="0" fontId="23" fillId="6" borderId="29" xfId="0" applyFont="1" applyFill="1" applyBorder="1" applyAlignment="1">
      <alignment wrapText="1"/>
    </xf>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5" fillId="5" borderId="0" xfId="0" applyFont="1" applyFill="1"/>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1" fillId="3" borderId="0" xfId="0" applyFont="1" applyFill="1" applyAlignment="1">
      <alignment horizontal="center"/>
    </xf>
    <xf numFmtId="0" fontId="1" fillId="3" borderId="0" xfId="0" applyFont="1" applyFill="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49" fontId="20"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1" fillId="3" borderId="0" xfId="0" applyFont="1" applyFill="1" applyAlignment="1">
      <alignment horizontal="center" vertical="center"/>
    </xf>
    <xf numFmtId="0" fontId="5" fillId="3" borderId="0" xfId="0" applyFont="1" applyFill="1" applyAlignment="1">
      <alignment horizontal="center"/>
    </xf>
    <xf numFmtId="0" fontId="1" fillId="0" borderId="0" xfId="0" applyFont="1" applyAlignment="1">
      <alignment horizontal="right"/>
    </xf>
    <xf numFmtId="0" fontId="6" fillId="3" borderId="0" xfId="0" applyFont="1" applyFill="1" applyAlignment="1">
      <alignment horizontal="left"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3" fillId="0" borderId="11" xfId="0" applyFont="1" applyBorder="1" applyAlignment="1">
      <alignment horizont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5" xfId="0" applyFont="1" applyBorder="1" applyAlignment="1">
      <alignment horizontal="center" vertical="center" wrapText="1"/>
    </xf>
    <xf numFmtId="0" fontId="5"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B4" activePane="bottomRight" state="frozen"/>
      <selection pane="topRight" activeCell="B1" sqref="B1"/>
      <selection pane="bottomLeft" activeCell="A4" sqref="A4"/>
      <selection pane="bottomRight" activeCell="V18" sqref="V18"/>
    </sheetView>
  </sheetViews>
  <sheetFormatPr defaultColWidth="9.140625" defaultRowHeight="16.5" x14ac:dyDescent="0.2"/>
  <cols>
    <col min="1" max="1" width="44.7109375" style="94" customWidth="1"/>
    <col min="2" max="6" width="9" style="94" customWidth="1"/>
    <col min="7" max="7" width="9" style="100" customWidth="1"/>
    <col min="8" max="9" width="9" style="94" customWidth="1"/>
    <col min="10" max="11" width="9" style="100" customWidth="1"/>
    <col min="12" max="12" width="2.7109375" style="94" customWidth="1"/>
    <col min="13" max="17" width="9" style="94" customWidth="1"/>
    <col min="18" max="18" width="9" style="100" customWidth="1"/>
    <col min="19" max="22" width="9" style="94" customWidth="1"/>
    <col min="23" max="23" width="2.7109375" style="94" customWidth="1"/>
    <col min="24" max="33" width="9" style="94" customWidth="1"/>
    <col min="34" max="16384" width="9.140625" style="94"/>
  </cols>
  <sheetData>
    <row r="1" spans="1:34" x14ac:dyDescent="0.2">
      <c r="A1" s="194" t="str">
        <f>'Occupancy Raw Data'!B1</f>
        <v>Week of June 22 to June 28, 2025</v>
      </c>
      <c r="B1" s="201" t="s">
        <v>0</v>
      </c>
      <c r="C1" s="202"/>
      <c r="D1" s="202"/>
      <c r="E1" s="202"/>
      <c r="F1" s="202"/>
      <c r="G1" s="202"/>
      <c r="H1" s="202"/>
      <c r="I1" s="202"/>
      <c r="J1" s="202"/>
      <c r="K1" s="203"/>
      <c r="L1" s="98"/>
      <c r="M1" s="201" t="s">
        <v>1</v>
      </c>
      <c r="N1" s="202"/>
      <c r="O1" s="202"/>
      <c r="P1" s="202"/>
      <c r="Q1" s="202"/>
      <c r="R1" s="202"/>
      <c r="S1" s="202"/>
      <c r="T1" s="202"/>
      <c r="U1" s="202"/>
      <c r="V1" s="203"/>
      <c r="W1" s="98"/>
      <c r="X1" s="201" t="s">
        <v>2</v>
      </c>
      <c r="Y1" s="202"/>
      <c r="Z1" s="202"/>
      <c r="AA1" s="202"/>
      <c r="AB1" s="202"/>
      <c r="AC1" s="202"/>
      <c r="AD1" s="202"/>
      <c r="AE1" s="202"/>
      <c r="AF1" s="202"/>
      <c r="AG1" s="203"/>
      <c r="AH1" s="95"/>
    </row>
    <row r="2" spans="1:34" x14ac:dyDescent="0.2">
      <c r="A2" s="195"/>
      <c r="B2" s="99"/>
      <c r="C2" s="100"/>
      <c r="D2" s="100"/>
      <c r="E2" s="100"/>
      <c r="F2" s="101"/>
      <c r="G2" s="197" t="s">
        <v>3</v>
      </c>
      <c r="H2" s="100"/>
      <c r="I2" s="100"/>
      <c r="J2" s="197" t="s">
        <v>4</v>
      </c>
      <c r="K2" s="199" t="s">
        <v>5</v>
      </c>
      <c r="L2" s="95"/>
      <c r="M2" s="99"/>
      <c r="N2" s="100"/>
      <c r="O2" s="100"/>
      <c r="P2" s="100"/>
      <c r="Q2" s="100"/>
      <c r="R2" s="197" t="s">
        <v>3</v>
      </c>
      <c r="S2" s="100"/>
      <c r="T2" s="100"/>
      <c r="U2" s="197" t="s">
        <v>4</v>
      </c>
      <c r="V2" s="199" t="s">
        <v>5</v>
      </c>
      <c r="W2" s="95"/>
      <c r="X2" s="102"/>
      <c r="Y2" s="103"/>
      <c r="Z2" s="103"/>
      <c r="AA2" s="103"/>
      <c r="AB2" s="103"/>
      <c r="AC2" s="204" t="s">
        <v>3</v>
      </c>
      <c r="AD2" s="104"/>
      <c r="AE2" s="104"/>
      <c r="AF2" s="204" t="s">
        <v>4</v>
      </c>
      <c r="AG2" s="205" t="s">
        <v>5</v>
      </c>
      <c r="AH2" s="95"/>
    </row>
    <row r="3" spans="1:34" x14ac:dyDescent="0.2">
      <c r="A3" s="196"/>
      <c r="B3" s="105" t="s">
        <v>6</v>
      </c>
      <c r="C3" s="106" t="s">
        <v>7</v>
      </c>
      <c r="D3" s="106" t="s">
        <v>8</v>
      </c>
      <c r="E3" s="106" t="s">
        <v>9</v>
      </c>
      <c r="F3" s="107" t="s">
        <v>10</v>
      </c>
      <c r="G3" s="198"/>
      <c r="H3" s="106" t="s">
        <v>11</v>
      </c>
      <c r="I3" s="106" t="s">
        <v>12</v>
      </c>
      <c r="J3" s="198"/>
      <c r="K3" s="200"/>
      <c r="L3" s="95"/>
      <c r="M3" s="105" t="s">
        <v>6</v>
      </c>
      <c r="N3" s="106" t="s">
        <v>7</v>
      </c>
      <c r="O3" s="106" t="s">
        <v>8</v>
      </c>
      <c r="P3" s="106" t="s">
        <v>9</v>
      </c>
      <c r="Q3" s="106" t="s">
        <v>10</v>
      </c>
      <c r="R3" s="198"/>
      <c r="S3" s="106" t="s">
        <v>11</v>
      </c>
      <c r="T3" s="106" t="s">
        <v>12</v>
      </c>
      <c r="U3" s="198"/>
      <c r="V3" s="200"/>
      <c r="W3" s="95"/>
      <c r="X3" s="105" t="s">
        <v>6</v>
      </c>
      <c r="Y3" s="106" t="s">
        <v>7</v>
      </c>
      <c r="Z3" s="106" t="s">
        <v>8</v>
      </c>
      <c r="AA3" s="106" t="s">
        <v>9</v>
      </c>
      <c r="AB3" s="106" t="s">
        <v>10</v>
      </c>
      <c r="AC3" s="198"/>
      <c r="AD3" s="107" t="s">
        <v>11</v>
      </c>
      <c r="AE3" s="107" t="s">
        <v>12</v>
      </c>
      <c r="AF3" s="198"/>
      <c r="AG3" s="200"/>
      <c r="AH3" s="95"/>
    </row>
    <row r="4" spans="1:34" x14ac:dyDescent="0.2">
      <c r="A4" s="126" t="s">
        <v>13</v>
      </c>
      <c r="B4" s="109">
        <f>(VLOOKUP($A4,'Occupancy Raw Data'!$B$8:$BE$45,'Occupancy Raw Data'!G$3,FALSE))/100</f>
        <v>0.59358641186697103</v>
      </c>
      <c r="C4" s="110">
        <f>(VLOOKUP($A4,'Occupancy Raw Data'!$B$8:$BE$45,'Occupancy Raw Data'!H$3,FALSE))/100</f>
        <v>0.69455322447015111</v>
      </c>
      <c r="D4" s="110">
        <f>(VLOOKUP($A4,'Occupancy Raw Data'!$B$8:$BE$45,'Occupancy Raw Data'!I$3,FALSE))/100</f>
        <v>0.73917127293574891</v>
      </c>
      <c r="E4" s="110">
        <f>(VLOOKUP($A4,'Occupancy Raw Data'!$B$8:$BE$45,'Occupancy Raw Data'!J$3,FALSE))/100</f>
        <v>0.74047108299451903</v>
      </c>
      <c r="F4" s="110">
        <f>(VLOOKUP($A4,'Occupancy Raw Data'!$B$8:$BE$45,'Occupancy Raw Data'!K$3,FALSE))/100</f>
        <v>0.71832435479302603</v>
      </c>
      <c r="G4" s="111">
        <f>(VLOOKUP($A4,'Occupancy Raw Data'!$B$8:$BE$45,'Occupancy Raw Data'!L$3,FALSE))/100</f>
        <v>0.697221274590346</v>
      </c>
      <c r="H4" s="91">
        <f>(VLOOKUP($A4,'Occupancy Raw Data'!$B$8:$BE$45,'Occupancy Raw Data'!N$3,FALSE))/100</f>
        <v>0.76425762213263493</v>
      </c>
      <c r="I4" s="91">
        <f>(VLOOKUP($A4,'Occupancy Raw Data'!$B$8:$BE$45,'Occupancy Raw Data'!O$3,FALSE))/100</f>
        <v>0.78443479637126301</v>
      </c>
      <c r="J4" s="111">
        <f>(VLOOKUP($A4,'Occupancy Raw Data'!$B$8:$BE$45,'Occupancy Raw Data'!P$3,FALSE))/100</f>
        <v>0.77434620925194908</v>
      </c>
      <c r="K4" s="112">
        <f>(VLOOKUP($A4,'Occupancy Raw Data'!$B$8:$BE$45,'Occupancy Raw Data'!R$3,FALSE))/100</f>
        <v>0.71925698841554198</v>
      </c>
      <c r="M4" s="113">
        <f>VLOOKUP($A4,'ADR Raw Data'!$B$6:$BE$43,'ADR Raw Data'!G$1,FALSE)</f>
        <v>150.109816350237</v>
      </c>
      <c r="N4" s="114">
        <f>VLOOKUP($A4,'ADR Raw Data'!$B$6:$BE$43,'ADR Raw Data'!H$1,FALSE)</f>
        <v>157.86782147585501</v>
      </c>
      <c r="O4" s="114">
        <f>VLOOKUP($A4,'ADR Raw Data'!$B$6:$BE$43,'ADR Raw Data'!I$1,FALSE)</f>
        <v>163.900190658887</v>
      </c>
      <c r="P4" s="114">
        <f>VLOOKUP($A4,'ADR Raw Data'!$B$6:$BE$43,'ADR Raw Data'!J$1,FALSE)</f>
        <v>162.14144914087001</v>
      </c>
      <c r="Q4" s="114">
        <f>VLOOKUP($A4,'ADR Raw Data'!$B$6:$BE$43,'ADR Raw Data'!K$1,FALSE)</f>
        <v>157.26466891714099</v>
      </c>
      <c r="R4" s="115">
        <f>VLOOKUP($A4,'ADR Raw Data'!$B$6:$BE$43,'ADR Raw Data'!L$1,FALSE)</f>
        <v>158.609378006969</v>
      </c>
      <c r="S4" s="114">
        <f>VLOOKUP($A4,'ADR Raw Data'!$B$6:$BE$43,'ADR Raw Data'!N$1,FALSE)</f>
        <v>172.92518424891099</v>
      </c>
      <c r="T4" s="114">
        <f>VLOOKUP($A4,'ADR Raw Data'!$B$6:$BE$43,'ADR Raw Data'!O$1,FALSE)</f>
        <v>174.738208904771</v>
      </c>
      <c r="U4" s="115">
        <f>VLOOKUP($A4,'ADR Raw Data'!$B$6:$BE$43,'ADR Raw Data'!P$1,FALSE)</f>
        <v>173.84350709322999</v>
      </c>
      <c r="V4" s="116">
        <f>VLOOKUP($A4,'ADR Raw Data'!$B$6:$BE$43,'ADR Raw Data'!R$1,FALSE)</f>
        <v>163.29536449674501</v>
      </c>
      <c r="X4" s="113">
        <f>VLOOKUP($A4,'RevPAR Raw Data'!$B$6:$BE$43,'RevPAR Raw Data'!G$1,FALSE)</f>
        <v>89.103147273347403</v>
      </c>
      <c r="Y4" s="114">
        <f>VLOOKUP($A4,'RevPAR Raw Data'!$B$6:$BE$43,'RevPAR Raw Data'!H$1,FALSE)</f>
        <v>109.647604446133</v>
      </c>
      <c r="Z4" s="114">
        <f>VLOOKUP($A4,'RevPAR Raw Data'!$B$6:$BE$43,'RevPAR Raw Data'!I$1,FALSE)</f>
        <v>121.150312563741</v>
      </c>
      <c r="AA4" s="114">
        <f>VLOOKUP($A4,'RevPAR Raw Data'!$B$6:$BE$43,'RevPAR Raw Data'!J$1,FALSE)</f>
        <v>120.061054443641</v>
      </c>
      <c r="AB4" s="114">
        <f>VLOOKUP($A4,'RevPAR Raw Data'!$B$6:$BE$43,'RevPAR Raw Data'!K$1,FALSE)</f>
        <v>112.967041831644</v>
      </c>
      <c r="AC4" s="115">
        <f>VLOOKUP($A4,'RevPAR Raw Data'!$B$6:$BE$43,'RevPAR Raw Data'!L$1,FALSE)</f>
        <v>110.58583269600101</v>
      </c>
      <c r="AD4" s="114">
        <f>VLOOKUP($A4,'RevPAR Raw Data'!$B$6:$BE$43,'RevPAR Raw Data'!N$1,FALSE)</f>
        <v>132.15939012092099</v>
      </c>
      <c r="AE4" s="114">
        <f>VLOOKUP($A4,'RevPAR Raw Data'!$B$6:$BE$43,'RevPAR Raw Data'!O$1,FALSE)</f>
        <v>137.070731320493</v>
      </c>
      <c r="AF4" s="115">
        <f>VLOOKUP($A4,'RevPAR Raw Data'!$B$6:$BE$43,'RevPAR Raw Data'!P$1,FALSE)</f>
        <v>134.61506072070699</v>
      </c>
      <c r="AG4" s="116">
        <f>VLOOKUP($A4,'RevPAR Raw Data'!$B$6:$BE$43,'RevPAR Raw Data'!R$1,FALSE)</f>
        <v>117.45133209014701</v>
      </c>
    </row>
    <row r="5" spans="1:34" x14ac:dyDescent="0.2">
      <c r="A5" s="93" t="s">
        <v>14</v>
      </c>
      <c r="B5" s="81">
        <f>(VLOOKUP($A4,'Occupancy Raw Data'!$B$8:$BE$51,'Occupancy Raw Data'!T$3,FALSE))/100</f>
        <v>-8.5313539240715591E-3</v>
      </c>
      <c r="C5" s="82">
        <f>(VLOOKUP($A4,'Occupancy Raw Data'!$B$8:$BE$51,'Occupancy Raw Data'!U$3,FALSE))/100</f>
        <v>-1.8101504910774301E-2</v>
      </c>
      <c r="D5" s="82">
        <f>(VLOOKUP($A4,'Occupancy Raw Data'!$B$8:$BE$51,'Occupancy Raw Data'!V$3,FALSE))/100</f>
        <v>-1.44148987832308E-2</v>
      </c>
      <c r="E5" s="82">
        <f>(VLOOKUP($A4,'Occupancy Raw Data'!$B$8:$BE$51,'Occupancy Raw Data'!W$3,FALSE))/100</f>
        <v>-1.01319090999583E-2</v>
      </c>
      <c r="F5" s="82">
        <f>(VLOOKUP($A4,'Occupancy Raw Data'!$B$8:$BE$51,'Occupancy Raw Data'!X$3,FALSE))/100</f>
        <v>1.8760101937047499E-3</v>
      </c>
      <c r="G5" s="82">
        <f>(VLOOKUP($A4,'Occupancy Raw Data'!$B$8:$BE$51,'Occupancy Raw Data'!Y$3,FALSE))/100</f>
        <v>-9.9280133389757393E-3</v>
      </c>
      <c r="H5" s="83">
        <f>(VLOOKUP($A4,'Occupancy Raw Data'!$B$8:$BE$51,'Occupancy Raw Data'!AA$3,FALSE))/100</f>
        <v>1.93399661471539E-2</v>
      </c>
      <c r="I5" s="83">
        <f>(VLOOKUP($A4,'Occupancy Raw Data'!$B$8:$BE$51,'Occupancy Raw Data'!AB$3,FALSE))/100</f>
        <v>2.0081855555959698E-2</v>
      </c>
      <c r="J5" s="82">
        <f>(VLOOKUP($A4,'Occupancy Raw Data'!$B$8:$BE$51,'Occupancy Raw Data'!AC$3,FALSE))/100</f>
        <v>1.9715581400598401E-2</v>
      </c>
      <c r="K5" s="84">
        <f>(VLOOKUP($A4,'Occupancy Raw Data'!$B$8:$BE$51,'Occupancy Raw Data'!AE$3,FALSE))/100</f>
        <v>-9.9511675695998698E-4</v>
      </c>
      <c r="M5" s="81">
        <f>(VLOOKUP($A4,'ADR Raw Data'!$B$6:$BE$43,'ADR Raw Data'!T$1,FALSE))/100</f>
        <v>-1.2762461439105199E-2</v>
      </c>
      <c r="N5" s="82">
        <f>(VLOOKUP($A4,'ADR Raw Data'!$B$6:$BE$43,'ADR Raw Data'!U$1,FALSE))/100</f>
        <v>-1.4115695651367699E-2</v>
      </c>
      <c r="O5" s="82">
        <f>(VLOOKUP($A4,'ADR Raw Data'!$B$6:$BE$43,'ADR Raw Data'!V$1,FALSE))/100</f>
        <v>-7.7033028311586007E-3</v>
      </c>
      <c r="P5" s="82">
        <f>(VLOOKUP($A4,'ADR Raw Data'!$B$6:$BE$43,'ADR Raw Data'!W$1,FALSE))/100</f>
        <v>-1.5947799520262401E-3</v>
      </c>
      <c r="Q5" s="82">
        <f>(VLOOKUP($A4,'ADR Raw Data'!$B$6:$BE$43,'ADR Raw Data'!X$1,FALSE))/100</f>
        <v>1.6192691204860801E-3</v>
      </c>
      <c r="R5" s="82">
        <f>(VLOOKUP($A4,'ADR Raw Data'!$B$6:$BE$43,'ADR Raw Data'!Y$1,FALSE))/100</f>
        <v>-6.6862442116258202E-3</v>
      </c>
      <c r="S5" s="83">
        <f>(VLOOKUP($A4,'ADR Raw Data'!$B$6:$BE$43,'ADR Raw Data'!AA$1,FALSE))/100</f>
        <v>7.1298065956012001E-3</v>
      </c>
      <c r="T5" s="83">
        <f>(VLOOKUP($A4,'ADR Raw Data'!$B$6:$BE$43,'ADR Raw Data'!AB$1,FALSE))/100</f>
        <v>1.6736382011455699E-2</v>
      </c>
      <c r="U5" s="82">
        <f>(VLOOKUP($A4,'ADR Raw Data'!$B$6:$BE$43,'ADR Raw Data'!AC$1,FALSE))/100</f>
        <v>1.1998094142786799E-2</v>
      </c>
      <c r="V5" s="84">
        <f>(VLOOKUP($A4,'ADR Raw Data'!$B$6:$BE$43,'ADR Raw Data'!AE$1,FALSE))/100</f>
        <v>-1.8164060088233399E-4</v>
      </c>
      <c r="X5" s="81">
        <f>(VLOOKUP($A4,'RevPAR Raw Data'!$B$6:$BE$43,'RevPAR Raw Data'!T$1,FALSE))/100</f>
        <v>-2.11849342876974E-2</v>
      </c>
      <c r="Y5" s="82">
        <f>(VLOOKUP($A4,'RevPAR Raw Data'!$B$6:$BE$43,'RevPAR Raw Data'!U$1,FALSE))/100</f>
        <v>-3.1961685227989901E-2</v>
      </c>
      <c r="Z5" s="82">
        <f>(VLOOKUP($A4,'RevPAR Raw Data'!$B$6:$BE$43,'RevPAR Raw Data'!V$1,FALSE))/100</f>
        <v>-2.2007159283781701E-2</v>
      </c>
      <c r="AA5" s="82">
        <f>(VLOOKUP($A4,'RevPAR Raw Data'!$B$6:$BE$43,'RevPAR Raw Data'!W$1,FALSE))/100</f>
        <v>-1.17105308864762E-2</v>
      </c>
      <c r="AB5" s="82">
        <f>(VLOOKUP($A4,'RevPAR Raw Data'!$B$6:$BE$43,'RevPAR Raw Data'!X$1,FALSE))/100</f>
        <v>3.4983170795672204E-3</v>
      </c>
      <c r="AC5" s="82">
        <f>(VLOOKUP($A4,'RevPAR Raw Data'!$B$6:$BE$43,'RevPAR Raw Data'!Y$1,FALSE))/100</f>
        <v>-1.6547876428880798E-2</v>
      </c>
      <c r="AD5" s="83">
        <f>(VLOOKUP($A4,'RevPAR Raw Data'!$B$6:$BE$43,'RevPAR Raw Data'!AA$1,FALSE))/100</f>
        <v>2.6607662960949699E-2</v>
      </c>
      <c r="AE5" s="83">
        <f>(VLOOKUP($A4,'RevPAR Raw Data'!$B$6:$BE$43,'RevPAR Raw Data'!AB$1,FALSE))/100</f>
        <v>3.7154335173498899E-2</v>
      </c>
      <c r="AF5" s="82">
        <f>(VLOOKUP($A4,'RevPAR Raw Data'!$B$6:$BE$43,'RevPAR Raw Data'!AC$1,FALSE))/100</f>
        <v>3.1950224945109296E-2</v>
      </c>
      <c r="AG5" s="84">
        <f>(VLOOKUP($A4,'RevPAR Raw Data'!$B$6:$BE$43,'RevPAR Raw Data'!AE$1,FALSE))/100</f>
        <v>-1.1765766042366301E-3</v>
      </c>
    </row>
    <row r="6" spans="1:34" x14ac:dyDescent="0.2">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4" x14ac:dyDescent="0.2">
      <c r="A7" s="126" t="s">
        <v>15</v>
      </c>
      <c r="B7" s="117">
        <f>(VLOOKUP($A7,'Occupancy Raw Data'!$B$8:$BE$45,'Occupancy Raw Data'!G$3,FALSE))/100</f>
        <v>0.61409482599663101</v>
      </c>
      <c r="C7" s="118">
        <f>(VLOOKUP($A7,'Occupancy Raw Data'!$B$8:$BE$45,'Occupancy Raw Data'!H$3,FALSE))/100</f>
        <v>0.73132429409089195</v>
      </c>
      <c r="D7" s="118">
        <f>(VLOOKUP($A7,'Occupancy Raw Data'!$B$8:$BE$45,'Occupancy Raw Data'!I$3,FALSE))/100</f>
        <v>0.77117112687310196</v>
      </c>
      <c r="E7" s="118">
        <f>(VLOOKUP($A7,'Occupancy Raw Data'!$B$8:$BE$45,'Occupancy Raw Data'!J$3,FALSE))/100</f>
        <v>0.77928431818461108</v>
      </c>
      <c r="F7" s="118">
        <f>(VLOOKUP($A7,'Occupancy Raw Data'!$B$8:$BE$45,'Occupancy Raw Data'!K$3,FALSE))/100</f>
        <v>0.746247649018426</v>
      </c>
      <c r="G7" s="119">
        <f>(VLOOKUP($A7,'Occupancy Raw Data'!$B$8:$BE$45,'Occupancy Raw Data'!L$3,FALSE))/100</f>
        <v>0.728424442832733</v>
      </c>
      <c r="H7" s="91">
        <f>(VLOOKUP($A7,'Occupancy Raw Data'!$B$8:$BE$45,'Occupancy Raw Data'!N$3,FALSE))/100</f>
        <v>0.78841780476711409</v>
      </c>
      <c r="I7" s="91">
        <f>(VLOOKUP($A7,'Occupancy Raw Data'!$B$8:$BE$45,'Occupancy Raw Data'!O$3,FALSE))/100</f>
        <v>0.78194569078906895</v>
      </c>
      <c r="J7" s="119">
        <f>(VLOOKUP($A7,'Occupancy Raw Data'!$B$8:$BE$45,'Occupancy Raw Data'!P$3,FALSE))/100</f>
        <v>0.78518174777809091</v>
      </c>
      <c r="K7" s="120">
        <f>(VLOOKUP($A7,'Occupancy Raw Data'!$B$8:$BE$45,'Occupancy Raw Data'!R$3,FALSE))/100</f>
        <v>0.7446408156742641</v>
      </c>
      <c r="M7" s="113">
        <f>VLOOKUP($A7,'ADR Raw Data'!$B$6:$BE$43,'ADR Raw Data'!G$1,FALSE)</f>
        <v>133.20696276223001</v>
      </c>
      <c r="N7" s="114">
        <f>VLOOKUP($A7,'ADR Raw Data'!$B$6:$BE$43,'ADR Raw Data'!H$1,FALSE)</f>
        <v>144.97855230911401</v>
      </c>
      <c r="O7" s="114">
        <f>VLOOKUP($A7,'ADR Raw Data'!$B$6:$BE$43,'ADR Raw Data'!I$1,FALSE)</f>
        <v>151.73227401010601</v>
      </c>
      <c r="P7" s="114">
        <f>VLOOKUP($A7,'ADR Raw Data'!$B$6:$BE$43,'ADR Raw Data'!J$1,FALSE)</f>
        <v>148.584388700034</v>
      </c>
      <c r="Q7" s="114">
        <f>VLOOKUP($A7,'ADR Raw Data'!$B$6:$BE$43,'ADR Raw Data'!K$1,FALSE)</f>
        <v>138.05939233772301</v>
      </c>
      <c r="R7" s="115">
        <f>VLOOKUP($A7,'ADR Raw Data'!$B$6:$BE$43,'ADR Raw Data'!L$1,FALSE)</f>
        <v>143.77759530904501</v>
      </c>
      <c r="S7" s="114">
        <f>VLOOKUP($A7,'ADR Raw Data'!$B$6:$BE$43,'ADR Raw Data'!N$1,FALSE)</f>
        <v>151.50234191886099</v>
      </c>
      <c r="T7" s="114">
        <f>VLOOKUP($A7,'ADR Raw Data'!$B$6:$BE$43,'ADR Raw Data'!O$1,FALSE)</f>
        <v>151.63787227894699</v>
      </c>
      <c r="U7" s="115">
        <f>VLOOKUP($A7,'ADR Raw Data'!$B$6:$BE$43,'ADR Raw Data'!P$1,FALSE)</f>
        <v>151.56982781072</v>
      </c>
      <c r="V7" s="116">
        <f>VLOOKUP($A7,'ADR Raw Data'!$B$6:$BE$43,'ADR Raw Data'!R$1,FALSE)</f>
        <v>146.12515809405201</v>
      </c>
      <c r="X7" s="113">
        <f>VLOOKUP($A7,'RevPAR Raw Data'!$B$6:$BE$43,'RevPAR Raw Data'!G$1,FALSE)</f>
        <v>81.801706619011895</v>
      </c>
      <c r="Y7" s="114">
        <f>VLOOKUP($A7,'RevPAR Raw Data'!$B$6:$BE$43,'RevPAR Raw Data'!H$1,FALSE)</f>
        <v>106.026337425782</v>
      </c>
      <c r="Z7" s="114">
        <f>VLOOKUP($A7,'RevPAR Raw Data'!$B$6:$BE$43,'RevPAR Raw Data'!I$1,FALSE)</f>
        <v>117.011548731391</v>
      </c>
      <c r="AA7" s="114">
        <f>VLOOKUP($A7,'RevPAR Raw Data'!$B$6:$BE$43,'RevPAR Raw Data'!J$1,FALSE)</f>
        <v>115.789484040983</v>
      </c>
      <c r="AB7" s="114">
        <f>VLOOKUP($A7,'RevPAR Raw Data'!$B$6:$BE$43,'RevPAR Raw Data'!K$1,FALSE)</f>
        <v>103.026496956938</v>
      </c>
      <c r="AC7" s="115">
        <f>VLOOKUP($A7,'RevPAR Raw Data'!$B$6:$BE$43,'RevPAR Raw Data'!L$1,FALSE)</f>
        <v>104.73111475482099</v>
      </c>
      <c r="AD7" s="114">
        <f>VLOOKUP($A7,'RevPAR Raw Data'!$B$6:$BE$43,'RevPAR Raw Data'!N$1,FALSE)</f>
        <v>119.447143832745</v>
      </c>
      <c r="AE7" s="114">
        <f>VLOOKUP($A7,'RevPAR Raw Data'!$B$6:$BE$43,'RevPAR Raw Data'!O$1,FALSE)</f>
        <v>118.572580788946</v>
      </c>
      <c r="AF7" s="115">
        <f>VLOOKUP($A7,'RevPAR Raw Data'!$B$6:$BE$43,'RevPAR Raw Data'!P$1,FALSE)</f>
        <v>119.00986231084499</v>
      </c>
      <c r="AG7" s="116">
        <f>VLOOKUP($A7,'RevPAR Raw Data'!$B$6:$BE$43,'RevPAR Raw Data'!R$1,FALSE)</f>
        <v>108.810756913685</v>
      </c>
    </row>
    <row r="8" spans="1:34" x14ac:dyDescent="0.2">
      <c r="A8" s="93" t="s">
        <v>14</v>
      </c>
      <c r="B8" s="81">
        <f>(VLOOKUP($A7,'Occupancy Raw Data'!$B$8:$BE$51,'Occupancy Raw Data'!T$3,FALSE))/100</f>
        <v>3.7399199355301602E-2</v>
      </c>
      <c r="C8" s="82">
        <f>(VLOOKUP($A7,'Occupancy Raw Data'!$B$8:$BE$51,'Occupancy Raw Data'!U$3,FALSE))/100</f>
        <v>1.6529025958201E-2</v>
      </c>
      <c r="D8" s="82">
        <f>(VLOOKUP($A7,'Occupancy Raw Data'!$B$8:$BE$51,'Occupancy Raw Data'!V$3,FALSE))/100</f>
        <v>5.2315881370909104E-3</v>
      </c>
      <c r="E8" s="82">
        <f>(VLOOKUP($A7,'Occupancy Raw Data'!$B$8:$BE$51,'Occupancy Raw Data'!W$3,FALSE))/100</f>
        <v>6.3378023196618695E-4</v>
      </c>
      <c r="F8" s="82">
        <f>(VLOOKUP($A7,'Occupancy Raw Data'!$B$8:$BE$51,'Occupancy Raw Data'!X$3,FALSE))/100</f>
        <v>2.7153607626592101E-2</v>
      </c>
      <c r="G8" s="82">
        <f>(VLOOKUP($A7,'Occupancy Raw Data'!$B$8:$BE$51,'Occupancy Raw Data'!Y$3,FALSE))/100</f>
        <v>1.62575899942651E-2</v>
      </c>
      <c r="H8" s="83">
        <f>(VLOOKUP($A7,'Occupancy Raw Data'!$B$8:$BE$51,'Occupancy Raw Data'!AA$3,FALSE))/100</f>
        <v>4.8039138577425096E-2</v>
      </c>
      <c r="I8" s="83">
        <f>(VLOOKUP($A7,'Occupancy Raw Data'!$B$8:$BE$51,'Occupancy Raw Data'!AB$3,FALSE))/100</f>
        <v>5.71953793803643E-2</v>
      </c>
      <c r="J8" s="82">
        <f>(VLOOKUP($A7,'Occupancy Raw Data'!$B$8:$BE$51,'Occupancy Raw Data'!AC$3,FALSE))/100</f>
        <v>5.2578479858538696E-2</v>
      </c>
      <c r="K8" s="84">
        <f>(VLOOKUP($A7,'Occupancy Raw Data'!$B$8:$BE$51,'Occupancy Raw Data'!AE$3,FALSE))/100</f>
        <v>2.6932684146332399E-2</v>
      </c>
      <c r="M8" s="81">
        <f>(VLOOKUP($A7,'ADR Raw Data'!$B$6:$BE$43,'ADR Raw Data'!T$1,FALSE))/100</f>
        <v>4.2773488456355506E-3</v>
      </c>
      <c r="N8" s="82">
        <f>(VLOOKUP($A7,'ADR Raw Data'!$B$6:$BE$43,'ADR Raw Data'!U$1,FALSE))/100</f>
        <v>-1.33564604466312E-2</v>
      </c>
      <c r="O8" s="82">
        <f>(VLOOKUP($A7,'ADR Raw Data'!$B$6:$BE$43,'ADR Raw Data'!V$1,FALSE))/100</f>
        <v>-1.8221656567245E-2</v>
      </c>
      <c r="P8" s="82">
        <f>(VLOOKUP($A7,'ADR Raw Data'!$B$6:$BE$43,'ADR Raw Data'!W$1,FALSE))/100</f>
        <v>-1.6063739965140399E-2</v>
      </c>
      <c r="Q8" s="82">
        <f>(VLOOKUP($A7,'ADR Raw Data'!$B$6:$BE$43,'ADR Raw Data'!X$1,FALSE))/100</f>
        <v>3.4368419557453603E-4</v>
      </c>
      <c r="R8" s="82">
        <f>(VLOOKUP($A7,'ADR Raw Data'!$B$6:$BE$43,'ADR Raw Data'!Y$1,FALSE))/100</f>
        <v>-1.0351140903565099E-2</v>
      </c>
      <c r="S8" s="83">
        <f>(VLOOKUP($A7,'ADR Raw Data'!$B$6:$BE$43,'ADR Raw Data'!AA$1,FALSE))/100</f>
        <v>8.6940770424036602E-3</v>
      </c>
      <c r="T8" s="83">
        <f>(VLOOKUP($A7,'ADR Raw Data'!$B$6:$BE$43,'ADR Raw Data'!AB$1,FALSE))/100</f>
        <v>1.5794605538580201E-2</v>
      </c>
      <c r="U8" s="82">
        <f>(VLOOKUP($A7,'ADR Raw Data'!$B$6:$BE$43,'ADR Raw Data'!AC$1,FALSE))/100</f>
        <v>1.22053732501401E-2</v>
      </c>
      <c r="V8" s="84">
        <f>(VLOOKUP($A7,'ADR Raw Data'!$B$6:$BE$43,'ADR Raw Data'!AE$1,FALSE))/100</f>
        <v>-3.1890081538600702E-3</v>
      </c>
      <c r="X8" s="81">
        <f>(VLOOKUP($A7,'RevPAR Raw Data'!$B$6:$BE$43,'RevPAR Raw Data'!T$1,FALSE))/100</f>
        <v>4.1836517623127199E-2</v>
      </c>
      <c r="Y8" s="82">
        <f>(VLOOKUP($A7,'RevPAR Raw Data'!$B$6:$BE$43,'RevPAR Raw Data'!U$1,FALSE))/100</f>
        <v>2.9517962301377799E-3</v>
      </c>
      <c r="Z8" s="82">
        <f>(VLOOKUP($A7,'RevPAR Raw Data'!$B$6:$BE$43,'RevPAR Raw Data'!V$1,FALSE))/100</f>
        <v>-1.30853966324894E-2</v>
      </c>
      <c r="AA8" s="82">
        <f>(VLOOKUP($A7,'RevPAR Raw Data'!$B$6:$BE$43,'RevPAR Raw Data'!W$1,FALSE))/100</f>
        <v>-1.5440140614015501E-2</v>
      </c>
      <c r="AB8" s="82">
        <f>(VLOOKUP($A7,'RevPAR Raw Data'!$B$6:$BE$43,'RevPAR Raw Data'!X$1,FALSE))/100</f>
        <v>2.7506624087960702E-2</v>
      </c>
      <c r="AC8" s="82">
        <f>(VLOOKUP($A7,'RevPAR Raw Data'!$B$6:$BE$43,'RevPAR Raw Data'!Y$1,FALSE))/100</f>
        <v>5.7381644859168697E-3</v>
      </c>
      <c r="AD8" s="83">
        <f>(VLOOKUP($A7,'RevPAR Raw Data'!$B$6:$BE$43,'RevPAR Raw Data'!AA$1,FALSE))/100</f>
        <v>5.71508715916716E-2</v>
      </c>
      <c r="AE8" s="83">
        <f>(VLOOKUP($A7,'RevPAR Raw Data'!$B$6:$BE$43,'RevPAR Raw Data'!AB$1,FALSE))/100</f>
        <v>7.3893363374886889E-2</v>
      </c>
      <c r="AF8" s="82">
        <f>(VLOOKUP($A7,'RevPAR Raw Data'!$B$6:$BE$43,'RevPAR Raw Data'!AC$1,FALSE))/100</f>
        <v>6.5425593080277303E-2</v>
      </c>
      <c r="AG8" s="84">
        <f>(VLOOKUP($A7,'RevPAR Raw Data'!$B$6:$BE$43,'RevPAR Raw Data'!AE$1,FALSE))/100</f>
        <v>2.3657787443124301E-2</v>
      </c>
    </row>
    <row r="9" spans="1:34" x14ac:dyDescent="0.2">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4" x14ac:dyDescent="0.2">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4" x14ac:dyDescent="0.2">
      <c r="A11" s="108" t="s">
        <v>17</v>
      </c>
      <c r="B11" s="85">
        <f>(VLOOKUP($A11,'Occupancy Raw Data'!$B$8:$BE$51,'Occupancy Raw Data'!G$3,FALSE))/100</f>
        <v>0.590215128383067</v>
      </c>
      <c r="C11" s="91">
        <f>(VLOOKUP($A11,'Occupancy Raw Data'!$B$8:$BE$51,'Occupancy Raw Data'!H$3,FALSE))/100</f>
        <v>0.80603747397640502</v>
      </c>
      <c r="D11" s="91">
        <f>(VLOOKUP($A11,'Occupancy Raw Data'!$B$8:$BE$51,'Occupancy Raw Data'!I$3,FALSE))/100</f>
        <v>0.86467730742539894</v>
      </c>
      <c r="E11" s="91">
        <f>(VLOOKUP($A11,'Occupancy Raw Data'!$B$8:$BE$51,'Occupancy Raw Data'!J$3,FALSE))/100</f>
        <v>0.80152671755725091</v>
      </c>
      <c r="F11" s="91">
        <f>(VLOOKUP($A11,'Occupancy Raw Data'!$B$8:$BE$51,'Occupancy Raw Data'!K$3,FALSE))/100</f>
        <v>0.69500346981262995</v>
      </c>
      <c r="G11" s="92">
        <f>(VLOOKUP($A11,'Occupancy Raw Data'!$B$8:$BE$51,'Occupancy Raw Data'!L$3,FALSE))/100</f>
        <v>0.7514920194309499</v>
      </c>
      <c r="H11" s="91">
        <f>(VLOOKUP($A11,'Occupancy Raw Data'!$B$8:$BE$51,'Occupancy Raw Data'!N$3,FALSE))/100</f>
        <v>0.73629424011103395</v>
      </c>
      <c r="I11" s="91">
        <f>(VLOOKUP($A11,'Occupancy Raw Data'!$B$8:$BE$51,'Occupancy Raw Data'!O$3,FALSE))/100</f>
        <v>0.75190839694656408</v>
      </c>
      <c r="J11" s="92">
        <f>(VLOOKUP($A11,'Occupancy Raw Data'!$B$8:$BE$51,'Occupancy Raw Data'!P$3,FALSE))/100</f>
        <v>0.74410131852879902</v>
      </c>
      <c r="K11" s="86">
        <f>(VLOOKUP($A11,'Occupancy Raw Data'!$B$8:$BE$51,'Occupancy Raw Data'!R$3,FALSE))/100</f>
        <v>0.74938039060176398</v>
      </c>
      <c r="M11" s="113">
        <f>VLOOKUP($A11,'ADR Raw Data'!$B$6:$BE$49,'ADR Raw Data'!G$1,FALSE)</f>
        <v>322.09164021164003</v>
      </c>
      <c r="N11" s="114">
        <f>VLOOKUP($A11,'ADR Raw Data'!$B$6:$BE$49,'ADR Raw Data'!H$1,FALSE)</f>
        <v>330.06648730090399</v>
      </c>
      <c r="O11" s="114">
        <f>VLOOKUP($A11,'ADR Raw Data'!$B$6:$BE$49,'ADR Raw Data'!I$1,FALSE)</f>
        <v>329.213551364365</v>
      </c>
      <c r="P11" s="114">
        <f>VLOOKUP($A11,'ADR Raw Data'!$B$6:$BE$49,'ADR Raw Data'!J$1,FALSE)</f>
        <v>312.81036363636298</v>
      </c>
      <c r="Q11" s="114">
        <f>VLOOKUP($A11,'ADR Raw Data'!$B$6:$BE$49,'ADR Raw Data'!K$1,FALSE)</f>
        <v>302.60562656015901</v>
      </c>
      <c r="R11" s="115">
        <f>VLOOKUP($A11,'ADR Raw Data'!$B$6:$BE$49,'ADR Raw Data'!L$1,FALSE)</f>
        <v>319.85718995290398</v>
      </c>
      <c r="S11" s="114">
        <f>VLOOKUP($A11,'ADR Raw Data'!$B$6:$BE$49,'ADR Raw Data'!N$1,FALSE)</f>
        <v>349.92155042412799</v>
      </c>
      <c r="T11" s="114">
        <f>VLOOKUP($A11,'ADR Raw Data'!$B$6:$BE$49,'ADR Raw Data'!O$1,FALSE)</f>
        <v>366.17402861098202</v>
      </c>
      <c r="U11" s="115">
        <f>VLOOKUP($A11,'ADR Raw Data'!$B$6:$BE$49,'ADR Raw Data'!P$1,FALSE)</f>
        <v>358.13304966192499</v>
      </c>
      <c r="V11" s="116">
        <f>VLOOKUP($A11,'ADR Raw Data'!$B$6:$BE$49,'ADR Raw Data'!R$1,FALSE)</f>
        <v>330.716110596639</v>
      </c>
      <c r="X11" s="113">
        <f>VLOOKUP($A11,'RevPAR Raw Data'!$B$6:$BE$49,'RevPAR Raw Data'!G$1,FALSE)</f>
        <v>190.10335877862499</v>
      </c>
      <c r="Y11" s="114">
        <f>VLOOKUP($A11,'RevPAR Raw Data'!$B$6:$BE$49,'RevPAR Raw Data'!H$1,FALSE)</f>
        <v>266.04595766828498</v>
      </c>
      <c r="Z11" s="114">
        <f>VLOOKUP($A11,'RevPAR Raw Data'!$B$6:$BE$49,'RevPAR Raw Data'!I$1,FALSE)</f>
        <v>284.66348716169301</v>
      </c>
      <c r="AA11" s="114">
        <f>VLOOKUP($A11,'RevPAR Raw Data'!$B$6:$BE$49,'RevPAR Raw Data'!J$1,FALSE)</f>
        <v>250.725863983344</v>
      </c>
      <c r="AB11" s="114">
        <f>VLOOKUP($A11,'RevPAR Raw Data'!$B$6:$BE$49,'RevPAR Raw Data'!K$1,FALSE)</f>
        <v>210.31196044413599</v>
      </c>
      <c r="AC11" s="115">
        <f>VLOOKUP($A11,'RevPAR Raw Data'!$B$6:$BE$49,'RevPAR Raw Data'!L$1,FALSE)</f>
        <v>240.37012560721701</v>
      </c>
      <c r="AD11" s="114">
        <f>VLOOKUP($A11,'RevPAR Raw Data'!$B$6:$BE$49,'RevPAR Raw Data'!N$1,FALSE)</f>
        <v>257.64522206800802</v>
      </c>
      <c r="AE11" s="114">
        <f>VLOOKUP($A11,'RevPAR Raw Data'!$B$6:$BE$49,'RevPAR Raw Data'!O$1,FALSE)</f>
        <v>275.32932685634898</v>
      </c>
      <c r="AF11" s="115">
        <f>VLOOKUP($A11,'RevPAR Raw Data'!$B$6:$BE$49,'RevPAR Raw Data'!P$1,FALSE)</f>
        <v>266.48727446217902</v>
      </c>
      <c r="AG11" s="116">
        <f>VLOOKUP($A11,'RevPAR Raw Data'!$B$6:$BE$49,'RevPAR Raw Data'!R$1,FALSE)</f>
        <v>247.832168137206</v>
      </c>
    </row>
    <row r="12" spans="1:34" x14ac:dyDescent="0.2">
      <c r="A12" s="93" t="s">
        <v>14</v>
      </c>
      <c r="B12" s="81">
        <f>(VLOOKUP($A11,'Occupancy Raw Data'!$B$8:$BE$51,'Occupancy Raw Data'!T$3,FALSE))/100</f>
        <v>2.6306691352024299E-2</v>
      </c>
      <c r="C12" s="82">
        <f>(VLOOKUP($A11,'Occupancy Raw Data'!$B$8:$BE$51,'Occupancy Raw Data'!U$3,FALSE))/100</f>
        <v>2.4383597094024202E-2</v>
      </c>
      <c r="D12" s="82">
        <f>(VLOOKUP($A11,'Occupancy Raw Data'!$B$8:$BE$51,'Occupancy Raw Data'!V$3,FALSE))/100</f>
        <v>6.2916809212846897E-2</v>
      </c>
      <c r="E12" s="82">
        <f>(VLOOKUP($A11,'Occupancy Raw Data'!$B$8:$BE$51,'Occupancy Raw Data'!W$3,FALSE))/100</f>
        <v>5.2436262489985397E-2</v>
      </c>
      <c r="F12" s="82">
        <f>(VLOOKUP($A11,'Occupancy Raw Data'!$B$8:$BE$51,'Occupancy Raw Data'!X$3,FALSE))/100</f>
        <v>5.1602108774084297E-2</v>
      </c>
      <c r="G12" s="82">
        <f>(VLOOKUP($A11,'Occupancy Raw Data'!$B$8:$BE$51,'Occupancy Raw Data'!Y$3,FALSE))/100</f>
        <v>4.4341188764881502E-2</v>
      </c>
      <c r="H12" s="83">
        <f>(VLOOKUP($A11,'Occupancy Raw Data'!$B$8:$BE$51,'Occupancy Raw Data'!AA$3,FALSE))/100</f>
        <v>0.139127598458719</v>
      </c>
      <c r="I12" s="83">
        <f>(VLOOKUP($A11,'Occupancy Raw Data'!$B$8:$BE$51,'Occupancy Raw Data'!AB$3,FALSE))/100</f>
        <v>0.10755110457470501</v>
      </c>
      <c r="J12" s="82">
        <f>(VLOOKUP($A11,'Occupancy Raw Data'!$B$8:$BE$51,'Occupancy Raw Data'!AC$3,FALSE))/100</f>
        <v>0.12295185929411501</v>
      </c>
      <c r="K12" s="84">
        <f>(VLOOKUP($A11,'Occupancy Raw Data'!$B$8:$BE$51,'Occupancy Raw Data'!AE$3,FALSE))/100</f>
        <v>6.5502200019236595E-2</v>
      </c>
      <c r="M12" s="81">
        <f>(VLOOKUP($A11,'ADR Raw Data'!$B$6:$BE$49,'ADR Raw Data'!T$1,FALSE))/100</f>
        <v>2.7625833791308799E-2</v>
      </c>
      <c r="N12" s="82">
        <f>(VLOOKUP($A11,'ADR Raw Data'!$B$6:$BE$49,'ADR Raw Data'!U$1,FALSE))/100</f>
        <v>7.3988379764182891E-2</v>
      </c>
      <c r="O12" s="82">
        <f>(VLOOKUP($A11,'ADR Raw Data'!$B$6:$BE$49,'ADR Raw Data'!V$1,FALSE))/100</f>
        <v>1.5867489387599201E-2</v>
      </c>
      <c r="P12" s="82">
        <f>(VLOOKUP($A11,'ADR Raw Data'!$B$6:$BE$49,'ADR Raw Data'!W$1,FALSE))/100</f>
        <v>1.5815590278838599E-2</v>
      </c>
      <c r="Q12" s="82">
        <f>(VLOOKUP($A11,'ADR Raw Data'!$B$6:$BE$49,'ADR Raw Data'!X$1,FALSE))/100</f>
        <v>4.3364528052624897E-2</v>
      </c>
      <c r="R12" s="82">
        <f>(VLOOKUP($A11,'ADR Raw Data'!$B$6:$BE$49,'ADR Raw Data'!Y$1,FALSE))/100</f>
        <v>3.49982079575413E-2</v>
      </c>
      <c r="S12" s="83">
        <f>(VLOOKUP($A11,'ADR Raw Data'!$B$6:$BE$49,'ADR Raw Data'!AA$1,FALSE))/100</f>
        <v>-2.7560591413988603E-2</v>
      </c>
      <c r="T12" s="83">
        <f>(VLOOKUP($A11,'ADR Raw Data'!$B$6:$BE$49,'ADR Raw Data'!AB$1,FALSE))/100</f>
        <v>-3.7570377893382301E-2</v>
      </c>
      <c r="U12" s="82">
        <f>(VLOOKUP($A11,'ADR Raw Data'!$B$6:$BE$49,'ADR Raw Data'!AC$1,FALSE))/100</f>
        <v>-3.31358707581604E-2</v>
      </c>
      <c r="V12" s="84">
        <f>(VLOOKUP($A11,'ADR Raw Data'!$B$6:$BE$49,'ADR Raw Data'!AE$1,FALSE))/100</f>
        <v>1.5837273608288599E-2</v>
      </c>
      <c r="X12" s="81">
        <f>(VLOOKUP($A11,'RevPAR Raw Data'!$B$6:$BE$49,'RevPAR Raw Data'!T$1,FALSE))/100</f>
        <v>5.4659269426223497E-2</v>
      </c>
      <c r="Y12" s="82">
        <f>(VLOOKUP($A11,'RevPAR Raw Data'!$B$6:$BE$49,'RevPAR Raw Data'!U$1,FALSE))/100</f>
        <v>0.100176079700016</v>
      </c>
      <c r="Z12" s="82">
        <f>(VLOOKUP($A11,'RevPAR Raw Data'!$B$6:$BE$49,'RevPAR Raw Data'!V$1,FALSE))/100</f>
        <v>7.9782630402932597E-2</v>
      </c>
      <c r="AA12" s="82">
        <f>(VLOOKUP($A11,'RevPAR Raw Data'!$B$6:$BE$49,'RevPAR Raw Data'!W$1,FALSE))/100</f>
        <v>6.9081163212119295E-2</v>
      </c>
      <c r="AB12" s="82">
        <f>(VLOOKUP($A11,'RevPAR Raw Data'!$B$6:$BE$49,'RevPAR Raw Data'!X$1,FALSE))/100</f>
        <v>9.7204337920217598E-2</v>
      </c>
      <c r="AC12" s="82">
        <f>(VLOOKUP($A11,'RevPAR Raw Data'!$B$6:$BE$49,'RevPAR Raw Data'!Y$1,FALSE))/100</f>
        <v>8.0891258867900703E-2</v>
      </c>
      <c r="AD12" s="83">
        <f>(VLOOKUP($A11,'RevPAR Raw Data'!$B$6:$BE$49,'RevPAR Raw Data'!AA$1,FALSE))/100</f>
        <v>0.1077325681492</v>
      </c>
      <c r="AE12" s="83">
        <f>(VLOOKUP($A11,'RevPAR Raw Data'!$B$6:$BE$49,'RevPAR Raw Data'!AB$1,FALSE))/100</f>
        <v>6.5939991039600895E-2</v>
      </c>
      <c r="AF12" s="82">
        <f>(VLOOKUP($A11,'RevPAR Raw Data'!$B$6:$BE$49,'RevPAR Raw Data'!AC$1,FALSE))/100</f>
        <v>8.5741871616909202E-2</v>
      </c>
      <c r="AG12" s="84">
        <f>(VLOOKUP($A11,'RevPAR Raw Data'!$B$6:$BE$49,'RevPAR Raw Data'!AE$1,FALSE))/100</f>
        <v>8.2376849891174705E-2</v>
      </c>
    </row>
    <row r="13" spans="1:34" x14ac:dyDescent="0.2">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4" x14ac:dyDescent="0.2">
      <c r="A14" s="108" t="s">
        <v>18</v>
      </c>
      <c r="B14" s="85">
        <f>(VLOOKUP($A14,'Occupancy Raw Data'!$B$8:$BE$51,'Occupancy Raw Data'!G$3,FALSE))/100</f>
        <v>0.62836203473049501</v>
      </c>
      <c r="C14" s="91">
        <f>(VLOOKUP($A14,'Occupancy Raw Data'!$B$8:$BE$51,'Occupancy Raw Data'!H$3,FALSE))/100</f>
        <v>0.80277266327304209</v>
      </c>
      <c r="D14" s="91">
        <f>(VLOOKUP($A14,'Occupancy Raw Data'!$B$8:$BE$51,'Occupancy Raw Data'!I$3,FALSE))/100</f>
        <v>0.86721542293945608</v>
      </c>
      <c r="E14" s="91">
        <f>(VLOOKUP($A14,'Occupancy Raw Data'!$B$8:$BE$51,'Occupancy Raw Data'!J$3,FALSE))/100</f>
        <v>0.86707101339398507</v>
      </c>
      <c r="F14" s="91">
        <f>(VLOOKUP($A14,'Occupancy Raw Data'!$B$8:$BE$51,'Occupancy Raw Data'!K$3,FALSE))/100</f>
        <v>0.78555182497562992</v>
      </c>
      <c r="G14" s="92">
        <f>(VLOOKUP($A14,'Occupancy Raw Data'!$B$8:$BE$51,'Occupancy Raw Data'!L$3,FALSE))/100</f>
        <v>0.79019459186252206</v>
      </c>
      <c r="H14" s="91">
        <f>(VLOOKUP($A14,'Occupancy Raw Data'!$B$8:$BE$51,'Occupancy Raw Data'!N$3,FALSE))/100</f>
        <v>0.8221596447525179</v>
      </c>
      <c r="I14" s="91">
        <f>(VLOOKUP($A14,'Occupancy Raw Data'!$B$8:$BE$51,'Occupancy Raw Data'!O$3,FALSE))/100</f>
        <v>0.79757391963608693</v>
      </c>
      <c r="J14" s="92">
        <f>(VLOOKUP($A14,'Occupancy Raw Data'!$B$8:$BE$51,'Occupancy Raw Data'!P$3,FALSE))/100</f>
        <v>0.80986678219430308</v>
      </c>
      <c r="K14" s="86">
        <f>(VLOOKUP($A14,'Occupancy Raw Data'!$B$8:$BE$51,'Occupancy Raw Data'!R$3,FALSE))/100</f>
        <v>0.79581521767160202</v>
      </c>
      <c r="M14" s="113">
        <f>VLOOKUP($A14,'ADR Raw Data'!$B$6:$BE$49,'ADR Raw Data'!G$1,FALSE)</f>
        <v>197.34315943694301</v>
      </c>
      <c r="N14" s="114">
        <f>VLOOKUP($A14,'ADR Raw Data'!$B$6:$BE$49,'ADR Raw Data'!H$1,FALSE)</f>
        <v>226.37232011153</v>
      </c>
      <c r="O14" s="114">
        <f>VLOOKUP($A14,'ADR Raw Data'!$B$6:$BE$49,'ADR Raw Data'!I$1,FALSE)</f>
        <v>238.7038995046</v>
      </c>
      <c r="P14" s="114">
        <f>VLOOKUP($A14,'ADR Raw Data'!$B$6:$BE$49,'ADR Raw Data'!J$1,FALSE)</f>
        <v>233.682194279052</v>
      </c>
      <c r="Q14" s="114">
        <f>VLOOKUP($A14,'ADR Raw Data'!$B$6:$BE$49,'ADR Raw Data'!K$1,FALSE)</f>
        <v>209.569350613539</v>
      </c>
      <c r="R14" s="115">
        <f>VLOOKUP($A14,'ADR Raw Data'!$B$6:$BE$49,'ADR Raw Data'!L$1,FALSE)</f>
        <v>222.725595588369</v>
      </c>
      <c r="S14" s="114">
        <f>VLOOKUP($A14,'ADR Raw Data'!$B$6:$BE$49,'ADR Raw Data'!N$1,FALSE)</f>
        <v>211.51843323233601</v>
      </c>
      <c r="T14" s="114">
        <f>VLOOKUP($A14,'ADR Raw Data'!$B$6:$BE$49,'ADR Raw Data'!O$1,FALSE)</f>
        <v>211.37706998008301</v>
      </c>
      <c r="U14" s="115">
        <f>VLOOKUP($A14,'ADR Raw Data'!$B$6:$BE$49,'ADR Raw Data'!P$1,FALSE)</f>
        <v>211.44882447341999</v>
      </c>
      <c r="V14" s="116">
        <f>VLOOKUP($A14,'ADR Raw Data'!$B$6:$BE$49,'ADR Raw Data'!R$1,FALSE)</f>
        <v>219.44677187092901</v>
      </c>
      <c r="X14" s="113">
        <f>VLOOKUP($A14,'RevPAR Raw Data'!$B$6:$BE$49,'RevPAR Raw Data'!G$1,FALSE)</f>
        <v>124.00294920394199</v>
      </c>
      <c r="Y14" s="114">
        <f>VLOOKUP($A14,'RevPAR Raw Data'!$B$6:$BE$49,'RevPAR Raw Data'!H$1,FALSE)</f>
        <v>181.72551030723099</v>
      </c>
      <c r="Z14" s="114">
        <f>VLOOKUP($A14,'RevPAR Raw Data'!$B$6:$BE$49,'RevPAR Raw Data'!I$1,FALSE)</f>
        <v>207.007703166179</v>
      </c>
      <c r="AA14" s="114">
        <f>VLOOKUP($A14,'RevPAR Raw Data'!$B$6:$BE$49,'RevPAR Raw Data'!J$1,FALSE)</f>
        <v>202.619057005668</v>
      </c>
      <c r="AB14" s="114">
        <f>VLOOKUP($A14,'RevPAR Raw Data'!$B$6:$BE$49,'RevPAR Raw Data'!K$1,FALSE)</f>
        <v>164.62758583342301</v>
      </c>
      <c r="AC14" s="115">
        <f>VLOOKUP($A14,'RevPAR Raw Data'!$B$6:$BE$49,'RevPAR Raw Data'!L$1,FALSE)</f>
        <v>175.996561103288</v>
      </c>
      <c r="AD14" s="114">
        <f>VLOOKUP($A14,'RevPAR Raw Data'!$B$6:$BE$49,'RevPAR Raw Data'!N$1,FALSE)</f>
        <v>173.90191992490699</v>
      </c>
      <c r="AE14" s="114">
        <f>VLOOKUP($A14,'RevPAR Raw Data'!$B$6:$BE$49,'RevPAR Raw Data'!O$1,FALSE)</f>
        <v>168.58883822520599</v>
      </c>
      <c r="AF14" s="115">
        <f>VLOOKUP($A14,'RevPAR Raw Data'!$B$6:$BE$49,'RevPAR Raw Data'!P$1,FALSE)</f>
        <v>171.24537907505601</v>
      </c>
      <c r="AG14" s="116">
        <f>VLOOKUP($A14,'RevPAR Raw Data'!$B$6:$BE$49,'RevPAR Raw Data'!R$1,FALSE)</f>
        <v>174.63908052379401</v>
      </c>
    </row>
    <row r="15" spans="1:34" x14ac:dyDescent="0.2">
      <c r="A15" s="93" t="s">
        <v>14</v>
      </c>
      <c r="B15" s="81">
        <f>(VLOOKUP($A14,'Occupancy Raw Data'!$B$8:$BE$51,'Occupancy Raw Data'!T$3,FALSE))/100</f>
        <v>1.3811545573119099E-2</v>
      </c>
      <c r="C15" s="82">
        <f>(VLOOKUP($A14,'Occupancy Raw Data'!$B$8:$BE$51,'Occupancy Raw Data'!U$3,FALSE))/100</f>
        <v>-2.6712964722860398E-3</v>
      </c>
      <c r="D15" s="82">
        <f>(VLOOKUP($A14,'Occupancy Raw Data'!$B$8:$BE$51,'Occupancy Raw Data'!V$3,FALSE))/100</f>
        <v>-3.0650303366787101E-2</v>
      </c>
      <c r="E15" s="82">
        <f>(VLOOKUP($A14,'Occupancy Raw Data'!$B$8:$BE$51,'Occupancy Raw Data'!W$3,FALSE))/100</f>
        <v>-2.0392936347309099E-2</v>
      </c>
      <c r="F15" s="82">
        <f>(VLOOKUP($A14,'Occupancy Raw Data'!$B$8:$BE$51,'Occupancy Raw Data'!X$3,FALSE))/100</f>
        <v>1.33510580463803E-2</v>
      </c>
      <c r="G15" s="82">
        <f>(VLOOKUP($A14,'Occupancy Raw Data'!$B$8:$BE$51,'Occupancy Raw Data'!Y$3,FALSE))/100</f>
        <v>-7.2144160505759405E-3</v>
      </c>
      <c r="H15" s="83">
        <f>(VLOOKUP($A14,'Occupancy Raw Data'!$B$8:$BE$51,'Occupancy Raw Data'!AA$3,FALSE))/100</f>
        <v>9.7987711223802509E-2</v>
      </c>
      <c r="I15" s="83">
        <f>(VLOOKUP($A14,'Occupancy Raw Data'!$B$8:$BE$51,'Occupancy Raw Data'!AB$3,FALSE))/100</f>
        <v>0.10466402546655999</v>
      </c>
      <c r="J15" s="82">
        <f>(VLOOKUP($A14,'Occupancy Raw Data'!$B$8:$BE$51,'Occupancy Raw Data'!AC$3,FALSE))/100</f>
        <v>0.10126508361828</v>
      </c>
      <c r="K15" s="84">
        <f>(VLOOKUP($A14,'Occupancy Raw Data'!$B$8:$BE$51,'Occupancy Raw Data'!AE$3,FALSE))/100</f>
        <v>2.2058421800374203E-2</v>
      </c>
      <c r="M15" s="81">
        <f>(VLOOKUP($A14,'ADR Raw Data'!$B$6:$BE$49,'ADR Raw Data'!T$1,FALSE))/100</f>
        <v>-1.6387846589303301E-3</v>
      </c>
      <c r="N15" s="82">
        <f>(VLOOKUP($A14,'ADR Raw Data'!$B$6:$BE$49,'ADR Raw Data'!U$1,FALSE))/100</f>
        <v>1.3873342095355701E-2</v>
      </c>
      <c r="O15" s="82">
        <f>(VLOOKUP($A14,'ADR Raw Data'!$B$6:$BE$49,'ADR Raw Data'!V$1,FALSE))/100</f>
        <v>7.3598117692098095E-3</v>
      </c>
      <c r="P15" s="82">
        <f>(VLOOKUP($A14,'ADR Raw Data'!$B$6:$BE$49,'ADR Raw Data'!W$1,FALSE))/100</f>
        <v>1.5691272485723499E-2</v>
      </c>
      <c r="Q15" s="82">
        <f>(VLOOKUP($A14,'ADR Raw Data'!$B$6:$BE$49,'ADR Raw Data'!X$1,FALSE))/100</f>
        <v>3.9314405874751303E-2</v>
      </c>
      <c r="R15" s="82">
        <f>(VLOOKUP($A14,'ADR Raw Data'!$B$6:$BE$49,'ADR Raw Data'!Y$1,FALSE))/100</f>
        <v>1.3951704045906099E-2</v>
      </c>
      <c r="S15" s="83">
        <f>(VLOOKUP($A14,'ADR Raw Data'!$B$6:$BE$49,'ADR Raw Data'!AA$1,FALSE))/100</f>
        <v>2.9149495116290201E-2</v>
      </c>
      <c r="T15" s="83">
        <f>(VLOOKUP($A14,'ADR Raw Data'!$B$6:$BE$49,'ADR Raw Data'!AB$1,FALSE))/100</f>
        <v>2.96511937078386E-2</v>
      </c>
      <c r="U15" s="82">
        <f>(VLOOKUP($A14,'ADR Raw Data'!$B$6:$BE$49,'ADR Raw Data'!AC$1,FALSE))/100</f>
        <v>2.9394589062132003E-2</v>
      </c>
      <c r="V15" s="84">
        <f>(VLOOKUP($A14,'ADR Raw Data'!$B$6:$BE$49,'ADR Raw Data'!AE$1,FALSE))/100</f>
        <v>1.6825298923911901E-2</v>
      </c>
      <c r="X15" s="81">
        <f>(VLOOKUP($A14,'RevPAR Raw Data'!$B$6:$BE$49,'RevPAR Raw Data'!T$1,FALSE))/100</f>
        <v>1.2150126765187398E-2</v>
      </c>
      <c r="Y15" s="82">
        <f>(VLOOKUP($A14,'RevPAR Raw Data'!$B$6:$BE$49,'RevPAR Raw Data'!U$1,FALSE))/100</f>
        <v>1.1164985813271499E-2</v>
      </c>
      <c r="Z15" s="82">
        <f>(VLOOKUP($A14,'RevPAR Raw Data'!$B$6:$BE$49,'RevPAR Raw Data'!V$1,FALSE))/100</f>
        <v>-2.3516072061025999E-2</v>
      </c>
      <c r="AA15" s="82">
        <f>(VLOOKUP($A14,'RevPAR Raw Data'!$B$6:$BE$49,'RevPAR Raw Data'!W$1,FALSE))/100</f>
        <v>-5.0216549825951992E-3</v>
      </c>
      <c r="AB15" s="82">
        <f>(VLOOKUP($A14,'RevPAR Raw Data'!$B$6:$BE$49,'RevPAR Raw Data'!X$1,FALSE))/100</f>
        <v>5.3190352836024503E-2</v>
      </c>
      <c r="AC15" s="82">
        <f>(VLOOKUP($A14,'RevPAR Raw Data'!$B$6:$BE$49,'RevPAR Raw Data'!Y$1,FALSE))/100</f>
        <v>6.6366345977285001E-3</v>
      </c>
      <c r="AD15" s="83">
        <f>(VLOOKUP($A14,'RevPAR Raw Data'!$B$6:$BE$49,'RevPAR Raw Data'!AA$1,FALSE))/100</f>
        <v>0.12999349864986701</v>
      </c>
      <c r="AE15" s="83">
        <f>(VLOOKUP($A14,'RevPAR Raw Data'!$B$6:$BE$49,'RevPAR Raw Data'!AB$1,FALSE))/100</f>
        <v>0.13741863246775002</v>
      </c>
      <c r="AF15" s="82">
        <f>(VLOOKUP($A14,'RevPAR Raw Data'!$B$6:$BE$49,'RevPAR Raw Data'!AC$1,FALSE))/100</f>
        <v>0.133636318199714</v>
      </c>
      <c r="AG15" s="84">
        <f>(VLOOKUP($A14,'RevPAR Raw Data'!$B$6:$BE$49,'RevPAR Raw Data'!AE$1,FALSE))/100</f>
        <v>3.9254860264867103E-2</v>
      </c>
    </row>
    <row r="16" spans="1:34" x14ac:dyDescent="0.2">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x14ac:dyDescent="0.2">
      <c r="A17" s="108" t="s">
        <v>19</v>
      </c>
      <c r="B17" s="85">
        <f>(VLOOKUP($A17,'Occupancy Raw Data'!$B$8:$BE$51,'Occupancy Raw Data'!G$3,FALSE))/100</f>
        <v>0.65761224126682805</v>
      </c>
      <c r="C17" s="91">
        <f>(VLOOKUP($A17,'Occupancy Raw Data'!$B$8:$BE$51,'Occupancy Raw Data'!H$3,FALSE))/100</f>
        <v>0.81961330881916794</v>
      </c>
      <c r="D17" s="91">
        <f>(VLOOKUP($A17,'Occupancy Raw Data'!$B$8:$BE$51,'Occupancy Raw Data'!I$3,FALSE))/100</f>
        <v>0.88046379218314397</v>
      </c>
      <c r="E17" s="91">
        <f>(VLOOKUP($A17,'Occupancy Raw Data'!$B$8:$BE$51,'Occupancy Raw Data'!J$3,FALSE))/100</f>
        <v>0.87859557558863599</v>
      </c>
      <c r="F17" s="91">
        <f>(VLOOKUP($A17,'Occupancy Raw Data'!$B$8:$BE$51,'Occupancy Raw Data'!K$3,FALSE))/100</f>
        <v>0.82266769468003009</v>
      </c>
      <c r="G17" s="92">
        <f>(VLOOKUP($A17,'Occupancy Raw Data'!$B$8:$BE$51,'Occupancy Raw Data'!L$3,FALSE))/100</f>
        <v>0.81179052250756101</v>
      </c>
      <c r="H17" s="91">
        <f>(VLOOKUP($A17,'Occupancy Raw Data'!$B$8:$BE$51,'Occupancy Raw Data'!N$3,FALSE))/100</f>
        <v>0.84642073423877506</v>
      </c>
      <c r="I17" s="91">
        <f>(VLOOKUP($A17,'Occupancy Raw Data'!$B$8:$BE$51,'Occupancy Raw Data'!O$3,FALSE))/100</f>
        <v>0.82432833165292607</v>
      </c>
      <c r="J17" s="92">
        <f>(VLOOKUP($A17,'Occupancy Raw Data'!$B$8:$BE$51,'Occupancy Raw Data'!P$3,FALSE))/100</f>
        <v>0.83537453294585107</v>
      </c>
      <c r="K17" s="86">
        <f>(VLOOKUP($A17,'Occupancy Raw Data'!$B$8:$BE$51,'Occupancy Raw Data'!R$3,FALSE))/100</f>
        <v>0.81852881120421506</v>
      </c>
      <c r="M17" s="113">
        <f>VLOOKUP($A17,'ADR Raw Data'!$B$6:$BE$49,'ADR Raw Data'!G$1,FALSE)</f>
        <v>156.41867469336199</v>
      </c>
      <c r="N17" s="114">
        <f>VLOOKUP($A17,'ADR Raw Data'!$B$6:$BE$49,'ADR Raw Data'!H$1,FALSE)</f>
        <v>167.64597995585899</v>
      </c>
      <c r="O17" s="114">
        <f>VLOOKUP($A17,'ADR Raw Data'!$B$6:$BE$49,'ADR Raw Data'!I$1,FALSE)</f>
        <v>176.271618672324</v>
      </c>
      <c r="P17" s="114">
        <f>VLOOKUP($A17,'ADR Raw Data'!$B$6:$BE$49,'ADR Raw Data'!J$1,FALSE)</f>
        <v>171.40732381530901</v>
      </c>
      <c r="Q17" s="114">
        <f>VLOOKUP($A17,'ADR Raw Data'!$B$6:$BE$49,'ADR Raw Data'!K$1,FALSE)</f>
        <v>159.32409919976899</v>
      </c>
      <c r="R17" s="115">
        <f>VLOOKUP($A17,'ADR Raw Data'!$B$6:$BE$49,'ADR Raw Data'!L$1,FALSE)</f>
        <v>166.82554830649599</v>
      </c>
      <c r="S17" s="114">
        <f>VLOOKUP($A17,'ADR Raw Data'!$B$6:$BE$49,'ADR Raw Data'!N$1,FALSE)</f>
        <v>168.93436954769899</v>
      </c>
      <c r="T17" s="114">
        <f>VLOOKUP($A17,'ADR Raw Data'!$B$6:$BE$49,'ADR Raw Data'!O$1,FALSE)</f>
        <v>169.004328368947</v>
      </c>
      <c r="U17" s="115">
        <f>VLOOKUP($A17,'ADR Raw Data'!$B$6:$BE$49,'ADR Raw Data'!P$1,FALSE)</f>
        <v>168.968886423741</v>
      </c>
      <c r="V17" s="116">
        <f>VLOOKUP($A17,'ADR Raw Data'!$B$6:$BE$49,'ADR Raw Data'!R$1,FALSE)</f>
        <v>167.45053375220601</v>
      </c>
      <c r="X17" s="113">
        <f>VLOOKUP($A17,'RevPAR Raw Data'!$B$6:$BE$49,'RevPAR Raw Data'!G$1,FALSE)</f>
        <v>102.86283524108801</v>
      </c>
      <c r="Y17" s="114">
        <f>VLOOKUP($A17,'RevPAR Raw Data'!$B$6:$BE$49,'RevPAR Raw Data'!H$1,FALSE)</f>
        <v>137.404876341853</v>
      </c>
      <c r="Z17" s="114">
        <f>VLOOKUP($A17,'RevPAR Raw Data'!$B$6:$BE$49,'RevPAR Raw Data'!I$1,FALSE)</f>
        <v>155.20077783049601</v>
      </c>
      <c r="AA17" s="114">
        <f>VLOOKUP($A17,'RevPAR Raw Data'!$B$6:$BE$49,'RevPAR Raw Data'!J$1,FALSE)</f>
        <v>150.597716327619</v>
      </c>
      <c r="AB17" s="114">
        <f>VLOOKUP($A17,'RevPAR Raw Data'!$B$6:$BE$49,'RevPAR Raw Data'!K$1,FALSE)</f>
        <v>131.07078939564599</v>
      </c>
      <c r="AC17" s="115">
        <f>VLOOKUP($A17,'RevPAR Raw Data'!$B$6:$BE$49,'RevPAR Raw Data'!L$1,FALSE)</f>
        <v>135.42739902734101</v>
      </c>
      <c r="AD17" s="114">
        <f>VLOOKUP($A17,'RevPAR Raw Data'!$B$6:$BE$49,'RevPAR Raw Data'!N$1,FALSE)</f>
        <v>142.989553110728</v>
      </c>
      <c r="AE17" s="114">
        <f>VLOOKUP($A17,'RevPAR Raw Data'!$B$6:$BE$49,'RevPAR Raw Data'!O$1,FALSE)</f>
        <v>139.31505604649701</v>
      </c>
      <c r="AF17" s="115">
        <f>VLOOKUP($A17,'RevPAR Raw Data'!$B$6:$BE$49,'RevPAR Raw Data'!P$1,FALSE)</f>
        <v>141.15230457861301</v>
      </c>
      <c r="AG17" s="116">
        <f>VLOOKUP($A17,'RevPAR Raw Data'!$B$6:$BE$49,'RevPAR Raw Data'!R$1,FALSE)</f>
        <v>137.06308632770401</v>
      </c>
    </row>
    <row r="18" spans="1:33" x14ac:dyDescent="0.2">
      <c r="A18" s="93" t="s">
        <v>14</v>
      </c>
      <c r="B18" s="81">
        <f>(VLOOKUP($A17,'Occupancy Raw Data'!$B$8:$BE$51,'Occupancy Raw Data'!T$3,FALSE))/100</f>
        <v>8.4381914257002193E-3</v>
      </c>
      <c r="C18" s="82">
        <f>(VLOOKUP($A17,'Occupancy Raw Data'!$B$8:$BE$51,'Occupancy Raw Data'!U$3,FALSE))/100</f>
        <v>-6.3275750305770593E-3</v>
      </c>
      <c r="D18" s="82">
        <f>(VLOOKUP($A17,'Occupancy Raw Data'!$B$8:$BE$51,'Occupancy Raw Data'!V$3,FALSE))/100</f>
        <v>2.4495667031925899E-3</v>
      </c>
      <c r="E18" s="82">
        <f>(VLOOKUP($A17,'Occupancy Raw Data'!$B$8:$BE$51,'Occupancy Raw Data'!W$3,FALSE))/100</f>
        <v>-1.06917079605151E-2</v>
      </c>
      <c r="F18" s="82">
        <f>(VLOOKUP($A17,'Occupancy Raw Data'!$B$8:$BE$51,'Occupancy Raw Data'!X$3,FALSE))/100</f>
        <v>1.08385150014144E-2</v>
      </c>
      <c r="G18" s="82">
        <f>(VLOOKUP($A17,'Occupancy Raw Data'!$B$8:$BE$51,'Occupancy Raw Data'!Y$3,FALSE))/100</f>
        <v>4.33946514031497E-4</v>
      </c>
      <c r="H18" s="83">
        <f>(VLOOKUP($A17,'Occupancy Raw Data'!$B$8:$BE$51,'Occupancy Raw Data'!AA$3,FALSE))/100</f>
        <v>1.70554708347271E-2</v>
      </c>
      <c r="I18" s="83">
        <f>(VLOOKUP($A17,'Occupancy Raw Data'!$B$8:$BE$51,'Occupancy Raw Data'!AB$3,FALSE))/100</f>
        <v>2.18217336695876E-2</v>
      </c>
      <c r="J18" s="82">
        <f>(VLOOKUP($A17,'Occupancy Raw Data'!$B$8:$BE$51,'Occupancy Raw Data'!AC$3,FALSE))/100</f>
        <v>1.9401520104146499E-2</v>
      </c>
      <c r="K18" s="84">
        <f>(VLOOKUP($A17,'Occupancy Raw Data'!$B$8:$BE$51,'Occupancy Raw Data'!AE$3,FALSE))/100</f>
        <v>5.89148553049469E-3</v>
      </c>
      <c r="M18" s="81">
        <f>(VLOOKUP($A17,'ADR Raw Data'!$B$6:$BE$49,'ADR Raw Data'!T$1,FALSE))/100</f>
        <v>-9.9616455516212503E-3</v>
      </c>
      <c r="N18" s="82">
        <f>(VLOOKUP($A17,'ADR Raw Data'!$B$6:$BE$49,'ADR Raw Data'!U$1,FALSE))/100</f>
        <v>-2.9466931053786199E-2</v>
      </c>
      <c r="O18" s="82">
        <f>(VLOOKUP($A17,'ADR Raw Data'!$B$6:$BE$49,'ADR Raw Data'!V$1,FALSE))/100</f>
        <v>-2.6903195348631E-2</v>
      </c>
      <c r="P18" s="82">
        <f>(VLOOKUP($A17,'ADR Raw Data'!$B$6:$BE$49,'ADR Raw Data'!W$1,FALSE))/100</f>
        <v>-3.6437519385333399E-2</v>
      </c>
      <c r="Q18" s="82">
        <f>(VLOOKUP($A17,'ADR Raw Data'!$B$6:$BE$49,'ADR Raw Data'!X$1,FALSE))/100</f>
        <v>-1.6184007175377501E-2</v>
      </c>
      <c r="R18" s="82">
        <f>(VLOOKUP($A17,'ADR Raw Data'!$B$6:$BE$49,'ADR Raw Data'!Y$1,FALSE))/100</f>
        <v>-2.52674978084063E-2</v>
      </c>
      <c r="S18" s="83">
        <f>(VLOOKUP($A17,'ADR Raw Data'!$B$6:$BE$49,'ADR Raw Data'!AA$1,FALSE))/100</f>
        <v>-8.9379743194547695E-3</v>
      </c>
      <c r="T18" s="83">
        <f>(VLOOKUP($A17,'ADR Raw Data'!$B$6:$BE$49,'ADR Raw Data'!AB$1,FALSE))/100</f>
        <v>1.2346121009258798E-2</v>
      </c>
      <c r="U18" s="82">
        <f>(VLOOKUP($A17,'ADR Raw Data'!$B$6:$BE$49,'ADR Raw Data'!AC$1,FALSE))/100</f>
        <v>1.4281519544778901E-3</v>
      </c>
      <c r="V18" s="84">
        <f>(VLOOKUP($A17,'ADR Raw Data'!$B$6:$BE$49,'ADR Raw Data'!AE$1,FALSE))/100</f>
        <v>-1.7615510931388401E-2</v>
      </c>
      <c r="X18" s="81">
        <f>(VLOOKUP($A17,'RevPAR Raw Data'!$B$6:$BE$49,'RevPAR Raw Data'!T$1,FALSE))/100</f>
        <v>-1.6075123980005802E-3</v>
      </c>
      <c r="Y18" s="82">
        <f>(VLOOKUP($A17,'RevPAR Raw Data'!$B$6:$BE$49,'RevPAR Raw Data'!U$1,FALSE))/100</f>
        <v>-3.5608051867199599E-2</v>
      </c>
      <c r="Z18" s="82">
        <f>(VLOOKUP($A17,'RevPAR Raw Data'!$B$6:$BE$49,'RevPAR Raw Data'!V$1,FALSE))/100</f>
        <v>-2.45195298169739E-2</v>
      </c>
      <c r="AA18" s="82">
        <f>(VLOOKUP($A17,'RevPAR Raw Data'!$B$6:$BE$49,'RevPAR Raw Data'!W$1,FALSE))/100</f>
        <v>-4.67396480297749E-2</v>
      </c>
      <c r="AB18" s="82">
        <f>(VLOOKUP($A17,'RevPAR Raw Data'!$B$6:$BE$49,'RevPAR Raw Data'!X$1,FALSE))/100</f>
        <v>-5.5209027785164295E-3</v>
      </c>
      <c r="AC18" s="82">
        <f>(VLOOKUP($A17,'RevPAR Raw Data'!$B$6:$BE$49,'RevPAR Raw Data'!Y$1,FALSE))/100</f>
        <v>-2.48445160369671E-2</v>
      </c>
      <c r="AD18" s="83">
        <f>(VLOOKUP($A17,'RevPAR Raw Data'!$B$6:$BE$49,'RevPAR Raw Data'!AA$1,FALSE))/100</f>
        <v>7.9650551549453191E-3</v>
      </c>
      <c r="AE18" s="83">
        <f>(VLOOKUP($A17,'RevPAR Raw Data'!$B$6:$BE$49,'RevPAR Raw Data'!AB$1,FALSE))/100</f>
        <v>3.4437268443362999E-2</v>
      </c>
      <c r="AF18" s="82">
        <f>(VLOOKUP($A17,'RevPAR Raw Data'!$B$6:$BE$49,'RevPAR Raw Data'!AC$1,FALSE))/100</f>
        <v>2.0857380377481E-2</v>
      </c>
      <c r="AG18" s="84">
        <f>(VLOOKUP($A17,'RevPAR Raw Data'!$B$6:$BE$49,'RevPAR Raw Data'!AE$1,FALSE))/100</f>
        <v>-1.18278069286582E-2</v>
      </c>
    </row>
    <row r="19" spans="1:33" x14ac:dyDescent="0.2">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x14ac:dyDescent="0.2">
      <c r="A20" s="108" t="s">
        <v>20</v>
      </c>
      <c r="B20" s="85">
        <f>(VLOOKUP($A20,'Occupancy Raw Data'!$B$8:$BE$51,'Occupancy Raw Data'!G$3,FALSE))/100</f>
        <v>0.61557136676121305</v>
      </c>
      <c r="C20" s="91">
        <f>(VLOOKUP($A20,'Occupancy Raw Data'!$B$8:$BE$51,'Occupancy Raw Data'!H$3,FALSE))/100</f>
        <v>0.75145425700687396</v>
      </c>
      <c r="D20" s="91">
        <f>(VLOOKUP($A20,'Occupancy Raw Data'!$B$8:$BE$51,'Occupancy Raw Data'!I$3,FALSE))/100</f>
        <v>0.78950531224460307</v>
      </c>
      <c r="E20" s="91">
        <f>(VLOOKUP($A20,'Occupancy Raw Data'!$B$8:$BE$51,'Occupancy Raw Data'!J$3,FALSE))/100</f>
        <v>0.80832652276332795</v>
      </c>
      <c r="F20" s="91">
        <f>(VLOOKUP($A20,'Occupancy Raw Data'!$B$8:$BE$51,'Occupancy Raw Data'!K$3,FALSE))/100</f>
        <v>0.78371232152300296</v>
      </c>
      <c r="G20" s="92">
        <f>(VLOOKUP($A20,'Occupancy Raw Data'!$B$8:$BE$51,'Occupancy Raw Data'!L$3,FALSE))/100</f>
        <v>0.74971395605980407</v>
      </c>
      <c r="H20" s="91">
        <f>(VLOOKUP($A20,'Occupancy Raw Data'!$B$8:$BE$51,'Occupancy Raw Data'!N$3,FALSE))/100</f>
        <v>0.82392673429162</v>
      </c>
      <c r="I20" s="91">
        <f>(VLOOKUP($A20,'Occupancy Raw Data'!$B$8:$BE$51,'Occupancy Raw Data'!O$3,FALSE))/100</f>
        <v>0.81697995288688008</v>
      </c>
      <c r="J20" s="92">
        <f>(VLOOKUP($A20,'Occupancy Raw Data'!$B$8:$BE$51,'Occupancy Raw Data'!P$3,FALSE))/100</f>
        <v>0.82045334358925004</v>
      </c>
      <c r="K20" s="86">
        <f>(VLOOKUP($A20,'Occupancy Raw Data'!$B$8:$BE$51,'Occupancy Raw Data'!R$3,FALSE))/100</f>
        <v>0.76992520963964595</v>
      </c>
      <c r="M20" s="113">
        <f>VLOOKUP($A20,'ADR Raw Data'!$B$6:$BE$49,'ADR Raw Data'!G$1,FALSE)</f>
        <v>127.441351868483</v>
      </c>
      <c r="N20" s="114">
        <f>VLOOKUP($A20,'ADR Raw Data'!$B$6:$BE$49,'ADR Raw Data'!H$1,FALSE)</f>
        <v>129.30656259996101</v>
      </c>
      <c r="O20" s="114">
        <f>VLOOKUP($A20,'ADR Raw Data'!$B$6:$BE$49,'ADR Raw Data'!I$1,FALSE)</f>
        <v>133.52518313289599</v>
      </c>
      <c r="P20" s="114">
        <f>VLOOKUP($A20,'ADR Raw Data'!$B$6:$BE$49,'ADR Raw Data'!J$1,FALSE)</f>
        <v>133.65301772332501</v>
      </c>
      <c r="Q20" s="114">
        <f>VLOOKUP($A20,'ADR Raw Data'!$B$6:$BE$49,'ADR Raw Data'!K$1,FALSE)</f>
        <v>130.09168108207501</v>
      </c>
      <c r="R20" s="115">
        <f>VLOOKUP($A20,'ADR Raw Data'!$B$6:$BE$49,'ADR Raw Data'!L$1,FALSE)</f>
        <v>130.990168710082</v>
      </c>
      <c r="S20" s="114">
        <f>VLOOKUP($A20,'ADR Raw Data'!$B$6:$BE$49,'ADR Raw Data'!N$1,FALSE)</f>
        <v>152.322144295008</v>
      </c>
      <c r="T20" s="114">
        <f>VLOOKUP($A20,'ADR Raw Data'!$B$6:$BE$49,'ADR Raw Data'!O$1,FALSE)</f>
        <v>152.388805754972</v>
      </c>
      <c r="U20" s="115">
        <f>VLOOKUP($A20,'ADR Raw Data'!$B$6:$BE$49,'ADR Raw Data'!P$1,FALSE)</f>
        <v>152.35533391928499</v>
      </c>
      <c r="V20" s="116">
        <f>VLOOKUP($A20,'ADR Raw Data'!$B$6:$BE$49,'ADR Raw Data'!R$1,FALSE)</f>
        <v>137.49511268302899</v>
      </c>
      <c r="X20" s="113">
        <f>VLOOKUP($A20,'RevPAR Raw Data'!$B$6:$BE$49,'RevPAR Raw Data'!G$1,FALSE)</f>
        <v>78.4492471515792</v>
      </c>
      <c r="Y20" s="114">
        <f>VLOOKUP($A20,'RevPAR Raw Data'!$B$6:$BE$49,'RevPAR Raw Data'!H$1,FALSE)</f>
        <v>97.167966924666999</v>
      </c>
      <c r="Z20" s="114">
        <f>VLOOKUP($A20,'RevPAR Raw Data'!$B$6:$BE$49,'RevPAR Raw Data'!I$1,FALSE)</f>
        <v>105.418841401855</v>
      </c>
      <c r="AA20" s="114">
        <f>VLOOKUP($A20,'RevPAR Raw Data'!$B$6:$BE$49,'RevPAR Raw Data'!J$1,FALSE)</f>
        <v>108.035279073121</v>
      </c>
      <c r="AB20" s="114">
        <f>VLOOKUP($A20,'RevPAR Raw Data'!$B$6:$BE$49,'RevPAR Raw Data'!K$1,FALSE)</f>
        <v>101.95445339166299</v>
      </c>
      <c r="AC20" s="115">
        <f>VLOOKUP($A20,'RevPAR Raw Data'!$B$6:$BE$49,'RevPAR Raw Data'!L$1,FALSE)</f>
        <v>98.205157588577407</v>
      </c>
      <c r="AD20" s="114">
        <f>VLOOKUP($A20,'RevPAR Raw Data'!$B$6:$BE$49,'RevPAR Raw Data'!N$1,FALSE)</f>
        <v>125.502286909283</v>
      </c>
      <c r="AE20" s="114">
        <f>VLOOKUP($A20,'RevPAR Raw Data'!$B$6:$BE$49,'RevPAR Raw Data'!O$1,FALSE)</f>
        <v>124.498599346185</v>
      </c>
      <c r="AF20" s="115">
        <f>VLOOKUP($A20,'RevPAR Raw Data'!$B$6:$BE$49,'RevPAR Raw Data'!P$1,FALSE)</f>
        <v>125.000443127734</v>
      </c>
      <c r="AG20" s="116">
        <f>VLOOKUP($A20,'RevPAR Raw Data'!$B$6:$BE$49,'RevPAR Raw Data'!R$1,FALSE)</f>
        <v>105.860953456907</v>
      </c>
    </row>
    <row r="21" spans="1:33" x14ac:dyDescent="0.2">
      <c r="A21" s="93" t="s">
        <v>14</v>
      </c>
      <c r="B21" s="81">
        <f>(VLOOKUP($A20,'Occupancy Raw Data'!$B$8:$BE$51,'Occupancy Raw Data'!T$3,FALSE))/100</f>
        <v>4.6087669611737797E-2</v>
      </c>
      <c r="C21" s="82">
        <f>(VLOOKUP($A20,'Occupancy Raw Data'!$B$8:$BE$51,'Occupancy Raw Data'!U$3,FALSE))/100</f>
        <v>6.6384891657312395E-3</v>
      </c>
      <c r="D21" s="82">
        <f>(VLOOKUP($A20,'Occupancy Raw Data'!$B$8:$BE$51,'Occupancy Raw Data'!V$3,FALSE))/100</f>
        <v>-4.2767727140747003E-3</v>
      </c>
      <c r="E21" s="82">
        <f>(VLOOKUP($A20,'Occupancy Raw Data'!$B$8:$BE$51,'Occupancy Raw Data'!W$3,FALSE))/100</f>
        <v>5.7300697538051303E-5</v>
      </c>
      <c r="F21" s="82">
        <f>(VLOOKUP($A20,'Occupancy Raw Data'!$B$8:$BE$51,'Occupancy Raw Data'!X$3,FALSE))/100</f>
        <v>2.5009834417637399E-2</v>
      </c>
      <c r="G21" s="82">
        <f>(VLOOKUP($A20,'Occupancy Raw Data'!$B$8:$BE$51,'Occupancy Raw Data'!Y$3,FALSE))/100</f>
        <v>1.2930877253646101E-2</v>
      </c>
      <c r="H21" s="83">
        <f>(VLOOKUP($A20,'Occupancy Raw Data'!$B$8:$BE$51,'Occupancy Raw Data'!AA$3,FALSE))/100</f>
        <v>4.5692775423000501E-2</v>
      </c>
      <c r="I21" s="83">
        <f>(VLOOKUP($A20,'Occupancy Raw Data'!$B$8:$BE$51,'Occupancy Raw Data'!AB$3,FALSE))/100</f>
        <v>5.2861048245370003E-2</v>
      </c>
      <c r="J21" s="82">
        <f>(VLOOKUP($A20,'Occupancy Raw Data'!$B$8:$BE$51,'Occupancy Raw Data'!AC$3,FALSE))/100</f>
        <v>4.92494960337597E-2</v>
      </c>
      <c r="K21" s="84">
        <f>(VLOOKUP($A20,'Occupancy Raw Data'!$B$8:$BE$51,'Occupancy Raw Data'!AE$3,FALSE))/100</f>
        <v>2.37195710040882E-2</v>
      </c>
      <c r="M21" s="81">
        <f>(VLOOKUP($A20,'ADR Raw Data'!$B$6:$BE$49,'ADR Raw Data'!T$1,FALSE))/100</f>
        <v>3.19988529508188E-2</v>
      </c>
      <c r="N21" s="82">
        <f>(VLOOKUP($A20,'ADR Raw Data'!$B$6:$BE$49,'ADR Raw Data'!U$1,FALSE))/100</f>
        <v>-1.61772522279474E-2</v>
      </c>
      <c r="O21" s="82">
        <f>(VLOOKUP($A20,'ADR Raw Data'!$B$6:$BE$49,'ADR Raw Data'!V$1,FALSE))/100</f>
        <v>-2.0444580226128401E-2</v>
      </c>
      <c r="P21" s="82">
        <f>(VLOOKUP($A20,'ADR Raw Data'!$B$6:$BE$49,'ADR Raw Data'!W$1,FALSE))/100</f>
        <v>-1.5421808896260101E-2</v>
      </c>
      <c r="Q21" s="82">
        <f>(VLOOKUP($A20,'ADR Raw Data'!$B$6:$BE$49,'ADR Raw Data'!X$1,FALSE))/100</f>
        <v>-4.3429680806974999E-3</v>
      </c>
      <c r="R21" s="82">
        <f>(VLOOKUP($A20,'ADR Raw Data'!$B$6:$BE$49,'ADR Raw Data'!Y$1,FALSE))/100</f>
        <v>-7.6313908064281899E-3</v>
      </c>
      <c r="S21" s="83">
        <f>(VLOOKUP($A20,'ADR Raw Data'!$B$6:$BE$49,'ADR Raw Data'!AA$1,FALSE))/100</f>
        <v>3.8660169166366597E-3</v>
      </c>
      <c r="T21" s="83">
        <f>(VLOOKUP($A20,'ADR Raw Data'!$B$6:$BE$49,'ADR Raw Data'!AB$1,FALSE))/100</f>
        <v>1.2471253355513101E-2</v>
      </c>
      <c r="U21" s="82">
        <f>(VLOOKUP($A20,'ADR Raw Data'!$B$6:$BE$49,'ADR Raw Data'!AC$1,FALSE))/100</f>
        <v>8.1190571368911398E-3</v>
      </c>
      <c r="V21" s="84">
        <f>(VLOOKUP($A20,'ADR Raw Data'!$B$6:$BE$49,'ADR Raw Data'!AE$1,FALSE))/100</f>
        <v>-1.3460272457751499E-3</v>
      </c>
      <c r="X21" s="81">
        <f>(VLOOKUP($A20,'RevPAR Raw Data'!$B$6:$BE$49,'RevPAR Raw Data'!T$1,FALSE))/100</f>
        <v>7.9561275125308598E-2</v>
      </c>
      <c r="Y21" s="82">
        <f>(VLOOKUP($A20,'RevPAR Raw Data'!$B$6:$BE$49,'RevPAR Raw Data'!U$1,FALSE))/100</f>
        <v>-9.6461555758627013E-3</v>
      </c>
      <c r="Z21" s="82">
        <f>(VLOOKUP($A20,'RevPAR Raw Data'!$B$6:$BE$49,'RevPAR Raw Data'!V$1,FALSE))/100</f>
        <v>-2.4633916117341302E-2</v>
      </c>
      <c r="AA21" s="82">
        <f>(VLOOKUP($A20,'RevPAR Raw Data'!$B$6:$BE$49,'RevPAR Raw Data'!W$1,FALSE))/100</f>
        <v>-1.53653918791291E-2</v>
      </c>
      <c r="AB21" s="82">
        <f>(VLOOKUP($A20,'RevPAR Raw Data'!$B$6:$BE$49,'RevPAR Raw Data'!X$1,FALSE))/100</f>
        <v>2.0558249424360499E-2</v>
      </c>
      <c r="AC21" s="82">
        <f>(VLOOKUP($A20,'RevPAR Raw Data'!$B$6:$BE$49,'RevPAR Raw Data'!Y$1,FALSE))/100</f>
        <v>5.2008058694254702E-3</v>
      </c>
      <c r="AD21" s="83">
        <f>(VLOOKUP($A20,'RevPAR Raw Data'!$B$6:$BE$49,'RevPAR Raw Data'!AA$1,FALSE))/100</f>
        <v>4.9735441382390499E-2</v>
      </c>
      <c r="AE21" s="83">
        <f>(VLOOKUP($A20,'RevPAR Raw Data'!$B$6:$BE$49,'RevPAR Raw Data'!AB$1,FALSE))/100</f>
        <v>6.5991545126189197E-2</v>
      </c>
      <c r="AF21" s="82">
        <f>(VLOOKUP($A20,'RevPAR Raw Data'!$B$6:$BE$49,'RevPAR Raw Data'!AC$1,FALSE))/100</f>
        <v>5.7768412642912104E-2</v>
      </c>
      <c r="AG21" s="84">
        <f>(VLOOKUP($A20,'RevPAR Raw Data'!$B$6:$BE$49,'RevPAR Raw Data'!AE$1,FALSE))/100</f>
        <v>2.23416165694834E-2</v>
      </c>
    </row>
    <row r="22" spans="1:33" x14ac:dyDescent="0.2">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x14ac:dyDescent="0.2">
      <c r="A23" s="108" t="s">
        <v>21</v>
      </c>
      <c r="B23" s="85">
        <f>(VLOOKUP($A23,'Occupancy Raw Data'!$B$8:$BE$51,'Occupancy Raw Data'!G$3,FALSE))/100</f>
        <v>0.60629675810473804</v>
      </c>
      <c r="C23" s="91">
        <f>(VLOOKUP($A23,'Occupancy Raw Data'!$B$8:$BE$51,'Occupancy Raw Data'!H$3,FALSE))/100</f>
        <v>0.68013003206269995</v>
      </c>
      <c r="D23" s="91">
        <f>(VLOOKUP($A23,'Occupancy Raw Data'!$B$8:$BE$51,'Occupancy Raw Data'!I$3,FALSE))/100</f>
        <v>0.70092625578909806</v>
      </c>
      <c r="E23" s="91">
        <f>(VLOOKUP($A23,'Occupancy Raw Data'!$B$8:$BE$51,'Occupancy Raw Data'!J$3,FALSE))/100</f>
        <v>0.70622550765942194</v>
      </c>
      <c r="F23" s="91">
        <f>(VLOOKUP($A23,'Occupancy Raw Data'!$B$8:$BE$51,'Occupancy Raw Data'!K$3,FALSE))/100</f>
        <v>0.70399893124331991</v>
      </c>
      <c r="G23" s="92">
        <f>(VLOOKUP($A23,'Occupancy Raw Data'!$B$8:$BE$51,'Occupancy Raw Data'!L$3,FALSE))/100</f>
        <v>0.67951549697185598</v>
      </c>
      <c r="H23" s="91">
        <f>(VLOOKUP($A23,'Occupancy Raw Data'!$B$8:$BE$51,'Occupancy Raw Data'!N$3,FALSE))/100</f>
        <v>0.76024225151407099</v>
      </c>
      <c r="I23" s="91">
        <f>(VLOOKUP($A23,'Occupancy Raw Data'!$B$8:$BE$51,'Occupancy Raw Data'!O$3,FALSE))/100</f>
        <v>0.75881724260776595</v>
      </c>
      <c r="J23" s="92">
        <f>(VLOOKUP($A23,'Occupancy Raw Data'!$B$8:$BE$51,'Occupancy Raw Data'!P$3,FALSE))/100</f>
        <v>0.75952974706091891</v>
      </c>
      <c r="K23" s="86">
        <f>(VLOOKUP($A23,'Occupancy Raw Data'!$B$8:$BE$51,'Occupancy Raw Data'!R$3,FALSE))/100</f>
        <v>0.70237671128301604</v>
      </c>
      <c r="M23" s="113">
        <f>VLOOKUP($A23,'ADR Raw Data'!$B$6:$BE$49,'ADR Raw Data'!G$1,FALSE)</f>
        <v>89.4368130738156</v>
      </c>
      <c r="N23" s="114">
        <f>VLOOKUP($A23,'ADR Raw Data'!$B$6:$BE$49,'ADR Raw Data'!H$1,FALSE)</f>
        <v>91.997936882079401</v>
      </c>
      <c r="O23" s="114">
        <f>VLOOKUP($A23,'ADR Raw Data'!$B$6:$BE$49,'ADR Raw Data'!I$1,FALSE)</f>
        <v>93.004397712833494</v>
      </c>
      <c r="P23" s="114">
        <f>VLOOKUP($A23,'ADR Raw Data'!$B$6:$BE$49,'ADR Raw Data'!J$1,FALSE)</f>
        <v>92.828591966706597</v>
      </c>
      <c r="Q23" s="114">
        <f>VLOOKUP($A23,'ADR Raw Data'!$B$6:$BE$49,'ADR Raw Data'!K$1,FALSE)</f>
        <v>92.359411094945898</v>
      </c>
      <c r="R23" s="115">
        <f>VLOOKUP($A23,'ADR Raw Data'!$B$6:$BE$49,'ADR Raw Data'!L$1,FALSE)</f>
        <v>91.996100581944006</v>
      </c>
      <c r="S23" s="114">
        <f>VLOOKUP($A23,'ADR Raw Data'!$B$6:$BE$49,'ADR Raw Data'!N$1,FALSE)</f>
        <v>110.306888472352</v>
      </c>
      <c r="T23" s="114">
        <f>VLOOKUP($A23,'ADR Raw Data'!$B$6:$BE$49,'ADR Raw Data'!O$1,FALSE)</f>
        <v>110.399303403755</v>
      </c>
      <c r="U23" s="115">
        <f>VLOOKUP($A23,'ADR Raw Data'!$B$6:$BE$49,'ADR Raw Data'!P$1,FALSE)</f>
        <v>110.353052591463</v>
      </c>
      <c r="V23" s="116">
        <f>VLOOKUP($A23,'ADR Raw Data'!$B$6:$BE$49,'ADR Raw Data'!R$1,FALSE)</f>
        <v>97.667721723063494</v>
      </c>
      <c r="X23" s="113">
        <f>VLOOKUP($A23,'RevPAR Raw Data'!$B$6:$BE$49,'RevPAR Raw Data'!G$1,FALSE)</f>
        <v>54.225249821873803</v>
      </c>
      <c r="Y23" s="114">
        <f>VLOOKUP($A23,'RevPAR Raw Data'!$B$6:$BE$49,'RevPAR Raw Data'!H$1,FALSE)</f>
        <v>62.570559761311003</v>
      </c>
      <c r="Z23" s="114">
        <f>VLOOKUP($A23,'RevPAR Raw Data'!$B$6:$BE$49,'RevPAR Raw Data'!I$1,FALSE)</f>
        <v>65.189224260776598</v>
      </c>
      <c r="AA23" s="114">
        <f>VLOOKUP($A23,'RevPAR Raw Data'!$B$6:$BE$49,'RevPAR Raw Data'!J$1,FALSE)</f>
        <v>65.557919486996695</v>
      </c>
      <c r="AB23" s="114">
        <f>VLOOKUP($A23,'RevPAR Raw Data'!$B$6:$BE$49,'RevPAR Raw Data'!K$1,FALSE)</f>
        <v>65.020926701104301</v>
      </c>
      <c r="AC23" s="115">
        <f>VLOOKUP($A23,'RevPAR Raw Data'!$B$6:$BE$49,'RevPAR Raw Data'!L$1,FALSE)</f>
        <v>62.512776006412501</v>
      </c>
      <c r="AD23" s="114">
        <f>VLOOKUP($A23,'RevPAR Raw Data'!$B$6:$BE$49,'RevPAR Raw Data'!N$1,FALSE)</f>
        <v>83.859957249732801</v>
      </c>
      <c r="AE23" s="114">
        <f>VLOOKUP($A23,'RevPAR Raw Data'!$B$6:$BE$49,'RevPAR Raw Data'!O$1,FALSE)</f>
        <v>83.772894994656198</v>
      </c>
      <c r="AF23" s="115">
        <f>VLOOKUP($A23,'RevPAR Raw Data'!$B$6:$BE$49,'RevPAR Raw Data'!P$1,FALSE)</f>
        <v>83.8164261221945</v>
      </c>
      <c r="AG23" s="116">
        <f>VLOOKUP($A23,'RevPAR Raw Data'!$B$6:$BE$49,'RevPAR Raw Data'!R$1,FALSE)</f>
        <v>68.5995331823502</v>
      </c>
    </row>
    <row r="24" spans="1:33" x14ac:dyDescent="0.2">
      <c r="A24" s="93" t="s">
        <v>14</v>
      </c>
      <c r="B24" s="81">
        <f>(VLOOKUP($A23,'Occupancy Raw Data'!$B$8:$BE$51,'Occupancy Raw Data'!T$3,FALSE))/100</f>
        <v>5.3590869179153601E-2</v>
      </c>
      <c r="C24" s="82">
        <f>(VLOOKUP($A23,'Occupancy Raw Data'!$B$8:$BE$51,'Occupancy Raw Data'!U$3,FALSE))/100</f>
        <v>3.9453856366993501E-2</v>
      </c>
      <c r="D24" s="82">
        <f>(VLOOKUP($A23,'Occupancy Raw Data'!$B$8:$BE$51,'Occupancy Raw Data'!V$3,FALSE))/100</f>
        <v>8.2975804573307502E-3</v>
      </c>
      <c r="E24" s="82">
        <f>(VLOOKUP($A23,'Occupancy Raw Data'!$B$8:$BE$51,'Occupancy Raw Data'!W$3,FALSE))/100</f>
        <v>-1.2284940685414001E-2</v>
      </c>
      <c r="F24" s="82">
        <f>(VLOOKUP($A23,'Occupancy Raw Data'!$B$8:$BE$51,'Occupancy Raw Data'!X$3,FALSE))/100</f>
        <v>2.5986205130013099E-2</v>
      </c>
      <c r="G24" s="82">
        <f>(VLOOKUP($A23,'Occupancy Raw Data'!$B$8:$BE$51,'Occupancy Raw Data'!Y$3,FALSE))/100</f>
        <v>2.1487486118150597E-2</v>
      </c>
      <c r="H24" s="83">
        <f>(VLOOKUP($A23,'Occupancy Raw Data'!$B$8:$BE$51,'Occupancy Raw Data'!AA$3,FALSE))/100</f>
        <v>5.0853999711591408E-2</v>
      </c>
      <c r="I24" s="83">
        <f>(VLOOKUP($A23,'Occupancy Raw Data'!$B$8:$BE$51,'Occupancy Raw Data'!AB$3,FALSE))/100</f>
        <v>6.3644996946458296E-2</v>
      </c>
      <c r="J24" s="82">
        <f>(VLOOKUP($A23,'Occupancy Raw Data'!$B$8:$BE$51,'Occupancy Raw Data'!AC$3,FALSE))/100</f>
        <v>5.7204811493738204E-2</v>
      </c>
      <c r="K24" s="84">
        <f>(VLOOKUP($A23,'Occupancy Raw Data'!$B$8:$BE$51,'Occupancy Raw Data'!AE$3,FALSE))/100</f>
        <v>3.22624686973704E-2</v>
      </c>
      <c r="M24" s="81">
        <f>(VLOOKUP($A23,'ADR Raw Data'!$B$6:$BE$49,'ADR Raw Data'!T$1,FALSE))/100</f>
        <v>6.5953905862415098E-3</v>
      </c>
      <c r="N24" s="82">
        <f>(VLOOKUP($A23,'ADR Raw Data'!$B$6:$BE$49,'ADR Raw Data'!U$1,FALSE))/100</f>
        <v>3.60391999612736E-3</v>
      </c>
      <c r="O24" s="82">
        <f>(VLOOKUP($A23,'ADR Raw Data'!$B$6:$BE$49,'ADR Raw Data'!V$1,FALSE))/100</f>
        <v>-9.9584798584161308E-3</v>
      </c>
      <c r="P24" s="82">
        <f>(VLOOKUP($A23,'ADR Raw Data'!$B$6:$BE$49,'ADR Raw Data'!W$1,FALSE))/100</f>
        <v>-1.4910111778839099E-2</v>
      </c>
      <c r="Q24" s="82">
        <f>(VLOOKUP($A23,'ADR Raw Data'!$B$6:$BE$49,'ADR Raw Data'!X$1,FALSE))/100</f>
        <v>-8.662983471349979E-3</v>
      </c>
      <c r="R24" s="82">
        <f>(VLOOKUP($A23,'ADR Raw Data'!$B$6:$BE$49,'ADR Raw Data'!Y$1,FALSE))/100</f>
        <v>-5.6195990838501398E-3</v>
      </c>
      <c r="S24" s="83">
        <f>(VLOOKUP($A23,'ADR Raw Data'!$B$6:$BE$49,'ADR Raw Data'!AA$1,FALSE))/100</f>
        <v>1.55242913354387E-2</v>
      </c>
      <c r="T24" s="83">
        <f>(VLOOKUP($A23,'ADR Raw Data'!$B$6:$BE$49,'ADR Raw Data'!AB$1,FALSE))/100</f>
        <v>1.13897653091058E-2</v>
      </c>
      <c r="U24" s="82">
        <f>(VLOOKUP($A23,'ADR Raw Data'!$B$6:$BE$49,'ADR Raw Data'!AC$1,FALSE))/100</f>
        <v>1.3468957530199199E-2</v>
      </c>
      <c r="V24" s="84">
        <f>(VLOOKUP($A23,'ADR Raw Data'!$B$6:$BE$49,'ADR Raw Data'!AE$1,FALSE))/100</f>
        <v>2.1874631180470701E-3</v>
      </c>
      <c r="X24" s="81">
        <f>(VLOOKUP($A23,'RevPAR Raw Data'!$B$6:$BE$49,'RevPAR Raw Data'!T$1,FALSE))/100</f>
        <v>6.0539712479487806E-2</v>
      </c>
      <c r="Y24" s="82">
        <f>(VLOOKUP($A23,'RevPAR Raw Data'!$B$6:$BE$49,'RevPAR Raw Data'!U$1,FALSE))/100</f>
        <v>4.3199964905006202E-2</v>
      </c>
      <c r="Z24" s="82">
        <f>(VLOOKUP($A23,'RevPAR Raw Data'!$B$6:$BE$49,'RevPAR Raw Data'!V$1,FALSE))/100</f>
        <v>-1.7435306889432901E-3</v>
      </c>
      <c r="AA24" s="82">
        <f>(VLOOKUP($A23,'RevPAR Raw Data'!$B$6:$BE$49,'RevPAR Raw Data'!W$1,FALSE))/100</f>
        <v>-2.70118826254372E-2</v>
      </c>
      <c r="AB24" s="82">
        <f>(VLOOKUP($A23,'RevPAR Raw Data'!$B$6:$BE$49,'RevPAR Raw Data'!X$1,FALSE))/100</f>
        <v>1.7098103593138701E-2</v>
      </c>
      <c r="AC24" s="82">
        <f>(VLOOKUP($A23,'RevPAR Raw Data'!$B$6:$BE$49,'RevPAR Raw Data'!Y$1,FALSE))/100</f>
        <v>1.5747135976996701E-2</v>
      </c>
      <c r="AD24" s="83">
        <f>(VLOOKUP($A23,'RevPAR Raw Data'!$B$6:$BE$49,'RevPAR Raw Data'!AA$1,FALSE))/100</f>
        <v>6.7167763354125207E-2</v>
      </c>
      <c r="AE24" s="83">
        <f>(VLOOKUP($A23,'RevPAR Raw Data'!$B$6:$BE$49,'RevPAR Raw Data'!AB$1,FALSE))/100</f>
        <v>7.5759663833882995E-2</v>
      </c>
      <c r="AF24" s="82">
        <f>(VLOOKUP($A23,'RevPAR Raw Data'!$B$6:$BE$49,'RevPAR Raw Data'!AC$1,FALSE))/100</f>
        <v>7.1444258200469693E-2</v>
      </c>
      <c r="AG24" s="84">
        <f>(VLOOKUP($A23,'RevPAR Raw Data'!$B$6:$BE$49,'RevPAR Raw Data'!AE$1,FALSE))/100</f>
        <v>3.4520504775790099E-2</v>
      </c>
    </row>
    <row r="25" spans="1:33" x14ac:dyDescent="0.2">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x14ac:dyDescent="0.2">
      <c r="A26" s="108" t="s">
        <v>22</v>
      </c>
      <c r="B26" s="85">
        <f>(VLOOKUP($A26,'Occupancy Raw Data'!$B$8:$BE$51,'Occupancy Raw Data'!G$3,FALSE))/100</f>
        <v>0.56516294376328702</v>
      </c>
      <c r="C26" s="91">
        <f>(VLOOKUP($A26,'Occupancy Raw Data'!$B$8:$BE$51,'Occupancy Raw Data'!H$3,FALSE))/100</f>
        <v>0.58980108920406504</v>
      </c>
      <c r="D26" s="91">
        <f>(VLOOKUP($A26,'Occupancy Raw Data'!$B$8:$BE$51,'Occupancy Raw Data'!I$3,FALSE))/100</f>
        <v>0.60223665433788598</v>
      </c>
      <c r="E26" s="91">
        <f>(VLOOKUP($A26,'Occupancy Raw Data'!$B$8:$BE$51,'Occupancy Raw Data'!J$3,FALSE))/100</f>
        <v>0.621661764277601</v>
      </c>
      <c r="F26" s="91">
        <f>(VLOOKUP($A26,'Occupancy Raw Data'!$B$8:$BE$51,'Occupancy Raw Data'!K$3,FALSE))/100</f>
        <v>0.62603022978128497</v>
      </c>
      <c r="G26" s="92">
        <f>(VLOOKUP($A26,'Occupancy Raw Data'!$B$8:$BE$51,'Occupancy Raw Data'!L$3,FALSE))/100</f>
        <v>0.60097853627282494</v>
      </c>
      <c r="H26" s="91">
        <f>(VLOOKUP($A26,'Occupancy Raw Data'!$B$8:$BE$51,'Occupancy Raw Data'!N$3,FALSE))/100</f>
        <v>0.68401432856685207</v>
      </c>
      <c r="I26" s="91">
        <f>(VLOOKUP($A26,'Occupancy Raw Data'!$B$8:$BE$51,'Occupancy Raw Data'!O$3,FALSE))/100</f>
        <v>0.70291522264612494</v>
      </c>
      <c r="J26" s="92">
        <f>(VLOOKUP($A26,'Occupancy Raw Data'!$B$8:$BE$51,'Occupancy Raw Data'!P$3,FALSE))/100</f>
        <v>0.69346477560648789</v>
      </c>
      <c r="K26" s="86">
        <f>(VLOOKUP($A26,'Occupancy Raw Data'!$B$8:$BE$51,'Occupancy Raw Data'!R$3,FALSE))/100</f>
        <v>0.627403176082443</v>
      </c>
      <c r="M26" s="113">
        <f>VLOOKUP($A26,'ADR Raw Data'!$B$6:$BE$49,'ADR Raw Data'!G$1,FALSE)</f>
        <v>70.919827553334002</v>
      </c>
      <c r="N26" s="114">
        <f>VLOOKUP($A26,'ADR Raw Data'!$B$6:$BE$49,'ADR Raw Data'!H$1,FALSE)</f>
        <v>67.592346262097493</v>
      </c>
      <c r="O26" s="114">
        <f>VLOOKUP($A26,'ADR Raw Data'!$B$6:$BE$49,'ADR Raw Data'!I$1,FALSE)</f>
        <v>67.7031735335364</v>
      </c>
      <c r="P26" s="114">
        <f>VLOOKUP($A26,'ADR Raw Data'!$B$6:$BE$49,'ADR Raw Data'!J$1,FALSE)</f>
        <v>68.334665253443205</v>
      </c>
      <c r="Q26" s="114">
        <f>VLOOKUP($A26,'ADR Raw Data'!$B$6:$BE$49,'ADR Raw Data'!K$1,FALSE)</f>
        <v>68.593141603088895</v>
      </c>
      <c r="R26" s="115">
        <f>VLOOKUP($A26,'ADR Raw Data'!$B$6:$BE$49,'ADR Raw Data'!L$1,FALSE)</f>
        <v>68.602469803932905</v>
      </c>
      <c r="S26" s="114">
        <f>VLOOKUP($A26,'ADR Raw Data'!$B$6:$BE$49,'ADR Raw Data'!N$1,FALSE)</f>
        <v>82.946717218035502</v>
      </c>
      <c r="T26" s="114">
        <f>VLOOKUP($A26,'ADR Raw Data'!$B$6:$BE$49,'ADR Raw Data'!O$1,FALSE)</f>
        <v>85.751707789194498</v>
      </c>
      <c r="U26" s="115">
        <f>VLOOKUP($A26,'ADR Raw Data'!$B$6:$BE$49,'ADR Raw Data'!P$1,FALSE)</f>
        <v>84.368325525481296</v>
      </c>
      <c r="V26" s="116">
        <f>VLOOKUP($A26,'ADR Raw Data'!$B$6:$BE$49,'ADR Raw Data'!R$1,FALSE)</f>
        <v>73.5812986459065</v>
      </c>
      <c r="X26" s="113">
        <f>VLOOKUP($A26,'RevPAR Raw Data'!$B$6:$BE$49,'RevPAR Raw Data'!G$1,FALSE)</f>
        <v>40.081258511226899</v>
      </c>
      <c r="Y26" s="114">
        <f>VLOOKUP($A26,'RevPAR Raw Data'!$B$6:$BE$49,'RevPAR Raw Data'!H$1,FALSE)</f>
        <v>39.866039447243402</v>
      </c>
      <c r="Z26" s="114">
        <f>VLOOKUP($A26,'RevPAR Raw Data'!$B$6:$BE$49,'RevPAR Raw Data'!I$1,FALSE)</f>
        <v>40.773332716894302</v>
      </c>
      <c r="AA26" s="114">
        <f>VLOOKUP($A26,'RevPAR Raw Data'!$B$6:$BE$49,'RevPAR Raw Data'!J$1,FALSE)</f>
        <v>42.481048562774802</v>
      </c>
      <c r="AB26" s="114">
        <f>VLOOKUP($A26,'RevPAR Raw Data'!$B$6:$BE$49,'RevPAR Raw Data'!K$1,FALSE)</f>
        <v>42.941380199202001</v>
      </c>
      <c r="AC26" s="115">
        <f>VLOOKUP($A26,'RevPAR Raw Data'!$B$6:$BE$49,'RevPAR Raw Data'!L$1,FALSE)</f>
        <v>41.228611887468297</v>
      </c>
      <c r="AD26" s="114">
        <f>VLOOKUP($A26,'RevPAR Raw Data'!$B$6:$BE$49,'RevPAR Raw Data'!N$1,FALSE)</f>
        <v>56.736743084719102</v>
      </c>
      <c r="AE26" s="114">
        <f>VLOOKUP($A26,'RevPAR Raw Data'!$B$6:$BE$49,'RevPAR Raw Data'!O$1,FALSE)</f>
        <v>60.276180772927098</v>
      </c>
      <c r="AF26" s="115">
        <f>VLOOKUP($A26,'RevPAR Raw Data'!$B$6:$BE$49,'RevPAR Raw Data'!P$1,FALSE)</f>
        <v>58.5064619288231</v>
      </c>
      <c r="AG26" s="116">
        <f>VLOOKUP($A26,'RevPAR Raw Data'!$B$6:$BE$49,'RevPAR Raw Data'!R$1,FALSE)</f>
        <v>46.165140470712501</v>
      </c>
    </row>
    <row r="27" spans="1:33" x14ac:dyDescent="0.2">
      <c r="A27" s="93" t="s">
        <v>14</v>
      </c>
      <c r="B27" s="81">
        <f>(VLOOKUP($A26,'Occupancy Raw Data'!$B$8:$BE$51,'Occupancy Raw Data'!T$3,FALSE))/100</f>
        <v>7.0423537261635E-2</v>
      </c>
      <c r="C27" s="82">
        <f>(VLOOKUP($A26,'Occupancy Raw Data'!$B$8:$BE$51,'Occupancy Raw Data'!U$3,FALSE))/100</f>
        <v>6.4740469047507507E-2</v>
      </c>
      <c r="D27" s="82">
        <f>(VLOOKUP($A26,'Occupancy Raw Data'!$B$8:$BE$51,'Occupancy Raw Data'!V$3,FALSE))/100</f>
        <v>5.5472951140550994E-2</v>
      </c>
      <c r="E27" s="82">
        <f>(VLOOKUP($A26,'Occupancy Raw Data'!$B$8:$BE$51,'Occupancy Raw Data'!W$3,FALSE))/100</f>
        <v>4.2310963936141296E-2</v>
      </c>
      <c r="F27" s="82">
        <f>(VLOOKUP($A26,'Occupancy Raw Data'!$B$8:$BE$51,'Occupancy Raw Data'!X$3,FALSE))/100</f>
        <v>6.1077083258079902E-2</v>
      </c>
      <c r="G27" s="82">
        <f>(VLOOKUP($A26,'Occupancy Raw Data'!$B$8:$BE$51,'Occupancy Raw Data'!Y$3,FALSE))/100</f>
        <v>5.8461233877805795E-2</v>
      </c>
      <c r="H27" s="83">
        <f>(VLOOKUP($A26,'Occupancy Raw Data'!$B$8:$BE$51,'Occupancy Raw Data'!AA$3,FALSE))/100</f>
        <v>3.14825653103223E-2</v>
      </c>
      <c r="I27" s="83">
        <f>(VLOOKUP($A26,'Occupancy Raw Data'!$B$8:$BE$51,'Occupancy Raw Data'!AB$3,FALSE))/100</f>
        <v>5.2505170035856696E-2</v>
      </c>
      <c r="J27" s="82">
        <f>(VLOOKUP($A26,'Occupancy Raw Data'!$B$8:$BE$51,'Occupancy Raw Data'!AC$3,FALSE))/100</f>
        <v>4.2031084768485903E-2</v>
      </c>
      <c r="K27" s="84">
        <f>(VLOOKUP($A26,'Occupancy Raw Data'!$B$8:$BE$51,'Occupancy Raw Data'!AE$3,FALSE))/100</f>
        <v>5.3203588499072897E-2</v>
      </c>
      <c r="M27" s="81">
        <f>(VLOOKUP($A26,'ADR Raw Data'!$B$6:$BE$49,'ADR Raw Data'!T$1,FALSE))/100</f>
        <v>4.4360585995745098E-2</v>
      </c>
      <c r="N27" s="82">
        <f>(VLOOKUP($A26,'ADR Raw Data'!$B$6:$BE$49,'ADR Raw Data'!U$1,FALSE))/100</f>
        <v>-2.3597980743932202E-2</v>
      </c>
      <c r="O27" s="82">
        <f>(VLOOKUP($A26,'ADR Raw Data'!$B$6:$BE$49,'ADR Raw Data'!V$1,FALSE))/100</f>
        <v>-2.4990663231845497E-2</v>
      </c>
      <c r="P27" s="82">
        <f>(VLOOKUP($A26,'ADR Raw Data'!$B$6:$BE$49,'ADR Raw Data'!W$1,FALSE))/100</f>
        <v>-3.0498250269448399E-2</v>
      </c>
      <c r="Q27" s="82">
        <f>(VLOOKUP($A26,'ADR Raw Data'!$B$6:$BE$49,'ADR Raw Data'!X$1,FALSE))/100</f>
        <v>-2.2292252126588901E-2</v>
      </c>
      <c r="R27" s="82">
        <f>(VLOOKUP($A26,'ADR Raw Data'!$B$6:$BE$49,'ADR Raw Data'!Y$1,FALSE))/100</f>
        <v>-1.2648839681644399E-2</v>
      </c>
      <c r="S27" s="83">
        <f>(VLOOKUP($A26,'ADR Raw Data'!$B$6:$BE$49,'ADR Raw Data'!AA$1,FALSE))/100</f>
        <v>-3.3129595169772104E-2</v>
      </c>
      <c r="T27" s="83">
        <f>(VLOOKUP($A26,'ADR Raw Data'!$B$6:$BE$49,'ADR Raw Data'!AB$1,FALSE))/100</f>
        <v>-1.02671183459853E-2</v>
      </c>
      <c r="U27" s="82">
        <f>(VLOOKUP($A26,'ADR Raw Data'!$B$6:$BE$49,'ADR Raw Data'!AC$1,FALSE))/100</f>
        <v>-2.1437285044023299E-2</v>
      </c>
      <c r="V27" s="84">
        <f>(VLOOKUP($A26,'ADR Raw Data'!$B$6:$BE$49,'ADR Raw Data'!AE$1,FALSE))/100</f>
        <v>-1.6613538535048201E-2</v>
      </c>
      <c r="X27" s="81">
        <f>(VLOOKUP($A26,'RevPAR Raw Data'!$B$6:$BE$49,'RevPAR Raw Data'!T$1,FALSE))/100</f>
        <v>0.117908152638199</v>
      </c>
      <c r="Y27" s="82">
        <f>(VLOOKUP($A26,'RevPAR Raw Data'!$B$6:$BE$49,'RevPAR Raw Data'!U$1,FALSE))/100</f>
        <v>3.9614743961638998E-2</v>
      </c>
      <c r="Z27" s="82">
        <f>(VLOOKUP($A26,'RevPAR Raw Data'!$B$6:$BE$49,'RevPAR Raw Data'!V$1,FALSE))/100</f>
        <v>2.9095982068275399E-2</v>
      </c>
      <c r="AA27" s="82">
        <f>(VLOOKUP($A26,'RevPAR Raw Data'!$B$6:$BE$49,'RevPAR Raw Data'!W$1,FALSE))/100</f>
        <v>1.0522303299426801E-2</v>
      </c>
      <c r="AB27" s="82">
        <f>(VLOOKUP($A26,'RevPAR Raw Data'!$B$6:$BE$49,'RevPAR Raw Data'!X$1,FALSE))/100</f>
        <v>3.7423285392345199E-2</v>
      </c>
      <c r="AC27" s="82">
        <f>(VLOOKUP($A26,'RevPAR Raw Data'!$B$6:$BE$49,'RevPAR Raw Data'!Y$1,FALSE))/100</f>
        <v>4.5072927421249798E-2</v>
      </c>
      <c r="AD27" s="83">
        <f>(VLOOKUP($A26,'RevPAR Raw Data'!$B$6:$BE$49,'RevPAR Raw Data'!AA$1,FALSE))/100</f>
        <v>-2.6900345030867103E-3</v>
      </c>
      <c r="AE27" s="83">
        <f>(VLOOKUP($A26,'RevPAR Raw Data'!$B$6:$BE$49,'RevPAR Raw Data'!AB$1,FALSE))/100</f>
        <v>4.16989748953372E-2</v>
      </c>
      <c r="AF27" s="82">
        <f>(VLOOKUP($A26,'RevPAR Raw Data'!$B$6:$BE$49,'RevPAR Raw Data'!AC$1,FALSE))/100</f>
        <v>1.9692767379571E-2</v>
      </c>
      <c r="AG27" s="84">
        <f>(VLOOKUP($A26,'RevPAR Raw Data'!$B$6:$BE$49,'RevPAR Raw Data'!AE$1,FALSE))/100</f>
        <v>3.5706150096292501E-2</v>
      </c>
    </row>
    <row r="28" spans="1:33" x14ac:dyDescent="0.2">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x14ac:dyDescent="0.2">
      <c r="A29" s="108" t="s">
        <v>24</v>
      </c>
      <c r="B29" s="109">
        <f>(VLOOKUP($A29,'Occupancy Raw Data'!$B$8:$BE$45,'Occupancy Raw Data'!G$3,FALSE))/100</f>
        <v>0.53604959075589698</v>
      </c>
      <c r="C29" s="110">
        <f>(VLOOKUP($A29,'Occupancy Raw Data'!$B$8:$BE$45,'Occupancy Raw Data'!H$3,FALSE))/100</f>
        <v>0.68112060664419805</v>
      </c>
      <c r="D29" s="110">
        <f>(VLOOKUP($A29,'Occupancy Raw Data'!$B$8:$BE$45,'Occupancy Raw Data'!I$3,FALSE))/100</f>
        <v>0.73495426095329808</v>
      </c>
      <c r="E29" s="110">
        <f>(VLOOKUP($A29,'Occupancy Raw Data'!$B$8:$BE$45,'Occupancy Raw Data'!J$3,FALSE))/100</f>
        <v>0.74690057775637897</v>
      </c>
      <c r="F29" s="110">
        <f>(VLOOKUP($A29,'Occupancy Raw Data'!$B$8:$BE$45,'Occupancy Raw Data'!K$3,FALSE))/100</f>
        <v>0.70399012999518507</v>
      </c>
      <c r="G29" s="111">
        <f>(VLOOKUP($A29,'Occupancy Raw Data'!$B$8:$BE$45,'Occupancy Raw Data'!L$3,FALSE))/100</f>
        <v>0.68060303322099103</v>
      </c>
      <c r="H29" s="91">
        <f>(VLOOKUP($A29,'Occupancy Raw Data'!$B$8:$BE$45,'Occupancy Raw Data'!N$3,FALSE))/100</f>
        <v>0.73329922965815997</v>
      </c>
      <c r="I29" s="91">
        <f>(VLOOKUP($A29,'Occupancy Raw Data'!$B$8:$BE$45,'Occupancy Raw Data'!O$3,FALSE))/100</f>
        <v>0.723068127106403</v>
      </c>
      <c r="J29" s="111">
        <f>(VLOOKUP($A29,'Occupancy Raw Data'!$B$8:$BE$45,'Occupancy Raw Data'!P$3,FALSE))/100</f>
        <v>0.72818367838228193</v>
      </c>
      <c r="K29" s="112">
        <f>(VLOOKUP($A29,'Occupancy Raw Data'!$B$8:$BE$45,'Occupancy Raw Data'!R$3,FALSE))/100</f>
        <v>0.69419750326707397</v>
      </c>
      <c r="M29" s="113">
        <f>VLOOKUP($A29,'ADR Raw Data'!$B$6:$BE$43,'ADR Raw Data'!G$1,FALSE)</f>
        <v>109.19106601549301</v>
      </c>
      <c r="N29" s="114">
        <f>VLOOKUP($A29,'ADR Raw Data'!$B$6:$BE$43,'ADR Raw Data'!H$1,FALSE)</f>
        <v>115.275131875414</v>
      </c>
      <c r="O29" s="114">
        <f>VLOOKUP($A29,'ADR Raw Data'!$B$6:$BE$43,'ADR Raw Data'!I$1,FALSE)</f>
        <v>119.82665902391</v>
      </c>
      <c r="P29" s="114">
        <f>VLOOKUP($A29,'ADR Raw Data'!$B$6:$BE$43,'ADR Raw Data'!J$1,FALSE)</f>
        <v>120.922438257926</v>
      </c>
      <c r="Q29" s="114">
        <f>VLOOKUP($A29,'ADR Raw Data'!$B$6:$BE$43,'ADR Raw Data'!K$1,FALSE)</f>
        <v>117.72320025646501</v>
      </c>
      <c r="R29" s="115">
        <f>VLOOKUP($A29,'ADR Raw Data'!$B$6:$BE$43,'ADR Raw Data'!L$1,FALSE)</f>
        <v>117.045678094244</v>
      </c>
      <c r="S29" s="114">
        <f>VLOOKUP($A29,'ADR Raw Data'!$B$6:$BE$43,'ADR Raw Data'!N$1,FALSE)</f>
        <v>131.625294841807</v>
      </c>
      <c r="T29" s="114">
        <f>VLOOKUP($A29,'ADR Raw Data'!$B$6:$BE$43,'ADR Raw Data'!O$1,FALSE)</f>
        <v>130.36167256232</v>
      </c>
      <c r="U29" s="115">
        <f>VLOOKUP($A29,'ADR Raw Data'!$B$6:$BE$43,'ADR Raw Data'!P$1,FALSE)</f>
        <v>130.99792222819099</v>
      </c>
      <c r="V29" s="116">
        <f>VLOOKUP($A29,'ADR Raw Data'!$B$6:$BE$43,'ADR Raw Data'!R$1,FALSE)</f>
        <v>121.227195563729</v>
      </c>
      <c r="X29" s="113">
        <f>VLOOKUP($A29,'RevPAR Raw Data'!$B$6:$BE$43,'RevPAR Raw Data'!G$1,FALSE)</f>
        <v>58.531826251805398</v>
      </c>
      <c r="Y29" s="114">
        <f>VLOOKUP($A29,'RevPAR Raw Data'!$B$6:$BE$43,'RevPAR Raw Data'!H$1,FALSE)</f>
        <v>78.516267753972002</v>
      </c>
      <c r="Z29" s="114">
        <f>VLOOKUP($A29,'RevPAR Raw Data'!$B$6:$BE$43,'RevPAR Raw Data'!I$1,FALSE)</f>
        <v>88.0671136254212</v>
      </c>
      <c r="AA29" s="114">
        <f>VLOOKUP($A29,'RevPAR Raw Data'!$B$6:$BE$43,'RevPAR Raw Data'!J$1,FALSE)</f>
        <v>90.317038998555603</v>
      </c>
      <c r="AB29" s="114">
        <f>VLOOKUP($A29,'RevPAR Raw Data'!$B$6:$BE$43,'RevPAR Raw Data'!K$1,FALSE)</f>
        <v>82.875971051997993</v>
      </c>
      <c r="AC29" s="115">
        <f>VLOOKUP($A29,'RevPAR Raw Data'!$B$6:$BE$43,'RevPAR Raw Data'!L$1,FALSE)</f>
        <v>79.661643536350496</v>
      </c>
      <c r="AD29" s="114">
        <f>VLOOKUP($A29,'RevPAR Raw Data'!$B$6:$BE$43,'RevPAR Raw Data'!N$1,FALSE)</f>
        <v>96.520727311025496</v>
      </c>
      <c r="AE29" s="114">
        <f>VLOOKUP($A29,'RevPAR Raw Data'!$B$6:$BE$43,'RevPAR Raw Data'!O$1,FALSE)</f>
        <v>94.260370426095307</v>
      </c>
      <c r="AF29" s="115">
        <f>VLOOKUP($A29,'RevPAR Raw Data'!$B$6:$BE$43,'RevPAR Raw Data'!P$1,FALSE)</f>
        <v>95.390548868560401</v>
      </c>
      <c r="AG29" s="116">
        <f>VLOOKUP($A29,'RevPAR Raw Data'!$B$6:$BE$43,'RevPAR Raw Data'!R$1,FALSE)</f>
        <v>84.155616488410402</v>
      </c>
    </row>
    <row r="30" spans="1:33" x14ac:dyDescent="0.2">
      <c r="A30" s="93" t="s">
        <v>14</v>
      </c>
      <c r="B30" s="81">
        <f>(VLOOKUP($A29,'Occupancy Raw Data'!$B$8:$BE$51,'Occupancy Raw Data'!T$3,FALSE))/100</f>
        <v>1.92550261132102E-2</v>
      </c>
      <c r="C30" s="82">
        <f>(VLOOKUP($A29,'Occupancy Raw Data'!$B$8:$BE$51,'Occupancy Raw Data'!U$3,FALSE))/100</f>
        <v>5.1169764108232201E-2</v>
      </c>
      <c r="D30" s="82">
        <f>(VLOOKUP($A29,'Occupancy Raw Data'!$B$8:$BE$51,'Occupancy Raw Data'!V$3,FALSE))/100</f>
        <v>4.74727106574198E-2</v>
      </c>
      <c r="E30" s="82">
        <f>(VLOOKUP($A29,'Occupancy Raw Data'!$B$8:$BE$51,'Occupancy Raw Data'!W$3,FALSE))/100</f>
        <v>4.4997792811490599E-2</v>
      </c>
      <c r="F30" s="82">
        <f>(VLOOKUP($A29,'Occupancy Raw Data'!$B$8:$BE$51,'Occupancy Raw Data'!X$3,FALSE))/100</f>
        <v>4.1761535794145502E-2</v>
      </c>
      <c r="G30" s="82">
        <f>(VLOOKUP($A29,'Occupancy Raw Data'!$B$8:$BE$51,'Occupancy Raw Data'!Y$3,FALSE))/100</f>
        <v>4.1939061218827602E-2</v>
      </c>
      <c r="H30" s="83">
        <f>(VLOOKUP($A29,'Occupancy Raw Data'!$B$8:$BE$51,'Occupancy Raw Data'!AA$3,FALSE))/100</f>
        <v>7.2096258361674702E-3</v>
      </c>
      <c r="I30" s="83">
        <f>(VLOOKUP($A29,'Occupancy Raw Data'!$B$8:$BE$51,'Occupancy Raw Data'!AB$3,FALSE))/100</f>
        <v>-2.9317795046044301E-2</v>
      </c>
      <c r="J30" s="82">
        <f>(VLOOKUP($A29,'Occupancy Raw Data'!$B$8:$BE$51,'Occupancy Raw Data'!AC$3,FALSE))/100</f>
        <v>-1.12630991965575E-2</v>
      </c>
      <c r="K30" s="84">
        <f>(VLOOKUP($A29,'Occupancy Raw Data'!$B$8:$BE$51,'Occupancy Raw Data'!AE$3,FALSE))/100</f>
        <v>2.5402966784297602E-2</v>
      </c>
      <c r="M30" s="81">
        <f>(VLOOKUP($A29,'ADR Raw Data'!$B$6:$BE$49,'ADR Raw Data'!T$1,FALSE))/100</f>
        <v>-1.97329250989868E-2</v>
      </c>
      <c r="N30" s="82">
        <f>(VLOOKUP($A29,'ADR Raw Data'!$B$6:$BE$49,'ADR Raw Data'!U$1,FALSE))/100</f>
        <v>-1.5054127891577401E-2</v>
      </c>
      <c r="O30" s="82">
        <f>(VLOOKUP($A29,'ADR Raw Data'!$B$6:$BE$49,'ADR Raw Data'!V$1,FALSE))/100</f>
        <v>-1.2377809012765599E-2</v>
      </c>
      <c r="P30" s="82">
        <f>(VLOOKUP($A29,'ADR Raw Data'!$B$6:$BE$49,'ADR Raw Data'!W$1,FALSE))/100</f>
        <v>6.6247279585457397E-3</v>
      </c>
      <c r="Q30" s="82">
        <f>(VLOOKUP($A29,'ADR Raw Data'!$B$6:$BE$49,'ADR Raw Data'!X$1,FALSE))/100</f>
        <v>6.8462178294619201E-3</v>
      </c>
      <c r="R30" s="82">
        <f>(VLOOKUP($A29,'ADR Raw Data'!$B$6:$BE$49,'ADR Raw Data'!Y$1,FALSE))/100</f>
        <v>-5.5757680127972095E-3</v>
      </c>
      <c r="S30" s="83">
        <f>(VLOOKUP($A29,'ADR Raw Data'!$B$6:$BE$49,'ADR Raw Data'!AA$1,FALSE))/100</f>
        <v>-1.1272895967031899E-2</v>
      </c>
      <c r="T30" s="83">
        <f>(VLOOKUP($A29,'ADR Raw Data'!$B$6:$BE$49,'ADR Raw Data'!AB$1,FALSE))/100</f>
        <v>-3.7293324033054097E-2</v>
      </c>
      <c r="U30" s="82">
        <f>(VLOOKUP($A29,'ADR Raw Data'!$B$6:$BE$49,'ADR Raw Data'!AC$1,FALSE))/100</f>
        <v>-2.44558108410643E-2</v>
      </c>
      <c r="V30" s="84">
        <f>(VLOOKUP($A29,'ADR Raw Data'!$B$6:$BE$49,'ADR Raw Data'!AE$1,FALSE))/100</f>
        <v>-1.3251975125866799E-2</v>
      </c>
      <c r="X30" s="81">
        <f>(VLOOKUP($A29,'RevPAR Raw Data'!$B$6:$BE$43,'RevPAR Raw Data'!T$1,FALSE))/100</f>
        <v>-8.5785697384754194E-4</v>
      </c>
      <c r="Y30" s="82">
        <f>(VLOOKUP($A29,'RevPAR Raw Data'!$B$6:$BE$43,'RevPAR Raw Data'!U$1,FALSE))/100</f>
        <v>3.5345320043587501E-2</v>
      </c>
      <c r="Z30" s="82">
        <f>(VLOOKUP($A29,'RevPAR Raw Data'!$B$6:$BE$43,'RevPAR Raw Data'!V$1,FALSE))/100</f>
        <v>3.4507293498818398E-2</v>
      </c>
      <c r="AA30" s="82">
        <f>(VLOOKUP($A29,'RevPAR Raw Data'!$B$6:$BE$43,'RevPAR Raw Data'!W$1,FALSE))/100</f>
        <v>5.1920618906147499E-2</v>
      </c>
      <c r="AB30" s="82">
        <f>(VLOOKUP($A29,'RevPAR Raw Data'!$B$6:$BE$43,'RevPAR Raw Data'!X$1,FALSE))/100</f>
        <v>4.8893662194546994E-2</v>
      </c>
      <c r="AC30" s="82">
        <f>(VLOOKUP($A29,'RevPAR Raw Data'!$B$6:$BE$43,'RevPAR Raw Data'!Y$1,FALSE))/100</f>
        <v>3.61294507299997E-2</v>
      </c>
      <c r="AD30" s="83">
        <f>(VLOOKUP($A29,'RevPAR Raw Data'!$B$6:$BE$43,'RevPAR Raw Data'!AA$1,FALSE))/100</f>
        <v>-4.1445434928767799E-3</v>
      </c>
      <c r="AE30" s="83">
        <f>(VLOOKUP($A29,'RevPAR Raw Data'!$B$6:$BE$43,'RevPAR Raw Data'!AB$1,FALSE))/100</f>
        <v>-6.5517761048511702E-2</v>
      </c>
      <c r="AF30" s="82">
        <f>(VLOOKUP($A29,'RevPAR Raw Data'!$B$6:$BE$43,'RevPAR Raw Data'!AC$1,FALSE))/100</f>
        <v>-3.54434618141867E-2</v>
      </c>
      <c r="AG30" s="84">
        <f>(VLOOKUP($A29,'RevPAR Raw Data'!$B$6:$BE$43,'RevPAR Raw Data'!AE$1,FALSE))/100</f>
        <v>1.1814352174481998E-2</v>
      </c>
    </row>
    <row r="31" spans="1:33" x14ac:dyDescent="0.2">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x14ac:dyDescent="0.2">
      <c r="A32" s="108" t="s">
        <v>25</v>
      </c>
      <c r="B32" s="109">
        <f>(VLOOKUP($A32,'Occupancy Raw Data'!$B$8:$BE$45,'Occupancy Raw Data'!G$3,FALSE))/100</f>
        <v>0.51055512118842794</v>
      </c>
      <c r="C32" s="110">
        <f>(VLOOKUP($A32,'Occupancy Raw Data'!$B$8:$BE$45,'Occupancy Raw Data'!H$3,FALSE))/100</f>
        <v>0.68256450351837306</v>
      </c>
      <c r="D32" s="110">
        <f>(VLOOKUP($A32,'Occupancy Raw Data'!$B$8:$BE$45,'Occupancy Raw Data'!I$3,FALSE))/100</f>
        <v>0.71462079749804497</v>
      </c>
      <c r="E32" s="110">
        <f>(VLOOKUP($A32,'Occupancy Raw Data'!$B$8:$BE$45,'Occupancy Raw Data'!J$3,FALSE))/100</f>
        <v>0.75449569976544095</v>
      </c>
      <c r="F32" s="110">
        <f>(VLOOKUP($A32,'Occupancy Raw Data'!$B$8:$BE$45,'Occupancy Raw Data'!K$3,FALSE))/100</f>
        <v>0.67005473025801399</v>
      </c>
      <c r="G32" s="111">
        <f>(VLOOKUP($A32,'Occupancy Raw Data'!$B$8:$BE$45,'Occupancy Raw Data'!L$3,FALSE))/100</f>
        <v>0.66645817044566003</v>
      </c>
      <c r="H32" s="91">
        <f>(VLOOKUP($A32,'Occupancy Raw Data'!$B$8:$BE$45,'Occupancy Raw Data'!N$3,FALSE))/100</f>
        <v>0.71540265832681693</v>
      </c>
      <c r="I32" s="91">
        <f>(VLOOKUP($A32,'Occupancy Raw Data'!$B$8:$BE$45,'Occupancy Raw Data'!O$3,FALSE))/100</f>
        <v>0.74902267396403399</v>
      </c>
      <c r="J32" s="111">
        <f>(VLOOKUP($A32,'Occupancy Raw Data'!$B$8:$BE$45,'Occupancy Raw Data'!P$3,FALSE))/100</f>
        <v>0.73221266614542602</v>
      </c>
      <c r="K32" s="112">
        <f>(VLOOKUP($A32,'Occupancy Raw Data'!$B$8:$BE$45,'Occupancy Raw Data'!R$3,FALSE))/100</f>
        <v>0.68524516921702205</v>
      </c>
      <c r="M32" s="113">
        <f>VLOOKUP($A32,'ADR Raw Data'!$B$6:$BE$43,'ADR Raw Data'!G$1,FALSE)</f>
        <v>124.190168453292</v>
      </c>
      <c r="N32" s="114">
        <f>VLOOKUP($A32,'ADR Raw Data'!$B$6:$BE$43,'ADR Raw Data'!H$1,FALSE)</f>
        <v>130.72891179839601</v>
      </c>
      <c r="O32" s="114">
        <f>VLOOKUP($A32,'ADR Raw Data'!$B$6:$BE$43,'ADR Raw Data'!I$1,FALSE)</f>
        <v>135.52066739606099</v>
      </c>
      <c r="P32" s="114">
        <f>VLOOKUP($A32,'ADR Raw Data'!$B$6:$BE$43,'ADR Raw Data'!J$1,FALSE)</f>
        <v>128.31909844559499</v>
      </c>
      <c r="Q32" s="114">
        <f>VLOOKUP($A32,'ADR Raw Data'!$B$6:$BE$43,'ADR Raw Data'!K$1,FALSE)</f>
        <v>115.386336056009</v>
      </c>
      <c r="R32" s="115">
        <f>VLOOKUP($A32,'ADR Raw Data'!$B$6:$BE$43,'ADR Raw Data'!L$1,FALSE)</f>
        <v>127.12398639136499</v>
      </c>
      <c r="S32" s="114">
        <f>VLOOKUP($A32,'ADR Raw Data'!$B$6:$BE$43,'ADR Raw Data'!N$1,FALSE)</f>
        <v>140.195868852459</v>
      </c>
      <c r="T32" s="114">
        <f>VLOOKUP($A32,'ADR Raw Data'!$B$6:$BE$43,'ADR Raw Data'!O$1,FALSE)</f>
        <v>145.064613778705</v>
      </c>
      <c r="U32" s="115">
        <f>VLOOKUP($A32,'ADR Raw Data'!$B$6:$BE$43,'ADR Raw Data'!P$1,FALSE)</f>
        <v>142.68612920448399</v>
      </c>
      <c r="V32" s="116">
        <f>VLOOKUP($A32,'ADR Raw Data'!$B$6:$BE$43,'ADR Raw Data'!R$1,FALSE)</f>
        <v>131.87506927465299</v>
      </c>
      <c r="X32" s="113">
        <f>VLOOKUP($A32,'RevPAR Raw Data'!$B$6:$BE$43,'RevPAR Raw Data'!G$1,FALSE)</f>
        <v>63.405926505082</v>
      </c>
      <c r="Y32" s="114">
        <f>VLOOKUP($A32,'RevPAR Raw Data'!$B$6:$BE$43,'RevPAR Raw Data'!H$1,FALSE)</f>
        <v>89.230914777169602</v>
      </c>
      <c r="Z32" s="114">
        <f>VLOOKUP($A32,'RevPAR Raw Data'!$B$6:$BE$43,'RevPAR Raw Data'!I$1,FALSE)</f>
        <v>96.845887412040597</v>
      </c>
      <c r="AA32" s="114">
        <f>VLOOKUP($A32,'RevPAR Raw Data'!$B$6:$BE$43,'RevPAR Raw Data'!J$1,FALSE)</f>
        <v>96.816207974980401</v>
      </c>
      <c r="AB32" s="114">
        <f>VLOOKUP($A32,'RevPAR Raw Data'!$B$6:$BE$43,'RevPAR Raw Data'!K$1,FALSE)</f>
        <v>77.315160281469801</v>
      </c>
      <c r="AC32" s="115">
        <f>VLOOKUP($A32,'RevPAR Raw Data'!$B$6:$BE$43,'RevPAR Raw Data'!L$1,FALSE)</f>
        <v>84.722819390148501</v>
      </c>
      <c r="AD32" s="114">
        <f>VLOOKUP($A32,'RevPAR Raw Data'!$B$6:$BE$43,'RevPAR Raw Data'!N$1,FALSE)</f>
        <v>100.296497263487</v>
      </c>
      <c r="AE32" s="114">
        <f>VLOOKUP($A32,'RevPAR Raw Data'!$B$6:$BE$43,'RevPAR Raw Data'!O$1,FALSE)</f>
        <v>108.656684910086</v>
      </c>
      <c r="AF32" s="115">
        <f>VLOOKUP($A32,'RevPAR Raw Data'!$B$6:$BE$43,'RevPAR Raw Data'!P$1,FALSE)</f>
        <v>104.476591086786</v>
      </c>
      <c r="AG32" s="116">
        <f>VLOOKUP($A32,'RevPAR Raw Data'!$B$6:$BE$43,'RevPAR Raw Data'!R$1,FALSE)</f>
        <v>90.366754160616495</v>
      </c>
    </row>
    <row r="33" spans="1:33" x14ac:dyDescent="0.2">
      <c r="A33" s="93" t="s">
        <v>14</v>
      </c>
      <c r="B33" s="81">
        <f>(VLOOKUP($A32,'Occupancy Raw Data'!$B$8:$BE$51,'Occupancy Raw Data'!T$3,FALSE))/100</f>
        <v>-3.2592592592592499E-2</v>
      </c>
      <c r="C33" s="82">
        <f>(VLOOKUP($A32,'Occupancy Raw Data'!$B$8:$BE$51,'Occupancy Raw Data'!U$3,FALSE))/100</f>
        <v>-3.5359116022099402E-2</v>
      </c>
      <c r="D33" s="82">
        <f>(VLOOKUP($A32,'Occupancy Raw Data'!$B$8:$BE$51,'Occupancy Raw Data'!V$3,FALSE))/100</f>
        <v>-1.5086206896551699E-2</v>
      </c>
      <c r="E33" s="82">
        <f>(VLOOKUP($A32,'Occupancy Raw Data'!$B$8:$BE$51,'Occupancy Raw Data'!W$3,FALSE))/100</f>
        <v>6.1606160616061605E-2</v>
      </c>
      <c r="F33" s="82">
        <f>(VLOOKUP($A32,'Occupancy Raw Data'!$B$8:$BE$51,'Occupancy Raw Data'!X$3,FALSE))/100</f>
        <v>-1.3808975834292201E-2</v>
      </c>
      <c r="G33" s="82">
        <f>(VLOOKUP($A32,'Occupancy Raw Data'!$B$8:$BE$51,'Occupancy Raw Data'!Y$3,FALSE))/100</f>
        <v>-5.5996266915538896E-3</v>
      </c>
      <c r="H33" s="83">
        <f>(VLOOKUP($A32,'Occupancy Raw Data'!$B$8:$BE$51,'Occupancy Raw Data'!AA$3,FALSE))/100</f>
        <v>7.1428571428571397E-2</v>
      </c>
      <c r="I33" s="83">
        <f>(VLOOKUP($A32,'Occupancy Raw Data'!$B$8:$BE$51,'Occupancy Raw Data'!AB$3,FALSE))/100</f>
        <v>4.2437431991294801E-2</v>
      </c>
      <c r="J33" s="82">
        <f>(VLOOKUP($A32,'Occupancy Raw Data'!$B$8:$BE$51,'Occupancy Raw Data'!AC$3,FALSE))/100</f>
        <v>5.6401579244218798E-2</v>
      </c>
      <c r="K33" s="84">
        <f>(VLOOKUP($A32,'Occupancy Raw Data'!$B$8:$BE$51,'Occupancy Raw Data'!AE$3,FALSE))/100</f>
        <v>1.2543323980854899E-2</v>
      </c>
      <c r="M33" s="81">
        <f>(VLOOKUP($A32,'ADR Raw Data'!$B$6:$BE$49,'ADR Raw Data'!T$1,FALSE))/100</f>
        <v>-7.4015483562550098E-3</v>
      </c>
      <c r="N33" s="82">
        <f>(VLOOKUP($A32,'ADR Raw Data'!$B$6:$BE$49,'ADR Raw Data'!U$1,FALSE))/100</f>
        <v>3.0939650233704201E-2</v>
      </c>
      <c r="O33" s="82">
        <f>(VLOOKUP($A32,'ADR Raw Data'!$B$6:$BE$49,'ADR Raw Data'!V$1,FALSE))/100</f>
        <v>0.10709489695100399</v>
      </c>
      <c r="P33" s="82">
        <f>(VLOOKUP($A32,'ADR Raw Data'!$B$6:$BE$49,'ADR Raw Data'!W$1,FALSE))/100</f>
        <v>6.8287990545366106E-2</v>
      </c>
      <c r="Q33" s="82">
        <f>(VLOOKUP($A32,'ADR Raw Data'!$B$6:$BE$49,'ADR Raw Data'!X$1,FALSE))/100</f>
        <v>-9.56669073874548E-2</v>
      </c>
      <c r="R33" s="82">
        <f>(VLOOKUP($A32,'ADR Raw Data'!$B$6:$BE$49,'ADR Raw Data'!Y$1,FALSE))/100</f>
        <v>2.2480670428968098E-2</v>
      </c>
      <c r="S33" s="83">
        <f>(VLOOKUP($A32,'ADR Raw Data'!$B$6:$BE$49,'ADR Raw Data'!AA$1,FALSE))/100</f>
        <v>-0.12622952626227898</v>
      </c>
      <c r="T33" s="83">
        <f>(VLOOKUP($A32,'ADR Raw Data'!$B$6:$BE$49,'ADR Raw Data'!AB$1,FALSE))/100</f>
        <v>-9.073902623926991E-2</v>
      </c>
      <c r="U33" s="82">
        <f>(VLOOKUP($A32,'ADR Raw Data'!$B$6:$BE$49,'ADR Raw Data'!AC$1,FALSE))/100</f>
        <v>-0.10809253252760601</v>
      </c>
      <c r="V33" s="84">
        <f>(VLOOKUP($A32,'ADR Raw Data'!$B$6:$BE$49,'ADR Raw Data'!AE$1,FALSE))/100</f>
        <v>-2.14142677753726E-2</v>
      </c>
      <c r="X33" s="81">
        <f>(VLOOKUP($A32,'RevPAR Raw Data'!$B$6:$BE$43,'RevPAR Raw Data'!T$1,FALSE))/100</f>
        <v>-3.9752905298717799E-2</v>
      </c>
      <c r="Y33" s="82">
        <f>(VLOOKUP($A32,'RevPAR Raw Data'!$B$6:$BE$43,'RevPAR Raw Data'!U$1,FALSE))/100</f>
        <v>-5.5134644706919004E-3</v>
      </c>
      <c r="Z33" s="82">
        <f>(VLOOKUP($A32,'RevPAR Raw Data'!$B$6:$BE$43,'RevPAR Raw Data'!V$1,FALSE))/100</f>
        <v>9.0393034281485304E-2</v>
      </c>
      <c r="AA33" s="82">
        <f>(VLOOKUP($A32,'RevPAR Raw Data'!$B$6:$BE$43,'RevPAR Raw Data'!W$1,FALSE))/100</f>
        <v>0.13410111207511299</v>
      </c>
      <c r="AB33" s="82">
        <f>(VLOOKUP($A32,'RevPAR Raw Data'!$B$6:$BE$43,'RevPAR Raw Data'!X$1,FALSE))/100</f>
        <v>-0.10815482120949201</v>
      </c>
      <c r="AC33" s="82">
        <f>(VLOOKUP($A32,'RevPAR Raw Data'!$B$6:$BE$43,'RevPAR Raw Data'!Y$1,FALSE))/100</f>
        <v>1.6755160375236101E-2</v>
      </c>
      <c r="AD33" s="83">
        <f>(VLOOKUP($A32,'RevPAR Raw Data'!$B$6:$BE$43,'RevPAR Raw Data'!AA$1,FALSE))/100</f>
        <v>-6.3817349566728201E-2</v>
      </c>
      <c r="AE33" s="83">
        <f>(VLOOKUP($A32,'RevPAR Raw Data'!$B$6:$BE$43,'RevPAR Raw Data'!AB$1,FALSE))/100</f>
        <v>-5.2152325502960402E-2</v>
      </c>
      <c r="AF33" s="82">
        <f>(VLOOKUP($A32,'RevPAR Raw Data'!$B$6:$BE$43,'RevPAR Raw Data'!AC$1,FALSE))/100</f>
        <v>-5.7787542822451202E-2</v>
      </c>
      <c r="AG33" s="84">
        <f>(VLOOKUP($A32,'RevPAR Raw Data'!$B$6:$BE$43,'RevPAR Raw Data'!AE$1,FALSE))/100</f>
        <v>-9.1395498930370092E-3</v>
      </c>
    </row>
    <row r="34" spans="1:33" x14ac:dyDescent="0.2">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x14ac:dyDescent="0.2">
      <c r="A35" s="108" t="s">
        <v>26</v>
      </c>
      <c r="B35" s="109">
        <f>(VLOOKUP($A35,'Occupancy Raw Data'!$B$8:$BE$45,'Occupancy Raw Data'!G$3,FALSE))/100</f>
        <v>0.55601092896174797</v>
      </c>
      <c r="C35" s="110">
        <f>(VLOOKUP($A35,'Occupancy Raw Data'!$B$8:$BE$45,'Occupancy Raw Data'!H$3,FALSE))/100</f>
        <v>0.67622950819672101</v>
      </c>
      <c r="D35" s="110">
        <f>(VLOOKUP($A35,'Occupancy Raw Data'!$B$8:$BE$45,'Occupancy Raw Data'!I$3,FALSE))/100</f>
        <v>0.71106557377049096</v>
      </c>
      <c r="E35" s="110">
        <f>(VLOOKUP($A35,'Occupancy Raw Data'!$B$8:$BE$45,'Occupancy Raw Data'!J$3,FALSE))/100</f>
        <v>0.72540983606557308</v>
      </c>
      <c r="F35" s="110">
        <f>(VLOOKUP($A35,'Occupancy Raw Data'!$B$8:$BE$45,'Occupancy Raw Data'!K$3,FALSE))/100</f>
        <v>0.70013661202185706</v>
      </c>
      <c r="G35" s="111">
        <f>(VLOOKUP($A35,'Occupancy Raw Data'!$B$8:$BE$45,'Occupancy Raw Data'!L$3,FALSE))/100</f>
        <v>0.67377049180327797</v>
      </c>
      <c r="H35" s="91">
        <f>(VLOOKUP($A35,'Occupancy Raw Data'!$B$8:$BE$45,'Occupancy Raw Data'!N$3,FALSE))/100</f>
        <v>0.76297814207650205</v>
      </c>
      <c r="I35" s="91">
        <f>(VLOOKUP($A35,'Occupancy Raw Data'!$B$8:$BE$45,'Occupancy Raw Data'!O$3,FALSE))/100</f>
        <v>0.78005464480874298</v>
      </c>
      <c r="J35" s="111">
        <f>(VLOOKUP($A35,'Occupancy Raw Data'!$B$8:$BE$45,'Occupancy Raw Data'!P$3,FALSE))/100</f>
        <v>0.77151639344262191</v>
      </c>
      <c r="K35" s="112">
        <f>(VLOOKUP($A35,'Occupancy Raw Data'!$B$8:$BE$45,'Occupancy Raw Data'!R$3,FALSE))/100</f>
        <v>0.70169789227166202</v>
      </c>
      <c r="M35" s="113">
        <f>VLOOKUP($A35,'ADR Raw Data'!$B$6:$BE$43,'ADR Raw Data'!G$1,FALSE)</f>
        <v>136.14391891891799</v>
      </c>
      <c r="N35" s="114">
        <f>VLOOKUP($A35,'ADR Raw Data'!$B$6:$BE$43,'ADR Raw Data'!H$1,FALSE)</f>
        <v>139.215585858585</v>
      </c>
      <c r="O35" s="114">
        <f>VLOOKUP($A35,'ADR Raw Data'!$B$6:$BE$43,'ADR Raw Data'!I$1,FALSE)</f>
        <v>140.682439961575</v>
      </c>
      <c r="P35" s="114">
        <f>VLOOKUP($A35,'ADR Raw Data'!$B$6:$BE$43,'ADR Raw Data'!J$1,FALSE)</f>
        <v>139.86124293785301</v>
      </c>
      <c r="Q35" s="114">
        <f>VLOOKUP($A35,'ADR Raw Data'!$B$6:$BE$43,'ADR Raw Data'!K$1,FALSE)</f>
        <v>141.405814634146</v>
      </c>
      <c r="R35" s="115">
        <f>VLOOKUP($A35,'ADR Raw Data'!$B$6:$BE$43,'ADR Raw Data'!L$1,FALSE)</f>
        <v>139.61244931062399</v>
      </c>
      <c r="S35" s="114">
        <f>VLOOKUP($A35,'ADR Raw Data'!$B$6:$BE$43,'ADR Raw Data'!N$1,FALSE)</f>
        <v>164.450241718889</v>
      </c>
      <c r="T35" s="114">
        <f>VLOOKUP($A35,'ADR Raw Data'!$B$6:$BE$43,'ADR Raw Data'!O$1,FALSE)</f>
        <v>168.70082311733799</v>
      </c>
      <c r="U35" s="115">
        <f>VLOOKUP($A35,'ADR Raw Data'!$B$6:$BE$43,'ADR Raw Data'!P$1,FALSE)</f>
        <v>166.59905267817601</v>
      </c>
      <c r="V35" s="116">
        <f>VLOOKUP($A35,'ADR Raw Data'!$B$6:$BE$43,'ADR Raw Data'!R$1,FALSE)</f>
        <v>148.09009317202</v>
      </c>
      <c r="X35" s="113">
        <f>VLOOKUP($A35,'RevPAR Raw Data'!$B$6:$BE$43,'RevPAR Raw Data'!G$1,FALSE)</f>
        <v>75.697506830601</v>
      </c>
      <c r="Y35" s="114">
        <f>VLOOKUP($A35,'RevPAR Raw Data'!$B$6:$BE$43,'RevPAR Raw Data'!H$1,FALSE)</f>
        <v>94.141687158469907</v>
      </c>
      <c r="Z35" s="114">
        <f>VLOOKUP($A35,'RevPAR Raw Data'!$B$6:$BE$43,'RevPAR Raw Data'!I$1,FALSE)</f>
        <v>100.03443989071</v>
      </c>
      <c r="AA35" s="114">
        <f>VLOOKUP($A35,'RevPAR Raw Data'!$B$6:$BE$43,'RevPAR Raw Data'!J$1,FALSE)</f>
        <v>101.45672131147499</v>
      </c>
      <c r="AB35" s="114">
        <f>VLOOKUP($A35,'RevPAR Raw Data'!$B$6:$BE$43,'RevPAR Raw Data'!K$1,FALSE)</f>
        <v>99.003387978142001</v>
      </c>
      <c r="AC35" s="115">
        <f>VLOOKUP($A35,'RevPAR Raw Data'!$B$6:$BE$43,'RevPAR Raw Data'!L$1,FALSE)</f>
        <v>94.066748633879698</v>
      </c>
      <c r="AD35" s="114">
        <f>VLOOKUP($A35,'RevPAR Raw Data'!$B$6:$BE$43,'RevPAR Raw Data'!N$1,FALSE)</f>
        <v>125.47193989071</v>
      </c>
      <c r="AE35" s="114">
        <f>VLOOKUP($A35,'RevPAR Raw Data'!$B$6:$BE$43,'RevPAR Raw Data'!O$1,FALSE)</f>
        <v>131.595860655737</v>
      </c>
      <c r="AF35" s="115">
        <f>VLOOKUP($A35,'RevPAR Raw Data'!$B$6:$BE$43,'RevPAR Raw Data'!P$1,FALSE)</f>
        <v>128.53390027322399</v>
      </c>
      <c r="AG35" s="116">
        <f>VLOOKUP($A35,'RevPAR Raw Data'!$B$6:$BE$43,'RevPAR Raw Data'!R$1,FALSE)</f>
        <v>103.91450624511999</v>
      </c>
    </row>
    <row r="36" spans="1:33" x14ac:dyDescent="0.2">
      <c r="A36" s="93" t="s">
        <v>14</v>
      </c>
      <c r="B36" s="81">
        <f>(VLOOKUP($A35,'Occupancy Raw Data'!$B$8:$BE$51,'Occupancy Raw Data'!T$3,FALSE))/100</f>
        <v>-8.52618757612667E-3</v>
      </c>
      <c r="C36" s="82">
        <f>(VLOOKUP($A35,'Occupancy Raw Data'!$B$8:$BE$51,'Occupancy Raw Data'!U$3,FALSE))/100</f>
        <v>5.6563500533617903E-2</v>
      </c>
      <c r="D36" s="82">
        <f>(VLOOKUP($A35,'Occupancy Raw Data'!$B$8:$BE$51,'Occupancy Raw Data'!V$3,FALSE))/100</f>
        <v>4.0999999999999995E-2</v>
      </c>
      <c r="E36" s="82">
        <f>(VLOOKUP($A35,'Occupancy Raw Data'!$B$8:$BE$51,'Occupancy Raw Data'!W$3,FALSE))/100</f>
        <v>8.7001023541453393E-2</v>
      </c>
      <c r="F36" s="82">
        <f>(VLOOKUP($A35,'Occupancy Raw Data'!$B$8:$BE$51,'Occupancy Raw Data'!X$3,FALSE))/100</f>
        <v>7.6680672268907499E-2</v>
      </c>
      <c r="G36" s="82">
        <f>(VLOOKUP($A35,'Occupancy Raw Data'!$B$8:$BE$51,'Occupancy Raw Data'!Y$3,FALSE))/100</f>
        <v>5.2272242372519699E-2</v>
      </c>
      <c r="H36" s="83">
        <f>(VLOOKUP($A35,'Occupancy Raw Data'!$B$8:$BE$51,'Occupancy Raw Data'!AA$3,FALSE))/100</f>
        <v>3.1394275161588096E-2</v>
      </c>
      <c r="I36" s="83">
        <f>(VLOOKUP($A35,'Occupancy Raw Data'!$B$8:$BE$51,'Occupancy Raw Data'!AB$3,FALSE))/100</f>
        <v>5.9369202226345001E-2</v>
      </c>
      <c r="J36" s="82">
        <f>(VLOOKUP($A35,'Occupancy Raw Data'!$B$8:$BE$51,'Occupancy Raw Data'!AC$3,FALSE))/100</f>
        <v>4.5349375289217904E-2</v>
      </c>
      <c r="K36" s="84">
        <f>(VLOOKUP($A35,'Occupancy Raw Data'!$B$8:$BE$51,'Occupancy Raw Data'!AE$3,FALSE))/100</f>
        <v>5.0087616822429896E-2</v>
      </c>
      <c r="M36" s="81">
        <f>(VLOOKUP($A35,'ADR Raw Data'!$B$6:$BE$49,'ADR Raw Data'!T$1,FALSE))/100</f>
        <v>1.21697400162766E-2</v>
      </c>
      <c r="N36" s="82">
        <f>(VLOOKUP($A35,'ADR Raw Data'!$B$6:$BE$49,'ADR Raw Data'!U$1,FALSE))/100</f>
        <v>1.95329832489665E-2</v>
      </c>
      <c r="O36" s="82">
        <f>(VLOOKUP($A35,'ADR Raw Data'!$B$6:$BE$49,'ADR Raw Data'!V$1,FALSE))/100</f>
        <v>-1.47682081940502E-3</v>
      </c>
      <c r="P36" s="82">
        <f>(VLOOKUP($A35,'ADR Raw Data'!$B$6:$BE$49,'ADR Raw Data'!W$1,FALSE))/100</f>
        <v>1.6069304253674199E-2</v>
      </c>
      <c r="Q36" s="82">
        <f>(VLOOKUP($A35,'ADR Raw Data'!$B$6:$BE$49,'ADR Raw Data'!X$1,FALSE))/100</f>
        <v>1.63217886677384E-2</v>
      </c>
      <c r="R36" s="82">
        <f>(VLOOKUP($A35,'ADR Raw Data'!$B$6:$BE$49,'ADR Raw Data'!Y$1,FALSE))/100</f>
        <v>1.2623149577485599E-2</v>
      </c>
      <c r="S36" s="83">
        <f>(VLOOKUP($A35,'ADR Raw Data'!$B$6:$BE$49,'ADR Raw Data'!AA$1,FALSE))/100</f>
        <v>-4.0702361549469102E-2</v>
      </c>
      <c r="T36" s="83">
        <f>(VLOOKUP($A35,'ADR Raw Data'!$B$6:$BE$49,'ADR Raw Data'!AB$1,FALSE))/100</f>
        <v>-6.9920964271470102E-3</v>
      </c>
      <c r="U36" s="82">
        <f>(VLOOKUP($A35,'ADR Raw Data'!$B$6:$BE$49,'ADR Raw Data'!AC$1,FALSE))/100</f>
        <v>-2.3795595667237303E-2</v>
      </c>
      <c r="V36" s="84">
        <f>(VLOOKUP($A35,'ADR Raw Data'!$B$6:$BE$49,'ADR Raw Data'!AE$1,FALSE))/100</f>
        <v>-8.6867944692506003E-4</v>
      </c>
      <c r="X36" s="81">
        <f>(VLOOKUP($A35,'RevPAR Raw Data'!$B$6:$BE$43,'RevPAR Raw Data'!T$1,FALSE))/100</f>
        <v>3.5397909540184802E-3</v>
      </c>
      <c r="Y36" s="82">
        <f>(VLOOKUP($A35,'RevPAR Raw Data'!$B$6:$BE$43,'RevPAR Raw Data'!U$1,FALSE))/100</f>
        <v>7.7201337691010508E-2</v>
      </c>
      <c r="Z36" s="82">
        <f>(VLOOKUP($A35,'RevPAR Raw Data'!$B$6:$BE$43,'RevPAR Raw Data'!V$1,FALSE))/100</f>
        <v>3.9462629526999297E-2</v>
      </c>
      <c r="AA36" s="82">
        <f>(VLOOKUP($A35,'RevPAR Raw Data'!$B$6:$BE$43,'RevPAR Raw Data'!W$1,FALSE))/100</f>
        <v>0.10446837371279599</v>
      </c>
      <c r="AB36" s="82">
        <f>(VLOOKUP($A35,'RevPAR Raw Data'!$B$6:$BE$43,'RevPAR Raw Data'!X$1,FALSE))/100</f>
        <v>9.4254026664319202E-2</v>
      </c>
      <c r="AC36" s="82">
        <f>(VLOOKUP($A35,'RevPAR Raw Data'!$B$6:$BE$43,'RevPAR Raw Data'!Y$1,FALSE))/100</f>
        <v>6.5555232284224191E-2</v>
      </c>
      <c r="AD36" s="83">
        <f>(VLOOKUP($A35,'RevPAR Raw Data'!$B$6:$BE$43,'RevPAR Raw Data'!AA$1,FALSE))/100</f>
        <v>-1.05859075260914E-2</v>
      </c>
      <c r="AE36" s="83">
        <f>(VLOOKUP($A35,'RevPAR Raw Data'!$B$6:$BE$43,'RevPAR Raw Data'!AB$1,FALSE))/100</f>
        <v>5.1961990612428594E-2</v>
      </c>
      <c r="AF36" s="82">
        <f>(VLOOKUP($A35,'RevPAR Raw Data'!$B$6:$BE$43,'RevPAR Raw Data'!AC$1,FALSE))/100</f>
        <v>2.0474664223836498E-2</v>
      </c>
      <c r="AG36" s="84">
        <f>(VLOOKUP($A35,'RevPAR Raw Data'!$B$6:$BE$43,'RevPAR Raw Data'!AE$1,FALSE))/100</f>
        <v>4.9175427292225703E-2</v>
      </c>
    </row>
    <row r="37" spans="1:33" x14ac:dyDescent="0.2">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x14ac:dyDescent="0.2">
      <c r="A38" s="108" t="s">
        <v>27</v>
      </c>
      <c r="B38" s="109">
        <f>(VLOOKUP($A38,'Occupancy Raw Data'!$B$8:$BE$45,'Occupancy Raw Data'!G$3,FALSE))/100</f>
        <v>0.71630517989282894</v>
      </c>
      <c r="C38" s="110">
        <f>(VLOOKUP($A38,'Occupancy Raw Data'!$B$8:$BE$45,'Occupancy Raw Data'!H$3,FALSE))/100</f>
        <v>0.745190099515182</v>
      </c>
      <c r="D38" s="110">
        <f>(VLOOKUP($A38,'Occupancy Raw Data'!$B$8:$BE$45,'Occupancy Raw Data'!I$3,FALSE))/100</f>
        <v>0.78384792038785411</v>
      </c>
      <c r="E38" s="110">
        <f>(VLOOKUP($A38,'Occupancy Raw Data'!$B$8:$BE$45,'Occupancy Raw Data'!J$3,FALSE))/100</f>
        <v>0.79696351109977004</v>
      </c>
      <c r="F38" s="110">
        <f>(VLOOKUP($A38,'Occupancy Raw Data'!$B$8:$BE$45,'Occupancy Raw Data'!K$3,FALSE))/100</f>
        <v>0.79647869354427103</v>
      </c>
      <c r="G38" s="111">
        <f>(VLOOKUP($A38,'Occupancy Raw Data'!$B$8:$BE$45,'Occupancy Raw Data'!L$3,FALSE))/100</f>
        <v>0.767757080887981</v>
      </c>
      <c r="H38" s="91">
        <f>(VLOOKUP($A38,'Occupancy Raw Data'!$B$8:$BE$45,'Occupancy Raw Data'!N$3,FALSE))/100</f>
        <v>0.872059198775197</v>
      </c>
      <c r="I38" s="91">
        <f>(VLOOKUP($A38,'Occupancy Raw Data'!$B$8:$BE$45,'Occupancy Raw Data'!O$3,FALSE))/100</f>
        <v>0.88816024496044899</v>
      </c>
      <c r="J38" s="111">
        <f>(VLOOKUP($A38,'Occupancy Raw Data'!$B$8:$BE$45,'Occupancy Raw Data'!P$3,FALSE))/100</f>
        <v>0.88010972186782299</v>
      </c>
      <c r="K38" s="112">
        <f>(VLOOKUP($A38,'Occupancy Raw Data'!$B$8:$BE$45,'Occupancy Raw Data'!R$3,FALSE))/100</f>
        <v>0.79985783545364997</v>
      </c>
      <c r="M38" s="113">
        <f>VLOOKUP($A38,'ADR Raw Data'!$B$6:$BE$43,'ADR Raw Data'!G$1,FALSE)</f>
        <v>153.89017134511201</v>
      </c>
      <c r="N38" s="114">
        <f>VLOOKUP($A38,'ADR Raw Data'!$B$6:$BE$43,'ADR Raw Data'!H$1,FALSE)</f>
        <v>147.78304307629</v>
      </c>
      <c r="O38" s="114">
        <f>VLOOKUP($A38,'ADR Raw Data'!$B$6:$BE$43,'ADR Raw Data'!I$1,FALSE)</f>
        <v>152.28314593574001</v>
      </c>
      <c r="P38" s="114">
        <f>VLOOKUP($A38,'ADR Raw Data'!$B$6:$BE$43,'ADR Raw Data'!J$1,FALSE)</f>
        <v>150.72098741715399</v>
      </c>
      <c r="Q38" s="114">
        <f>VLOOKUP($A38,'ADR Raw Data'!$B$6:$BE$43,'ADR Raw Data'!K$1,FALSE)</f>
        <v>149.184246171589</v>
      </c>
      <c r="R38" s="115">
        <f>VLOOKUP($A38,'ADR Raw Data'!$B$6:$BE$43,'ADR Raw Data'!L$1,FALSE)</f>
        <v>150.742163092753</v>
      </c>
      <c r="S38" s="114">
        <f>VLOOKUP($A38,'ADR Raw Data'!$B$6:$BE$43,'ADR Raw Data'!N$1,FALSE)</f>
        <v>192.128575901217</v>
      </c>
      <c r="T38" s="114">
        <f>VLOOKUP($A38,'ADR Raw Data'!$B$6:$BE$43,'ADR Raw Data'!O$1,FALSE)</f>
        <v>199.02486683712999</v>
      </c>
      <c r="U38" s="115">
        <f>VLOOKUP($A38,'ADR Raw Data'!$B$6:$BE$43,'ADR Raw Data'!P$1,FALSE)</f>
        <v>195.608262180537</v>
      </c>
      <c r="V38" s="116">
        <f>VLOOKUP($A38,'ADR Raw Data'!$B$6:$BE$43,'ADR Raw Data'!R$1,FALSE)</f>
        <v>164.84720177737199</v>
      </c>
      <c r="X38" s="113">
        <f>VLOOKUP($A38,'RevPAR Raw Data'!$B$6:$BE$43,'RevPAR Raw Data'!G$1,FALSE)</f>
        <v>110.232326869099</v>
      </c>
      <c r="Y38" s="114">
        <f>VLOOKUP($A38,'RevPAR Raw Data'!$B$6:$BE$43,'RevPAR Raw Data'!H$1,FALSE)</f>
        <v>110.126460576677</v>
      </c>
      <c r="Z38" s="114">
        <f>VLOOKUP($A38,'RevPAR Raw Data'!$B$6:$BE$43,'RevPAR Raw Data'!I$1,FALSE)</f>
        <v>119.366827251849</v>
      </c>
      <c r="AA38" s="114">
        <f>VLOOKUP($A38,'RevPAR Raw Data'!$B$6:$BE$43,'RevPAR Raw Data'!J$1,FALSE)</f>
        <v>120.1191273284</v>
      </c>
      <c r="AB38" s="114">
        <f>VLOOKUP($A38,'RevPAR Raw Data'!$B$6:$BE$43,'RevPAR Raw Data'!K$1,FALSE)</f>
        <v>118.822073488134</v>
      </c>
      <c r="AC38" s="115">
        <f>VLOOKUP($A38,'RevPAR Raw Data'!$B$6:$BE$43,'RevPAR Raw Data'!L$1,FALSE)</f>
        <v>115.733363102832</v>
      </c>
      <c r="AD38" s="114">
        <f>VLOOKUP($A38,'RevPAR Raw Data'!$B$6:$BE$43,'RevPAR Raw Data'!N$1,FALSE)</f>
        <v>167.547491962235</v>
      </c>
      <c r="AE38" s="114">
        <f>VLOOKUP($A38,'RevPAR Raw Data'!$B$6:$BE$43,'RevPAR Raw Data'!O$1,FALSE)</f>
        <v>176.76597448328599</v>
      </c>
      <c r="AF38" s="115">
        <f>VLOOKUP($A38,'RevPAR Raw Data'!$B$6:$BE$43,'RevPAR Raw Data'!P$1,FALSE)</f>
        <v>172.15673322276001</v>
      </c>
      <c r="AG38" s="116">
        <f>VLOOKUP($A38,'RevPAR Raw Data'!$B$6:$BE$43,'RevPAR Raw Data'!R$1,FALSE)</f>
        <v>131.85432599424001</v>
      </c>
    </row>
    <row r="39" spans="1:33" x14ac:dyDescent="0.2">
      <c r="A39" s="93" t="s">
        <v>14</v>
      </c>
      <c r="B39" s="81">
        <f>(VLOOKUP($A38,'Occupancy Raw Data'!$B$8:$BE$51,'Occupancy Raw Data'!T$3,FALSE))/100</f>
        <v>0.118617886746543</v>
      </c>
      <c r="C39" s="82">
        <f>(VLOOKUP($A38,'Occupancy Raw Data'!$B$8:$BE$51,'Occupancy Raw Data'!U$3,FALSE))/100</f>
        <v>7.5333564675676805E-3</v>
      </c>
      <c r="D39" s="82">
        <f>(VLOOKUP($A38,'Occupancy Raw Data'!$B$8:$BE$51,'Occupancy Raw Data'!V$3,FALSE))/100</f>
        <v>2.4252789219023199E-2</v>
      </c>
      <c r="E39" s="82">
        <f>(VLOOKUP($A38,'Occupancy Raw Data'!$B$8:$BE$51,'Occupancy Raw Data'!W$3,FALSE))/100</f>
        <v>8.5741823887027207E-3</v>
      </c>
      <c r="F39" s="82">
        <f>(VLOOKUP($A38,'Occupancy Raw Data'!$B$8:$BE$51,'Occupancy Raw Data'!X$3,FALSE))/100</f>
        <v>3.4558292376568496E-2</v>
      </c>
      <c r="G39" s="82">
        <f>(VLOOKUP($A38,'Occupancy Raw Data'!$B$8:$BE$51,'Occupancy Raw Data'!Y$3,FALSE))/100</f>
        <v>3.6021130570405999E-2</v>
      </c>
      <c r="H39" s="83">
        <f>(VLOOKUP($A38,'Occupancy Raw Data'!$B$8:$BE$51,'Occupancy Raw Data'!AA$3,FALSE))/100</f>
        <v>1.8550119459617102E-2</v>
      </c>
      <c r="I39" s="83">
        <f>(VLOOKUP($A38,'Occupancy Raw Data'!$B$8:$BE$51,'Occupancy Raw Data'!AB$3,FALSE))/100</f>
        <v>4.9218891668651697E-2</v>
      </c>
      <c r="J39" s="82">
        <f>(VLOOKUP($A38,'Occupancy Raw Data'!$B$8:$BE$51,'Occupancy Raw Data'!AC$3,FALSE))/100</f>
        <v>3.3797323331070196E-2</v>
      </c>
      <c r="K39" s="84">
        <f>(VLOOKUP($A38,'Occupancy Raw Data'!$B$8:$BE$51,'Occupancy Raw Data'!AE$3,FALSE))/100</f>
        <v>3.5310935105386798E-2</v>
      </c>
      <c r="M39" s="81">
        <f>(VLOOKUP($A38,'ADR Raw Data'!$B$6:$BE$49,'ADR Raw Data'!T$1,FALSE))/100</f>
        <v>6.1712461075367299E-2</v>
      </c>
      <c r="N39" s="82">
        <f>(VLOOKUP($A38,'ADR Raw Data'!$B$6:$BE$49,'ADR Raw Data'!U$1,FALSE))/100</f>
        <v>-2.4961410857390402E-2</v>
      </c>
      <c r="O39" s="82">
        <f>(VLOOKUP($A38,'ADR Raw Data'!$B$6:$BE$49,'ADR Raw Data'!V$1,FALSE))/100</f>
        <v>-9.763636701388469E-3</v>
      </c>
      <c r="P39" s="82">
        <f>(VLOOKUP($A38,'ADR Raw Data'!$B$6:$BE$49,'ADR Raw Data'!W$1,FALSE))/100</f>
        <v>-6.0756573084697896E-3</v>
      </c>
      <c r="Q39" s="82">
        <f>(VLOOKUP($A38,'ADR Raw Data'!$B$6:$BE$49,'ADR Raw Data'!X$1,FALSE))/100</f>
        <v>2.74378170761493E-3</v>
      </c>
      <c r="R39" s="82">
        <f>(VLOOKUP($A38,'ADR Raw Data'!$B$6:$BE$49,'ADR Raw Data'!Y$1,FALSE))/100</f>
        <v>2.8304329780775698E-3</v>
      </c>
      <c r="S39" s="83">
        <f>(VLOOKUP($A38,'ADR Raw Data'!$B$6:$BE$49,'ADR Raw Data'!AA$1,FALSE))/100</f>
        <v>-7.0304874497289704E-3</v>
      </c>
      <c r="T39" s="83">
        <f>(VLOOKUP($A38,'ADR Raw Data'!$B$6:$BE$49,'ADR Raw Data'!AB$1,FALSE))/100</f>
        <v>1.8326164462054199E-2</v>
      </c>
      <c r="U39" s="82">
        <f>(VLOOKUP($A38,'ADR Raw Data'!$B$6:$BE$49,'ADR Raw Data'!AC$1,FALSE))/100</f>
        <v>5.9024703035024896E-3</v>
      </c>
      <c r="V39" s="84">
        <f>(VLOOKUP($A38,'ADR Raw Data'!$B$6:$BE$49,'ADR Raw Data'!AE$1,FALSE))/100</f>
        <v>3.82981059153453E-3</v>
      </c>
      <c r="X39" s="81">
        <f>(VLOOKUP($A38,'RevPAR Raw Data'!$B$6:$BE$43,'RevPAR Raw Data'!T$1,FALSE))/100</f>
        <v>0.18765054954059898</v>
      </c>
      <c r="Y39" s="82">
        <f>(VLOOKUP($A38,'RevPAR Raw Data'!$B$6:$BE$43,'RevPAR Raw Data'!U$1,FALSE))/100</f>
        <v>-1.7616097595744899E-2</v>
      </c>
      <c r="Z39" s="82">
        <f>(VLOOKUP($A38,'RevPAR Raw Data'!$B$6:$BE$43,'RevPAR Raw Data'!V$1,FALSE))/100</f>
        <v>1.4252357094704899E-2</v>
      </c>
      <c r="AA39" s="82">
        <f>(VLOOKUP($A38,'RevPAR Raw Data'!$B$6:$BE$43,'RevPAR Raw Data'!W$1,FALSE))/100</f>
        <v>2.44643128633885E-3</v>
      </c>
      <c r="AB39" s="82">
        <f>(VLOOKUP($A38,'RevPAR Raw Data'!$B$6:$BE$43,'RevPAR Raw Data'!X$1,FALSE))/100</f>
        <v>3.7396894494652701E-2</v>
      </c>
      <c r="AC39" s="82">
        <f>(VLOOKUP($A38,'RevPAR Raw Data'!$B$6:$BE$43,'RevPAR Raw Data'!Y$1,FALSE))/100</f>
        <v>3.8953518944357703E-2</v>
      </c>
      <c r="AD39" s="83">
        <f>(VLOOKUP($A38,'RevPAR Raw Data'!$B$6:$BE$43,'RevPAR Raw Data'!AA$1,FALSE))/100</f>
        <v>1.13892156278364E-2</v>
      </c>
      <c r="AE39" s="83">
        <f>(VLOOKUP($A38,'RevPAR Raw Data'!$B$6:$BE$43,'RevPAR Raw Data'!AB$1,FALSE))/100</f>
        <v>6.8447049634065699E-2</v>
      </c>
      <c r="AF39" s="82">
        <f>(VLOOKUP($A38,'RevPAR Raw Data'!$B$6:$BE$43,'RevPAR Raw Data'!AC$1,FALSE))/100</f>
        <v>3.9899281331872198E-2</v>
      </c>
      <c r="AG39" s="84">
        <f>(VLOOKUP($A38,'RevPAR Raw Data'!$B$6:$BE$43,'RevPAR Raw Data'!AE$1,FALSE))/100</f>
        <v>3.9275979890184901E-2</v>
      </c>
    </row>
    <row r="40" spans="1:33" x14ac:dyDescent="0.2">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x14ac:dyDescent="0.2">
      <c r="A41" s="108" t="s">
        <v>28</v>
      </c>
      <c r="B41" s="109">
        <f>(VLOOKUP($A41,'Occupancy Raw Data'!$B$8:$BE$45,'Occupancy Raw Data'!G$3,FALSE))/100</f>
        <v>0.64628640228760603</v>
      </c>
      <c r="C41" s="110">
        <f>(VLOOKUP($A41,'Occupancy Raw Data'!$B$8:$BE$45,'Occupancy Raw Data'!H$3,FALSE))/100</f>
        <v>0.81812024983068699</v>
      </c>
      <c r="D41" s="110">
        <f>(VLOOKUP($A41,'Occupancy Raw Data'!$B$8:$BE$45,'Occupancy Raw Data'!I$3,FALSE))/100</f>
        <v>0.85979005192264202</v>
      </c>
      <c r="E41" s="110">
        <f>(VLOOKUP($A41,'Occupancy Raw Data'!$B$8:$BE$45,'Occupancy Raw Data'!J$3,FALSE))/100</f>
        <v>0.8570246068176679</v>
      </c>
      <c r="F41" s="110">
        <f>(VLOOKUP($A41,'Occupancy Raw Data'!$B$8:$BE$45,'Occupancy Raw Data'!K$3,FALSE))/100</f>
        <v>0.80071863947625799</v>
      </c>
      <c r="G41" s="111">
        <f>(VLOOKUP($A41,'Occupancy Raw Data'!$B$8:$BE$45,'Occupancy Raw Data'!L$3,FALSE))/100</f>
        <v>0.79638799006697203</v>
      </c>
      <c r="H41" s="91">
        <f>(VLOOKUP($A41,'Occupancy Raw Data'!$B$8:$BE$45,'Occupancy Raw Data'!N$3,FALSE))/100</f>
        <v>0.81138535630972897</v>
      </c>
      <c r="I41" s="91">
        <f>(VLOOKUP($A41,'Occupancy Raw Data'!$B$8:$BE$45,'Occupancy Raw Data'!O$3,FALSE))/100</f>
        <v>0.78017533298216502</v>
      </c>
      <c r="J41" s="111">
        <f>(VLOOKUP($A41,'Occupancy Raw Data'!$B$8:$BE$45,'Occupancy Raw Data'!P$3,FALSE))/100</f>
        <v>0.79578034464594694</v>
      </c>
      <c r="K41" s="112">
        <f>(VLOOKUP($A41,'Occupancy Raw Data'!$B$8:$BE$45,'Occupancy Raw Data'!R$3,FALSE))/100</f>
        <v>0.79621437708953591</v>
      </c>
      <c r="M41" s="113">
        <f>VLOOKUP($A41,'ADR Raw Data'!$B$6:$BE$43,'ADR Raw Data'!G$1,FALSE)</f>
        <v>144.042657332479</v>
      </c>
      <c r="N41" s="114">
        <f>VLOOKUP($A41,'ADR Raw Data'!$B$6:$BE$43,'ADR Raw Data'!H$1,FALSE)</f>
        <v>176.09701503863101</v>
      </c>
      <c r="O41" s="114">
        <f>VLOOKUP($A41,'ADR Raw Data'!$B$6:$BE$43,'ADR Raw Data'!I$1,FALSE)</f>
        <v>188.40224799247301</v>
      </c>
      <c r="P41" s="114">
        <f>VLOOKUP($A41,'ADR Raw Data'!$B$6:$BE$43,'ADR Raw Data'!J$1,FALSE)</f>
        <v>180.89459939415201</v>
      </c>
      <c r="Q41" s="114">
        <f>VLOOKUP($A41,'ADR Raw Data'!$B$6:$BE$43,'ADR Raw Data'!K$1,FALSE)</f>
        <v>155.89322768601801</v>
      </c>
      <c r="R41" s="115">
        <f>VLOOKUP($A41,'ADR Raw Data'!$B$6:$BE$43,'ADR Raw Data'!L$1,FALSE)</f>
        <v>170.521270504195</v>
      </c>
      <c r="S41" s="114">
        <f>VLOOKUP($A41,'ADR Raw Data'!$B$6:$BE$43,'ADR Raw Data'!N$1,FALSE)</f>
        <v>144.90022884303201</v>
      </c>
      <c r="T41" s="114">
        <f>VLOOKUP($A41,'ADR Raw Data'!$B$6:$BE$43,'ADR Raw Data'!O$1,FALSE)</f>
        <v>138.19526078464401</v>
      </c>
      <c r="U41" s="115">
        <f>VLOOKUP($A41,'ADR Raw Data'!$B$6:$BE$43,'ADR Raw Data'!P$1,FALSE)</f>
        <v>141.613486010803</v>
      </c>
      <c r="V41" s="116">
        <f>VLOOKUP($A41,'ADR Raw Data'!$B$6:$BE$43,'ADR Raw Data'!R$1,FALSE)</f>
        <v>162.26640585286799</v>
      </c>
      <c r="X41" s="113">
        <f>VLOOKUP($A41,'RevPAR Raw Data'!$B$6:$BE$43,'RevPAR Raw Data'!G$1,FALSE)</f>
        <v>93.092810783354594</v>
      </c>
      <c r="Y41" s="114">
        <f>VLOOKUP($A41,'RevPAR Raw Data'!$B$6:$BE$43,'RevPAR Raw Data'!H$1,FALSE)</f>
        <v>144.068533937843</v>
      </c>
      <c r="Z41" s="114">
        <f>VLOOKUP($A41,'RevPAR Raw Data'!$B$6:$BE$43,'RevPAR Raw Data'!I$1,FALSE)</f>
        <v>161.98637858379101</v>
      </c>
      <c r="AA41" s="114">
        <f>VLOOKUP($A41,'RevPAR Raw Data'!$B$6:$BE$43,'RevPAR Raw Data'!J$1,FALSE)</f>
        <v>155.03112292121301</v>
      </c>
      <c r="AB41" s="114">
        <f>VLOOKUP($A41,'RevPAR Raw Data'!$B$6:$BE$43,'RevPAR Raw Data'!K$1,FALSE)</f>
        <v>124.826613176311</v>
      </c>
      <c r="AC41" s="115">
        <f>VLOOKUP($A41,'RevPAR Raw Data'!$B$6:$BE$43,'RevPAR Raw Data'!L$1,FALSE)</f>
        <v>135.80109188050201</v>
      </c>
      <c r="AD41" s="114">
        <f>VLOOKUP($A41,'RevPAR Raw Data'!$B$6:$BE$43,'RevPAR Raw Data'!N$1,FALSE)</f>
        <v>117.569923809165</v>
      </c>
      <c r="AE41" s="114">
        <f>VLOOKUP($A41,'RevPAR Raw Data'!$B$6:$BE$43,'RevPAR Raw Data'!O$1,FALSE)</f>
        <v>107.816533599217</v>
      </c>
      <c r="AF41" s="115">
        <f>VLOOKUP($A41,'RevPAR Raw Data'!$B$6:$BE$43,'RevPAR Raw Data'!P$1,FALSE)</f>
        <v>112.693228704191</v>
      </c>
      <c r="AG41" s="116">
        <f>VLOOKUP($A41,'RevPAR Raw Data'!$B$6:$BE$43,'RevPAR Raw Data'!R$1,FALSE)</f>
        <v>129.19884525869901</v>
      </c>
    </row>
    <row r="42" spans="1:33" x14ac:dyDescent="0.2">
      <c r="A42" s="93" t="s">
        <v>14</v>
      </c>
      <c r="B42" s="81">
        <f>(VLOOKUP($A41,'Occupancy Raw Data'!$B$8:$BE$51,'Occupancy Raw Data'!T$3,FALSE))/100</f>
        <v>-2.4628426724564601E-2</v>
      </c>
      <c r="C42" s="82">
        <f>(VLOOKUP($A41,'Occupancy Raw Data'!$B$8:$BE$51,'Occupancy Raw Data'!U$3,FALSE))/100</f>
        <v>-5.1373796109353198E-3</v>
      </c>
      <c r="D42" s="82">
        <f>(VLOOKUP($A41,'Occupancy Raw Data'!$B$8:$BE$51,'Occupancy Raw Data'!V$3,FALSE))/100</f>
        <v>-4.5486854688749204E-2</v>
      </c>
      <c r="E42" s="82">
        <f>(VLOOKUP($A41,'Occupancy Raw Data'!$B$8:$BE$51,'Occupancy Raw Data'!W$3,FALSE))/100</f>
        <v>-4.5480013053548804E-2</v>
      </c>
      <c r="F42" s="82">
        <f>(VLOOKUP($A41,'Occupancy Raw Data'!$B$8:$BE$51,'Occupancy Raw Data'!X$3,FALSE))/100</f>
        <v>2.9587693746408301E-3</v>
      </c>
      <c r="G42" s="82">
        <f>(VLOOKUP($A41,'Occupancy Raw Data'!$B$8:$BE$51,'Occupancy Raw Data'!Y$3,FALSE))/100</f>
        <v>-2.4495525661740101E-2</v>
      </c>
      <c r="H42" s="83">
        <f>(VLOOKUP($A41,'Occupancy Raw Data'!$B$8:$BE$51,'Occupancy Raw Data'!AA$3,FALSE))/100</f>
        <v>0.10251991321554099</v>
      </c>
      <c r="I42" s="83">
        <f>(VLOOKUP($A41,'Occupancy Raw Data'!$B$8:$BE$51,'Occupancy Raw Data'!AB$3,FALSE))/100</f>
        <v>0.13859572484410099</v>
      </c>
      <c r="J42" s="82">
        <f>(VLOOKUP($A41,'Occupancy Raw Data'!$B$8:$BE$51,'Occupancy Raw Data'!AC$3,FALSE))/100</f>
        <v>0.119913943620962</v>
      </c>
      <c r="K42" s="84">
        <f>(VLOOKUP($A41,'Occupancy Raw Data'!$B$8:$BE$51,'Occupancy Raw Data'!AE$3,FALSE))/100</f>
        <v>1.2797604229477599E-2</v>
      </c>
      <c r="M42" s="81">
        <f>(VLOOKUP($A41,'ADR Raw Data'!$B$6:$BE$49,'ADR Raw Data'!T$1,FALSE))/100</f>
        <v>-2.59504154909081E-2</v>
      </c>
      <c r="N42" s="82">
        <f>(VLOOKUP($A41,'ADR Raw Data'!$B$6:$BE$49,'ADR Raw Data'!U$1,FALSE))/100</f>
        <v>-6.2012254979238897E-5</v>
      </c>
      <c r="O42" s="82">
        <f>(VLOOKUP($A41,'ADR Raw Data'!$B$6:$BE$49,'ADR Raw Data'!V$1,FALSE))/100</f>
        <v>-1.2057884879834301E-2</v>
      </c>
      <c r="P42" s="82">
        <f>(VLOOKUP($A41,'ADR Raw Data'!$B$6:$BE$49,'ADR Raw Data'!W$1,FALSE))/100</f>
        <v>-2.3681677519868601E-2</v>
      </c>
      <c r="Q42" s="82">
        <f>(VLOOKUP($A41,'ADR Raw Data'!$B$6:$BE$49,'ADR Raw Data'!X$1,FALSE))/100</f>
        <v>-1.48667790987047E-3</v>
      </c>
      <c r="R42" s="82">
        <f>(VLOOKUP($A41,'ADR Raw Data'!$B$6:$BE$49,'ADR Raw Data'!Y$1,FALSE))/100</f>
        <v>-1.3506781434124499E-2</v>
      </c>
      <c r="S42" s="83">
        <f>(VLOOKUP($A41,'ADR Raw Data'!$B$6:$BE$49,'ADR Raw Data'!AA$1,FALSE))/100</f>
        <v>4.51763870231097E-2</v>
      </c>
      <c r="T42" s="83">
        <f>(VLOOKUP($A41,'ADR Raw Data'!$B$6:$BE$49,'ADR Raw Data'!AB$1,FALSE))/100</f>
        <v>5.4860453062821099E-2</v>
      </c>
      <c r="U42" s="82">
        <f>(VLOOKUP($A41,'ADR Raw Data'!$B$6:$BE$49,'ADR Raw Data'!AC$1,FALSE))/100</f>
        <v>4.9309309595448304E-2</v>
      </c>
      <c r="V42" s="84">
        <f>(VLOOKUP($A41,'ADR Raw Data'!$B$6:$BE$49,'ADR Raw Data'!AE$1,FALSE))/100</f>
        <v>-4.9230214353439099E-3</v>
      </c>
      <c r="X42" s="81">
        <f>(VLOOKUP($A41,'RevPAR Raw Data'!$B$6:$BE$43,'RevPAR Raw Data'!T$1,FALSE))/100</f>
        <v>-4.9939724309082799E-2</v>
      </c>
      <c r="Y42" s="82">
        <f>(VLOOKUP($A41,'RevPAR Raw Data'!$B$6:$BE$43,'RevPAR Raw Data'!U$1,FALSE))/100</f>
        <v>-5.1990732854202103E-3</v>
      </c>
      <c r="Z42" s="82">
        <f>(VLOOKUP($A41,'RevPAR Raw Data'!$B$6:$BE$43,'RevPAR Raw Data'!V$1,FALSE))/100</f>
        <v>-5.6996264311200806E-2</v>
      </c>
      <c r="AA42" s="82">
        <f>(VLOOKUP($A41,'RevPAR Raw Data'!$B$6:$BE$43,'RevPAR Raw Data'!W$1,FALSE))/100</f>
        <v>-6.8084647570683901E-2</v>
      </c>
      <c r="AB42" s="82">
        <f>(VLOOKUP($A41,'RevPAR Raw Data'!$B$6:$BE$43,'RevPAR Raw Data'!X$1,FALSE))/100</f>
        <v>1.4676927277006799E-3</v>
      </c>
      <c r="AC42" s="82">
        <f>(VLOOKUP($A41,'RevPAR Raw Data'!$B$6:$BE$43,'RevPAR Raw Data'!Y$1,FALSE))/100</f>
        <v>-3.7671451384637497E-2</v>
      </c>
      <c r="AD42" s="83">
        <f>(VLOOKUP($A41,'RevPAR Raw Data'!$B$6:$BE$43,'RevPAR Raw Data'!AA$1,FALSE))/100</f>
        <v>0.15232777951565202</v>
      </c>
      <c r="AE42" s="83">
        <f>(VLOOKUP($A41,'RevPAR Raw Data'!$B$6:$BE$43,'RevPAR Raw Data'!AB$1,FALSE))/100</f>
        <v>0.20105960216443899</v>
      </c>
      <c r="AF42" s="82">
        <f>(VLOOKUP($A41,'RevPAR Raw Data'!$B$6:$BE$43,'RevPAR Raw Data'!AC$1,FALSE))/100</f>
        <v>0.175136126987228</v>
      </c>
      <c r="AG42" s="84">
        <f>(VLOOKUP($A41,'RevPAR Raw Data'!$B$6:$BE$43,'RevPAR Raw Data'!AE$1,FALSE))/100</f>
        <v>7.8115799141909902E-3</v>
      </c>
    </row>
    <row r="43" spans="1:33" x14ac:dyDescent="0.2">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x14ac:dyDescent="0.2">
      <c r="A44" s="108" t="s">
        <v>29</v>
      </c>
      <c r="B44" s="109">
        <f>(VLOOKUP($A44,'Occupancy Raw Data'!$B$8:$BE$45,'Occupancy Raw Data'!G$3,FALSE))/100</f>
        <v>0.54476035743298101</v>
      </c>
      <c r="C44" s="110">
        <f>(VLOOKUP($A44,'Occupancy Raw Data'!$B$8:$BE$45,'Occupancy Raw Data'!H$3,FALSE))/100</f>
        <v>0.65231519090170498</v>
      </c>
      <c r="D44" s="110">
        <f>(VLOOKUP($A44,'Occupancy Raw Data'!$B$8:$BE$45,'Occupancy Raw Data'!I$3,FALSE))/100</f>
        <v>0.67538586515028398</v>
      </c>
      <c r="E44" s="110">
        <f>(VLOOKUP($A44,'Occupancy Raw Data'!$B$8:$BE$45,'Occupancy Raw Data'!J$3,FALSE))/100</f>
        <v>0.69480097481722103</v>
      </c>
      <c r="F44" s="110">
        <f>(VLOOKUP($A44,'Occupancy Raw Data'!$B$8:$BE$45,'Occupancy Raw Data'!K$3,FALSE))/100</f>
        <v>0.66872461413484896</v>
      </c>
      <c r="G44" s="111">
        <f>(VLOOKUP($A44,'Occupancy Raw Data'!$B$8:$BE$45,'Occupancy Raw Data'!L$3,FALSE))/100</f>
        <v>0.64719740048740804</v>
      </c>
      <c r="H44" s="91">
        <f>(VLOOKUP($A44,'Occupancy Raw Data'!$B$8:$BE$45,'Occupancy Raw Data'!N$3,FALSE))/100</f>
        <v>0.7344435418359051</v>
      </c>
      <c r="I44" s="91">
        <f>(VLOOKUP($A44,'Occupancy Raw Data'!$B$8:$BE$45,'Occupancy Raw Data'!O$3,FALSE))/100</f>
        <v>0.74922826969943102</v>
      </c>
      <c r="J44" s="111">
        <f>(VLOOKUP($A44,'Occupancy Raw Data'!$B$8:$BE$45,'Occupancy Raw Data'!P$3,FALSE))/100</f>
        <v>0.741835905767668</v>
      </c>
      <c r="K44" s="112">
        <f>(VLOOKUP($A44,'Occupancy Raw Data'!$B$8:$BE$45,'Occupancy Raw Data'!R$3,FALSE))/100</f>
        <v>0.67423697342462507</v>
      </c>
      <c r="M44" s="113">
        <f>VLOOKUP($A44,'ADR Raw Data'!$B$6:$BE$43,'ADR Raw Data'!G$1,FALSE)</f>
        <v>96.394536236206307</v>
      </c>
      <c r="N44" s="114">
        <f>VLOOKUP($A44,'ADR Raw Data'!$B$6:$BE$43,'ADR Raw Data'!H$1,FALSE)</f>
        <v>99.298300124533</v>
      </c>
      <c r="O44" s="114">
        <f>VLOOKUP($A44,'ADR Raw Data'!$B$6:$BE$43,'ADR Raw Data'!I$1,FALSE)</f>
        <v>101.44277122925099</v>
      </c>
      <c r="P44" s="114">
        <f>VLOOKUP($A44,'ADR Raw Data'!$B$6:$BE$43,'ADR Raw Data'!J$1,FALSE)</f>
        <v>102.505109318367</v>
      </c>
      <c r="Q44" s="114">
        <f>VLOOKUP($A44,'ADR Raw Data'!$B$6:$BE$43,'ADR Raw Data'!K$1,FALSE)</f>
        <v>100.668770651117</v>
      </c>
      <c r="R44" s="115">
        <f>VLOOKUP($A44,'ADR Raw Data'!$B$6:$BE$43,'ADR Raw Data'!L$1,FALSE)</f>
        <v>100.228789506715</v>
      </c>
      <c r="S44" s="114">
        <f>VLOOKUP($A44,'ADR Raw Data'!$B$6:$BE$43,'ADR Raw Data'!N$1,FALSE)</f>
        <v>115.701848246875</v>
      </c>
      <c r="T44" s="114">
        <f>VLOOKUP($A44,'ADR Raw Data'!$B$6:$BE$43,'ADR Raw Data'!O$1,FALSE)</f>
        <v>118.545034153746</v>
      </c>
      <c r="U44" s="115">
        <f>VLOOKUP($A44,'ADR Raw Data'!$B$6:$BE$43,'ADR Raw Data'!P$1,FALSE)</f>
        <v>117.13760731493601</v>
      </c>
      <c r="V44" s="116">
        <f>VLOOKUP($A44,'ADR Raw Data'!$B$6:$BE$43,'ADR Raw Data'!R$1,FALSE)</f>
        <v>105.54424499561</v>
      </c>
      <c r="X44" s="113">
        <f>VLOOKUP($A44,'RevPAR Raw Data'!$B$6:$BE$43,'RevPAR Raw Data'!G$1,FALSE)</f>
        <v>52.511922014622201</v>
      </c>
      <c r="Y44" s="114">
        <f>VLOOKUP($A44,'RevPAR Raw Data'!$B$6:$BE$43,'RevPAR Raw Data'!H$1,FALSE)</f>
        <v>64.773789601949602</v>
      </c>
      <c r="Z44" s="114">
        <f>VLOOKUP($A44,'RevPAR Raw Data'!$B$6:$BE$43,'RevPAR Raw Data'!I$1,FALSE)</f>
        <v>68.513013809910603</v>
      </c>
      <c r="AA44" s="114">
        <f>VLOOKUP($A44,'RevPAR Raw Data'!$B$6:$BE$43,'RevPAR Raw Data'!J$1,FALSE)</f>
        <v>71.220649878147796</v>
      </c>
      <c r="AB44" s="114">
        <f>VLOOKUP($A44,'RevPAR Raw Data'!$B$6:$BE$43,'RevPAR Raw Data'!K$1,FALSE)</f>
        <v>67.319684809098206</v>
      </c>
      <c r="AC44" s="115">
        <f>VLOOKUP($A44,'RevPAR Raw Data'!$B$6:$BE$43,'RevPAR Raw Data'!L$1,FALSE)</f>
        <v>64.867812022745696</v>
      </c>
      <c r="AD44" s="114">
        <f>VLOOKUP($A44,'RevPAR Raw Data'!$B$6:$BE$43,'RevPAR Raw Data'!N$1,FALSE)</f>
        <v>84.976475223395596</v>
      </c>
      <c r="AE44" s="114">
        <f>VLOOKUP($A44,'RevPAR Raw Data'!$B$6:$BE$43,'RevPAR Raw Data'!O$1,FALSE)</f>
        <v>88.817290820471101</v>
      </c>
      <c r="AF44" s="115">
        <f>VLOOKUP($A44,'RevPAR Raw Data'!$B$6:$BE$43,'RevPAR Raw Data'!P$1,FALSE)</f>
        <v>86.896883021933306</v>
      </c>
      <c r="AG44" s="116">
        <f>VLOOKUP($A44,'RevPAR Raw Data'!$B$6:$BE$43,'RevPAR Raw Data'!R$1,FALSE)</f>
        <v>71.161832308227901</v>
      </c>
    </row>
    <row r="45" spans="1:33" x14ac:dyDescent="0.2">
      <c r="A45" s="93" t="s">
        <v>14</v>
      </c>
      <c r="B45" s="81">
        <f>(VLOOKUP($A44,'Occupancy Raw Data'!$B$8:$BE$51,'Occupancy Raw Data'!T$3,FALSE))/100</f>
        <v>7.6225112474788193E-2</v>
      </c>
      <c r="C45" s="82">
        <f>(VLOOKUP($A44,'Occupancy Raw Data'!$B$8:$BE$51,'Occupancy Raw Data'!U$3,FALSE))/100</f>
        <v>8.5983322262706607E-2</v>
      </c>
      <c r="D45" s="82">
        <f>(VLOOKUP($A44,'Occupancy Raw Data'!$B$8:$BE$51,'Occupancy Raw Data'!V$3,FALSE))/100</f>
        <v>9.4874514817375605E-2</v>
      </c>
      <c r="E45" s="82">
        <f>(VLOOKUP($A44,'Occupancy Raw Data'!$B$8:$BE$51,'Occupancy Raw Data'!W$3,FALSE))/100</f>
        <v>8.3534975046904006E-2</v>
      </c>
      <c r="F45" s="82">
        <f>(VLOOKUP($A44,'Occupancy Raw Data'!$B$8:$BE$51,'Occupancy Raw Data'!X$3,FALSE))/100</f>
        <v>0.11640480453393201</v>
      </c>
      <c r="G45" s="82">
        <f>(VLOOKUP($A44,'Occupancy Raw Data'!$B$8:$BE$51,'Occupancy Raw Data'!Y$3,FALSE))/100</f>
        <v>9.17856339189978E-2</v>
      </c>
      <c r="H45" s="83">
        <f>(VLOOKUP($A44,'Occupancy Raw Data'!$B$8:$BE$51,'Occupancy Raw Data'!AA$3,FALSE))/100</f>
        <v>7.4314240683046498E-2</v>
      </c>
      <c r="I45" s="83">
        <f>(VLOOKUP($A44,'Occupancy Raw Data'!$B$8:$BE$51,'Occupancy Raw Data'!AB$3,FALSE))/100</f>
        <v>4.6613184584793299E-2</v>
      </c>
      <c r="J45" s="82">
        <f>(VLOOKUP($A44,'Occupancy Raw Data'!$B$8:$BE$51,'Occupancy Raw Data'!AC$3,FALSE))/100</f>
        <v>6.0144834915503903E-2</v>
      </c>
      <c r="K45" s="84">
        <f>(VLOOKUP($A44,'Occupancy Raw Data'!$B$8:$BE$51,'Occupancy Raw Data'!AE$3,FALSE))/100</f>
        <v>8.1637383620712198E-2</v>
      </c>
      <c r="M45" s="81">
        <f>(VLOOKUP($A44,'ADR Raw Data'!$B$6:$BE$49,'ADR Raw Data'!T$1,FALSE))/100</f>
        <v>-1.4471199357128799E-2</v>
      </c>
      <c r="N45" s="82">
        <f>(VLOOKUP($A44,'ADR Raw Data'!$B$6:$BE$49,'ADR Raw Data'!U$1,FALSE))/100</f>
        <v>-2.4594161675980102E-2</v>
      </c>
      <c r="O45" s="82">
        <f>(VLOOKUP($A44,'ADR Raw Data'!$B$6:$BE$49,'ADR Raw Data'!V$1,FALSE))/100</f>
        <v>-1.0802878003061799E-2</v>
      </c>
      <c r="P45" s="82">
        <f>(VLOOKUP($A44,'ADR Raw Data'!$B$6:$BE$49,'ADR Raw Data'!W$1,FALSE))/100</f>
        <v>-8.4560825267460601E-3</v>
      </c>
      <c r="Q45" s="82">
        <f>(VLOOKUP($A44,'ADR Raw Data'!$B$6:$BE$49,'ADR Raw Data'!X$1,FALSE))/100</f>
        <v>-7.6398526667262497E-3</v>
      </c>
      <c r="R45" s="82">
        <f>(VLOOKUP($A44,'ADR Raw Data'!$B$6:$BE$49,'ADR Raw Data'!Y$1,FALSE))/100</f>
        <v>-1.29609082210718E-2</v>
      </c>
      <c r="S45" s="83">
        <f>(VLOOKUP($A44,'ADR Raw Data'!$B$6:$BE$49,'ADR Raw Data'!AA$1,FALSE))/100</f>
        <v>3.6070372329930602E-3</v>
      </c>
      <c r="T45" s="83">
        <f>(VLOOKUP($A44,'ADR Raw Data'!$B$6:$BE$49,'ADR Raw Data'!AB$1,FALSE))/100</f>
        <v>-2.3396421993217898E-3</v>
      </c>
      <c r="U45" s="82">
        <f>(VLOOKUP($A44,'ADR Raw Data'!$B$6:$BE$49,'ADR Raw Data'!AC$1,FALSE))/100</f>
        <v>3.6183142351738101E-4</v>
      </c>
      <c r="V45" s="84">
        <f>(VLOOKUP($A44,'ADR Raw Data'!$B$6:$BE$49,'ADR Raw Data'!AE$1,FALSE))/100</f>
        <v>-9.2757235799926802E-3</v>
      </c>
      <c r="X45" s="81">
        <f>(VLOOKUP($A44,'RevPAR Raw Data'!$B$6:$BE$43,'RevPAR Raw Data'!T$1,FALSE))/100</f>
        <v>6.0650844319017204E-2</v>
      </c>
      <c r="Y45" s="82">
        <f>(VLOOKUP($A44,'RevPAR Raw Data'!$B$6:$BE$43,'RevPAR Raw Data'!U$1,FALSE))/100</f>
        <v>5.9274472857559504E-2</v>
      </c>
      <c r="Z45" s="82">
        <f>(VLOOKUP($A44,'RevPAR Raw Data'!$B$6:$BE$43,'RevPAR Raw Data'!V$1,FALSE))/100</f>
        <v>8.3046719005141989E-2</v>
      </c>
      <c r="AA45" s="82">
        <f>(VLOOKUP($A44,'RevPAR Raw Data'!$B$6:$BE$43,'RevPAR Raw Data'!W$1,FALSE))/100</f>
        <v>7.4372513877291602E-2</v>
      </c>
      <c r="AB45" s="82">
        <f>(VLOOKUP($A44,'RevPAR Raw Data'!$B$6:$BE$43,'RevPAR Raw Data'!X$1,FALSE))/100</f>
        <v>0.107875636310867</v>
      </c>
      <c r="AC45" s="82">
        <f>(VLOOKUP($A44,'RevPAR Raw Data'!$B$6:$BE$43,'RevPAR Raw Data'!Y$1,FALSE))/100</f>
        <v>7.7635100520688893E-2</v>
      </c>
      <c r="AD45" s="83">
        <f>(VLOOKUP($A44,'RevPAR Raw Data'!$B$6:$BE$43,'RevPAR Raw Data'!AA$1,FALSE))/100</f>
        <v>7.8189332149124893E-2</v>
      </c>
      <c r="AE45" s="83">
        <f>(VLOOKUP($A44,'RevPAR Raw Data'!$B$6:$BE$43,'RevPAR Raw Data'!AB$1,FALSE))/100</f>
        <v>4.4164484211772104E-2</v>
      </c>
      <c r="AF45" s="82">
        <f>(VLOOKUP($A44,'RevPAR Raw Data'!$B$6:$BE$43,'RevPAR Raw Data'!AC$1,FALSE))/100</f>
        <v>6.0528428630255898E-2</v>
      </c>
      <c r="AG45" s="84">
        <f>(VLOOKUP($A44,'RevPAR Raw Data'!$B$6:$BE$43,'RevPAR Raw Data'!AE$1,FALSE))/100</f>
        <v>7.1604414236459996E-2</v>
      </c>
    </row>
    <row r="46" spans="1:33" x14ac:dyDescent="0.2">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x14ac:dyDescent="0.2">
      <c r="A47" s="108" t="s">
        <v>30</v>
      </c>
      <c r="B47" s="109">
        <f>(VLOOKUP($A47,'Occupancy Raw Data'!$B$8:$BE$45,'Occupancy Raw Data'!G$3,FALSE))/100</f>
        <v>0.478125693981789</v>
      </c>
      <c r="C47" s="110">
        <f>(VLOOKUP($A47,'Occupancy Raw Data'!$B$8:$BE$45,'Occupancy Raw Data'!H$3,FALSE))/100</f>
        <v>0.63602043082389503</v>
      </c>
      <c r="D47" s="110">
        <f>(VLOOKUP($A47,'Occupancy Raw Data'!$B$8:$BE$45,'Occupancy Raw Data'!I$3,FALSE))/100</f>
        <v>0.66888740839440297</v>
      </c>
      <c r="E47" s="110">
        <f>(VLOOKUP($A47,'Occupancy Raw Data'!$B$8:$BE$45,'Occupancy Raw Data'!J$3,FALSE))/100</f>
        <v>0.66644459249389199</v>
      </c>
      <c r="F47" s="110">
        <f>(VLOOKUP($A47,'Occupancy Raw Data'!$B$8:$BE$45,'Occupancy Raw Data'!K$3,FALSE))/100</f>
        <v>0.63668665334221597</v>
      </c>
      <c r="G47" s="111">
        <f>(VLOOKUP($A47,'Occupancy Raw Data'!$B$8:$BE$45,'Occupancy Raw Data'!L$3,FALSE))/100</f>
        <v>0.61723295580723903</v>
      </c>
      <c r="H47" s="91">
        <f>(VLOOKUP($A47,'Occupancy Raw Data'!$B$8:$BE$45,'Occupancy Raw Data'!N$3,FALSE))/100</f>
        <v>0.66089273817454997</v>
      </c>
      <c r="I47" s="91">
        <f>(VLOOKUP($A47,'Occupancy Raw Data'!$B$8:$BE$45,'Occupancy Raw Data'!O$3,FALSE))/100</f>
        <v>0.66866533422162999</v>
      </c>
      <c r="J47" s="111">
        <f>(VLOOKUP($A47,'Occupancy Raw Data'!$B$8:$BE$45,'Occupancy Raw Data'!P$3,FALSE))/100</f>
        <v>0.66477903619808998</v>
      </c>
      <c r="K47" s="112">
        <f>(VLOOKUP($A47,'Occupancy Raw Data'!$B$8:$BE$45,'Occupancy Raw Data'!R$3,FALSE))/100</f>
        <v>0.63081755020462504</v>
      </c>
      <c r="M47" s="113">
        <f>VLOOKUP($A47,'ADR Raw Data'!$B$6:$BE$43,'ADR Raw Data'!G$1,FALSE)</f>
        <v>100.164872271249</v>
      </c>
      <c r="N47" s="114">
        <f>VLOOKUP($A47,'ADR Raw Data'!$B$6:$BE$43,'ADR Raw Data'!H$1,FALSE)</f>
        <v>109.51595321229</v>
      </c>
      <c r="O47" s="114">
        <f>VLOOKUP($A47,'ADR Raw Data'!$B$6:$BE$43,'ADR Raw Data'!I$1,FALSE)</f>
        <v>111.076779548472</v>
      </c>
      <c r="P47" s="114">
        <f>VLOOKUP($A47,'ADR Raw Data'!$B$6:$BE$43,'ADR Raw Data'!J$1,FALSE)</f>
        <v>109.965748083972</v>
      </c>
      <c r="Q47" s="114">
        <f>VLOOKUP($A47,'ADR Raw Data'!$B$6:$BE$43,'ADR Raw Data'!K$1,FALSE)</f>
        <v>106.54027554935401</v>
      </c>
      <c r="R47" s="115">
        <f>VLOOKUP($A47,'ADR Raw Data'!$B$6:$BE$43,'ADR Raw Data'!L$1,FALSE)</f>
        <v>107.888760164064</v>
      </c>
      <c r="S47" s="114">
        <f>VLOOKUP($A47,'ADR Raw Data'!$B$6:$BE$43,'ADR Raw Data'!N$1,FALSE)</f>
        <v>115.289993279569</v>
      </c>
      <c r="T47" s="114">
        <f>VLOOKUP($A47,'ADR Raw Data'!$B$6:$BE$43,'ADR Raw Data'!O$1,FALSE)</f>
        <v>117.706383261374</v>
      </c>
      <c r="U47" s="115">
        <f>VLOOKUP($A47,'ADR Raw Data'!$B$6:$BE$43,'ADR Raw Data'!P$1,FALSE)</f>
        <v>116.505251377985</v>
      </c>
      <c r="V47" s="116">
        <f>VLOOKUP($A47,'ADR Raw Data'!$B$6:$BE$43,'ADR Raw Data'!R$1,FALSE)</f>
        <v>110.48315429490999</v>
      </c>
      <c r="X47" s="113">
        <f>VLOOKUP($A47,'RevPAR Raw Data'!$B$6:$BE$43,'RevPAR Raw Data'!G$1,FALSE)</f>
        <v>47.891399067288397</v>
      </c>
      <c r="Y47" s="114">
        <f>VLOOKUP($A47,'RevPAR Raw Data'!$B$6:$BE$43,'RevPAR Raw Data'!H$1,FALSE)</f>
        <v>69.654383744170502</v>
      </c>
      <c r="Z47" s="114">
        <f>VLOOKUP($A47,'RevPAR Raw Data'!$B$6:$BE$43,'RevPAR Raw Data'!I$1,FALSE)</f>
        <v>74.297859204974401</v>
      </c>
      <c r="AA47" s="114">
        <f>VLOOKUP($A47,'RevPAR Raw Data'!$B$6:$BE$43,'RevPAR Raw Data'!J$1,FALSE)</f>
        <v>73.286078170108794</v>
      </c>
      <c r="AB47" s="114">
        <f>VLOOKUP($A47,'RevPAR Raw Data'!$B$6:$BE$43,'RevPAR Raw Data'!K$1,FALSE)</f>
        <v>67.832771485676204</v>
      </c>
      <c r="AC47" s="115">
        <f>VLOOKUP($A47,'RevPAR Raw Data'!$B$6:$BE$43,'RevPAR Raw Data'!L$1,FALSE)</f>
        <v>66.592498334443704</v>
      </c>
      <c r="AD47" s="114">
        <f>VLOOKUP($A47,'RevPAR Raw Data'!$B$6:$BE$43,'RevPAR Raw Data'!N$1,FALSE)</f>
        <v>76.194319342660407</v>
      </c>
      <c r="AE47" s="114">
        <f>VLOOKUP($A47,'RevPAR Raw Data'!$B$6:$BE$43,'RevPAR Raw Data'!O$1,FALSE)</f>
        <v>78.706178103486494</v>
      </c>
      <c r="AF47" s="115">
        <f>VLOOKUP($A47,'RevPAR Raw Data'!$B$6:$BE$43,'RevPAR Raw Data'!P$1,FALSE)</f>
        <v>77.4502487230735</v>
      </c>
      <c r="AG47" s="116">
        <f>VLOOKUP($A47,'RevPAR Raw Data'!$B$6:$BE$43,'RevPAR Raw Data'!R$1,FALSE)</f>
        <v>69.694712731194997</v>
      </c>
    </row>
    <row r="48" spans="1:33" x14ac:dyDescent="0.2">
      <c r="A48" s="93" t="s">
        <v>14</v>
      </c>
      <c r="B48" s="81">
        <f>(VLOOKUP($A47,'Occupancy Raw Data'!$B$8:$BE$51,'Occupancy Raw Data'!T$3,FALSE))/100</f>
        <v>-9.0493936581961198E-2</v>
      </c>
      <c r="C48" s="82">
        <f>(VLOOKUP($A47,'Occupancy Raw Data'!$B$8:$BE$51,'Occupancy Raw Data'!U$3,FALSE))/100</f>
        <v>-4.2711742938672706E-2</v>
      </c>
      <c r="D48" s="82">
        <f>(VLOOKUP($A47,'Occupancy Raw Data'!$B$8:$BE$51,'Occupancy Raw Data'!V$3,FALSE))/100</f>
        <v>-1.34547431053809E-2</v>
      </c>
      <c r="E48" s="82">
        <f>(VLOOKUP($A47,'Occupancy Raw Data'!$B$8:$BE$51,'Occupancy Raw Data'!W$3,FALSE))/100</f>
        <v>-4.8669879860476398E-2</v>
      </c>
      <c r="F48" s="82">
        <f>(VLOOKUP($A47,'Occupancy Raw Data'!$B$8:$BE$51,'Occupancy Raw Data'!X$3,FALSE))/100</f>
        <v>-4.4409358967529497E-2</v>
      </c>
      <c r="G48" s="82">
        <f>(VLOOKUP($A47,'Occupancy Raw Data'!$B$8:$BE$51,'Occupancy Raw Data'!Y$3,FALSE))/100</f>
        <v>-4.5984610891378397E-2</v>
      </c>
      <c r="H48" s="83">
        <f>(VLOOKUP($A47,'Occupancy Raw Data'!$B$8:$BE$51,'Occupancy Raw Data'!AA$3,FALSE))/100</f>
        <v>-9.4745137665287211E-3</v>
      </c>
      <c r="I48" s="83">
        <f>(VLOOKUP($A47,'Occupancy Raw Data'!$B$8:$BE$51,'Occupancy Raw Data'!AB$3,FALSE))/100</f>
        <v>-1.5826255917662999E-2</v>
      </c>
      <c r="J48" s="82">
        <f>(VLOOKUP($A47,'Occupancy Raw Data'!$B$8:$BE$51,'Occupancy Raw Data'!AC$3,FALSE))/100</f>
        <v>-1.2679165827792801E-2</v>
      </c>
      <c r="K48" s="84">
        <f>(VLOOKUP($A47,'Occupancy Raw Data'!$B$8:$BE$51,'Occupancy Raw Data'!AE$3,FALSE))/100</f>
        <v>-3.6195314519344102E-2</v>
      </c>
      <c r="M48" s="81">
        <f>(VLOOKUP($A47,'ADR Raw Data'!$B$6:$BE$49,'ADR Raw Data'!T$1,FALSE))/100</f>
        <v>2.6939820682946501E-2</v>
      </c>
      <c r="N48" s="82">
        <f>(VLOOKUP($A47,'ADR Raw Data'!$B$6:$BE$49,'ADR Raw Data'!U$1,FALSE))/100</f>
        <v>3.3014531002412299E-2</v>
      </c>
      <c r="O48" s="82">
        <f>(VLOOKUP($A47,'ADR Raw Data'!$B$6:$BE$49,'ADR Raw Data'!V$1,FALSE))/100</f>
        <v>9.526508782253789E-3</v>
      </c>
      <c r="P48" s="82">
        <f>(VLOOKUP($A47,'ADR Raw Data'!$B$6:$BE$49,'ADR Raw Data'!W$1,FALSE))/100</f>
        <v>7.4904333968200797E-3</v>
      </c>
      <c r="Q48" s="82">
        <f>(VLOOKUP($A47,'ADR Raw Data'!$B$6:$BE$49,'ADR Raw Data'!X$1,FALSE))/100</f>
        <v>-1.2215628577957899E-2</v>
      </c>
      <c r="R48" s="82">
        <f>(VLOOKUP($A47,'ADR Raw Data'!$B$6:$BE$49,'ADR Raw Data'!Y$1,FALSE))/100</f>
        <v>1.2690470610146E-2</v>
      </c>
      <c r="S48" s="83">
        <f>(VLOOKUP($A47,'ADR Raw Data'!$B$6:$BE$49,'ADR Raw Data'!AA$1,FALSE))/100</f>
        <v>5.40182302137538E-2</v>
      </c>
      <c r="T48" s="83">
        <f>(VLOOKUP($A47,'ADR Raw Data'!$B$6:$BE$49,'ADR Raw Data'!AB$1,FALSE))/100</f>
        <v>6.9451755114867605E-2</v>
      </c>
      <c r="U48" s="82">
        <f>(VLOOKUP($A47,'ADR Raw Data'!$B$6:$BE$49,'ADR Raw Data'!AC$1,FALSE))/100</f>
        <v>6.1793452145902997E-2</v>
      </c>
      <c r="V48" s="84">
        <f>(VLOOKUP($A47,'ADR Raw Data'!$B$6:$BE$49,'ADR Raw Data'!AE$1,FALSE))/100</f>
        <v>2.8000319824503302E-2</v>
      </c>
      <c r="X48" s="81">
        <f>(VLOOKUP($A47,'RevPAR Raw Data'!$B$6:$BE$43,'RevPAR Raw Data'!T$1,FALSE))/100</f>
        <v>-6.5992006323426597E-2</v>
      </c>
      <c r="Y48" s="82">
        <f>(VLOOKUP($A47,'RevPAR Raw Data'!$B$6:$BE$43,'RevPAR Raw Data'!U$1,FALSE))/100</f>
        <v>-1.1107320097676201E-2</v>
      </c>
      <c r="Z48" s="82">
        <f>(VLOOKUP($A47,'RevPAR Raw Data'!$B$6:$BE$43,'RevPAR Raw Data'!V$1,FALSE))/100</f>
        <v>-4.0564110514835798E-3</v>
      </c>
      <c r="AA48" s="82">
        <f>(VLOOKUP($A47,'RevPAR Raw Data'!$B$6:$BE$43,'RevPAR Raw Data'!W$1,FALSE))/100</f>
        <v>-4.1544004957182398E-2</v>
      </c>
      <c r="AB48" s="82">
        <f>(VLOOKUP($A47,'RevPAR Raw Data'!$B$6:$BE$43,'RevPAR Raw Data'!X$1,FALSE))/100</f>
        <v>-5.6082499310954902E-2</v>
      </c>
      <c r="AC48" s="82">
        <f>(VLOOKUP($A47,'RevPAR Raw Data'!$B$6:$BE$43,'RevPAR Raw Data'!Y$1,FALSE))/100</f>
        <v>-3.3877706634268298E-2</v>
      </c>
      <c r="AD48" s="83">
        <f>(VLOOKUP($A47,'RevPAR Raw Data'!$B$6:$BE$43,'RevPAR Raw Data'!AA$1,FALSE))/100</f>
        <v>4.4031919981421301E-2</v>
      </c>
      <c r="AE48" s="83">
        <f>(VLOOKUP($A47,'RevPAR Raw Data'!$B$6:$BE$43,'RevPAR Raw Data'!AB$1,FALSE))/100</f>
        <v>5.2526337946825902E-2</v>
      </c>
      <c r="AF48" s="82">
        <f>(VLOOKUP($A47,'RevPAR Raw Data'!$B$6:$BE$43,'RevPAR Raw Data'!AC$1,FALSE))/100</f>
        <v>4.8330796891280503E-2</v>
      </c>
      <c r="AG48" s="84">
        <f>(VLOOKUP($A47,'RevPAR Raw Data'!$B$6:$BE$43,'RevPAR Raw Data'!AE$1,FALSE))/100</f>
        <v>-9.2084750775309095E-3</v>
      </c>
    </row>
    <row r="49" spans="1:33" x14ac:dyDescent="0.2">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x14ac:dyDescent="0.2">
      <c r="A50" s="108" t="s">
        <v>31</v>
      </c>
      <c r="B50" s="109">
        <f>(VLOOKUP($A50,'Occupancy Raw Data'!$B$8:$BE$45,'Occupancy Raw Data'!G$3,FALSE))/100</f>
        <v>0.53592276605298605</v>
      </c>
      <c r="C50" s="110">
        <f>(VLOOKUP($A50,'Occupancy Raw Data'!$B$8:$BE$45,'Occupancy Raw Data'!H$3,FALSE))/100</f>
        <v>0.60237988325101</v>
      </c>
      <c r="D50" s="110">
        <f>(VLOOKUP($A50,'Occupancy Raw Data'!$B$8:$BE$45,'Occupancy Raw Data'!I$3,FALSE))/100</f>
        <v>0.612370902559497</v>
      </c>
      <c r="E50" s="110">
        <f>(VLOOKUP($A50,'Occupancy Raw Data'!$B$8:$BE$45,'Occupancy Raw Data'!J$3,FALSE))/100</f>
        <v>0.62584193982936598</v>
      </c>
      <c r="F50" s="110">
        <f>(VLOOKUP($A50,'Occupancy Raw Data'!$B$8:$BE$45,'Occupancy Raw Data'!K$3,FALSE))/100</f>
        <v>0.61899416255051598</v>
      </c>
      <c r="G50" s="111">
        <f>(VLOOKUP($A50,'Occupancy Raw Data'!$B$8:$BE$45,'Occupancy Raw Data'!L$3,FALSE))/100</f>
        <v>0.59910193084867502</v>
      </c>
      <c r="H50" s="91">
        <f>(VLOOKUP($A50,'Occupancy Raw Data'!$B$8:$BE$45,'Occupancy Raw Data'!N$3,FALSE))/100</f>
        <v>0.71171980242478594</v>
      </c>
      <c r="I50" s="91">
        <f>(VLOOKUP($A50,'Occupancy Raw Data'!$B$8:$BE$45,'Occupancy Raw Data'!O$3,FALSE))/100</f>
        <v>0.68331836551414393</v>
      </c>
      <c r="J50" s="111">
        <f>(VLOOKUP($A50,'Occupancy Raw Data'!$B$8:$BE$45,'Occupancy Raw Data'!P$3,FALSE))/100</f>
        <v>0.69751908396946505</v>
      </c>
      <c r="K50" s="112">
        <f>(VLOOKUP($A50,'Occupancy Raw Data'!$B$8:$BE$45,'Occupancy Raw Data'!R$3,FALSE))/100</f>
        <v>0.62722111745461495</v>
      </c>
      <c r="M50" s="113">
        <f>VLOOKUP($A50,'ADR Raw Data'!$B$6:$BE$43,'ADR Raw Data'!G$1,FALSE)</f>
        <v>102.58089233347199</v>
      </c>
      <c r="N50" s="114">
        <f>VLOOKUP($A50,'ADR Raw Data'!$B$6:$BE$43,'ADR Raw Data'!H$1,FALSE)</f>
        <v>109.251423779351</v>
      </c>
      <c r="O50" s="114">
        <f>VLOOKUP($A50,'ADR Raw Data'!$B$6:$BE$43,'ADR Raw Data'!I$1,FALSE)</f>
        <v>107.316474793767</v>
      </c>
      <c r="P50" s="114">
        <f>VLOOKUP($A50,'ADR Raw Data'!$B$6:$BE$43,'ADR Raw Data'!J$1,FALSE)</f>
        <v>107.31433363228599</v>
      </c>
      <c r="Q50" s="114">
        <f>VLOOKUP($A50,'ADR Raw Data'!$B$6:$BE$43,'ADR Raw Data'!K$1,FALSE)</f>
        <v>107.52115705476901</v>
      </c>
      <c r="R50" s="115">
        <f>VLOOKUP($A50,'ADR Raw Data'!$B$6:$BE$43,'ADR Raw Data'!L$1,FALSE)</f>
        <v>106.900193374306</v>
      </c>
      <c r="S50" s="114">
        <f>VLOOKUP($A50,'ADR Raw Data'!$B$6:$BE$43,'ADR Raw Data'!N$1,FALSE)</f>
        <v>132.75685331230201</v>
      </c>
      <c r="T50" s="114">
        <f>VLOOKUP($A50,'ADR Raw Data'!$B$6:$BE$43,'ADR Raw Data'!O$1,FALSE)</f>
        <v>134.48558567438801</v>
      </c>
      <c r="U50" s="115">
        <f>VLOOKUP($A50,'ADR Raw Data'!$B$6:$BE$43,'ADR Raw Data'!P$1,FALSE)</f>
        <v>133.6036219522</v>
      </c>
      <c r="V50" s="116">
        <f>VLOOKUP($A50,'ADR Raw Data'!$B$6:$BE$43,'ADR Raw Data'!R$1,FALSE)</f>
        <v>115.384852599013</v>
      </c>
      <c r="X50" s="113">
        <f>VLOOKUP($A50,'RevPAR Raw Data'!$B$6:$BE$43,'RevPAR Raw Data'!G$1,FALSE)</f>
        <v>54.975435563538298</v>
      </c>
      <c r="Y50" s="114">
        <f>VLOOKUP($A50,'RevPAR Raw Data'!$B$6:$BE$43,'RevPAR Raw Data'!H$1,FALSE)</f>
        <v>65.810859901212297</v>
      </c>
      <c r="Z50" s="114">
        <f>VLOOKUP($A50,'RevPAR Raw Data'!$B$6:$BE$43,'RevPAR Raw Data'!I$1,FALSE)</f>
        <v>65.717486528962695</v>
      </c>
      <c r="AA50" s="114">
        <f>VLOOKUP($A50,'RevPAR Raw Data'!$B$6:$BE$43,'RevPAR Raw Data'!J$1,FALSE)</f>
        <v>67.161810731926295</v>
      </c>
      <c r="AB50" s="114">
        <f>VLOOKUP($A50,'RevPAR Raw Data'!$B$6:$BE$43,'RevPAR Raw Data'!K$1,FALSE)</f>
        <v>66.554968567579706</v>
      </c>
      <c r="AC50" s="115">
        <f>VLOOKUP($A50,'RevPAR Raw Data'!$B$6:$BE$43,'RevPAR Raw Data'!L$1,FALSE)</f>
        <v>64.044112258643906</v>
      </c>
      <c r="AD50" s="114">
        <f>VLOOKUP($A50,'RevPAR Raw Data'!$B$6:$BE$43,'RevPAR Raw Data'!N$1,FALSE)</f>
        <v>94.485681409968507</v>
      </c>
      <c r="AE50" s="114">
        <f>VLOOKUP($A50,'RevPAR Raw Data'!$B$6:$BE$43,'RevPAR Raw Data'!O$1,FALSE)</f>
        <v>91.896470588235204</v>
      </c>
      <c r="AF50" s="115">
        <f>VLOOKUP($A50,'RevPAR Raw Data'!$B$6:$BE$43,'RevPAR Raw Data'!P$1,FALSE)</f>
        <v>93.191075999101898</v>
      </c>
      <c r="AG50" s="116">
        <f>VLOOKUP($A50,'RevPAR Raw Data'!$B$6:$BE$43,'RevPAR Raw Data'!R$1,FALSE)</f>
        <v>72.371816184489006</v>
      </c>
    </row>
    <row r="51" spans="1:33" x14ac:dyDescent="0.2">
      <c r="A51" s="93" t="s">
        <v>14</v>
      </c>
      <c r="B51" s="81">
        <f>(VLOOKUP($A50,'Occupancy Raw Data'!$B$8:$BE$51,'Occupancy Raw Data'!T$3,FALSE))/100</f>
        <v>0.14111004090961901</v>
      </c>
      <c r="C51" s="82">
        <f>(VLOOKUP($A50,'Occupancy Raw Data'!$B$8:$BE$51,'Occupancy Raw Data'!U$3,FALSE))/100</f>
        <v>5.8958509474899196E-2</v>
      </c>
      <c r="D51" s="82">
        <f>(VLOOKUP($A50,'Occupancy Raw Data'!$B$8:$BE$51,'Occupancy Raw Data'!V$3,FALSE))/100</f>
        <v>2.4819686558975297E-2</v>
      </c>
      <c r="E51" s="82">
        <f>(VLOOKUP($A50,'Occupancy Raw Data'!$B$8:$BE$51,'Occupancy Raw Data'!W$3,FALSE))/100</f>
        <v>1.1134880154861099E-2</v>
      </c>
      <c r="F51" s="82">
        <f>(VLOOKUP($A50,'Occupancy Raw Data'!$B$8:$BE$51,'Occupancy Raw Data'!X$3,FALSE))/100</f>
        <v>1.6720490339709002E-2</v>
      </c>
      <c r="G51" s="82">
        <f>(VLOOKUP($A50,'Occupancy Raw Data'!$B$8:$BE$51,'Occupancy Raw Data'!Y$3,FALSE))/100</f>
        <v>4.59923757868171E-2</v>
      </c>
      <c r="H51" s="83">
        <f>(VLOOKUP($A50,'Occupancy Raw Data'!$B$8:$BE$51,'Occupancy Raw Data'!AA$3,FALSE))/100</f>
        <v>-4.9777773286901E-2</v>
      </c>
      <c r="I51" s="83">
        <f>(VLOOKUP($A50,'Occupancy Raw Data'!$B$8:$BE$51,'Occupancy Raw Data'!AB$3,FALSE))/100</f>
        <v>-6.6840036146235807E-2</v>
      </c>
      <c r="J51" s="82">
        <f>(VLOOKUP($A50,'Occupancy Raw Data'!$B$8:$BE$51,'Occupancy Raw Data'!AC$3,FALSE))/100</f>
        <v>-5.8212489223360003E-2</v>
      </c>
      <c r="K51" s="84">
        <f>(VLOOKUP($A50,'Occupancy Raw Data'!$B$8:$BE$51,'Occupancy Raw Data'!AE$3,FALSE))/100</f>
        <v>1.0468114131751501E-2</v>
      </c>
      <c r="M51" s="81">
        <f>(VLOOKUP($A50,'ADR Raw Data'!$B$6:$BE$49,'ADR Raw Data'!T$1,FALSE))/100</f>
        <v>2.7870576982429803E-3</v>
      </c>
      <c r="N51" s="82">
        <f>(VLOOKUP($A50,'ADR Raw Data'!$B$6:$BE$49,'ADR Raw Data'!U$1,FALSE))/100</f>
        <v>1.26202332745572E-3</v>
      </c>
      <c r="O51" s="82">
        <f>(VLOOKUP($A50,'ADR Raw Data'!$B$6:$BE$49,'ADR Raw Data'!V$1,FALSE))/100</f>
        <v>-1.0543672255866601E-2</v>
      </c>
      <c r="P51" s="82">
        <f>(VLOOKUP($A50,'ADR Raw Data'!$B$6:$BE$49,'ADR Raw Data'!W$1,FALSE))/100</f>
        <v>7.56346799418358E-3</v>
      </c>
      <c r="Q51" s="82">
        <f>(VLOOKUP($A50,'ADR Raw Data'!$B$6:$BE$49,'ADR Raw Data'!X$1,FALSE))/100</f>
        <v>3.2096594931358001E-3</v>
      </c>
      <c r="R51" s="82">
        <f>(VLOOKUP($A50,'ADR Raw Data'!$B$6:$BE$49,'ADR Raw Data'!Y$1,FALSE))/100</f>
        <v>1.4669586106277798E-4</v>
      </c>
      <c r="S51" s="83">
        <f>(VLOOKUP($A50,'ADR Raw Data'!$B$6:$BE$49,'ADR Raw Data'!AA$1,FALSE))/100</f>
        <v>-1.36039492508846E-2</v>
      </c>
      <c r="T51" s="83">
        <f>(VLOOKUP($A50,'ADR Raw Data'!$B$6:$BE$49,'ADR Raw Data'!AB$1,FALSE))/100</f>
        <v>-1.14950787834676E-2</v>
      </c>
      <c r="U51" s="82">
        <f>(VLOOKUP($A50,'ADR Raw Data'!$B$6:$BE$49,'ADR Raw Data'!AC$1,FALSE))/100</f>
        <v>-1.2613594424026799E-2</v>
      </c>
      <c r="V51" s="84">
        <f>(VLOOKUP($A50,'ADR Raw Data'!$B$6:$BE$49,'ADR Raw Data'!AE$1,FALSE))/100</f>
        <v>-1.0210248592730099E-2</v>
      </c>
      <c r="X51" s="81">
        <f>(VLOOKUP($A50,'RevPAR Raw Data'!$B$6:$BE$43,'RevPAR Raw Data'!T$1,FALSE))/100</f>
        <v>0.14429038043367901</v>
      </c>
      <c r="Y51" s="82">
        <f>(VLOOKUP($A50,'RevPAR Raw Data'!$B$6:$BE$43,'RevPAR Raw Data'!U$1,FALSE))/100</f>
        <v>6.0294939816664304E-2</v>
      </c>
      <c r="Z51" s="82">
        <f>(VLOOKUP($A50,'RevPAR Raw Data'!$B$6:$BE$43,'RevPAR Raw Data'!V$1,FALSE))/100</f>
        <v>1.4014323662537499E-2</v>
      </c>
      <c r="AA51" s="82">
        <f>(VLOOKUP($A50,'RevPAR Raw Data'!$B$6:$BE$43,'RevPAR Raw Data'!W$1,FALSE))/100</f>
        <v>1.8782566458715101E-2</v>
      </c>
      <c r="AB51" s="82">
        <f>(VLOOKUP($A50,'RevPAR Raw Data'!$B$6:$BE$43,'RevPAR Raw Data'!X$1,FALSE))/100</f>
        <v>1.9983816913393501E-2</v>
      </c>
      <c r="AC51" s="82">
        <f>(VLOOKUP($A50,'RevPAR Raw Data'!$B$6:$BE$43,'RevPAR Raw Data'!Y$1,FALSE))/100</f>
        <v>4.6145818539048297E-2</v>
      </c>
      <c r="AD51" s="83">
        <f>(VLOOKUP($A50,'RevPAR Raw Data'!$B$6:$BE$43,'RevPAR Raw Data'!AA$1,FALSE))/100</f>
        <v>-6.2704548236168597E-2</v>
      </c>
      <c r="AE51" s="83">
        <f>(VLOOKUP($A50,'RevPAR Raw Data'!$B$6:$BE$43,'RevPAR Raw Data'!AB$1,FALSE))/100</f>
        <v>-7.756678344831261E-2</v>
      </c>
      <c r="AF51" s="82">
        <f>(VLOOKUP($A50,'RevPAR Raw Data'!$B$6:$BE$43,'RevPAR Raw Data'!AC$1,FALSE))/100</f>
        <v>-7.0091814917910306E-2</v>
      </c>
      <c r="AG51" s="84">
        <f>(VLOOKUP($A50,'RevPAR Raw Data'!$B$6:$BE$43,'RevPAR Raw Data'!AE$1,FALSE))/100</f>
        <v>1.5098349143909299E-4</v>
      </c>
    </row>
    <row r="52" spans="1:33" x14ac:dyDescent="0.2">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x14ac:dyDescent="0.2">
      <c r="A53" s="108" t="s">
        <v>32</v>
      </c>
      <c r="B53" s="109">
        <f>(VLOOKUP($A53,'Occupancy Raw Data'!$B$8:$BE$45,'Occupancy Raw Data'!G$3,FALSE))/100</f>
        <v>0.44702842377260898</v>
      </c>
      <c r="C53" s="110">
        <f>(VLOOKUP($A53,'Occupancy Raw Data'!$B$8:$BE$45,'Occupancy Raw Data'!H$3,FALSE))/100</f>
        <v>0.54651162790697594</v>
      </c>
      <c r="D53" s="110">
        <f>(VLOOKUP($A53,'Occupancy Raw Data'!$B$8:$BE$45,'Occupancy Raw Data'!I$3,FALSE))/100</f>
        <v>0.57235142118863003</v>
      </c>
      <c r="E53" s="110">
        <f>(VLOOKUP($A53,'Occupancy Raw Data'!$B$8:$BE$45,'Occupancy Raw Data'!J$3,FALSE))/100</f>
        <v>0.58333333333333304</v>
      </c>
      <c r="F53" s="110">
        <f>(VLOOKUP($A53,'Occupancy Raw Data'!$B$8:$BE$45,'Occupancy Raw Data'!K$3,FALSE))/100</f>
        <v>0.61692506459948293</v>
      </c>
      <c r="G53" s="111">
        <f>(VLOOKUP($A53,'Occupancy Raw Data'!$B$8:$BE$45,'Occupancy Raw Data'!L$3,FALSE))/100</f>
        <v>0.55322997416020603</v>
      </c>
      <c r="H53" s="91">
        <f>(VLOOKUP($A53,'Occupancy Raw Data'!$B$8:$BE$45,'Occupancy Raw Data'!N$3,FALSE))/100</f>
        <v>0.67183462532299698</v>
      </c>
      <c r="I53" s="91">
        <f>(VLOOKUP($A53,'Occupancy Raw Data'!$B$8:$BE$45,'Occupancy Raw Data'!O$3,FALSE))/100</f>
        <v>0.64922480620154999</v>
      </c>
      <c r="J53" s="111">
        <f>(VLOOKUP($A53,'Occupancy Raw Data'!$B$8:$BE$45,'Occupancy Raw Data'!P$3,FALSE))/100</f>
        <v>0.66052971576227304</v>
      </c>
      <c r="K53" s="112">
        <f>(VLOOKUP($A53,'Occupancy Raw Data'!$B$8:$BE$45,'Occupancy Raw Data'!R$3,FALSE))/100</f>
        <v>0.58388704318936802</v>
      </c>
      <c r="M53" s="113">
        <f>VLOOKUP($A53,'ADR Raw Data'!$B$6:$BE$43,'ADR Raw Data'!G$1,FALSE)</f>
        <v>86.718208092485497</v>
      </c>
      <c r="N53" s="114">
        <f>VLOOKUP($A53,'ADR Raw Data'!$B$6:$BE$43,'ADR Raw Data'!H$1,FALSE)</f>
        <v>89.796004728132303</v>
      </c>
      <c r="O53" s="114">
        <f>VLOOKUP($A53,'ADR Raw Data'!$B$6:$BE$43,'ADR Raw Data'!I$1,FALSE)</f>
        <v>92.317189616252804</v>
      </c>
      <c r="P53" s="114">
        <f>VLOOKUP($A53,'ADR Raw Data'!$B$6:$BE$43,'ADR Raw Data'!J$1,FALSE)</f>
        <v>90.504241417497198</v>
      </c>
      <c r="Q53" s="114">
        <f>VLOOKUP($A53,'ADR Raw Data'!$B$6:$BE$43,'ADR Raw Data'!K$1,FALSE)</f>
        <v>93.982816753926699</v>
      </c>
      <c r="R53" s="115">
        <f>VLOOKUP($A53,'ADR Raw Data'!$B$6:$BE$43,'ADR Raw Data'!L$1,FALSE)</f>
        <v>90.9034026156001</v>
      </c>
      <c r="S53" s="114">
        <f>VLOOKUP($A53,'ADR Raw Data'!$B$6:$BE$43,'ADR Raw Data'!N$1,FALSE)</f>
        <v>100.028807692307</v>
      </c>
      <c r="T53" s="114">
        <f>VLOOKUP($A53,'ADR Raw Data'!$B$6:$BE$43,'ADR Raw Data'!O$1,FALSE)</f>
        <v>100.28649751243699</v>
      </c>
      <c r="U53" s="115">
        <f>VLOOKUP($A53,'ADR Raw Data'!$B$6:$BE$43,'ADR Raw Data'!P$1,FALSE)</f>
        <v>100.155447432762</v>
      </c>
      <c r="V53" s="116">
        <f>VLOOKUP($A53,'ADR Raw Data'!$B$6:$BE$43,'ADR Raw Data'!R$1,FALSE)</f>
        <v>93.893829619092699</v>
      </c>
      <c r="X53" s="113">
        <f>VLOOKUP($A53,'RevPAR Raw Data'!$B$6:$BE$43,'RevPAR Raw Data'!G$1,FALSE)</f>
        <v>38.765503875968903</v>
      </c>
      <c r="Y53" s="114">
        <f>VLOOKUP($A53,'RevPAR Raw Data'!$B$6:$BE$43,'RevPAR Raw Data'!H$1,FALSE)</f>
        <v>49.074560723514203</v>
      </c>
      <c r="Z53" s="114">
        <f>VLOOKUP($A53,'RevPAR Raw Data'!$B$6:$BE$43,'RevPAR Raw Data'!I$1,FALSE)</f>
        <v>52.837874677002503</v>
      </c>
      <c r="AA53" s="114">
        <f>VLOOKUP($A53,'RevPAR Raw Data'!$B$6:$BE$43,'RevPAR Raw Data'!J$1,FALSE)</f>
        <v>52.794140826873303</v>
      </c>
      <c r="AB53" s="114">
        <f>VLOOKUP($A53,'RevPAR Raw Data'!$B$6:$BE$43,'RevPAR Raw Data'!K$1,FALSE)</f>
        <v>57.980355297157601</v>
      </c>
      <c r="AC53" s="115">
        <f>VLOOKUP($A53,'RevPAR Raw Data'!$B$6:$BE$43,'RevPAR Raw Data'!L$1,FALSE)</f>
        <v>50.290487080103297</v>
      </c>
      <c r="AD53" s="114">
        <f>VLOOKUP($A53,'RevPAR Raw Data'!$B$6:$BE$43,'RevPAR Raw Data'!N$1,FALSE)</f>
        <v>67.202816537467697</v>
      </c>
      <c r="AE53" s="114">
        <f>VLOOKUP($A53,'RevPAR Raw Data'!$B$6:$BE$43,'RevPAR Raw Data'!O$1,FALSE)</f>
        <v>65.108481912144697</v>
      </c>
      <c r="AF53" s="115">
        <f>VLOOKUP($A53,'RevPAR Raw Data'!$B$6:$BE$43,'RevPAR Raw Data'!P$1,FALSE)</f>
        <v>66.155649224806197</v>
      </c>
      <c r="AG53" s="116">
        <f>VLOOKUP($A53,'RevPAR Raw Data'!$B$6:$BE$43,'RevPAR Raw Data'!R$1,FALSE)</f>
        <v>54.823390550018402</v>
      </c>
    </row>
    <row r="54" spans="1:33" x14ac:dyDescent="0.2">
      <c r="A54" s="93" t="s">
        <v>14</v>
      </c>
      <c r="B54" s="81">
        <f>(VLOOKUP($A53,'Occupancy Raw Data'!$B$8:$BE$51,'Occupancy Raw Data'!T$3,FALSE))/100</f>
        <v>6.2980030721966201E-2</v>
      </c>
      <c r="C54" s="82">
        <f>(VLOOKUP($A53,'Occupancy Raw Data'!$B$8:$BE$51,'Occupancy Raw Data'!U$3,FALSE))/100</f>
        <v>4.4444444444444405E-2</v>
      </c>
      <c r="D54" s="82">
        <f>(VLOOKUP($A53,'Occupancy Raw Data'!$B$8:$BE$51,'Occupancy Raw Data'!V$3,FALSE))/100</f>
        <v>3.2634032634032598E-2</v>
      </c>
      <c r="E54" s="82">
        <f>(VLOOKUP($A53,'Occupancy Raw Data'!$B$8:$BE$51,'Occupancy Raw Data'!W$3,FALSE))/100</f>
        <v>2.7303754266211601E-2</v>
      </c>
      <c r="F54" s="82">
        <f>(VLOOKUP($A53,'Occupancy Raw Data'!$B$8:$BE$51,'Occupancy Raw Data'!X$3,FALSE))/100</f>
        <v>5.2921719955898505E-2</v>
      </c>
      <c r="G54" s="82">
        <f>(VLOOKUP($A53,'Occupancy Raw Data'!$B$8:$BE$51,'Occupancy Raw Data'!Y$3,FALSE))/100</f>
        <v>4.3118148599269102E-2</v>
      </c>
      <c r="H54" s="83">
        <f>(VLOOKUP($A53,'Occupancy Raw Data'!$B$8:$BE$51,'Occupancy Raw Data'!AA$3,FALSE))/100</f>
        <v>4.1041041041040997E-2</v>
      </c>
      <c r="I54" s="83">
        <f>(VLOOKUP($A53,'Occupancy Raw Data'!$B$8:$BE$51,'Occupancy Raw Data'!AB$3,FALSE))/100</f>
        <v>3.0769230769230702E-2</v>
      </c>
      <c r="J54" s="82">
        <f>(VLOOKUP($A53,'Occupancy Raw Data'!$B$8:$BE$51,'Occupancy Raw Data'!AC$3,FALSE))/100</f>
        <v>3.5967578520769997E-2</v>
      </c>
      <c r="K54" s="84">
        <f>(VLOOKUP($A53,'Occupancy Raw Data'!$B$8:$BE$51,'Occupancy Raw Data'!AE$3,FALSE))/100</f>
        <v>4.07961835828261E-2</v>
      </c>
      <c r="M54" s="81">
        <f>(VLOOKUP($A53,'ADR Raw Data'!$B$6:$BE$49,'ADR Raw Data'!T$1,FALSE))/100</f>
        <v>6.4215238606885508E-2</v>
      </c>
      <c r="N54" s="82">
        <f>(VLOOKUP($A53,'ADR Raw Data'!$B$6:$BE$49,'ADR Raw Data'!U$1,FALSE))/100</f>
        <v>9.8545495082642005E-3</v>
      </c>
      <c r="O54" s="82">
        <f>(VLOOKUP($A53,'ADR Raw Data'!$B$6:$BE$49,'ADR Raw Data'!V$1,FALSE))/100</f>
        <v>3.1016860607778099E-2</v>
      </c>
      <c r="P54" s="82">
        <f>(VLOOKUP($A53,'ADR Raw Data'!$B$6:$BE$49,'ADR Raw Data'!W$1,FALSE))/100</f>
        <v>1.10932086650294E-2</v>
      </c>
      <c r="Q54" s="82">
        <f>(VLOOKUP($A53,'ADR Raw Data'!$B$6:$BE$49,'ADR Raw Data'!X$1,FALSE))/100</f>
        <v>2.6413811206034699E-2</v>
      </c>
      <c r="R54" s="82">
        <f>(VLOOKUP($A53,'ADR Raw Data'!$B$6:$BE$49,'ADR Raw Data'!Y$1,FALSE))/100</f>
        <v>2.62134247699192E-2</v>
      </c>
      <c r="S54" s="83">
        <f>(VLOOKUP($A53,'ADR Raw Data'!$B$6:$BE$49,'ADR Raw Data'!AA$1,FALSE))/100</f>
        <v>1.8340325328861599E-2</v>
      </c>
      <c r="T54" s="83">
        <f>(VLOOKUP($A53,'ADR Raw Data'!$B$6:$BE$49,'ADR Raw Data'!AB$1,FALSE))/100</f>
        <v>1.97465391647372E-2</v>
      </c>
      <c r="U54" s="82">
        <f>(VLOOKUP($A53,'ADR Raw Data'!$B$6:$BE$49,'ADR Raw Data'!AC$1,FALSE))/100</f>
        <v>1.9028805055536599E-2</v>
      </c>
      <c r="V54" s="84">
        <f>(VLOOKUP($A53,'ADR Raw Data'!$B$6:$BE$49,'ADR Raw Data'!AE$1,FALSE))/100</f>
        <v>2.3561802836364998E-2</v>
      </c>
      <c r="X54" s="81">
        <f>(VLOOKUP($A53,'RevPAR Raw Data'!$B$6:$BE$43,'RevPAR Raw Data'!T$1,FALSE))/100</f>
        <v>0.13123954702913099</v>
      </c>
      <c r="Y54" s="82">
        <f>(VLOOKUP($A53,'RevPAR Raw Data'!$B$6:$BE$43,'RevPAR Raw Data'!U$1,FALSE))/100</f>
        <v>5.4736973930853701E-2</v>
      </c>
      <c r="Z54" s="82">
        <f>(VLOOKUP($A53,'RevPAR Raw Data'!$B$6:$BE$43,'RevPAR Raw Data'!V$1,FALSE))/100</f>
        <v>6.4663098483090209E-2</v>
      </c>
      <c r="AA54" s="82">
        <f>(VLOOKUP($A53,'RevPAR Raw Data'!$B$6:$BE$43,'RevPAR Raw Data'!W$1,FALSE))/100</f>
        <v>3.8699849174654702E-2</v>
      </c>
      <c r="AB54" s="82">
        <f>(VLOOKUP($A53,'RevPAR Raw Data'!$B$6:$BE$43,'RevPAR Raw Data'!X$1,FALSE))/100</f>
        <v>8.0733395481547093E-2</v>
      </c>
      <c r="AC54" s="82">
        <f>(VLOOKUP($A53,'RevPAR Raw Data'!$B$6:$BE$43,'RevPAR Raw Data'!Y$1,FALSE))/100</f>
        <v>7.0461847713713499E-2</v>
      </c>
      <c r="AD54" s="83">
        <f>(VLOOKUP($A53,'RevPAR Raw Data'!$B$6:$BE$43,'RevPAR Raw Data'!AA$1,FALSE))/100</f>
        <v>6.0134072414430501E-2</v>
      </c>
      <c r="AE54" s="83">
        <f>(VLOOKUP($A53,'RevPAR Raw Data'!$B$6:$BE$43,'RevPAR Raw Data'!AB$1,FALSE))/100</f>
        <v>5.11233557544215E-2</v>
      </c>
      <c r="AF54" s="82">
        <f>(VLOOKUP($A53,'RevPAR Raw Data'!$B$6:$BE$43,'RevPAR Raw Data'!AC$1,FALSE))/100</f>
        <v>5.5680803616298E-2</v>
      </c>
      <c r="AG54" s="84">
        <f>(VLOOKUP($A53,'RevPAR Raw Data'!$B$6:$BE$43,'RevPAR Raw Data'!AE$1,FALSE))/100</f>
        <v>6.5319218053245795E-2</v>
      </c>
    </row>
    <row r="55" spans="1:33" x14ac:dyDescent="0.2">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x14ac:dyDescent="0.2">
      <c r="A56" s="108" t="s">
        <v>33</v>
      </c>
      <c r="B56" s="109">
        <f>(VLOOKUP($A56,'Occupancy Raw Data'!$B$8:$BE$45,'Occupancy Raw Data'!G$3,FALSE))/100</f>
        <v>0.54326725905673201</v>
      </c>
      <c r="C56" s="110">
        <f>(VLOOKUP($A56,'Occupancy Raw Data'!$B$8:$BE$45,'Occupancy Raw Data'!H$3,FALSE))/100</f>
        <v>0.65372522214627393</v>
      </c>
      <c r="D56" s="110">
        <f>(VLOOKUP($A56,'Occupancy Raw Data'!$B$8:$BE$45,'Occupancy Raw Data'!I$3,FALSE))/100</f>
        <v>0.6963773069036221</v>
      </c>
      <c r="E56" s="110">
        <f>(VLOOKUP($A56,'Occupancy Raw Data'!$B$8:$BE$45,'Occupancy Raw Data'!J$3,FALSE))/100</f>
        <v>0.71442241968557696</v>
      </c>
      <c r="F56" s="110">
        <f>(VLOOKUP($A56,'Occupancy Raw Data'!$B$8:$BE$45,'Occupancy Raw Data'!K$3,FALSE))/100</f>
        <v>0.66930963773068997</v>
      </c>
      <c r="G56" s="110">
        <f>(VLOOKUP($A56,'Occupancy Raw Data'!$B$8:$BE$45,'Occupancy Raw Data'!L$3,FALSE))/100</f>
        <v>0.6554203691045789</v>
      </c>
      <c r="H56" s="91">
        <f>(VLOOKUP($A56,'Occupancy Raw Data'!$B$8:$BE$45,'Occupancy Raw Data'!N$3,FALSE))/100</f>
        <v>0.72207792207792199</v>
      </c>
      <c r="I56" s="91">
        <f>(VLOOKUP($A56,'Occupancy Raw Data'!$B$8:$BE$45,'Occupancy Raw Data'!O$3,FALSE))/100</f>
        <v>0.76500341763499602</v>
      </c>
      <c r="J56" s="110">
        <f>(VLOOKUP($A56,'Occupancy Raw Data'!$B$8:$BE$45,'Occupancy Raw Data'!P$3,FALSE))/100</f>
        <v>0.74354066985645906</v>
      </c>
      <c r="K56" s="133">
        <f>(VLOOKUP($A56,'Occupancy Raw Data'!$B$8:$BE$45,'Occupancy Raw Data'!R$3,FALSE))/100</f>
        <v>0.68059759789083007</v>
      </c>
      <c r="M56" s="113">
        <f>VLOOKUP($A56,'ADR Raw Data'!$B$6:$BE$43,'ADR Raw Data'!G$1,FALSE)</f>
        <v>125.230558631102</v>
      </c>
      <c r="N56" s="114">
        <f>VLOOKUP($A56,'ADR Raw Data'!$B$6:$BE$43,'ADR Raw Data'!H$1,FALSE)</f>
        <v>135.481564199079</v>
      </c>
      <c r="O56" s="114">
        <f>VLOOKUP($A56,'ADR Raw Data'!$B$6:$BE$43,'ADR Raw Data'!I$1,FALSE)</f>
        <v>139.93944444444401</v>
      </c>
      <c r="P56" s="114">
        <f>VLOOKUP($A56,'ADR Raw Data'!$B$6:$BE$43,'ADR Raw Data'!J$1,FALSE)</f>
        <v>141.020660160734</v>
      </c>
      <c r="Q56" s="114">
        <f>VLOOKUP($A56,'ADR Raw Data'!$B$6:$BE$43,'ADR Raw Data'!K$1,FALSE)</f>
        <v>135.23952614378999</v>
      </c>
      <c r="R56" s="115">
        <f>VLOOKUP($A56,'ADR Raw Data'!$B$6:$BE$43,'ADR Raw Data'!L$1,FALSE)</f>
        <v>135.88758968796901</v>
      </c>
      <c r="S56" s="114">
        <f>VLOOKUP($A56,'ADR Raw Data'!$B$6:$BE$43,'ADR Raw Data'!N$1,FALSE)</f>
        <v>146.057493373722</v>
      </c>
      <c r="T56" s="114">
        <f>VLOOKUP($A56,'ADR Raw Data'!$B$6:$BE$43,'ADR Raw Data'!O$1,FALSE)</f>
        <v>144.635100071479</v>
      </c>
      <c r="U56" s="115">
        <f>VLOOKUP($A56,'ADR Raw Data'!$B$6:$BE$43,'ADR Raw Data'!P$1,FALSE)</f>
        <v>145.32576760433901</v>
      </c>
      <c r="V56" s="116">
        <f>VLOOKUP($A56,'ADR Raw Data'!$B$6:$BE$43,'ADR Raw Data'!R$1,FALSE)</f>
        <v>138.83360114777599</v>
      </c>
      <c r="X56" s="113">
        <f>VLOOKUP($A56,'RevPAR Raw Data'!$B$6:$BE$43,'RevPAR Raw Data'!G$1,FALSE)</f>
        <v>68.033662337662307</v>
      </c>
      <c r="Y56" s="114">
        <f>VLOOKUP($A56,'RevPAR Raw Data'!$B$6:$BE$43,'RevPAR Raw Data'!H$1,FALSE)</f>
        <v>88.5677156527682</v>
      </c>
      <c r="Z56" s="114">
        <f>VLOOKUP($A56,'RevPAR Raw Data'!$B$6:$BE$43,'RevPAR Raw Data'!I$1,FALSE)</f>
        <v>97.450653451811306</v>
      </c>
      <c r="AA56" s="114">
        <f>VLOOKUP($A56,'RevPAR Raw Data'!$B$6:$BE$43,'RevPAR Raw Data'!J$1,FALSE)</f>
        <v>100.748321257689</v>
      </c>
      <c r="AB56" s="114">
        <f>VLOOKUP($A56,'RevPAR Raw Data'!$B$6:$BE$43,'RevPAR Raw Data'!K$1,FALSE)</f>
        <v>90.517118250170796</v>
      </c>
      <c r="AC56" s="115">
        <f>VLOOKUP($A56,'RevPAR Raw Data'!$B$6:$BE$43,'RevPAR Raw Data'!L$1,FALSE)</f>
        <v>89.063494190020506</v>
      </c>
      <c r="AD56" s="114">
        <f>VLOOKUP($A56,'RevPAR Raw Data'!$B$6:$BE$43,'RevPAR Raw Data'!N$1,FALSE)</f>
        <v>105.464891319207</v>
      </c>
      <c r="AE56" s="114">
        <f>VLOOKUP($A56,'RevPAR Raw Data'!$B$6:$BE$43,'RevPAR Raw Data'!O$1,FALSE)</f>
        <v>110.646345864661</v>
      </c>
      <c r="AF56" s="115">
        <f>VLOOKUP($A56,'RevPAR Raw Data'!$B$6:$BE$43,'RevPAR Raw Data'!P$1,FALSE)</f>
        <v>108.05561859193401</v>
      </c>
      <c r="AG56" s="116">
        <f>VLOOKUP($A56,'RevPAR Raw Data'!$B$6:$BE$43,'RevPAR Raw Data'!R$1,FALSE)</f>
        <v>94.4898154477101</v>
      </c>
    </row>
    <row r="57" spans="1:33" ht="17.25" thickBot="1" x14ac:dyDescent="0.25">
      <c r="A57" s="97" t="s">
        <v>14</v>
      </c>
      <c r="B57" s="87">
        <f>(VLOOKUP($A56,'Occupancy Raw Data'!$B$8:$BE$51,'Occupancy Raw Data'!T$3,FALSE))/100</f>
        <v>0.10930619963081301</v>
      </c>
      <c r="C57" s="88">
        <f>(VLOOKUP($A56,'Occupancy Raw Data'!$B$8:$BE$51,'Occupancy Raw Data'!U$3,FALSE))/100</f>
        <v>1.3932492048835501E-2</v>
      </c>
      <c r="D57" s="88">
        <f>(VLOOKUP($A56,'Occupancy Raw Data'!$B$8:$BE$51,'Occupancy Raw Data'!V$3,FALSE))/100</f>
        <v>4.69783528735759E-2</v>
      </c>
      <c r="E57" s="88">
        <f>(VLOOKUP($A56,'Occupancy Raw Data'!$B$8:$BE$51,'Occupancy Raw Data'!W$3,FALSE))/100</f>
        <v>5.7676027986028701E-2</v>
      </c>
      <c r="F57" s="88">
        <f>(VLOOKUP($A56,'Occupancy Raw Data'!$B$8:$BE$51,'Occupancy Raw Data'!X$3,FALSE))/100</f>
        <v>6.0616577957396202E-2</v>
      </c>
      <c r="G57" s="88">
        <f>(VLOOKUP($A56,'Occupancy Raw Data'!$B$8:$BE$51,'Occupancy Raw Data'!Y$3,FALSE))/100</f>
        <v>5.5043218800947404E-2</v>
      </c>
      <c r="H57" s="89">
        <f>(VLOOKUP($A56,'Occupancy Raw Data'!$B$8:$BE$51,'Occupancy Raw Data'!AA$3,FALSE))/100</f>
        <v>0.16380823767724501</v>
      </c>
      <c r="I57" s="89">
        <f>(VLOOKUP($A56,'Occupancy Raw Data'!$B$8:$BE$51,'Occupancy Raw Data'!AB$3,FALSE))/100</f>
        <v>0.19039319289096199</v>
      </c>
      <c r="J57" s="88">
        <f>(VLOOKUP($A56,'Occupancy Raw Data'!$B$8:$BE$51,'Occupancy Raw Data'!AC$3,FALSE))/100</f>
        <v>0.17733438072793897</v>
      </c>
      <c r="K57" s="90">
        <f>(VLOOKUP($A56,'Occupancy Raw Data'!$B$8:$BE$51,'Occupancy Raw Data'!AE$3,FALSE))/100</f>
        <v>9.0396183504017E-2</v>
      </c>
      <c r="M57" s="87">
        <f>(VLOOKUP($A56,'ADR Raw Data'!$B$6:$BE$49,'ADR Raw Data'!T$1,FALSE))/100</f>
        <v>2.3935860419999799E-2</v>
      </c>
      <c r="N57" s="88">
        <f>(VLOOKUP($A56,'ADR Raw Data'!$B$6:$BE$49,'ADR Raw Data'!U$1,FALSE))/100</f>
        <v>4.4522384019887999E-2</v>
      </c>
      <c r="O57" s="88">
        <f>(VLOOKUP($A56,'ADR Raw Data'!$B$6:$BE$49,'ADR Raw Data'!V$1,FALSE))/100</f>
        <v>4.9108767087997801E-2</v>
      </c>
      <c r="P57" s="88">
        <f>(VLOOKUP($A56,'ADR Raw Data'!$B$6:$BE$49,'ADR Raw Data'!W$1,FALSE))/100</f>
        <v>0.106336460107819</v>
      </c>
      <c r="Q57" s="88">
        <f>(VLOOKUP($A56,'ADR Raw Data'!$B$6:$BE$49,'ADR Raw Data'!X$1,FALSE))/100</f>
        <v>0.108911075105923</v>
      </c>
      <c r="R57" s="88">
        <f>(VLOOKUP($A56,'ADR Raw Data'!$B$6:$BE$49,'ADR Raw Data'!Y$1,FALSE))/100</f>
        <v>6.7742691792557902E-2</v>
      </c>
      <c r="S57" s="89">
        <f>(VLOOKUP($A56,'ADR Raw Data'!$B$6:$BE$49,'ADR Raw Data'!AA$1,FALSE))/100</f>
        <v>0.11563235689635799</v>
      </c>
      <c r="T57" s="89">
        <f>(VLOOKUP($A56,'ADR Raw Data'!$B$6:$BE$49,'ADR Raw Data'!AB$1,FALSE))/100</f>
        <v>7.4627270150158201E-2</v>
      </c>
      <c r="U57" s="88">
        <f>(VLOOKUP($A56,'ADR Raw Data'!$B$6:$BE$49,'ADR Raw Data'!AC$1,FALSE))/100</f>
        <v>9.4425564959772307E-2</v>
      </c>
      <c r="V57" s="90">
        <f>(VLOOKUP($A56,'ADR Raw Data'!$B$6:$BE$49,'ADR Raw Data'!AE$1,FALSE))/100</f>
        <v>7.7379533609486503E-2</v>
      </c>
      <c r="X57" s="87">
        <f>(VLOOKUP($A56,'RevPAR Raw Data'!$B$6:$BE$43,'RevPAR Raw Data'!T$1,FALSE))/100</f>
        <v>0.135858397988217</v>
      </c>
      <c r="Y57" s="88">
        <f>(VLOOKUP($A56,'RevPAR Raw Data'!$B$6:$BE$43,'RevPAR Raw Data'!U$1,FALSE))/100</f>
        <v>5.9075183830075796E-2</v>
      </c>
      <c r="Z57" s="88">
        <f>(VLOOKUP($A56,'RevPAR Raw Data'!$B$6:$BE$43,'RevPAR Raw Data'!V$1,FALSE))/100</f>
        <v>9.8394168951019989E-2</v>
      </c>
      <c r="AA57" s="88">
        <f>(VLOOKUP($A56,'RevPAR Raw Data'!$B$6:$BE$43,'RevPAR Raw Data'!W$1,FALSE))/100</f>
        <v>0.170145552742962</v>
      </c>
      <c r="AB57" s="88">
        <f>(VLOOKUP($A56,'RevPAR Raw Data'!$B$6:$BE$43,'RevPAR Raw Data'!X$1,FALSE))/100</f>
        <v>0.17612946973790097</v>
      </c>
      <c r="AC57" s="88">
        <f>(VLOOKUP($A56,'RevPAR Raw Data'!$B$6:$BE$43,'RevPAR Raw Data'!Y$1,FALSE))/100</f>
        <v>0.12651468640000801</v>
      </c>
      <c r="AD57" s="89">
        <f>(VLOOKUP($A56,'RevPAR Raw Data'!$B$6:$BE$43,'RevPAR Raw Data'!AA$1,FALSE))/100</f>
        <v>0.29838212717526202</v>
      </c>
      <c r="AE57" s="89">
        <f>(VLOOKUP($A56,'RevPAR Raw Data'!$B$6:$BE$43,'RevPAR Raw Data'!AB$1,FALSE))/100</f>
        <v>0.279228987281746</v>
      </c>
      <c r="AF57" s="88">
        <f>(VLOOKUP($A56,'RevPAR Raw Data'!$B$6:$BE$43,'RevPAR Raw Data'!AC$1,FALSE))/100</f>
        <v>0.28850484477473798</v>
      </c>
      <c r="AG57" s="90">
        <f>(VLOOKUP($A56,'RevPAR Raw Data'!$B$6:$BE$43,'RevPAR Raw Data'!AE$1,FALSE))/100</f>
        <v>0.17477053163312101</v>
      </c>
    </row>
    <row r="58" spans="1:33" x14ac:dyDescent="0.2">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x14ac:dyDescent="0.2">
      <c r="A59" s="126" t="s">
        <v>34</v>
      </c>
      <c r="B59" s="109">
        <f>(VLOOKUP($A59,'Occupancy Raw Data'!$B$8:$BE$45,'Occupancy Raw Data'!G$3,FALSE))/100</f>
        <v>0.66747083077462899</v>
      </c>
      <c r="C59" s="110">
        <f>(VLOOKUP($A59,'Occupancy Raw Data'!$B$8:$BE$45,'Occupancy Raw Data'!H$3,FALSE))/100</f>
        <v>0.83068690235985598</v>
      </c>
      <c r="D59" s="110">
        <f>(VLOOKUP($A59,'Occupancy Raw Data'!$B$8:$BE$45,'Occupancy Raw Data'!I$3,FALSE))/100</f>
        <v>0.85923326607597106</v>
      </c>
      <c r="E59" s="110">
        <f>(VLOOKUP($A59,'Occupancy Raw Data'!$B$8:$BE$45,'Occupancy Raw Data'!J$3,FALSE))/100</f>
        <v>0.83360821124660012</v>
      </c>
      <c r="F59" s="110">
        <f>(VLOOKUP($A59,'Occupancy Raw Data'!$B$8:$BE$45,'Occupancy Raw Data'!K$3,FALSE))/100</f>
        <v>0.75960171944907406</v>
      </c>
      <c r="G59" s="111">
        <f>(VLOOKUP($A59,'Occupancy Raw Data'!$B$8:$BE$45,'Occupancy Raw Data'!L$3,FALSE))/100</f>
        <v>0.79012018598122591</v>
      </c>
      <c r="H59" s="91">
        <f>(VLOOKUP($A59,'Occupancy Raw Data'!$B$8:$BE$45,'Occupancy Raw Data'!N$3,FALSE))/100</f>
        <v>0.760786033862619</v>
      </c>
      <c r="I59" s="91">
        <f>(VLOOKUP($A59,'Occupancy Raw Data'!$B$8:$BE$45,'Occupancy Raw Data'!O$3,FALSE))/100</f>
        <v>0.75744363540661397</v>
      </c>
      <c r="J59" s="111">
        <f>(VLOOKUP($A59,'Occupancy Raw Data'!$B$8:$BE$45,'Occupancy Raw Data'!P$3,FALSE))/100</f>
        <v>0.75911483463461704</v>
      </c>
      <c r="K59" s="112">
        <f>(VLOOKUP($A59,'Occupancy Raw Data'!$B$8:$BE$45,'Occupancy Raw Data'!R$3,FALSE))/100</f>
        <v>0.78126151416790901</v>
      </c>
      <c r="M59" s="113">
        <f>VLOOKUP($A59,'ADR Raw Data'!$B$6:$BE$43,'ADR Raw Data'!G$1,FALSE)</f>
        <v>185.21682591838001</v>
      </c>
      <c r="N59" s="114">
        <f>VLOOKUP($A59,'ADR Raw Data'!$B$6:$BE$43,'ADR Raw Data'!H$1,FALSE)</f>
        <v>222.55980166860201</v>
      </c>
      <c r="O59" s="114">
        <f>VLOOKUP($A59,'ADR Raw Data'!$B$6:$BE$43,'ADR Raw Data'!I$1,FALSE)</f>
        <v>229.28294311034799</v>
      </c>
      <c r="P59" s="114">
        <f>VLOOKUP($A59,'ADR Raw Data'!$B$6:$BE$43,'ADR Raw Data'!J$1,FALSE)</f>
        <v>214.51209696599699</v>
      </c>
      <c r="Q59" s="114">
        <f>VLOOKUP($A59,'ADR Raw Data'!$B$6:$BE$43,'ADR Raw Data'!K$1,FALSE)</f>
        <v>185.668583043643</v>
      </c>
      <c r="R59" s="115">
        <f>VLOOKUP($A59,'ADR Raw Data'!$B$6:$BE$43,'ADR Raw Data'!L$1,FALSE)</f>
        <v>208.92140410677499</v>
      </c>
      <c r="S59" s="114">
        <f>VLOOKUP($A59,'ADR Raw Data'!$B$6:$BE$43,'ADR Raw Data'!N$1,FALSE)</f>
        <v>169.01059938654501</v>
      </c>
      <c r="T59" s="114">
        <f>VLOOKUP($A59,'ADR Raw Data'!$B$6:$BE$43,'ADR Raw Data'!O$1,FALSE)</f>
        <v>166.15524536431101</v>
      </c>
      <c r="U59" s="115">
        <f>VLOOKUP($A59,'ADR Raw Data'!$B$6:$BE$43,'ADR Raw Data'!P$1,FALSE)</f>
        <v>167.58606542126199</v>
      </c>
      <c r="V59" s="116">
        <f>VLOOKUP($A59,'ADR Raw Data'!$B$6:$BE$43,'ADR Raw Data'!R$1,FALSE)</f>
        <v>197.446092073687</v>
      </c>
      <c r="X59" s="113">
        <f>VLOOKUP($A59,'RevPAR Raw Data'!$B$6:$BE$43,'RevPAR Raw Data'!G$1,FALSE)</f>
        <v>123.62682866918099</v>
      </c>
      <c r="Y59" s="114">
        <f>VLOOKUP($A59,'RevPAR Raw Data'!$B$6:$BE$43,'RevPAR Raw Data'!H$1,FALSE)</f>
        <v>184.877512237915</v>
      </c>
      <c r="Z59" s="114">
        <f>VLOOKUP($A59,'RevPAR Raw Data'!$B$6:$BE$43,'RevPAR Raw Data'!I$1,FALSE)</f>
        <v>197.00753206421601</v>
      </c>
      <c r="AA59" s="114">
        <f>VLOOKUP($A59,'RevPAR Raw Data'!$B$6:$BE$43,'RevPAR Raw Data'!J$1,FALSE)</f>
        <v>178.819045442582</v>
      </c>
      <c r="AB59" s="114">
        <f>VLOOKUP($A59,'RevPAR Raw Data'!$B$6:$BE$43,'RevPAR Raw Data'!K$1,FALSE)</f>
        <v>141.034174927625</v>
      </c>
      <c r="AC59" s="115">
        <f>VLOOKUP($A59,'RevPAR Raw Data'!$B$6:$BE$43,'RevPAR Raw Data'!L$1,FALSE)</f>
        <v>165.073018668304</v>
      </c>
      <c r="AD59" s="114">
        <f>VLOOKUP($A59,'RevPAR Raw Data'!$B$6:$BE$43,'RevPAR Raw Data'!N$1,FALSE)</f>
        <v>128.580903588034</v>
      </c>
      <c r="AE59" s="114">
        <f>VLOOKUP($A59,'RevPAR Raw Data'!$B$6:$BE$43,'RevPAR Raw Data'!O$1,FALSE)</f>
        <v>125.853233090621</v>
      </c>
      <c r="AF59" s="115">
        <f>VLOOKUP($A59,'RevPAR Raw Data'!$B$6:$BE$43,'RevPAR Raw Data'!P$1,FALSE)</f>
        <v>127.21706833932799</v>
      </c>
      <c r="AG59" s="116">
        <f>VLOOKUP($A59,'RevPAR Raw Data'!$B$6:$BE$43,'RevPAR Raw Data'!R$1,FALSE)</f>
        <v>154.25703286002499</v>
      </c>
    </row>
    <row r="60" spans="1:33" x14ac:dyDescent="0.2">
      <c r="A60" s="93" t="s">
        <v>14</v>
      </c>
      <c r="B60" s="81">
        <f>(VLOOKUP($A59,'Occupancy Raw Data'!$B$8:$BE$51,'Occupancy Raw Data'!T$3,FALSE))/100</f>
        <v>-2.1177930628458501E-4</v>
      </c>
      <c r="C60" s="82">
        <f>(VLOOKUP($A59,'Occupancy Raw Data'!$B$8:$BE$51,'Occupancy Raw Data'!U$3,FALSE))/100</f>
        <v>-5.4327099479952205E-3</v>
      </c>
      <c r="D60" s="82">
        <f>(VLOOKUP($A59,'Occupancy Raw Data'!$B$8:$BE$51,'Occupancy Raw Data'!V$3,FALSE))/100</f>
        <v>-6.0616096702905999E-2</v>
      </c>
      <c r="E60" s="82">
        <f>(VLOOKUP($A59,'Occupancy Raw Data'!$B$8:$BE$51,'Occupancy Raw Data'!W$3,FALSE))/100</f>
        <v>-7.1222408603030099E-2</v>
      </c>
      <c r="F60" s="82">
        <f>(VLOOKUP($A59,'Occupancy Raw Data'!$B$8:$BE$51,'Occupancy Raw Data'!X$3,FALSE))/100</f>
        <v>-4.4626047243200496E-2</v>
      </c>
      <c r="G60" s="82">
        <f>(VLOOKUP($A59,'Occupancy Raw Data'!$B$8:$BE$51,'Occupancy Raw Data'!Y$3,FALSE))/100</f>
        <v>-3.8813603018050397E-2</v>
      </c>
      <c r="H60" s="83">
        <f>(VLOOKUP($A59,'Occupancy Raw Data'!$B$8:$BE$51,'Occupancy Raw Data'!AA$3,FALSE))/100</f>
        <v>1.1386122358616999E-2</v>
      </c>
      <c r="I60" s="83">
        <f>(VLOOKUP($A59,'Occupancy Raw Data'!$B$8:$BE$51,'Occupancy Raw Data'!AB$3,FALSE))/100</f>
        <v>4.6531931222785199E-2</v>
      </c>
      <c r="J60" s="82">
        <f>(VLOOKUP($A59,'Occupancy Raw Data'!$B$8:$BE$51,'Occupancy Raw Data'!AC$3,FALSE))/100</f>
        <v>2.8620236690507998E-2</v>
      </c>
      <c r="K60" s="84">
        <f>(VLOOKUP($A59,'Occupancy Raw Data'!$B$8:$BE$51,'Occupancy Raw Data'!AE$3,FALSE))/100</f>
        <v>-2.0995957545749802E-2</v>
      </c>
      <c r="M60" s="81">
        <f>(VLOOKUP($A59,'ADR Raw Data'!$B$6:$BE$49,'ADR Raw Data'!T$1,FALSE))/100</f>
        <v>2.6852776110051799E-2</v>
      </c>
      <c r="N60" s="82">
        <f>(VLOOKUP($A59,'ADR Raw Data'!$B$6:$BE$49,'ADR Raw Data'!U$1,FALSE))/100</f>
        <v>4.1485095575292598E-2</v>
      </c>
      <c r="O60" s="82">
        <f>(VLOOKUP($A59,'ADR Raw Data'!$B$6:$BE$49,'ADR Raw Data'!V$1,FALSE))/100</f>
        <v>-3.1938319686864503E-2</v>
      </c>
      <c r="P60" s="82">
        <f>(VLOOKUP($A59,'ADR Raw Data'!$B$6:$BE$49,'ADR Raw Data'!W$1,FALSE))/100</f>
        <v>-6.1525633589041097E-2</v>
      </c>
      <c r="Q60" s="82">
        <f>(VLOOKUP($A59,'ADR Raw Data'!$B$6:$BE$49,'ADR Raw Data'!X$1,FALSE))/100</f>
        <v>-2.4669171824500902E-2</v>
      </c>
      <c r="R60" s="82">
        <f>(VLOOKUP($A59,'ADR Raw Data'!$B$6:$BE$49,'ADR Raw Data'!Y$1,FALSE))/100</f>
        <v>-1.5316704387143601E-2</v>
      </c>
      <c r="S60" s="83">
        <f>(VLOOKUP($A59,'ADR Raw Data'!$B$6:$BE$49,'ADR Raw Data'!AA$1,FALSE))/100</f>
        <v>1.14277764569978E-2</v>
      </c>
      <c r="T60" s="83">
        <f>(VLOOKUP($A59,'ADR Raw Data'!$B$6:$BE$49,'ADR Raw Data'!AB$1,FALSE))/100</f>
        <v>4.0925346181970607E-2</v>
      </c>
      <c r="U60" s="82">
        <f>(VLOOKUP($A59,'ADR Raw Data'!$B$6:$BE$49,'ADR Raw Data'!AC$1,FALSE))/100</f>
        <v>2.54057259033331E-2</v>
      </c>
      <c r="V60" s="84">
        <f>(VLOOKUP($A59,'ADR Raw Data'!$B$6:$BE$49,'ADR Raw Data'!AE$1,FALSE))/100</f>
        <v>-9.2703265360004911E-3</v>
      </c>
      <c r="X60" s="81">
        <f>(VLOOKUP($A59,'RevPAR Raw Data'!$B$6:$BE$43,'RevPAR Raw Data'!T$1,FALSE))/100</f>
        <v>2.66353099414708E-2</v>
      </c>
      <c r="Y60" s="82">
        <f>(VLOOKUP($A59,'RevPAR Raw Data'!$B$6:$BE$43,'RevPAR Raw Data'!U$1,FALSE))/100</f>
        <v>3.5827009135872001E-2</v>
      </c>
      <c r="Z60" s="82">
        <f>(VLOOKUP($A59,'RevPAR Raw Data'!$B$6:$BE$43,'RevPAR Raw Data'!V$1,FALSE))/100</f>
        <v>-9.0618440115103199E-2</v>
      </c>
      <c r="AA60" s="82">
        <f>(VLOOKUP($A59,'RevPAR Raw Data'!$B$6:$BE$43,'RevPAR Raw Data'!W$1,FALSE))/100</f>
        <v>-0.128366038377032</v>
      </c>
      <c r="AB60" s="82">
        <f>(VLOOKUP($A59,'RevPAR Raw Data'!$B$6:$BE$43,'RevPAR Raw Data'!X$1,FALSE))/100</f>
        <v>-6.8194331440410705E-2</v>
      </c>
      <c r="AC60" s="82">
        <f>(VLOOKUP($A59,'RevPAR Raw Data'!$B$6:$BE$43,'RevPAR Raw Data'!Y$1,FALSE))/100</f>
        <v>-5.3535810921566701E-2</v>
      </c>
      <c r="AD60" s="83">
        <f>(VLOOKUP($A59,'RevPAR Raw Data'!$B$6:$BE$43,'RevPAR Raw Data'!AA$1,FALSE))/100</f>
        <v>2.2944016876641202E-2</v>
      </c>
      <c r="AE60" s="83">
        <f>(VLOOKUP($A59,'RevPAR Raw Data'!$B$6:$BE$43,'RevPAR Raw Data'!AB$1,FALSE))/100</f>
        <v>8.9361612798564E-2</v>
      </c>
      <c r="AF60" s="82">
        <f>(VLOOKUP($A59,'RevPAR Raw Data'!$B$6:$BE$43,'RevPAR Raw Data'!AC$1,FALSE))/100</f>
        <v>5.4753080482488697E-2</v>
      </c>
      <c r="AG60" s="84">
        <f>(VLOOKUP($A59,'RevPAR Raw Data'!$B$6:$BE$43,'RevPAR Raw Data'!AE$1,FALSE))/100</f>
        <v>-3.0071644699365199E-2</v>
      </c>
    </row>
    <row r="61" spans="1:33" x14ac:dyDescent="0.2">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x14ac:dyDescent="0.2">
      <c r="A62" s="108" t="s">
        <v>35</v>
      </c>
      <c r="B62" s="109">
        <f>(VLOOKUP($A62,'Occupancy Raw Data'!$B$8:$BE$45,'Occupancy Raw Data'!G$3,FALSE))/100</f>
        <v>0.71866413020503006</v>
      </c>
      <c r="C62" s="110">
        <f>(VLOOKUP($A62,'Occupancy Raw Data'!$B$8:$BE$45,'Occupancy Raw Data'!H$3,FALSE))/100</f>
        <v>0.89674487423377702</v>
      </c>
      <c r="D62" s="110">
        <f>(VLOOKUP($A62,'Occupancy Raw Data'!$B$8:$BE$45,'Occupancy Raw Data'!I$3,FALSE))/100</f>
        <v>0.93257239484252807</v>
      </c>
      <c r="E62" s="110">
        <f>(VLOOKUP($A62,'Occupancy Raw Data'!$B$8:$BE$45,'Occupancy Raw Data'!J$3,FALSE))/100</f>
        <v>0.94187275417459304</v>
      </c>
      <c r="F62" s="110">
        <f>(VLOOKUP($A62,'Occupancy Raw Data'!$B$8:$BE$45,'Occupancy Raw Data'!K$3,FALSE))/100</f>
        <v>0.89621644472627293</v>
      </c>
      <c r="G62" s="111">
        <f>(VLOOKUP($A62,'Occupancy Raw Data'!$B$8:$BE$45,'Occupancy Raw Data'!L$3,FALSE))/100</f>
        <v>0.87721411963644003</v>
      </c>
      <c r="H62" s="91">
        <f>(VLOOKUP($A62,'Occupancy Raw Data'!$B$8:$BE$45,'Occupancy Raw Data'!N$3,FALSE))/100</f>
        <v>0.85415345592897907</v>
      </c>
      <c r="I62" s="91">
        <f>(VLOOKUP($A62,'Occupancy Raw Data'!$B$8:$BE$45,'Occupancy Raw Data'!O$3,FALSE))/100</f>
        <v>0.747939124920735</v>
      </c>
      <c r="J62" s="111">
        <f>(VLOOKUP($A62,'Occupancy Raw Data'!$B$8:$BE$45,'Occupancy Raw Data'!P$3,FALSE))/100</f>
        <v>0.80104629042485698</v>
      </c>
      <c r="K62" s="112">
        <f>(VLOOKUP($A62,'Occupancy Raw Data'!$B$8:$BE$45,'Occupancy Raw Data'!R$3,FALSE))/100</f>
        <v>0.85545188271884498</v>
      </c>
      <c r="M62" s="113">
        <f>VLOOKUP($A62,'ADR Raw Data'!$B$6:$BE$43,'ADR Raw Data'!G$1,FALSE)</f>
        <v>189.38200000000001</v>
      </c>
      <c r="N62" s="114">
        <f>VLOOKUP($A62,'ADR Raw Data'!$B$6:$BE$43,'ADR Raw Data'!H$1,FALSE)</f>
        <v>246.19306540954599</v>
      </c>
      <c r="O62" s="114">
        <f>VLOOKUP($A62,'ADR Raw Data'!$B$6:$BE$43,'ADR Raw Data'!I$1,FALSE)</f>
        <v>262.392030825022</v>
      </c>
      <c r="P62" s="114">
        <f>VLOOKUP($A62,'ADR Raw Data'!$B$6:$BE$43,'ADR Raw Data'!J$1,FALSE)</f>
        <v>251.722011894075</v>
      </c>
      <c r="Q62" s="114">
        <f>VLOOKUP($A62,'ADR Raw Data'!$B$6:$BE$43,'ADR Raw Data'!K$1,FALSE)</f>
        <v>204.442433962264</v>
      </c>
      <c r="R62" s="115">
        <f>VLOOKUP($A62,'ADR Raw Data'!$B$6:$BE$43,'ADR Raw Data'!L$1,FALSE)</f>
        <v>232.98502325245099</v>
      </c>
      <c r="S62" s="114">
        <f>VLOOKUP($A62,'ADR Raw Data'!$B$6:$BE$43,'ADR Raw Data'!N$1,FALSE)</f>
        <v>162.412864390002</v>
      </c>
      <c r="T62" s="114">
        <f>VLOOKUP($A62,'ADR Raw Data'!$B$6:$BE$43,'ADR Raw Data'!O$1,FALSE)</f>
        <v>144.56910414017199</v>
      </c>
      <c r="U62" s="115">
        <f>VLOOKUP($A62,'ADR Raw Data'!$B$6:$BE$43,'ADR Raw Data'!P$1,FALSE)</f>
        <v>154.082480374694</v>
      </c>
      <c r="V62" s="116">
        <f>VLOOKUP($A62,'ADR Raw Data'!$B$6:$BE$43,'ADR Raw Data'!R$1,FALSE)</f>
        <v>211.87518125661799</v>
      </c>
      <c r="X62" s="113">
        <f>VLOOKUP($A62,'RevPAR Raw Data'!$B$6:$BE$43,'RevPAR Raw Data'!G$1,FALSE)</f>
        <v>136.10205030648899</v>
      </c>
      <c r="Y62" s="114">
        <f>VLOOKUP($A62,'RevPAR Raw Data'!$B$6:$BE$43,'RevPAR Raw Data'!H$1,FALSE)</f>
        <v>220.77236947791101</v>
      </c>
      <c r="Z62" s="114">
        <f>VLOOKUP($A62,'RevPAR Raw Data'!$B$6:$BE$43,'RevPAR Raw Data'!I$1,FALSE)</f>
        <v>244.699564574085</v>
      </c>
      <c r="AA62" s="114">
        <f>VLOOKUP($A62,'RevPAR Raw Data'!$B$6:$BE$43,'RevPAR Raw Data'!J$1,FALSE)</f>
        <v>237.090104629042</v>
      </c>
      <c r="AB62" s="114">
        <f>VLOOKUP($A62,'RevPAR Raw Data'!$B$6:$BE$43,'RevPAR Raw Data'!K$1,FALSE)</f>
        <v>183.22467131684601</v>
      </c>
      <c r="AC62" s="115">
        <f>VLOOKUP($A62,'RevPAR Raw Data'!$B$6:$BE$43,'RevPAR Raw Data'!L$1,FALSE)</f>
        <v>204.377752060875</v>
      </c>
      <c r="AD62" s="114">
        <f>VLOOKUP($A62,'RevPAR Raw Data'!$B$6:$BE$43,'RevPAR Raw Data'!N$1,FALSE)</f>
        <v>138.72550940604501</v>
      </c>
      <c r="AE62" s="114">
        <f>VLOOKUP($A62,'RevPAR Raw Data'!$B$6:$BE$43,'RevPAR Raw Data'!O$1,FALSE)</f>
        <v>108.128889241175</v>
      </c>
      <c r="AF62" s="115">
        <f>VLOOKUP($A62,'RevPAR Raw Data'!$B$6:$BE$43,'RevPAR Raw Data'!P$1,FALSE)</f>
        <v>123.42719932361</v>
      </c>
      <c r="AG62" s="116">
        <f>VLOOKUP($A62,'RevPAR Raw Data'!$B$6:$BE$43,'RevPAR Raw Data'!R$1,FALSE)</f>
        <v>181.24902270736999</v>
      </c>
    </row>
    <row r="63" spans="1:33" x14ac:dyDescent="0.2">
      <c r="A63" s="93" t="s">
        <v>14</v>
      </c>
      <c r="B63" s="81">
        <f>(VLOOKUP($A62,'Occupancy Raw Data'!$B$8:$BE$51,'Occupancy Raw Data'!T$3,FALSE))/100</f>
        <v>-3.4407179466618504E-2</v>
      </c>
      <c r="C63" s="82">
        <f>(VLOOKUP($A62,'Occupancy Raw Data'!$B$8:$BE$51,'Occupancy Raw Data'!U$3,FALSE))/100</f>
        <v>-1.93592335712333E-2</v>
      </c>
      <c r="D63" s="82">
        <f>(VLOOKUP($A62,'Occupancy Raw Data'!$B$8:$BE$51,'Occupancy Raw Data'!V$3,FALSE))/100</f>
        <v>-4.3338290702509302E-2</v>
      </c>
      <c r="E63" s="82">
        <f>(VLOOKUP($A62,'Occupancy Raw Data'!$B$8:$BE$51,'Occupancy Raw Data'!W$3,FALSE))/100</f>
        <v>-3.2055680565085599E-2</v>
      </c>
      <c r="F63" s="82">
        <f>(VLOOKUP($A62,'Occupancy Raw Data'!$B$8:$BE$51,'Occupancy Raw Data'!X$3,FALSE))/100</f>
        <v>1.6663234534955499E-2</v>
      </c>
      <c r="G63" s="82">
        <f>(VLOOKUP($A62,'Occupancy Raw Data'!$B$8:$BE$51,'Occupancy Raw Data'!Y$3,FALSE))/100</f>
        <v>-2.2740305900539298E-2</v>
      </c>
      <c r="H63" s="83">
        <f>(VLOOKUP($A62,'Occupancy Raw Data'!$B$8:$BE$51,'Occupancy Raw Data'!AA$3,FALSE))/100</f>
        <v>0.14177776078794399</v>
      </c>
      <c r="I63" s="83">
        <f>(VLOOKUP($A62,'Occupancy Raw Data'!$B$8:$BE$51,'Occupancy Raw Data'!AB$3,FALSE))/100</f>
        <v>0.113120890874201</v>
      </c>
      <c r="J63" s="82">
        <f>(VLOOKUP($A62,'Occupancy Raw Data'!$B$8:$BE$51,'Occupancy Raw Data'!AC$3,FALSE))/100</f>
        <v>0.128217813112916</v>
      </c>
      <c r="K63" s="84">
        <f>(VLOOKUP($A62,'Occupancy Raw Data'!$B$8:$BE$51,'Occupancy Raw Data'!AE$3,FALSE))/100</f>
        <v>1.35423791234808E-2</v>
      </c>
      <c r="M63" s="81">
        <f>(VLOOKUP($A62,'ADR Raw Data'!$B$6:$BE$49,'ADR Raw Data'!T$1,FALSE))/100</f>
        <v>-8.5393319522009306E-2</v>
      </c>
      <c r="N63" s="82">
        <f>(VLOOKUP($A62,'ADR Raw Data'!$B$6:$BE$49,'ADR Raw Data'!U$1,FALSE))/100</f>
        <v>-7.7168638750054093E-3</v>
      </c>
      <c r="O63" s="82">
        <f>(VLOOKUP($A62,'ADR Raw Data'!$B$6:$BE$49,'ADR Raw Data'!V$1,FALSE))/100</f>
        <v>-1.41253883007968E-2</v>
      </c>
      <c r="P63" s="82">
        <f>(VLOOKUP($A62,'ADR Raw Data'!$B$6:$BE$49,'ADR Raw Data'!W$1,FALSE))/100</f>
        <v>-2.2677732762822197E-2</v>
      </c>
      <c r="Q63" s="82">
        <f>(VLOOKUP($A62,'ADR Raw Data'!$B$6:$BE$49,'ADR Raw Data'!X$1,FALSE))/100</f>
        <v>-4.3566122256948898E-2</v>
      </c>
      <c r="R63" s="82">
        <f>(VLOOKUP($A62,'ADR Raw Data'!$B$6:$BE$49,'ADR Raw Data'!Y$1,FALSE))/100</f>
        <v>-3.1340342463398396E-2</v>
      </c>
      <c r="S63" s="83">
        <f>(VLOOKUP($A62,'ADR Raw Data'!$B$6:$BE$49,'ADR Raw Data'!AA$1,FALSE))/100</f>
        <v>-3.4011850698326004E-3</v>
      </c>
      <c r="T63" s="83">
        <f>(VLOOKUP($A62,'ADR Raw Data'!$B$6:$BE$49,'ADR Raw Data'!AB$1,FALSE))/100</f>
        <v>-1.6810414827347898E-2</v>
      </c>
      <c r="U63" s="82">
        <f>(VLOOKUP($A62,'ADR Raw Data'!$B$6:$BE$49,'ADR Raw Data'!AC$1,FALSE))/100</f>
        <v>-8.67680360509176E-3</v>
      </c>
      <c r="V63" s="84">
        <f>(VLOOKUP($A62,'ADR Raw Data'!$B$6:$BE$49,'ADR Raw Data'!AE$1,FALSE))/100</f>
        <v>-3.72430124000563E-2</v>
      </c>
      <c r="X63" s="81">
        <f>(VLOOKUP($A62,'RevPAR Raw Data'!$B$6:$BE$43,'RevPAR Raw Data'!T$1,FALSE))/100</f>
        <v>-0.116862355718583</v>
      </c>
      <c r="Y63" s="82">
        <f>(VLOOKUP($A62,'RevPAR Raw Data'!$B$6:$BE$43,'RevPAR Raw Data'!U$1,FALSE))/100</f>
        <v>-2.6926704876045104E-2</v>
      </c>
      <c r="Z63" s="82">
        <f>(VLOOKUP($A62,'RevPAR Raw Data'!$B$6:$BE$43,'RevPAR Raw Data'!V$1,FALSE))/100</f>
        <v>-5.68515088188404E-2</v>
      </c>
      <c r="AA63" s="82">
        <f>(VLOOKUP($A62,'RevPAR Raw Data'!$B$6:$BE$43,'RevPAR Raw Data'!W$1,FALSE))/100</f>
        <v>-5.4006463170522503E-2</v>
      </c>
      <c r="AB63" s="82">
        <f>(VLOOKUP($A62,'RevPAR Raw Data'!$B$6:$BE$43,'RevPAR Raw Data'!X$1,FALSE))/100</f>
        <v>-2.76288402349394E-2</v>
      </c>
      <c r="AC63" s="82">
        <f>(VLOOKUP($A62,'RevPAR Raw Data'!$B$6:$BE$43,'RevPAR Raw Data'!Y$1,FALSE))/100</f>
        <v>-5.3367959389292501E-2</v>
      </c>
      <c r="AD63" s="83">
        <f>(VLOOKUP($A62,'RevPAR Raw Data'!$B$6:$BE$43,'RevPAR Raw Data'!AA$1,FALSE))/100</f>
        <v>0.137894363314885</v>
      </c>
      <c r="AE63" s="83">
        <f>(VLOOKUP($A62,'RevPAR Raw Data'!$B$6:$BE$43,'RevPAR Raw Data'!AB$1,FALSE))/100</f>
        <v>9.4408866945619202E-2</v>
      </c>
      <c r="AF63" s="82">
        <f>(VLOOKUP($A62,'RevPAR Raw Data'!$B$6:$BE$43,'RevPAR Raw Data'!AC$1,FALSE))/100</f>
        <v>0.11842848872476899</v>
      </c>
      <c r="AG63" s="84">
        <f>(VLOOKUP($A62,'RevPAR Raw Data'!$B$6:$BE$43,'RevPAR Raw Data'!AE$1,FALSE))/100</f>
        <v>-2.4204992270197501E-2</v>
      </c>
    </row>
    <row r="64" spans="1:33" x14ac:dyDescent="0.2">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x14ac:dyDescent="0.2">
      <c r="A65" s="108" t="s">
        <v>36</v>
      </c>
      <c r="B65" s="109">
        <f>(VLOOKUP($A65,'Occupancy Raw Data'!$B$8:$BE$45,'Occupancy Raw Data'!G$3,FALSE))/100</f>
        <v>0.64558139534883696</v>
      </c>
      <c r="C65" s="110">
        <f>(VLOOKUP($A65,'Occupancy Raw Data'!$B$8:$BE$45,'Occupancy Raw Data'!H$3,FALSE))/100</f>
        <v>0.7970930232558131</v>
      </c>
      <c r="D65" s="110">
        <f>(VLOOKUP($A65,'Occupancy Raw Data'!$B$8:$BE$45,'Occupancy Raw Data'!I$3,FALSE))/100</f>
        <v>0.83395348837209293</v>
      </c>
      <c r="E65" s="110">
        <f>(VLOOKUP($A65,'Occupancy Raw Data'!$B$8:$BE$45,'Occupancy Raw Data'!J$3,FALSE))/100</f>
        <v>0.82127906976744103</v>
      </c>
      <c r="F65" s="110">
        <f>(VLOOKUP($A65,'Occupancy Raw Data'!$B$8:$BE$45,'Occupancy Raw Data'!K$3,FALSE))/100</f>
        <v>0.77476744186046498</v>
      </c>
      <c r="G65" s="111">
        <f>(VLOOKUP($A65,'Occupancy Raw Data'!$B$8:$BE$45,'Occupancy Raw Data'!L$3,FALSE))/100</f>
        <v>0.77453488372093005</v>
      </c>
      <c r="H65" s="91">
        <f>(VLOOKUP($A65,'Occupancy Raw Data'!$B$8:$BE$45,'Occupancy Raw Data'!N$3,FALSE))/100</f>
        <v>0.76360465116278997</v>
      </c>
      <c r="I65" s="91">
        <f>(VLOOKUP($A65,'Occupancy Raw Data'!$B$8:$BE$45,'Occupancy Raw Data'!O$3,FALSE))/100</f>
        <v>0.73290697674418592</v>
      </c>
      <c r="J65" s="111">
        <f>(VLOOKUP($A65,'Occupancy Raw Data'!$B$8:$BE$45,'Occupancy Raw Data'!P$3,FALSE))/100</f>
        <v>0.74825581395348806</v>
      </c>
      <c r="K65" s="112">
        <f>(VLOOKUP($A65,'Occupancy Raw Data'!$B$8:$BE$45,'Occupancy Raw Data'!R$3,FALSE))/100</f>
        <v>0.76702657807308894</v>
      </c>
      <c r="M65" s="113">
        <f>VLOOKUP($A65,'ADR Raw Data'!$B$6:$BE$43,'ADR Raw Data'!G$1,FALSE)</f>
        <v>153.41138688760799</v>
      </c>
      <c r="N65" s="114">
        <f>VLOOKUP($A65,'ADR Raw Data'!$B$6:$BE$43,'ADR Raw Data'!H$1,FALSE)</f>
        <v>170.553333333333</v>
      </c>
      <c r="O65" s="114">
        <f>VLOOKUP($A65,'ADR Raw Data'!$B$6:$BE$43,'ADR Raw Data'!I$1,FALSE)</f>
        <v>178.136444506413</v>
      </c>
      <c r="P65" s="114">
        <f>VLOOKUP($A65,'ADR Raw Data'!$B$6:$BE$43,'ADR Raw Data'!J$1,FALSE)</f>
        <v>174.24111850488401</v>
      </c>
      <c r="Q65" s="114">
        <f>VLOOKUP($A65,'ADR Raw Data'!$B$6:$BE$43,'ADR Raw Data'!K$1,FALSE)</f>
        <v>160.29675521536799</v>
      </c>
      <c r="R65" s="115">
        <f>VLOOKUP($A65,'ADR Raw Data'!$B$6:$BE$43,'ADR Raw Data'!L$1,FALSE)</f>
        <v>168.05885002251901</v>
      </c>
      <c r="S65" s="114">
        <f>VLOOKUP($A65,'ADR Raw Data'!$B$6:$BE$43,'ADR Raw Data'!N$1,FALSE)</f>
        <v>149.547205725597</v>
      </c>
      <c r="T65" s="114">
        <f>VLOOKUP($A65,'ADR Raw Data'!$B$6:$BE$43,'ADR Raw Data'!O$1,FALSE)</f>
        <v>140.147940663176</v>
      </c>
      <c r="U65" s="115">
        <f>VLOOKUP($A65,'ADR Raw Data'!$B$6:$BE$43,'ADR Raw Data'!P$1,FALSE)</f>
        <v>144.94397591297499</v>
      </c>
      <c r="V65" s="116">
        <f>VLOOKUP($A65,'ADR Raw Data'!$B$6:$BE$43,'ADR Raw Data'!R$1,FALSE)</f>
        <v>161.61622024905199</v>
      </c>
      <c r="X65" s="113">
        <f>VLOOKUP($A65,'RevPAR Raw Data'!$B$6:$BE$43,'RevPAR Raw Data'!G$1,FALSE)</f>
        <v>99.039537209302296</v>
      </c>
      <c r="Y65" s="114">
        <f>VLOOKUP($A65,'RevPAR Raw Data'!$B$6:$BE$43,'RevPAR Raw Data'!H$1,FALSE)</f>
        <v>135.94687209302299</v>
      </c>
      <c r="Z65" s="114">
        <f>VLOOKUP($A65,'RevPAR Raw Data'!$B$6:$BE$43,'RevPAR Raw Data'!I$1,FALSE)</f>
        <v>148.557509302325</v>
      </c>
      <c r="AA65" s="114">
        <f>VLOOKUP($A65,'RevPAR Raw Data'!$B$6:$BE$43,'RevPAR Raw Data'!J$1,FALSE)</f>
        <v>143.10058372092999</v>
      </c>
      <c r="AB65" s="114">
        <f>VLOOKUP($A65,'RevPAR Raw Data'!$B$6:$BE$43,'RevPAR Raw Data'!K$1,FALSE)</f>
        <v>124.19270697674401</v>
      </c>
      <c r="AC65" s="115">
        <f>VLOOKUP($A65,'RevPAR Raw Data'!$B$6:$BE$43,'RevPAR Raw Data'!L$1,FALSE)</f>
        <v>130.167441860465</v>
      </c>
      <c r="AD65" s="114">
        <f>VLOOKUP($A65,'RevPAR Raw Data'!$B$6:$BE$43,'RevPAR Raw Data'!N$1,FALSE)</f>
        <v>114.19494186046499</v>
      </c>
      <c r="AE65" s="114">
        <f>VLOOKUP($A65,'RevPAR Raw Data'!$B$6:$BE$43,'RevPAR Raw Data'!O$1,FALSE)</f>
        <v>102.715403488372</v>
      </c>
      <c r="AF65" s="115">
        <f>VLOOKUP($A65,'RevPAR Raw Data'!$B$6:$BE$43,'RevPAR Raw Data'!P$1,FALSE)</f>
        <v>108.45517267441799</v>
      </c>
      <c r="AG65" s="116">
        <f>VLOOKUP($A65,'RevPAR Raw Data'!$B$6:$BE$43,'RevPAR Raw Data'!R$1,FALSE)</f>
        <v>123.963936378737</v>
      </c>
    </row>
    <row r="66" spans="1:33" x14ac:dyDescent="0.2">
      <c r="A66" s="93" t="s">
        <v>14</v>
      </c>
      <c r="B66" s="81">
        <f>(VLOOKUP($A65,'Occupancy Raw Data'!$B$8:$BE$51,'Occupancy Raw Data'!T$3,FALSE))/100</f>
        <v>-6.8507958546139705E-3</v>
      </c>
      <c r="C66" s="82">
        <f>(VLOOKUP($A65,'Occupancy Raw Data'!$B$8:$BE$51,'Occupancy Raw Data'!U$3,FALSE))/100</f>
        <v>-2.7858656803938901E-2</v>
      </c>
      <c r="D66" s="82">
        <f>(VLOOKUP($A65,'Occupancy Raw Data'!$B$8:$BE$51,'Occupancy Raw Data'!V$3,FALSE))/100</f>
        <v>-8.9945890808472206E-2</v>
      </c>
      <c r="E66" s="82">
        <f>(VLOOKUP($A65,'Occupancy Raw Data'!$B$8:$BE$51,'Occupancy Raw Data'!W$3,FALSE))/100</f>
        <v>-8.6623739749966303E-2</v>
      </c>
      <c r="F66" s="82">
        <f>(VLOOKUP($A65,'Occupancy Raw Data'!$B$8:$BE$51,'Occupancy Raw Data'!X$3,FALSE))/100</f>
        <v>1.3742861059076098E-2</v>
      </c>
      <c r="G66" s="82">
        <f>(VLOOKUP($A65,'Occupancy Raw Data'!$B$8:$BE$51,'Occupancy Raw Data'!Y$3,FALSE))/100</f>
        <v>-4.3732278576303497E-2</v>
      </c>
      <c r="H66" s="83">
        <f>(VLOOKUP($A65,'Occupancy Raw Data'!$B$8:$BE$51,'Occupancy Raw Data'!AA$3,FALSE))/100</f>
        <v>9.8403234717966706E-2</v>
      </c>
      <c r="I66" s="83">
        <f>(VLOOKUP($A65,'Occupancy Raw Data'!$B$8:$BE$51,'Occupancy Raw Data'!AB$3,FALSE))/100</f>
        <v>0.14107329700614302</v>
      </c>
      <c r="J66" s="82">
        <f>(VLOOKUP($A65,'Occupancy Raw Data'!$B$8:$BE$51,'Occupancy Raw Data'!AC$3,FALSE))/100</f>
        <v>0.118894445113869</v>
      </c>
      <c r="K66" s="84">
        <f>(VLOOKUP($A65,'Occupancy Raw Data'!$B$8:$BE$51,'Occupancy Raw Data'!AE$3,FALSE))/100</f>
        <v>-3.35714275030177E-3</v>
      </c>
      <c r="M66" s="81">
        <f>(VLOOKUP($A65,'ADR Raw Data'!$B$6:$BE$49,'ADR Raw Data'!T$1,FALSE))/100</f>
        <v>-2.0478943985736603E-2</v>
      </c>
      <c r="N66" s="82">
        <f>(VLOOKUP($A65,'ADR Raw Data'!$B$6:$BE$49,'ADR Raw Data'!U$1,FALSE))/100</f>
        <v>-6.9518871868851403E-2</v>
      </c>
      <c r="O66" s="82">
        <f>(VLOOKUP($A65,'ADR Raw Data'!$B$6:$BE$49,'ADR Raw Data'!V$1,FALSE))/100</f>
        <v>-0.10014696048853701</v>
      </c>
      <c r="P66" s="82">
        <f>(VLOOKUP($A65,'ADR Raw Data'!$B$6:$BE$49,'ADR Raw Data'!W$1,FALSE))/100</f>
        <v>-8.2942510735831712E-2</v>
      </c>
      <c r="Q66" s="82">
        <f>(VLOOKUP($A65,'ADR Raw Data'!$B$6:$BE$49,'ADR Raw Data'!X$1,FALSE))/100</f>
        <v>-3.5239769483877199E-2</v>
      </c>
      <c r="R66" s="82">
        <f>(VLOOKUP($A65,'ADR Raw Data'!$B$6:$BE$49,'ADR Raw Data'!Y$1,FALSE))/100</f>
        <v>-6.9367656123181798E-2</v>
      </c>
      <c r="S66" s="83">
        <f>(VLOOKUP($A65,'ADR Raw Data'!$B$6:$BE$49,'ADR Raw Data'!AA$1,FALSE))/100</f>
        <v>2.91051947815224E-2</v>
      </c>
      <c r="T66" s="83">
        <f>(VLOOKUP($A65,'ADR Raw Data'!$B$6:$BE$49,'ADR Raw Data'!AB$1,FALSE))/100</f>
        <v>1.7923252577344898E-2</v>
      </c>
      <c r="U66" s="82">
        <f>(VLOOKUP($A65,'ADR Raw Data'!$B$6:$BE$49,'ADR Raw Data'!AC$1,FALSE))/100</f>
        <v>2.3254199481486802E-2</v>
      </c>
      <c r="V66" s="84">
        <f>(VLOOKUP($A65,'ADR Raw Data'!$B$6:$BE$49,'ADR Raw Data'!AE$1,FALSE))/100</f>
        <v>-5.4428840186039398E-2</v>
      </c>
      <c r="X66" s="81">
        <f>(VLOOKUP($A65,'RevPAR Raw Data'!$B$6:$BE$43,'RevPAR Raw Data'!T$1,FALSE))/100</f>
        <v>-2.71894427757862E-2</v>
      </c>
      <c r="Y66" s="82">
        <f>(VLOOKUP($A65,'RevPAR Raw Data'!$B$6:$BE$43,'RevPAR Raw Data'!U$1,FALSE))/100</f>
        <v>-9.5440826279999003E-2</v>
      </c>
      <c r="Z66" s="82">
        <f>(VLOOKUP($A65,'RevPAR Raw Data'!$B$6:$BE$43,'RevPAR Raw Data'!V$1,FALSE))/100</f>
        <v>-0.181085043724107</v>
      </c>
      <c r="AA66" s="82">
        <f>(VLOOKUP($A65,'RevPAR Raw Data'!$B$6:$BE$43,'RevPAR Raw Data'!W$1,FALSE))/100</f>
        <v>-0.162381460021608</v>
      </c>
      <c r="AB66" s="82">
        <f>(VLOOKUP($A65,'RevPAR Raw Data'!$B$6:$BE$43,'RevPAR Raw Data'!X$1,FALSE))/100</f>
        <v>-2.1981203680571899E-2</v>
      </c>
      <c r="AC66" s="82">
        <f>(VLOOKUP($A65,'RevPAR Raw Data'!$B$6:$BE$43,'RevPAR Raw Data'!Y$1,FALSE))/100</f>
        <v>-0.11006632903772101</v>
      </c>
      <c r="AD66" s="83">
        <f>(VLOOKUP($A65,'RevPAR Raw Data'!$B$6:$BE$43,'RevPAR Raw Data'!AA$1,FALSE))/100</f>
        <v>0.130372474813087</v>
      </c>
      <c r="AE66" s="83">
        <f>(VLOOKUP($A65,'RevPAR Raw Data'!$B$6:$BE$43,'RevPAR Raw Data'!AB$1,FALSE))/100</f>
        <v>0.16152504191764799</v>
      </c>
      <c r="AF66" s="82">
        <f>(VLOOKUP($A65,'RevPAR Raw Data'!$B$6:$BE$43,'RevPAR Raw Data'!AC$1,FALSE))/100</f>
        <v>0.14491343973927401</v>
      </c>
      <c r="AG66" s="84">
        <f>(VLOOKUP($A65,'RevPAR Raw Data'!$B$6:$BE$43,'RevPAR Raw Data'!AE$1,FALSE))/100</f>
        <v>-5.7603257550103294E-2</v>
      </c>
    </row>
    <row r="67" spans="1:33" x14ac:dyDescent="0.2">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x14ac:dyDescent="0.2">
      <c r="A68" s="108" t="s">
        <v>37</v>
      </c>
      <c r="B68" s="109">
        <f>(VLOOKUP($A68,'Occupancy Raw Data'!$B$8:$BE$45,'Occupancy Raw Data'!G$3,FALSE))/100</f>
        <v>0.65203327171903791</v>
      </c>
      <c r="C68" s="110">
        <f>(VLOOKUP($A68,'Occupancy Raw Data'!$B$8:$BE$45,'Occupancy Raw Data'!H$3,FALSE))/100</f>
        <v>0.86772181146025806</v>
      </c>
      <c r="D68" s="110">
        <f>(VLOOKUP($A68,'Occupancy Raw Data'!$B$8:$BE$45,'Occupancy Raw Data'!I$3,FALSE))/100</f>
        <v>0.93010628465804002</v>
      </c>
      <c r="E68" s="110">
        <f>(VLOOKUP($A68,'Occupancy Raw Data'!$B$8:$BE$45,'Occupancy Raw Data'!J$3,FALSE))/100</f>
        <v>0.90134011090572996</v>
      </c>
      <c r="F68" s="110">
        <f>(VLOOKUP($A68,'Occupancy Raw Data'!$B$8:$BE$45,'Occupancy Raw Data'!K$3,FALSE))/100</f>
        <v>0.733479667282809</v>
      </c>
      <c r="G68" s="111">
        <f>(VLOOKUP($A68,'Occupancy Raw Data'!$B$8:$BE$45,'Occupancy Raw Data'!L$3,FALSE))/100</f>
        <v>0.81693622920517495</v>
      </c>
      <c r="H68" s="91">
        <f>(VLOOKUP($A68,'Occupancy Raw Data'!$B$8:$BE$45,'Occupancy Raw Data'!N$3,FALSE))/100</f>
        <v>0.76975508317929697</v>
      </c>
      <c r="I68" s="91">
        <f>(VLOOKUP($A68,'Occupancy Raw Data'!$B$8:$BE$45,'Occupancy Raw Data'!O$3,FALSE))/100</f>
        <v>0.75531423290203303</v>
      </c>
      <c r="J68" s="111">
        <f>(VLOOKUP($A68,'Occupancy Raw Data'!$B$8:$BE$45,'Occupancy Raw Data'!P$3,FALSE))/100</f>
        <v>0.76253465804066489</v>
      </c>
      <c r="K68" s="112">
        <f>(VLOOKUP($A68,'Occupancy Raw Data'!$B$8:$BE$45,'Occupancy Raw Data'!R$3,FALSE))/100</f>
        <v>0.80139292315817201</v>
      </c>
      <c r="M68" s="113">
        <f>VLOOKUP($A68,'ADR Raw Data'!$B$6:$BE$43,'ADR Raw Data'!G$1,FALSE)</f>
        <v>152.68373139617199</v>
      </c>
      <c r="N68" s="114">
        <f>VLOOKUP($A68,'ADR Raw Data'!$B$6:$BE$43,'ADR Raw Data'!H$1,FALSE)</f>
        <v>203.57720010650999</v>
      </c>
      <c r="O68" s="114">
        <f>VLOOKUP($A68,'ADR Raw Data'!$B$6:$BE$43,'ADR Raw Data'!I$1,FALSE)</f>
        <v>223.00951434604301</v>
      </c>
      <c r="P68" s="114">
        <f>VLOOKUP($A68,'ADR Raw Data'!$B$6:$BE$43,'ADR Raw Data'!J$1,FALSE)</f>
        <v>203.03328249166799</v>
      </c>
      <c r="Q68" s="114">
        <f>VLOOKUP($A68,'ADR Raw Data'!$B$6:$BE$43,'ADR Raw Data'!K$1,FALSE)</f>
        <v>160.438097338163</v>
      </c>
      <c r="R68" s="115">
        <f>VLOOKUP($A68,'ADR Raw Data'!$B$6:$BE$43,'ADR Raw Data'!L$1,FALSE)</f>
        <v>192.01154170319799</v>
      </c>
      <c r="S68" s="114">
        <f>VLOOKUP($A68,'ADR Raw Data'!$B$6:$BE$43,'ADR Raw Data'!N$1,FALSE)</f>
        <v>142.65869578268001</v>
      </c>
      <c r="T68" s="114">
        <f>VLOOKUP($A68,'ADR Raw Data'!$B$6:$BE$43,'ADR Raw Data'!O$1,FALSE)</f>
        <v>137.097721015601</v>
      </c>
      <c r="U68" s="115">
        <f>VLOOKUP($A68,'ADR Raw Data'!$B$6:$BE$43,'ADR Raw Data'!P$1,FALSE)</f>
        <v>139.904536777516</v>
      </c>
      <c r="V68" s="116">
        <f>VLOOKUP($A68,'ADR Raw Data'!$B$6:$BE$43,'ADR Raw Data'!R$1,FALSE)</f>
        <v>177.845707607397</v>
      </c>
      <c r="X68" s="113">
        <f>VLOOKUP($A68,'RevPAR Raw Data'!$B$6:$BE$43,'RevPAR Raw Data'!G$1,FALSE)</f>
        <v>99.554872920517496</v>
      </c>
      <c r="Y68" s="114">
        <f>VLOOKUP($A68,'RevPAR Raw Data'!$B$6:$BE$43,'RevPAR Raw Data'!H$1,FALSE)</f>
        <v>176.648376848428</v>
      </c>
      <c r="Z68" s="114">
        <f>VLOOKUP($A68,'RevPAR Raw Data'!$B$6:$BE$43,'RevPAR Raw Data'!I$1,FALSE)</f>
        <v>207.42255083179199</v>
      </c>
      <c r="AA68" s="114">
        <f>VLOOKUP($A68,'RevPAR Raw Data'!$B$6:$BE$43,'RevPAR Raw Data'!J$1,FALSE)</f>
        <v>183.00204135859499</v>
      </c>
      <c r="AB68" s="114">
        <f>VLOOKUP($A68,'RevPAR Raw Data'!$B$6:$BE$43,'RevPAR Raw Data'!K$1,FALSE)</f>
        <v>117.678082255083</v>
      </c>
      <c r="AC68" s="115">
        <f>VLOOKUP($A68,'RevPAR Raw Data'!$B$6:$BE$43,'RevPAR Raw Data'!L$1,FALSE)</f>
        <v>156.86118484288301</v>
      </c>
      <c r="AD68" s="114">
        <f>VLOOKUP($A68,'RevPAR Raw Data'!$B$6:$BE$43,'RevPAR Raw Data'!N$1,FALSE)</f>
        <v>109.81225623844701</v>
      </c>
      <c r="AE68" s="114">
        <f>VLOOKUP($A68,'RevPAR Raw Data'!$B$6:$BE$43,'RevPAR Raw Data'!O$1,FALSE)</f>
        <v>103.55185998151499</v>
      </c>
      <c r="AF68" s="115">
        <f>VLOOKUP($A68,'RevPAR Raw Data'!$B$6:$BE$43,'RevPAR Raw Data'!P$1,FALSE)</f>
        <v>106.682058109981</v>
      </c>
      <c r="AG68" s="116">
        <f>VLOOKUP($A68,'RevPAR Raw Data'!$B$6:$BE$43,'RevPAR Raw Data'!R$1,FALSE)</f>
        <v>142.52429149062499</v>
      </c>
    </row>
    <row r="69" spans="1:33" x14ac:dyDescent="0.2">
      <c r="A69" s="93" t="s">
        <v>14</v>
      </c>
      <c r="B69" s="81">
        <f>(VLOOKUP($A68,'Occupancy Raw Data'!$B$8:$BE$51,'Occupancy Raw Data'!T$3,FALSE))/100</f>
        <v>1.2795941631431401E-3</v>
      </c>
      <c r="C69" s="82">
        <f>(VLOOKUP($A68,'Occupancy Raw Data'!$B$8:$BE$51,'Occupancy Raw Data'!U$3,FALSE))/100</f>
        <v>1.3558383430418399E-2</v>
      </c>
      <c r="D69" s="82">
        <f>(VLOOKUP($A68,'Occupancy Raw Data'!$B$8:$BE$51,'Occupancy Raw Data'!V$3,FALSE))/100</f>
        <v>-2.0410448873633098E-2</v>
      </c>
      <c r="E69" s="82">
        <f>(VLOOKUP($A68,'Occupancy Raw Data'!$B$8:$BE$51,'Occupancy Raw Data'!W$3,FALSE))/100</f>
        <v>-3.0876631798336298E-2</v>
      </c>
      <c r="F69" s="82">
        <f>(VLOOKUP($A68,'Occupancy Raw Data'!$B$8:$BE$51,'Occupancy Raw Data'!X$3,FALSE))/100</f>
        <v>-3.2567517527195597E-2</v>
      </c>
      <c r="G69" s="82">
        <f>(VLOOKUP($A68,'Occupancy Raw Data'!$B$8:$BE$51,'Occupancy Raw Data'!Y$3,FALSE))/100</f>
        <v>-1.45589890064122E-2</v>
      </c>
      <c r="H69" s="83">
        <f>(VLOOKUP($A68,'Occupancy Raw Data'!$B$8:$BE$51,'Occupancy Raw Data'!AA$3,FALSE))/100</f>
        <v>0.11976009606298399</v>
      </c>
      <c r="I69" s="83">
        <f>(VLOOKUP($A68,'Occupancy Raw Data'!$B$8:$BE$51,'Occupancy Raw Data'!AB$3,FALSE))/100</f>
        <v>0.117706669692675</v>
      </c>
      <c r="J69" s="82">
        <f>(VLOOKUP($A68,'Occupancy Raw Data'!$B$8:$BE$51,'Occupancy Raw Data'!AC$3,FALSE))/100</f>
        <v>0.118742162618347</v>
      </c>
      <c r="K69" s="84">
        <f>(VLOOKUP($A68,'Occupancy Raw Data'!$B$8:$BE$51,'Occupancy Raw Data'!AE$3,FALSE))/100</f>
        <v>1.8430950960393301E-2</v>
      </c>
      <c r="M69" s="81">
        <f>(VLOOKUP($A68,'ADR Raw Data'!$B$6:$BE$49,'ADR Raw Data'!T$1,FALSE))/100</f>
        <v>3.9301431812791304E-2</v>
      </c>
      <c r="N69" s="82">
        <f>(VLOOKUP($A68,'ADR Raw Data'!$B$6:$BE$49,'ADR Raw Data'!U$1,FALSE))/100</f>
        <v>8.7186506350262399E-2</v>
      </c>
      <c r="O69" s="82">
        <f>(VLOOKUP($A68,'ADR Raw Data'!$B$6:$BE$49,'ADR Raw Data'!V$1,FALSE))/100</f>
        <v>6.5772188541629403E-2</v>
      </c>
      <c r="P69" s="82">
        <f>(VLOOKUP($A68,'ADR Raw Data'!$B$6:$BE$49,'ADR Raw Data'!W$1,FALSE))/100</f>
        <v>1.2184473219343399E-2</v>
      </c>
      <c r="Q69" s="82">
        <f>(VLOOKUP($A68,'ADR Raw Data'!$B$6:$BE$49,'ADR Raw Data'!X$1,FALSE))/100</f>
        <v>3.3520965177585599E-2</v>
      </c>
      <c r="R69" s="82">
        <f>(VLOOKUP($A68,'ADR Raw Data'!$B$6:$BE$49,'ADR Raw Data'!Y$1,FALSE))/100</f>
        <v>4.87362004876319E-2</v>
      </c>
      <c r="S69" s="83">
        <f>(VLOOKUP($A68,'ADR Raw Data'!$B$6:$BE$49,'ADR Raw Data'!AA$1,FALSE))/100</f>
        <v>4.7928787777487096E-2</v>
      </c>
      <c r="T69" s="83">
        <f>(VLOOKUP($A68,'ADR Raw Data'!$B$6:$BE$49,'ADR Raw Data'!AB$1,FALSE))/100</f>
        <v>5.6747284183501598E-2</v>
      </c>
      <c r="U69" s="82">
        <f>(VLOOKUP($A68,'ADR Raw Data'!$B$6:$BE$49,'ADR Raw Data'!AC$1,FALSE))/100</f>
        <v>5.2213438590883898E-2</v>
      </c>
      <c r="V69" s="84">
        <f>(VLOOKUP($A68,'ADR Raw Data'!$B$6:$BE$49,'ADR Raw Data'!AE$1,FALSE))/100</f>
        <v>4.1964892771609003E-2</v>
      </c>
      <c r="X69" s="81">
        <f>(VLOOKUP($A68,'RevPAR Raw Data'!$B$6:$BE$43,'RevPAR Raw Data'!T$1,FALSE))/100</f>
        <v>4.0631315858685201E-2</v>
      </c>
      <c r="Y69" s="82">
        <f>(VLOOKUP($A68,'RevPAR Raw Data'!$B$6:$BE$43,'RevPAR Raw Data'!U$1,FALSE))/100</f>
        <v>0.101926997863736</v>
      </c>
      <c r="Z69" s="82">
        <f>(VLOOKUP($A68,'RevPAR Raw Data'!$B$6:$BE$43,'RevPAR Raw Data'!V$1,FALSE))/100</f>
        <v>4.4019299776460297E-2</v>
      </c>
      <c r="AA69" s="82">
        <f>(VLOOKUP($A68,'RevPAR Raw Data'!$B$6:$BE$43,'RevPAR Raw Data'!W$1,FALSE))/100</f>
        <v>-1.90683740722432E-2</v>
      </c>
      <c r="AB69" s="82">
        <f>(VLOOKUP($A68,'RevPAR Raw Data'!$B$6:$BE$43,'RevPAR Raw Data'!X$1,FALSE))/100</f>
        <v>-1.3824697055953001E-4</v>
      </c>
      <c r="AC69" s="82">
        <f>(VLOOKUP($A68,'RevPAR Raw Data'!$B$6:$BE$43,'RevPAR Raw Data'!Y$1,FALSE))/100</f>
        <v>3.3467661674105899E-2</v>
      </c>
      <c r="AD69" s="83">
        <f>(VLOOKUP($A68,'RevPAR Raw Data'!$B$6:$BE$43,'RevPAR Raw Data'!AA$1,FALSE))/100</f>
        <v>0.17342884006888601</v>
      </c>
      <c r="AE69" s="83">
        <f>(VLOOKUP($A68,'RevPAR Raw Data'!$B$6:$BE$43,'RevPAR Raw Data'!AB$1,FALSE))/100</f>
        <v>0.18113348771152102</v>
      </c>
      <c r="AF69" s="82">
        <f>(VLOOKUP($A68,'RevPAR Raw Data'!$B$6:$BE$43,'RevPAR Raw Data'!AC$1,FALSE))/100</f>
        <v>0.17715553782525198</v>
      </c>
      <c r="AG69" s="84">
        <f>(VLOOKUP($A68,'RevPAR Raw Data'!$B$6:$BE$43,'RevPAR Raw Data'!AE$1,FALSE))/100</f>
        <v>6.1169296612734098E-2</v>
      </c>
    </row>
    <row r="70" spans="1:33" x14ac:dyDescent="0.2">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x14ac:dyDescent="0.2">
      <c r="A71" s="108" t="s">
        <v>38</v>
      </c>
      <c r="B71" s="109">
        <f>(VLOOKUP($A71,'Occupancy Raw Data'!$B$8:$BE$45,'Occupancy Raw Data'!G$3,FALSE))/100</f>
        <v>0.57872340425531899</v>
      </c>
      <c r="C71" s="110">
        <f>(VLOOKUP($A71,'Occupancy Raw Data'!$B$8:$BE$45,'Occupancy Raw Data'!H$3,FALSE))/100</f>
        <v>0.76563011456628405</v>
      </c>
      <c r="D71" s="110">
        <f>(VLOOKUP($A71,'Occupancy Raw Data'!$B$8:$BE$45,'Occupancy Raw Data'!I$3,FALSE))/100</f>
        <v>0.80818330605564592</v>
      </c>
      <c r="E71" s="110">
        <f>(VLOOKUP($A71,'Occupancy Raw Data'!$B$8:$BE$45,'Occupancy Raw Data'!J$3,FALSE))/100</f>
        <v>0.78346972176759389</v>
      </c>
      <c r="F71" s="110">
        <f>(VLOOKUP($A71,'Occupancy Raw Data'!$B$8:$BE$45,'Occupancy Raw Data'!K$3,FALSE))/100</f>
        <v>0.73306055646481094</v>
      </c>
      <c r="G71" s="111">
        <f>(VLOOKUP($A71,'Occupancy Raw Data'!$B$8:$BE$45,'Occupancy Raw Data'!L$3,FALSE))/100</f>
        <v>0.733813420621931</v>
      </c>
      <c r="H71" s="91">
        <f>(VLOOKUP($A71,'Occupancy Raw Data'!$B$8:$BE$45,'Occupancy Raw Data'!N$3,FALSE))/100</f>
        <v>0.75122749590834603</v>
      </c>
      <c r="I71" s="91">
        <f>(VLOOKUP($A71,'Occupancy Raw Data'!$B$8:$BE$45,'Occupancy Raw Data'!O$3,FALSE))/100</f>
        <v>0.75319148936170199</v>
      </c>
      <c r="J71" s="111">
        <f>(VLOOKUP($A71,'Occupancy Raw Data'!$B$8:$BE$45,'Occupancy Raw Data'!P$3,FALSE))/100</f>
        <v>0.75220949263502401</v>
      </c>
      <c r="K71" s="112">
        <f>(VLOOKUP($A71,'Occupancy Raw Data'!$B$8:$BE$45,'Occupancy Raw Data'!R$3,FALSE))/100</f>
        <v>0.73906944119710005</v>
      </c>
      <c r="M71" s="113">
        <f>VLOOKUP($A71,'ADR Raw Data'!$B$6:$BE$43,'ADR Raw Data'!G$1,FALSE)</f>
        <v>144.043571832579</v>
      </c>
      <c r="N71" s="114">
        <f>VLOOKUP($A71,'ADR Raw Data'!$B$6:$BE$43,'ADR Raw Data'!H$1,FALSE)</f>
        <v>163.12041898247099</v>
      </c>
      <c r="O71" s="114">
        <f>VLOOKUP($A71,'ADR Raw Data'!$B$6:$BE$43,'ADR Raw Data'!I$1,FALSE)</f>
        <v>167.74899756986599</v>
      </c>
      <c r="P71" s="114">
        <f>VLOOKUP($A71,'ADR Raw Data'!$B$6:$BE$43,'ADR Raw Data'!J$1,FALSE)</f>
        <v>160.39210779193601</v>
      </c>
      <c r="Q71" s="114">
        <f>VLOOKUP($A71,'ADR Raw Data'!$B$6:$BE$43,'ADR Raw Data'!K$1,FALSE)</f>
        <v>148.02623576691201</v>
      </c>
      <c r="R71" s="115">
        <f>VLOOKUP($A71,'ADR Raw Data'!$B$6:$BE$43,'ADR Raw Data'!L$1,FALSE)</f>
        <v>157.53262869123</v>
      </c>
      <c r="S71" s="114">
        <f>VLOOKUP($A71,'ADR Raw Data'!$B$6:$BE$43,'ADR Raw Data'!N$1,FALSE)</f>
        <v>166.54545098039199</v>
      </c>
      <c r="T71" s="114">
        <f>VLOOKUP($A71,'ADR Raw Data'!$B$6:$BE$43,'ADR Raw Data'!O$1,FALSE)</f>
        <v>164.396588439808</v>
      </c>
      <c r="U71" s="115">
        <f>VLOOKUP($A71,'ADR Raw Data'!$B$6:$BE$43,'ADR Raw Data'!P$1,FALSE)</f>
        <v>165.469617058311</v>
      </c>
      <c r="V71" s="116">
        <f>VLOOKUP($A71,'ADR Raw Data'!$B$6:$BE$43,'ADR Raw Data'!R$1,FALSE)</f>
        <v>159.84065770325799</v>
      </c>
      <c r="X71" s="113">
        <f>VLOOKUP($A71,'RevPAR Raw Data'!$B$6:$BE$43,'RevPAR Raw Data'!G$1,FALSE)</f>
        <v>83.361386252045804</v>
      </c>
      <c r="Y71" s="114">
        <f>VLOOKUP($A71,'RevPAR Raw Data'!$B$6:$BE$43,'RevPAR Raw Data'!H$1,FALSE)</f>
        <v>124.889905073649</v>
      </c>
      <c r="Z71" s="114">
        <f>VLOOKUP($A71,'RevPAR Raw Data'!$B$6:$BE$43,'RevPAR Raw Data'!I$1,FALSE)</f>
        <v>135.571939443535</v>
      </c>
      <c r="AA71" s="114">
        <f>VLOOKUP($A71,'RevPAR Raw Data'!$B$6:$BE$43,'RevPAR Raw Data'!J$1,FALSE)</f>
        <v>125.662360065466</v>
      </c>
      <c r="AB71" s="114">
        <f>VLOOKUP($A71,'RevPAR Raw Data'!$B$6:$BE$43,'RevPAR Raw Data'!K$1,FALSE)</f>
        <v>108.512194762684</v>
      </c>
      <c r="AC71" s="115">
        <f>VLOOKUP($A71,'RevPAR Raw Data'!$B$6:$BE$43,'RevPAR Raw Data'!L$1,FALSE)</f>
        <v>115.599557119476</v>
      </c>
      <c r="AD71" s="114">
        <f>VLOOKUP($A71,'RevPAR Raw Data'!$B$6:$BE$43,'RevPAR Raw Data'!N$1,FALSE)</f>
        <v>125.113522094926</v>
      </c>
      <c r="AE71" s="114">
        <f>VLOOKUP($A71,'RevPAR Raw Data'!$B$6:$BE$43,'RevPAR Raw Data'!O$1,FALSE)</f>
        <v>123.82211129296201</v>
      </c>
      <c r="AF71" s="115">
        <f>VLOOKUP($A71,'RevPAR Raw Data'!$B$6:$BE$43,'RevPAR Raw Data'!P$1,FALSE)</f>
        <v>124.467816693944</v>
      </c>
      <c r="AG71" s="116">
        <f>VLOOKUP($A71,'RevPAR Raw Data'!$B$6:$BE$43,'RevPAR Raw Data'!R$1,FALSE)</f>
        <v>118.13334556932401</v>
      </c>
    </row>
    <row r="72" spans="1:33" x14ac:dyDescent="0.2">
      <c r="A72" s="93" t="s">
        <v>14</v>
      </c>
      <c r="B72" s="81">
        <f>(VLOOKUP($A71,'Occupancy Raw Data'!$B$8:$BE$51,'Occupancy Raw Data'!T$3,FALSE))/100</f>
        <v>2.7834256121573402E-2</v>
      </c>
      <c r="C72" s="82">
        <f>(VLOOKUP($A71,'Occupancy Raw Data'!$B$8:$BE$51,'Occupancy Raw Data'!U$3,FALSE))/100</f>
        <v>2.4521871338753002E-2</v>
      </c>
      <c r="D72" s="82">
        <f>(VLOOKUP($A71,'Occupancy Raw Data'!$B$8:$BE$51,'Occupancy Raw Data'!V$3,FALSE))/100</f>
        <v>-2.2966390270010302E-2</v>
      </c>
      <c r="E72" s="82">
        <f>(VLOOKUP($A71,'Occupancy Raw Data'!$B$8:$BE$51,'Occupancy Raw Data'!W$3,FALSE))/100</f>
        <v>-5.3964174228557898E-2</v>
      </c>
      <c r="F72" s="82">
        <f>(VLOOKUP($A71,'Occupancy Raw Data'!$B$8:$BE$51,'Occupancy Raw Data'!X$3,FALSE))/100</f>
        <v>4.8805926282081804E-3</v>
      </c>
      <c r="G72" s="82">
        <f>(VLOOKUP($A71,'Occupancy Raw Data'!$B$8:$BE$51,'Occupancy Raw Data'!Y$3,FALSE))/100</f>
        <v>-7.0714877005872197E-3</v>
      </c>
      <c r="H72" s="83">
        <f>(VLOOKUP($A71,'Occupancy Raw Data'!$B$8:$BE$51,'Occupancy Raw Data'!AA$3,FALSE))/100</f>
        <v>-2.5632472468029598E-2</v>
      </c>
      <c r="I72" s="83">
        <f>(VLOOKUP($A71,'Occupancy Raw Data'!$B$8:$BE$51,'Occupancy Raw Data'!AB$3,FALSE))/100</f>
        <v>0.11485452076217101</v>
      </c>
      <c r="J72" s="82">
        <f>(VLOOKUP($A71,'Occupancy Raw Data'!$B$8:$BE$51,'Occupancy Raw Data'!AC$3,FALSE))/100</f>
        <v>3.9978887513916005E-2</v>
      </c>
      <c r="K72" s="84">
        <f>(VLOOKUP($A71,'Occupancy Raw Data'!$B$8:$BE$51,'Occupancy Raw Data'!AE$3,FALSE))/100</f>
        <v>6.16563419088113E-3</v>
      </c>
      <c r="M72" s="81">
        <f>(VLOOKUP($A71,'ADR Raw Data'!$B$6:$BE$49,'ADR Raw Data'!T$1,FALSE))/100</f>
        <v>-2.2266860233864996E-2</v>
      </c>
      <c r="N72" s="82">
        <f>(VLOOKUP($A71,'ADR Raw Data'!$B$6:$BE$49,'ADR Raw Data'!U$1,FALSE))/100</f>
        <v>3.3168988464330501E-2</v>
      </c>
      <c r="O72" s="82">
        <f>(VLOOKUP($A71,'ADR Raw Data'!$B$6:$BE$49,'ADR Raw Data'!V$1,FALSE))/100</f>
        <v>4.7065481877994397E-3</v>
      </c>
      <c r="P72" s="82">
        <f>(VLOOKUP($A71,'ADR Raw Data'!$B$6:$BE$49,'ADR Raw Data'!W$1,FALSE))/100</f>
        <v>-2.0700158061813599E-2</v>
      </c>
      <c r="Q72" s="82">
        <f>(VLOOKUP($A71,'ADR Raw Data'!$B$6:$BE$49,'ADR Raw Data'!X$1,FALSE))/100</f>
        <v>-1.57878423101766E-2</v>
      </c>
      <c r="R72" s="82">
        <f>(VLOOKUP($A71,'ADR Raw Data'!$B$6:$BE$49,'ADR Raw Data'!Y$1,FALSE))/100</f>
        <v>-3.9154314425234801E-3</v>
      </c>
      <c r="S72" s="83">
        <f>(VLOOKUP($A71,'ADR Raw Data'!$B$6:$BE$49,'ADR Raw Data'!AA$1,FALSE))/100</f>
        <v>-1.0180032862288101E-2</v>
      </c>
      <c r="T72" s="83">
        <f>(VLOOKUP($A71,'ADR Raw Data'!$B$6:$BE$49,'ADR Raw Data'!AB$1,FALSE))/100</f>
        <v>-1.37321923285675E-2</v>
      </c>
      <c r="U72" s="82">
        <f>(VLOOKUP($A71,'ADR Raw Data'!$B$6:$BE$49,'ADR Raw Data'!AC$1,FALSE))/100</f>
        <v>-1.2262001296147599E-2</v>
      </c>
      <c r="V72" s="84">
        <f>(VLOOKUP($A71,'ADR Raw Data'!$B$6:$BE$49,'ADR Raw Data'!AE$1,FALSE))/100</f>
        <v>-5.8953024440036904E-3</v>
      </c>
      <c r="X72" s="81">
        <f>(VLOOKUP($A71,'RevPAR Raw Data'!$B$6:$BE$43,'RevPAR Raw Data'!T$1,FALSE))/100</f>
        <v>4.9476143969357103E-3</v>
      </c>
      <c r="Y72" s="82">
        <f>(VLOOKUP($A71,'RevPAR Raw Data'!$B$6:$BE$43,'RevPAR Raw Data'!U$1,FALSE))/100</f>
        <v>5.8504225470642497E-2</v>
      </c>
      <c r="Z72" s="82">
        <f>(VLOOKUP($A71,'RevPAR Raw Data'!$B$6:$BE$43,'RevPAR Raw Data'!V$1,FALSE))/100</f>
        <v>-1.83679345047164E-2</v>
      </c>
      <c r="AA72" s="82">
        <f>(VLOOKUP($A71,'RevPAR Raw Data'!$B$6:$BE$43,'RevPAR Raw Data'!W$1,FALSE))/100</f>
        <v>-7.3547265354165101E-2</v>
      </c>
      <c r="AB72" s="82">
        <f>(VLOOKUP($A71,'RevPAR Raw Data'!$B$6:$BE$43,'RevPAR Raw Data'!X$1,FALSE))/100</f>
        <v>-1.0984303708762799E-2</v>
      </c>
      <c r="AC72" s="82">
        <f>(VLOOKUP($A71,'RevPAR Raw Data'!$B$6:$BE$43,'RevPAR Raw Data'!Y$1,FALSE))/100</f>
        <v>-1.0959231217822401E-2</v>
      </c>
      <c r="AD72" s="83">
        <f>(VLOOKUP($A71,'RevPAR Raw Data'!$B$6:$BE$43,'RevPAR Raw Data'!AA$1,FALSE))/100</f>
        <v>-3.5551565918251503E-2</v>
      </c>
      <c r="AE72" s="83">
        <f>(VLOOKUP($A71,'RevPAR Raw Data'!$B$6:$BE$43,'RevPAR Raw Data'!AB$1,FALSE))/100</f>
        <v>9.9545124064692014E-2</v>
      </c>
      <c r="AF72" s="82">
        <f>(VLOOKUP($A71,'RevPAR Raw Data'!$B$6:$BE$43,'RevPAR Raw Data'!AC$1,FALSE))/100</f>
        <v>2.7226665047254101E-2</v>
      </c>
      <c r="AG72" s="84">
        <f>(VLOOKUP($A71,'RevPAR Raw Data'!$B$6:$BE$43,'RevPAR Raw Data'!AE$1,FALSE))/100</f>
        <v>2.3398346856310598E-4</v>
      </c>
    </row>
    <row r="73" spans="1:33" x14ac:dyDescent="0.2">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x14ac:dyDescent="0.2">
      <c r="A74" s="108" t="s">
        <v>39</v>
      </c>
      <c r="B74" s="109">
        <f>(VLOOKUP($A74,'Occupancy Raw Data'!$B$8:$BE$45,'Occupancy Raw Data'!G$3,FALSE))/100</f>
        <v>0.58761746821448302</v>
      </c>
      <c r="C74" s="110">
        <f>(VLOOKUP($A74,'Occupancy Raw Data'!$B$8:$BE$45,'Occupancy Raw Data'!H$3,FALSE))/100</f>
        <v>0.71774461028192305</v>
      </c>
      <c r="D74" s="110">
        <f>(VLOOKUP($A74,'Occupancy Raw Data'!$B$8:$BE$45,'Occupancy Raw Data'!I$3,FALSE))/100</f>
        <v>0.72128247650635702</v>
      </c>
      <c r="E74" s="110">
        <f>(VLOOKUP($A74,'Occupancy Raw Data'!$B$8:$BE$45,'Occupancy Raw Data'!J$3,FALSE))/100</f>
        <v>0.74947484798231001</v>
      </c>
      <c r="F74" s="110">
        <f>(VLOOKUP($A74,'Occupancy Raw Data'!$B$8:$BE$45,'Occupancy Raw Data'!K$3,FALSE))/100</f>
        <v>0.76838032061912598</v>
      </c>
      <c r="G74" s="111">
        <f>(VLOOKUP($A74,'Occupancy Raw Data'!$B$8:$BE$45,'Occupancy Raw Data'!L$3,FALSE))/100</f>
        <v>0.70889994472083995</v>
      </c>
      <c r="H74" s="91">
        <f>(VLOOKUP($A74,'Occupancy Raw Data'!$B$8:$BE$45,'Occupancy Raw Data'!N$3,FALSE))/100</f>
        <v>0.80608070757324402</v>
      </c>
      <c r="I74" s="91">
        <f>(VLOOKUP($A74,'Occupancy Raw Data'!$B$8:$BE$45,'Occupancy Raw Data'!O$3,FALSE))/100</f>
        <v>0.77346600331674908</v>
      </c>
      <c r="J74" s="111">
        <f>(VLOOKUP($A74,'Occupancy Raw Data'!$B$8:$BE$45,'Occupancy Raw Data'!P$3,FALSE))/100</f>
        <v>0.78977335544499694</v>
      </c>
      <c r="K74" s="112">
        <f>(VLOOKUP($A74,'Occupancy Raw Data'!$B$8:$BE$45,'Occupancy Raw Data'!R$3,FALSE))/100</f>
        <v>0.73200663349916995</v>
      </c>
      <c r="M74" s="113">
        <f>VLOOKUP($A74,'ADR Raw Data'!$B$6:$BE$43,'ADR Raw Data'!G$1,FALSE)</f>
        <v>100.04987394167399</v>
      </c>
      <c r="N74" s="114">
        <f>VLOOKUP($A74,'ADR Raw Data'!$B$6:$BE$43,'ADR Raw Data'!H$1,FALSE)</f>
        <v>106.159959950708</v>
      </c>
      <c r="O74" s="114">
        <f>VLOOKUP($A74,'ADR Raw Data'!$B$6:$BE$43,'ADR Raw Data'!I$1,FALSE)</f>
        <v>108.967375843041</v>
      </c>
      <c r="P74" s="114">
        <f>VLOOKUP($A74,'ADR Raw Data'!$B$6:$BE$43,'ADR Raw Data'!J$1,FALSE)</f>
        <v>107.732370556129</v>
      </c>
      <c r="Q74" s="114">
        <f>VLOOKUP($A74,'ADR Raw Data'!$B$6:$BE$43,'ADR Raw Data'!K$1,FALSE)</f>
        <v>108.505733812949</v>
      </c>
      <c r="R74" s="115">
        <f>VLOOKUP($A74,'ADR Raw Data'!$B$6:$BE$43,'ADR Raw Data'!L$1,FALSE)</f>
        <v>106.55930411728001</v>
      </c>
      <c r="S74" s="114">
        <f>VLOOKUP($A74,'ADR Raw Data'!$B$6:$BE$43,'ADR Raw Data'!N$1,FALSE)</f>
        <v>120.447953641475</v>
      </c>
      <c r="T74" s="114">
        <f>VLOOKUP($A74,'ADR Raw Data'!$B$6:$BE$43,'ADR Raw Data'!O$1,FALSE)</f>
        <v>119.169206689536</v>
      </c>
      <c r="U74" s="115">
        <f>VLOOKUP($A74,'ADR Raw Data'!$B$6:$BE$43,'ADR Raw Data'!P$1,FALSE)</f>
        <v>119.821782039616</v>
      </c>
      <c r="V74" s="116">
        <f>VLOOKUP($A74,'ADR Raw Data'!$B$6:$BE$43,'ADR Raw Data'!R$1,FALSE)</f>
        <v>110.647616674218</v>
      </c>
      <c r="X74" s="113">
        <f>VLOOKUP($A74,'RevPAR Raw Data'!$B$6:$BE$43,'RevPAR Raw Data'!G$1,FALSE)</f>
        <v>58.791053620784901</v>
      </c>
      <c r="Y74" s="114">
        <f>VLOOKUP($A74,'RevPAR Raw Data'!$B$6:$BE$43,'RevPAR Raw Data'!H$1,FALSE)</f>
        <v>76.195739082365904</v>
      </c>
      <c r="Z74" s="114">
        <f>VLOOKUP($A74,'RevPAR Raw Data'!$B$6:$BE$43,'RevPAR Raw Data'!I$1,FALSE)</f>
        <v>78.596258706467594</v>
      </c>
      <c r="AA74" s="114">
        <f>VLOOKUP($A74,'RevPAR Raw Data'!$B$6:$BE$43,'RevPAR Raw Data'!J$1,FALSE)</f>
        <v>80.742702045328897</v>
      </c>
      <c r="AB74" s="114">
        <f>VLOOKUP($A74,'RevPAR Raw Data'!$B$6:$BE$43,'RevPAR Raw Data'!K$1,FALSE)</f>
        <v>83.373670536207797</v>
      </c>
      <c r="AC74" s="115">
        <f>VLOOKUP($A74,'RevPAR Raw Data'!$B$6:$BE$43,'RevPAR Raw Data'!L$1,FALSE)</f>
        <v>75.539884798231</v>
      </c>
      <c r="AD74" s="114">
        <f>VLOOKUP($A74,'RevPAR Raw Data'!$B$6:$BE$43,'RevPAR Raw Data'!N$1,FALSE)</f>
        <v>97.090771697070196</v>
      </c>
      <c r="AE74" s="114">
        <f>VLOOKUP($A74,'RevPAR Raw Data'!$B$6:$BE$43,'RevPAR Raw Data'!O$1,FALSE)</f>
        <v>92.173330016583705</v>
      </c>
      <c r="AF74" s="115">
        <f>VLOOKUP($A74,'RevPAR Raw Data'!$B$6:$BE$43,'RevPAR Raw Data'!P$1,FALSE)</f>
        <v>94.632050856826893</v>
      </c>
      <c r="AG74" s="116">
        <f>VLOOKUP($A74,'RevPAR Raw Data'!$B$6:$BE$43,'RevPAR Raw Data'!R$1,FALSE)</f>
        <v>80.994789386401294</v>
      </c>
    </row>
    <row r="75" spans="1:33" x14ac:dyDescent="0.2">
      <c r="A75" s="93" t="s">
        <v>14</v>
      </c>
      <c r="B75" s="81">
        <f>(VLOOKUP($A74,'Occupancy Raw Data'!$B$8:$BE$51,'Occupancy Raw Data'!T$3,FALSE))/100</f>
        <v>-3.8113306336733398E-2</v>
      </c>
      <c r="C75" s="82">
        <f>(VLOOKUP($A74,'Occupancy Raw Data'!$B$8:$BE$51,'Occupancy Raw Data'!U$3,FALSE))/100</f>
        <v>4.34314049096787E-2</v>
      </c>
      <c r="D75" s="82">
        <f>(VLOOKUP($A74,'Occupancy Raw Data'!$B$8:$BE$51,'Occupancy Raw Data'!V$3,FALSE))/100</f>
        <v>-4.4540769570748803E-2</v>
      </c>
      <c r="E75" s="82">
        <f>(VLOOKUP($A74,'Occupancy Raw Data'!$B$8:$BE$51,'Occupancy Raw Data'!W$3,FALSE))/100</f>
        <v>-3.3385443087163201E-2</v>
      </c>
      <c r="F75" s="82">
        <f>(VLOOKUP($A74,'Occupancy Raw Data'!$B$8:$BE$51,'Occupancy Raw Data'!X$3,FALSE))/100</f>
        <v>-1.42634988932848E-2</v>
      </c>
      <c r="G75" s="82">
        <f>(VLOOKUP($A74,'Occupancy Raw Data'!$B$8:$BE$51,'Occupancy Raw Data'!Y$3,FALSE))/100</f>
        <v>-1.7745858187990699E-2</v>
      </c>
      <c r="H75" s="83">
        <f>(VLOOKUP($A74,'Occupancy Raw Data'!$B$8:$BE$51,'Occupancy Raw Data'!AA$3,FALSE))/100</f>
        <v>3.2222653240651801E-2</v>
      </c>
      <c r="I75" s="83">
        <f>(VLOOKUP($A74,'Occupancy Raw Data'!$B$8:$BE$51,'Occupancy Raw Data'!AB$3,FALSE))/100</f>
        <v>8.9965920701943994E-2</v>
      </c>
      <c r="J75" s="82">
        <f>(VLOOKUP($A74,'Occupancy Raw Data'!$B$8:$BE$51,'Occupancy Raw Data'!AC$3,FALSE))/100</f>
        <v>5.9713340263946396E-2</v>
      </c>
      <c r="K75" s="84">
        <f>(VLOOKUP($A74,'Occupancy Raw Data'!$B$8:$BE$51,'Occupancy Raw Data'!AE$3,FALSE))/100</f>
        <v>4.8966968779425605E-3</v>
      </c>
      <c r="M75" s="81">
        <f>(VLOOKUP($A74,'ADR Raw Data'!$B$6:$BE$49,'ADR Raw Data'!T$1,FALSE))/100</f>
        <v>8.6229857699593997E-3</v>
      </c>
      <c r="N75" s="82">
        <f>(VLOOKUP($A74,'ADR Raw Data'!$B$6:$BE$49,'ADR Raw Data'!U$1,FALSE))/100</f>
        <v>3.0452206731852699E-2</v>
      </c>
      <c r="O75" s="82">
        <f>(VLOOKUP($A74,'ADR Raw Data'!$B$6:$BE$49,'ADR Raw Data'!V$1,FALSE))/100</f>
        <v>7.7066910121876197E-3</v>
      </c>
      <c r="P75" s="82">
        <f>(VLOOKUP($A74,'ADR Raw Data'!$B$6:$BE$49,'ADR Raw Data'!W$1,FALSE))/100</f>
        <v>-8.072146818111749E-3</v>
      </c>
      <c r="Q75" s="82">
        <f>(VLOOKUP($A74,'ADR Raw Data'!$B$6:$BE$49,'ADR Raw Data'!X$1,FALSE))/100</f>
        <v>8.2258916016294606E-3</v>
      </c>
      <c r="R75" s="82">
        <f>(VLOOKUP($A74,'ADR Raw Data'!$B$6:$BE$49,'ADR Raw Data'!Y$1,FALSE))/100</f>
        <v>8.7268194460760687E-3</v>
      </c>
      <c r="S75" s="83">
        <f>(VLOOKUP($A74,'ADR Raw Data'!$B$6:$BE$49,'ADR Raw Data'!AA$1,FALSE))/100</f>
        <v>3.8095763510494297E-2</v>
      </c>
      <c r="T75" s="83">
        <f>(VLOOKUP($A74,'ADR Raw Data'!$B$6:$BE$49,'ADR Raw Data'!AB$1,FALSE))/100</f>
        <v>8.1072551841420898E-2</v>
      </c>
      <c r="U75" s="82">
        <f>(VLOOKUP($A74,'ADR Raw Data'!$B$6:$BE$49,'ADR Raw Data'!AC$1,FALSE))/100</f>
        <v>5.7854447504489294E-2</v>
      </c>
      <c r="V75" s="84">
        <f>(VLOOKUP($A74,'ADR Raw Data'!$B$6:$BE$49,'ADR Raw Data'!AE$1,FALSE))/100</f>
        <v>2.5767128478406901E-2</v>
      </c>
      <c r="X75" s="81">
        <f>(VLOOKUP($A74,'RevPAR Raw Data'!$B$6:$BE$43,'RevPAR Raw Data'!T$1,FALSE))/100</f>
        <v>-2.9818971064961702E-2</v>
      </c>
      <c r="Y75" s="82">
        <f>(VLOOKUP($A74,'RevPAR Raw Data'!$B$6:$BE$43,'RevPAR Raw Data'!U$1,FALSE))/100</f>
        <v>7.5206193762495793E-2</v>
      </c>
      <c r="Z75" s="82">
        <f>(VLOOKUP($A74,'RevPAR Raw Data'!$B$6:$BE$43,'RevPAR Raw Data'!V$1,FALSE))/100</f>
        <v>-3.7177340507088E-2</v>
      </c>
      <c r="AA75" s="82">
        <f>(VLOOKUP($A74,'RevPAR Raw Data'!$B$6:$BE$43,'RevPAR Raw Data'!W$1,FALSE))/100</f>
        <v>-4.1188097707087597E-2</v>
      </c>
      <c r="AB75" s="82">
        <f>(VLOOKUP($A74,'RevPAR Raw Data'!$B$6:$BE$43,'RevPAR Raw Data'!X$1,FALSE))/100</f>
        <v>-6.1549372874115504E-3</v>
      </c>
      <c r="AC75" s="82">
        <f>(VLOOKUP($A74,'RevPAR Raw Data'!$B$6:$BE$43,'RevPAR Raw Data'!Y$1,FALSE))/100</f>
        <v>-9.17390364223695E-3</v>
      </c>
      <c r="AD75" s="83">
        <f>(VLOOKUP($A74,'RevPAR Raw Data'!$B$6:$BE$43,'RevPAR Raw Data'!AA$1,FALSE))/100</f>
        <v>7.1545963328682599E-2</v>
      </c>
      <c r="AE75" s="83">
        <f>(VLOOKUP($A74,'RevPAR Raw Data'!$B$6:$BE$43,'RevPAR Raw Data'!AB$1,FALSE))/100</f>
        <v>0.178332239313434</v>
      </c>
      <c r="AF75" s="82">
        <f>(VLOOKUP($A74,'RevPAR Raw Data'!$B$6:$BE$43,'RevPAR Raw Data'!AC$1,FALSE))/100</f>
        <v>0.12102247007805399</v>
      </c>
      <c r="AG75" s="84">
        <f>(VLOOKUP($A74,'RevPAR Raw Data'!$B$6:$BE$43,'RevPAR Raw Data'!AE$1,FALSE))/100</f>
        <v>3.0789999173923201E-2</v>
      </c>
    </row>
    <row r="76" spans="1:33" x14ac:dyDescent="0.2">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x14ac:dyDescent="0.2">
      <c r="A77" s="108" t="s">
        <v>40</v>
      </c>
      <c r="B77" s="109">
        <f>(VLOOKUP($A77,'Occupancy Raw Data'!$B$8:$BE$45,'Occupancy Raw Data'!G$3,FALSE))/100</f>
        <v>0.67625566552585292</v>
      </c>
      <c r="C77" s="110">
        <f>(VLOOKUP($A77,'Occupancy Raw Data'!$B$8:$BE$45,'Occupancy Raw Data'!H$3,FALSE))/100</f>
        <v>0.857182499306262</v>
      </c>
      <c r="D77" s="110">
        <f>(VLOOKUP($A77,'Occupancy Raw Data'!$B$8:$BE$45,'Occupancy Raw Data'!I$3,FALSE))/100</f>
        <v>0.924706317639441</v>
      </c>
      <c r="E77" s="110">
        <f>(VLOOKUP($A77,'Occupancy Raw Data'!$B$8:$BE$45,'Occupancy Raw Data'!J$3,FALSE))/100</f>
        <v>0.92618629173989409</v>
      </c>
      <c r="F77" s="110">
        <f>(VLOOKUP($A77,'Occupancy Raw Data'!$B$8:$BE$45,'Occupancy Raw Data'!K$3,FALSE))/100</f>
        <v>0.87309222088613392</v>
      </c>
      <c r="G77" s="111">
        <f>(VLOOKUP($A77,'Occupancy Raw Data'!$B$8:$BE$45,'Occupancy Raw Data'!L$3,FALSE))/100</f>
        <v>0.85148459901951701</v>
      </c>
      <c r="H77" s="91">
        <f>(VLOOKUP($A77,'Occupancy Raw Data'!$B$8:$BE$45,'Occupancy Raw Data'!N$3,FALSE))/100</f>
        <v>0.89732679678105598</v>
      </c>
      <c r="I77" s="91">
        <f>(VLOOKUP($A77,'Occupancy Raw Data'!$B$8:$BE$45,'Occupancy Raw Data'!O$3,FALSE))/100</f>
        <v>0.89621681620571592</v>
      </c>
      <c r="J77" s="111">
        <f>(VLOOKUP($A77,'Occupancy Raw Data'!$B$8:$BE$45,'Occupancy Raw Data'!P$3,FALSE))/100</f>
        <v>0.89677180649338595</v>
      </c>
      <c r="K77" s="112">
        <f>(VLOOKUP($A77,'Occupancy Raw Data'!$B$8:$BE$45,'Occupancy Raw Data'!R$3,FALSE))/100</f>
        <v>0.86442380115490802</v>
      </c>
      <c r="M77" s="113">
        <f>VLOOKUP($A77,'ADR Raw Data'!$B$6:$BE$43,'ADR Raw Data'!G$1,FALSE)</f>
        <v>122.366109971276</v>
      </c>
      <c r="N77" s="114">
        <f>VLOOKUP($A77,'ADR Raw Data'!$B$6:$BE$43,'ADR Raw Data'!H$1,FALSE)</f>
        <v>151.83912485162401</v>
      </c>
      <c r="O77" s="114">
        <f>VLOOKUP($A77,'ADR Raw Data'!$B$6:$BE$43,'ADR Raw Data'!I$1,FALSE)</f>
        <v>167.25206361908499</v>
      </c>
      <c r="P77" s="114">
        <f>VLOOKUP($A77,'ADR Raw Data'!$B$6:$BE$43,'ADR Raw Data'!J$1,FALSE)</f>
        <v>167.08654648956301</v>
      </c>
      <c r="Q77" s="114">
        <f>VLOOKUP($A77,'ADR Raw Data'!$B$6:$BE$43,'ADR Raw Data'!K$1,FALSE)</f>
        <v>146.825961436592</v>
      </c>
      <c r="R77" s="115">
        <f>VLOOKUP($A77,'ADR Raw Data'!$B$6:$BE$43,'ADR Raw Data'!L$1,FALSE)</f>
        <v>152.794197318964</v>
      </c>
      <c r="S77" s="114">
        <f>VLOOKUP($A77,'ADR Raw Data'!$B$6:$BE$43,'ADR Raw Data'!N$1,FALSE)</f>
        <v>138.79576538501101</v>
      </c>
      <c r="T77" s="114">
        <f>VLOOKUP($A77,'ADR Raw Data'!$B$6:$BE$43,'ADR Raw Data'!O$1,FALSE)</f>
        <v>136.293651563628</v>
      </c>
      <c r="U77" s="115">
        <f>VLOOKUP($A77,'ADR Raw Data'!$B$6:$BE$43,'ADR Raw Data'!P$1,FALSE)</f>
        <v>137.545482723053</v>
      </c>
      <c r="V77" s="116">
        <f>VLOOKUP($A77,'ADR Raw Data'!$B$6:$BE$43,'ADR Raw Data'!R$1,FALSE)</f>
        <v>148.27438479294301</v>
      </c>
      <c r="X77" s="113">
        <f>VLOOKUP($A77,'RevPAR Raw Data'!$B$6:$BE$43,'RevPAR Raw Data'!G$1,FALSE)</f>
        <v>82.750775136435095</v>
      </c>
      <c r="Y77" s="114">
        <f>VLOOKUP($A77,'RevPAR Raw Data'!$B$6:$BE$43,'RevPAR Raw Data'!H$1,FALSE)</f>
        <v>130.15384053279001</v>
      </c>
      <c r="Z77" s="114">
        <f>VLOOKUP($A77,'RevPAR Raw Data'!$B$6:$BE$43,'RevPAR Raw Data'!I$1,FALSE)</f>
        <v>154.659039866802</v>
      </c>
      <c r="AA77" s="114">
        <f>VLOOKUP($A77,'RevPAR Raw Data'!$B$6:$BE$43,'RevPAR Raw Data'!J$1,FALSE)</f>
        <v>154.75326889279401</v>
      </c>
      <c r="AB77" s="114">
        <f>VLOOKUP($A77,'RevPAR Raw Data'!$B$6:$BE$43,'RevPAR Raw Data'!K$1,FALSE)</f>
        <v>128.19260475441601</v>
      </c>
      <c r="AC77" s="115">
        <f>VLOOKUP($A77,'RevPAR Raw Data'!$B$6:$BE$43,'RevPAR Raw Data'!L$1,FALSE)</f>
        <v>130.10190583664701</v>
      </c>
      <c r="AD77" s="114">
        <f>VLOOKUP($A77,'RevPAR Raw Data'!$B$6:$BE$43,'RevPAR Raw Data'!N$1,FALSE)</f>
        <v>124.545159559707</v>
      </c>
      <c r="AE77" s="114">
        <f>VLOOKUP($A77,'RevPAR Raw Data'!$B$6:$BE$43,'RevPAR Raw Data'!O$1,FALSE)</f>
        <v>122.14866247340601</v>
      </c>
      <c r="AF77" s="115">
        <f>VLOOKUP($A77,'RevPAR Raw Data'!$B$6:$BE$43,'RevPAR Raw Data'!P$1,FALSE)</f>
        <v>123.346911016557</v>
      </c>
      <c r="AG77" s="116">
        <f>VLOOKUP($A77,'RevPAR Raw Data'!$B$6:$BE$43,'RevPAR Raw Data'!R$1,FALSE)</f>
        <v>128.171907316621</v>
      </c>
    </row>
    <row r="78" spans="1:33" x14ac:dyDescent="0.2">
      <c r="A78" s="93" t="s">
        <v>14</v>
      </c>
      <c r="B78" s="81">
        <f>(VLOOKUP($A77,'Occupancy Raw Data'!$B$8:$BE$51,'Occupancy Raw Data'!T$3,FALSE))/100</f>
        <v>-5.0973478970507698E-2</v>
      </c>
      <c r="C78" s="82">
        <f>(VLOOKUP($A77,'Occupancy Raw Data'!$B$8:$BE$51,'Occupancy Raw Data'!U$3,FALSE))/100</f>
        <v>-2.1820966909870499E-2</v>
      </c>
      <c r="D78" s="82">
        <f>(VLOOKUP($A77,'Occupancy Raw Data'!$B$8:$BE$51,'Occupancy Raw Data'!V$3,FALSE))/100</f>
        <v>-3.3294922594705401E-2</v>
      </c>
      <c r="E78" s="82">
        <f>(VLOOKUP($A77,'Occupancy Raw Data'!$B$8:$BE$51,'Occupancy Raw Data'!W$3,FALSE))/100</f>
        <v>-3.1363503222026898E-2</v>
      </c>
      <c r="F78" s="82">
        <f>(VLOOKUP($A77,'Occupancy Raw Data'!$B$8:$BE$51,'Occupancy Raw Data'!X$3,FALSE))/100</f>
        <v>2.53022382289885E-2</v>
      </c>
      <c r="G78" s="82">
        <f>(VLOOKUP($A77,'Occupancy Raw Data'!$B$8:$BE$51,'Occupancy Raw Data'!Y$3,FALSE))/100</f>
        <v>-2.19922596082292E-2</v>
      </c>
      <c r="H78" s="83">
        <f>(VLOOKUP($A77,'Occupancy Raw Data'!$B$8:$BE$51,'Occupancy Raw Data'!AA$3,FALSE))/100</f>
        <v>0.20229017433475999</v>
      </c>
      <c r="I78" s="83">
        <f>(VLOOKUP($A77,'Occupancy Raw Data'!$B$8:$BE$51,'Occupancy Raw Data'!AB$3,FALSE))/100</f>
        <v>0.233892866193112</v>
      </c>
      <c r="J78" s="82">
        <f>(VLOOKUP($A77,'Occupancy Raw Data'!$B$8:$BE$51,'Occupancy Raw Data'!AC$3,FALSE))/100</f>
        <v>0.21787676445130799</v>
      </c>
      <c r="K78" s="84">
        <f>(VLOOKUP($A77,'Occupancy Raw Data'!$B$8:$BE$51,'Occupancy Raw Data'!AE$3,FALSE))/100</f>
        <v>3.86428615088137E-2</v>
      </c>
      <c r="M78" s="81">
        <f>(VLOOKUP($A77,'ADR Raw Data'!$B$6:$BE$49,'ADR Raw Data'!T$1,FALSE))/100</f>
        <v>2.3197128248252999E-3</v>
      </c>
      <c r="N78" s="82">
        <f>(VLOOKUP($A77,'ADR Raw Data'!$B$6:$BE$49,'ADR Raw Data'!U$1,FALSE))/100</f>
        <v>6.3654495637885996E-3</v>
      </c>
      <c r="O78" s="82">
        <f>(VLOOKUP($A77,'ADR Raw Data'!$B$6:$BE$49,'ADR Raw Data'!V$1,FALSE))/100</f>
        <v>4.4271275639571799E-3</v>
      </c>
      <c r="P78" s="82">
        <f>(VLOOKUP($A77,'ADR Raw Data'!$B$6:$BE$49,'ADR Raw Data'!W$1,FALSE))/100</f>
        <v>8.7464811208573506E-3</v>
      </c>
      <c r="Q78" s="82">
        <f>(VLOOKUP($A77,'ADR Raw Data'!$B$6:$BE$49,'ADR Raw Data'!X$1,FALSE))/100</f>
        <v>8.2247874275967095E-2</v>
      </c>
      <c r="R78" s="82">
        <f>(VLOOKUP($A77,'ADR Raw Data'!$B$6:$BE$49,'ADR Raw Data'!Y$1,FALSE))/100</f>
        <v>1.95303464248383E-2</v>
      </c>
      <c r="S78" s="83">
        <f>(VLOOKUP($A77,'ADR Raw Data'!$B$6:$BE$49,'ADR Raw Data'!AA$1,FALSE))/100</f>
        <v>0.18721189236423899</v>
      </c>
      <c r="T78" s="83">
        <f>(VLOOKUP($A77,'ADR Raw Data'!$B$6:$BE$49,'ADR Raw Data'!AB$1,FALSE))/100</f>
        <v>0.204795974688844</v>
      </c>
      <c r="U78" s="82">
        <f>(VLOOKUP($A77,'ADR Raw Data'!$B$6:$BE$49,'ADR Raw Data'!AC$1,FALSE))/100</f>
        <v>0.19559884120034901</v>
      </c>
      <c r="V78" s="84">
        <f>(VLOOKUP($A77,'ADR Raw Data'!$B$6:$BE$49,'ADR Raw Data'!AE$1,FALSE))/100</f>
        <v>5.1112333207154297E-2</v>
      </c>
      <c r="X78" s="81">
        <f>(VLOOKUP($A77,'RevPAR Raw Data'!$B$6:$BE$43,'RevPAR Raw Data'!T$1,FALSE))/100</f>
        <v>-4.8772009978576294E-2</v>
      </c>
      <c r="Y78" s="82">
        <f>(VLOOKUP($A77,'RevPAR Raw Data'!$B$6:$BE$43,'RevPAR Raw Data'!U$1,FALSE))/100</f>
        <v>-1.55944176103798E-2</v>
      </c>
      <c r="Z78" s="82">
        <f>(VLOOKUP($A77,'RevPAR Raw Data'!$B$6:$BE$43,'RevPAR Raw Data'!V$1,FALSE))/100</f>
        <v>-2.90151959003071E-2</v>
      </c>
      <c r="AA78" s="82">
        <f>(VLOOKUP($A77,'RevPAR Raw Data'!$B$6:$BE$43,'RevPAR Raw Data'!W$1,FALSE))/100</f>
        <v>-2.2891342389984901E-2</v>
      </c>
      <c r="AB78" s="82">
        <f>(VLOOKUP($A77,'RevPAR Raw Data'!$B$6:$BE$43,'RevPAR Raw Data'!X$1,FALSE))/100</f>
        <v>0.10963116781371401</v>
      </c>
      <c r="AC78" s="82">
        <f>(VLOOKUP($A77,'RevPAR Raw Data'!$B$6:$BE$43,'RevPAR Raw Data'!Y$1,FALSE))/100</f>
        <v>-2.8914296322046602E-3</v>
      </c>
      <c r="AD78" s="83">
        <f>(VLOOKUP($A77,'RevPAR Raw Data'!$B$6:$BE$43,'RevPAR Raw Data'!AA$1,FALSE))/100</f>
        <v>0.42737319304290206</v>
      </c>
      <c r="AE78" s="83">
        <f>(VLOOKUP($A77,'RevPAR Raw Data'!$B$6:$BE$43,'RevPAR Raw Data'!AB$1,FALSE))/100</f>
        <v>0.48658915838674199</v>
      </c>
      <c r="AF78" s="82">
        <f>(VLOOKUP($A77,'RevPAR Raw Data'!$B$6:$BE$43,'RevPAR Raw Data'!AC$1,FALSE))/100</f>
        <v>0.45609204830281397</v>
      </c>
      <c r="AG78" s="84">
        <f>(VLOOKUP($A77,'RevPAR Raw Data'!$B$6:$BE$43,'RevPAR Raw Data'!AE$1,FALSE))/100</f>
        <v>9.1730321529484501E-2</v>
      </c>
    </row>
    <row r="79" spans="1:33" x14ac:dyDescent="0.2">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x14ac:dyDescent="0.2">
      <c r="A80" s="135" t="s">
        <v>41</v>
      </c>
      <c r="B80" s="109">
        <f>(VLOOKUP($A80,'Occupancy Raw Data'!$B$8:$BE$45,'Occupancy Raw Data'!G$3,FALSE))/100</f>
        <v>0.71772109800711104</v>
      </c>
      <c r="C80" s="110">
        <f>(VLOOKUP($A80,'Occupancy Raw Data'!$B$8:$BE$45,'Occupancy Raw Data'!H$3,FALSE))/100</f>
        <v>0.74706439151679505</v>
      </c>
      <c r="D80" s="110">
        <f>(VLOOKUP($A80,'Occupancy Raw Data'!$B$8:$BE$45,'Occupancy Raw Data'!I$3,FALSE))/100</f>
        <v>0.78561743713065002</v>
      </c>
      <c r="E80" s="110">
        <f>(VLOOKUP($A80,'Occupancy Raw Data'!$B$8:$BE$45,'Occupancy Raw Data'!J$3,FALSE))/100</f>
        <v>0.79925298677377199</v>
      </c>
      <c r="F80" s="110">
        <f>(VLOOKUP($A80,'Occupancy Raw Data'!$B$8:$BE$45,'Occupancy Raw Data'!K$3,FALSE))/100</f>
        <v>0.79861342065542695</v>
      </c>
      <c r="G80" s="111">
        <f>(VLOOKUP($A80,'Occupancy Raw Data'!$B$8:$BE$45,'Occupancy Raw Data'!L$3,FALSE))/100</f>
        <v>0.76965386681675096</v>
      </c>
      <c r="H80" s="91">
        <f>(VLOOKUP($A80,'Occupancy Raw Data'!$B$8:$BE$45,'Occupancy Raw Data'!N$3,FALSE))/100</f>
        <v>0.87461945815958397</v>
      </c>
      <c r="I80" s="91">
        <f>(VLOOKUP($A80,'Occupancy Raw Data'!$B$8:$BE$45,'Occupancy Raw Data'!O$3,FALSE))/100</f>
        <v>0.89071094169715193</v>
      </c>
      <c r="J80" s="111">
        <f>(VLOOKUP($A80,'Occupancy Raw Data'!$B$8:$BE$45,'Occupancy Raw Data'!P$3,FALSE))/100</f>
        <v>0.88266519992836801</v>
      </c>
      <c r="K80" s="112">
        <f>(VLOOKUP($A80,'Occupancy Raw Data'!$B$8:$BE$45,'Occupancy Raw Data'!R$3,FALSE))/100</f>
        <v>0.80194281913435606</v>
      </c>
      <c r="M80" s="113">
        <f>VLOOKUP($A80,'ADR Raw Data'!$B$6:$BE$43,'ADR Raw Data'!G$1,FALSE)</f>
        <v>154.15542666904199</v>
      </c>
      <c r="N80" s="114">
        <f>VLOOKUP($A80,'ADR Raw Data'!$B$6:$BE$43,'ADR Raw Data'!H$1,FALSE)</f>
        <v>148.07208397712401</v>
      </c>
      <c r="O80" s="114">
        <f>VLOOKUP($A80,'ADR Raw Data'!$B$6:$BE$43,'ADR Raw Data'!I$1,FALSE)</f>
        <v>152.560937913966</v>
      </c>
      <c r="P80" s="114">
        <f>VLOOKUP($A80,'ADR Raw Data'!$B$6:$BE$43,'ADR Raw Data'!J$1,FALSE)</f>
        <v>151.02116573522801</v>
      </c>
      <c r="Q80" s="114">
        <f>VLOOKUP($A80,'ADR Raw Data'!$B$6:$BE$43,'ADR Raw Data'!K$1,FALSE)</f>
        <v>149.50417922926599</v>
      </c>
      <c r="R80" s="115">
        <f>VLOOKUP($A80,'ADR Raw Data'!$B$6:$BE$43,'ADR Raw Data'!L$1,FALSE)</f>
        <v>151.032744269901</v>
      </c>
      <c r="S80" s="114">
        <f>VLOOKUP($A80,'ADR Raw Data'!$B$6:$BE$43,'ADR Raw Data'!N$1,FALSE)</f>
        <v>192.44333888206299</v>
      </c>
      <c r="T80" s="114">
        <f>VLOOKUP($A80,'ADR Raw Data'!$B$6:$BE$43,'ADR Raw Data'!O$1,FALSE)</f>
        <v>199.30053512939</v>
      </c>
      <c r="U80" s="115">
        <f>VLOOKUP($A80,'ADR Raw Data'!$B$6:$BE$43,'ADR Raw Data'!P$1,FALSE)</f>
        <v>195.90318964277901</v>
      </c>
      <c r="V80" s="116">
        <f>VLOOKUP($A80,'ADR Raw Data'!$B$6:$BE$43,'ADR Raw Data'!R$1,FALSE)</f>
        <v>165.14332661030801</v>
      </c>
      <c r="X80" s="113">
        <f>VLOOKUP($A80,'RevPAR Raw Data'!$B$6:$BE$43,'RevPAR Raw Data'!G$1,FALSE)</f>
        <v>110.64060209266</v>
      </c>
      <c r="Y80" s="114">
        <f>VLOOKUP($A80,'RevPAR Raw Data'!$B$6:$BE$43,'RevPAR Raw Data'!H$1,FALSE)</f>
        <v>110.61938131699399</v>
      </c>
      <c r="Z80" s="114">
        <f>VLOOKUP($A80,'RevPAR Raw Data'!$B$6:$BE$43,'RevPAR Raw Data'!I$1,FALSE)</f>
        <v>119.854533050218</v>
      </c>
      <c r="AA80" s="114">
        <f>VLOOKUP($A80,'RevPAR Raw Data'!$B$6:$BE$43,'RevPAR Raw Data'!J$1,FALSE)</f>
        <v>120.704117779938</v>
      </c>
      <c r="AB80" s="114">
        <f>VLOOKUP($A80,'RevPAR Raw Data'!$B$6:$BE$43,'RevPAR Raw Data'!K$1,FALSE)</f>
        <v>119.39604397656601</v>
      </c>
      <c r="AC80" s="115">
        <f>VLOOKUP($A80,'RevPAR Raw Data'!$B$6:$BE$43,'RevPAR Raw Data'!L$1,FALSE)</f>
        <v>116.242935643275</v>
      </c>
      <c r="AD80" s="114">
        <f>VLOOKUP($A80,'RevPAR Raw Data'!$B$6:$BE$43,'RevPAR Raw Data'!N$1,FALSE)</f>
        <v>168.31468877945201</v>
      </c>
      <c r="AE80" s="114">
        <f>VLOOKUP($A80,'RevPAR Raw Data'!$B$6:$BE$43,'RevPAR Raw Data'!O$1,FALSE)</f>
        <v>177.51916732584601</v>
      </c>
      <c r="AF80" s="115">
        <f>VLOOKUP($A80,'RevPAR Raw Data'!$B$6:$BE$43,'RevPAR Raw Data'!P$1,FALSE)</f>
        <v>172.91692805264901</v>
      </c>
      <c r="AG80" s="116">
        <f>VLOOKUP($A80,'RevPAR Raw Data'!$B$6:$BE$43,'RevPAR Raw Data'!R$1,FALSE)</f>
        <v>132.43550490309599</v>
      </c>
    </row>
    <row r="81" spans="1:33" x14ac:dyDescent="0.2">
      <c r="A81" s="93" t="s">
        <v>14</v>
      </c>
      <c r="B81" s="81">
        <f>(VLOOKUP($A80,'Occupancy Raw Data'!$B$8:$BE$51,'Occupancy Raw Data'!T$3,FALSE))/100</f>
        <v>0.12097854740889299</v>
      </c>
      <c r="C81" s="82">
        <f>(VLOOKUP($A80,'Occupancy Raw Data'!$B$8:$BE$51,'Occupancy Raw Data'!U$3,FALSE))/100</f>
        <v>8.0475850597801594E-3</v>
      </c>
      <c r="D81" s="82">
        <f>(VLOOKUP($A80,'Occupancy Raw Data'!$B$8:$BE$51,'Occupancy Raw Data'!V$3,FALSE))/100</f>
        <v>2.4388937916365202E-2</v>
      </c>
      <c r="E81" s="82">
        <f>(VLOOKUP($A80,'Occupancy Raw Data'!$B$8:$BE$51,'Occupancy Raw Data'!W$3,FALSE))/100</f>
        <v>9.1816373293356606E-3</v>
      </c>
      <c r="F81" s="82">
        <f>(VLOOKUP($A80,'Occupancy Raw Data'!$B$8:$BE$51,'Occupancy Raw Data'!X$3,FALSE))/100</f>
        <v>3.5267194506173195E-2</v>
      </c>
      <c r="G81" s="82">
        <f>(VLOOKUP($A80,'Occupancy Raw Data'!$B$8:$BE$51,'Occupancy Raw Data'!Y$3,FALSE))/100</f>
        <v>3.6803807717230699E-2</v>
      </c>
      <c r="H81" s="83">
        <f>(VLOOKUP($A80,'Occupancy Raw Data'!$B$8:$BE$51,'Occupancy Raw Data'!AA$3,FALSE))/100</f>
        <v>1.9721719411505401E-2</v>
      </c>
      <c r="I81" s="83">
        <f>(VLOOKUP($A80,'Occupancy Raw Data'!$B$8:$BE$51,'Occupancy Raw Data'!AB$3,FALSE))/100</f>
        <v>5.0336655149539895E-2</v>
      </c>
      <c r="J81" s="82">
        <f>(VLOOKUP($A80,'Occupancy Raw Data'!$B$8:$BE$51,'Occupancy Raw Data'!AC$3,FALSE))/100</f>
        <v>3.4942319076668803E-2</v>
      </c>
      <c r="K81" s="84">
        <f>(VLOOKUP($A80,'Occupancy Raw Data'!$B$8:$BE$51,'Occupancy Raw Data'!AE$3,FALSE))/100</f>
        <v>3.6207613215592398E-2</v>
      </c>
      <c r="M81" s="81">
        <f>(VLOOKUP($A80,'ADR Raw Data'!$B$6:$BE$49,'ADR Raw Data'!T$1,FALSE))/100</f>
        <v>6.0754383902481397E-2</v>
      </c>
      <c r="N81" s="82">
        <f>(VLOOKUP($A80,'ADR Raw Data'!$B$6:$BE$49,'ADR Raw Data'!U$1,FALSE))/100</f>
        <v>-2.5081563790279301E-2</v>
      </c>
      <c r="O81" s="82">
        <f>(VLOOKUP($A80,'ADR Raw Data'!$B$6:$BE$49,'ADR Raw Data'!V$1,FALSE))/100</f>
        <v>-1.0010729594497501E-2</v>
      </c>
      <c r="P81" s="82">
        <f>(VLOOKUP($A80,'ADR Raw Data'!$B$6:$BE$49,'ADR Raw Data'!W$1,FALSE))/100</f>
        <v>-6.1226243382398703E-3</v>
      </c>
      <c r="Q81" s="82">
        <f>(VLOOKUP($A80,'ADR Raw Data'!$B$6:$BE$49,'ADR Raw Data'!X$1,FALSE))/100</f>
        <v>2.9494724593099198E-3</v>
      </c>
      <c r="R81" s="82">
        <f>(VLOOKUP($A80,'ADR Raw Data'!$B$6:$BE$49,'ADR Raw Data'!Y$1,FALSE))/100</f>
        <v>2.6116196613522103E-3</v>
      </c>
      <c r="S81" s="83">
        <f>(VLOOKUP($A80,'ADR Raw Data'!$B$6:$BE$49,'ADR Raw Data'!AA$1,FALSE))/100</f>
        <v>-7.9699433021284197E-3</v>
      </c>
      <c r="T81" s="83">
        <f>(VLOOKUP($A80,'ADR Raw Data'!$B$6:$BE$49,'ADR Raw Data'!AB$1,FALSE))/100</f>
        <v>1.7124859806353202E-2</v>
      </c>
      <c r="U81" s="82">
        <f>(VLOOKUP($A80,'ADR Raw Data'!$B$6:$BE$49,'ADR Raw Data'!AC$1,FALSE))/100</f>
        <v>4.8292801627483305E-3</v>
      </c>
      <c r="V81" s="84">
        <f>(VLOOKUP($A80,'ADR Raw Data'!$B$6:$BE$49,'ADR Raw Data'!AE$1,FALSE))/100</f>
        <v>3.3135959879767103E-3</v>
      </c>
      <c r="X81" s="81">
        <f>(VLOOKUP($A80,'RevPAR Raw Data'!$B$6:$BE$43,'RevPAR Raw Data'!T$1,FALSE))/100</f>
        <v>0.18908290842461897</v>
      </c>
      <c r="Y81" s="82">
        <f>(VLOOKUP($A80,'RevPAR Raw Data'!$B$6:$BE$43,'RevPAR Raw Data'!U$1,FALSE))/100</f>
        <v>-1.7235824748533701E-2</v>
      </c>
      <c r="Z81" s="82">
        <f>(VLOOKUP($A80,'RevPAR Raw Data'!$B$6:$BE$43,'RevPAR Raw Data'!V$1,FALSE))/100</f>
        <v>1.4134057259289901E-2</v>
      </c>
      <c r="AA81" s="82">
        <f>(VLOOKUP($A80,'RevPAR Raw Data'!$B$6:$BE$43,'RevPAR Raw Data'!W$1,FALSE))/100</f>
        <v>3.0027972749183001E-3</v>
      </c>
      <c r="AB81" s="82">
        <f>(VLOOKUP($A80,'RevPAR Raw Data'!$B$6:$BE$43,'RevPAR Raw Data'!X$1,FALSE))/100</f>
        <v>3.8320686584396302E-2</v>
      </c>
      <c r="AC81" s="82">
        <f>(VLOOKUP($A80,'RevPAR Raw Data'!$B$6:$BE$43,'RevPAR Raw Data'!Y$1,FALSE))/100</f>
        <v>3.9511544926429901E-2</v>
      </c>
      <c r="AD81" s="83">
        <f>(VLOOKUP($A80,'RevPAR Raw Data'!$B$6:$BE$43,'RevPAR Raw Data'!AA$1,FALSE))/100</f>
        <v>1.15945951238468E-2</v>
      </c>
      <c r="AE81" s="83">
        <f>(VLOOKUP($A80,'RevPAR Raw Data'!$B$6:$BE$43,'RevPAR Raw Data'!AB$1,FALSE))/100</f>
        <v>6.8323523118449803E-2</v>
      </c>
      <c r="AF81" s="82">
        <f>(VLOOKUP($A80,'RevPAR Raw Data'!$B$6:$BE$43,'RevPAR Raw Data'!AC$1,FALSE))/100</f>
        <v>3.9940345487774497E-2</v>
      </c>
      <c r="AG81" s="84">
        <f>(VLOOKUP($A80,'RevPAR Raw Data'!$B$6:$BE$43,'RevPAR Raw Data'!AE$1,FALSE))/100</f>
        <v>3.9641186605454501E-2</v>
      </c>
    </row>
    <row r="82" spans="1:33" x14ac:dyDescent="0.2">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x14ac:dyDescent="0.2">
      <c r="A83" s="108" t="s">
        <v>42</v>
      </c>
      <c r="B83" s="109">
        <f>(VLOOKUP($A83,'Occupancy Raw Data'!$B$8:$BE$45,'Occupancy Raw Data'!G$3,FALSE))/100</f>
        <v>0.71835231078365691</v>
      </c>
      <c r="C83" s="110">
        <f>(VLOOKUP($A83,'Occupancy Raw Data'!$B$8:$BE$45,'Occupancy Raw Data'!H$3,FALSE))/100</f>
        <v>0.82217012726054906</v>
      </c>
      <c r="D83" s="110">
        <f>(VLOOKUP($A83,'Occupancy Raw Data'!$B$8:$BE$45,'Occupancy Raw Data'!I$3,FALSE))/100</f>
        <v>0.86252511721366298</v>
      </c>
      <c r="E83" s="110">
        <f>(VLOOKUP($A83,'Occupancy Raw Data'!$B$8:$BE$45,'Occupancy Raw Data'!J$3,FALSE))/100</f>
        <v>0.86771600803750804</v>
      </c>
      <c r="F83" s="110">
        <f>(VLOOKUP($A83,'Occupancy Raw Data'!$B$8:$BE$45,'Occupancy Raw Data'!K$3,FALSE))/100</f>
        <v>0.84795713328868005</v>
      </c>
      <c r="G83" s="111">
        <f>(VLOOKUP($A83,'Occupancy Raw Data'!$B$8:$BE$45,'Occupancy Raw Data'!L$3,FALSE))/100</f>
        <v>0.82374413931681101</v>
      </c>
      <c r="H83" s="91">
        <f>(VLOOKUP($A83,'Occupancy Raw Data'!$B$8:$BE$45,'Occupancy Raw Data'!N$3,FALSE))/100</f>
        <v>0.88847957133288602</v>
      </c>
      <c r="I83" s="91">
        <f>(VLOOKUP($A83,'Occupancy Raw Data'!$B$8:$BE$45,'Occupancy Raw Data'!O$3,FALSE))/100</f>
        <v>0.88898191560616202</v>
      </c>
      <c r="J83" s="111">
        <f>(VLOOKUP($A83,'Occupancy Raw Data'!$B$8:$BE$45,'Occupancy Raw Data'!P$3,FALSE))/100</f>
        <v>0.88873074346952396</v>
      </c>
      <c r="K83" s="112">
        <f>(VLOOKUP($A83,'Occupancy Raw Data'!$B$8:$BE$45,'Occupancy Raw Data'!R$3,FALSE))/100</f>
        <v>0.84231174050330093</v>
      </c>
      <c r="M83" s="113">
        <f>VLOOKUP($A83,'ADR Raw Data'!$B$6:$BE$43,'ADR Raw Data'!G$1,FALSE)</f>
        <v>104.348648298368</v>
      </c>
      <c r="N83" s="114">
        <f>VLOOKUP($A83,'ADR Raw Data'!$B$6:$BE$43,'ADR Raw Data'!H$1,FALSE)</f>
        <v>108.619067393075</v>
      </c>
      <c r="O83" s="114">
        <f>VLOOKUP($A83,'ADR Raw Data'!$B$6:$BE$43,'ADR Raw Data'!I$1,FALSE)</f>
        <v>114.02164486507399</v>
      </c>
      <c r="P83" s="114">
        <f>VLOOKUP($A83,'ADR Raw Data'!$B$6:$BE$43,'ADR Raw Data'!J$1,FALSE)</f>
        <v>112.05331292936999</v>
      </c>
      <c r="Q83" s="114">
        <f>VLOOKUP($A83,'ADR Raw Data'!$B$6:$BE$43,'ADR Raw Data'!K$1,FALSE)</f>
        <v>111.13230051342801</v>
      </c>
      <c r="R83" s="115">
        <f>VLOOKUP($A83,'ADR Raw Data'!$B$6:$BE$43,'ADR Raw Data'!L$1,FALSE)</f>
        <v>110.246576907752</v>
      </c>
      <c r="S83" s="114">
        <f>VLOOKUP($A83,'ADR Raw Data'!$B$6:$BE$43,'ADR Raw Data'!N$1,FALSE)</f>
        <v>141.20933081417201</v>
      </c>
      <c r="T83" s="114">
        <f>VLOOKUP($A83,'ADR Raw Data'!$B$6:$BE$43,'ADR Raw Data'!O$1,FALSE)</f>
        <v>142.879432058768</v>
      </c>
      <c r="U83" s="115">
        <f>VLOOKUP($A83,'ADR Raw Data'!$B$6:$BE$43,'ADR Raw Data'!P$1,FALSE)</f>
        <v>142.04461743758799</v>
      </c>
      <c r="V83" s="116">
        <f>VLOOKUP($A83,'ADR Raw Data'!$B$6:$BE$43,'ADR Raw Data'!R$1,FALSE)</f>
        <v>119.83240560888299</v>
      </c>
      <c r="X83" s="113">
        <f>VLOOKUP($A83,'RevPAR Raw Data'!$B$6:$BE$43,'RevPAR Raw Data'!G$1,FALSE)</f>
        <v>74.959092632283898</v>
      </c>
      <c r="Y83" s="114">
        <f>VLOOKUP($A83,'RevPAR Raw Data'!$B$6:$BE$43,'RevPAR Raw Data'!H$1,FALSE)</f>
        <v>89.303352461486895</v>
      </c>
      <c r="Z83" s="114">
        <f>VLOOKUP($A83,'RevPAR Raw Data'!$B$6:$BE$43,'RevPAR Raw Data'!I$1,FALSE)</f>
        <v>98.346532602143299</v>
      </c>
      <c r="AA83" s="114">
        <f>VLOOKUP($A83,'RevPAR Raw Data'!$B$6:$BE$43,'RevPAR Raw Data'!J$1,FALSE)</f>
        <v>97.230453382451401</v>
      </c>
      <c r="AB83" s="114">
        <f>VLOOKUP($A83,'RevPAR Raw Data'!$B$6:$BE$43,'RevPAR Raw Data'!K$1,FALSE)</f>
        <v>94.2354269591426</v>
      </c>
      <c r="AC83" s="115">
        <f>VLOOKUP($A83,'RevPAR Raw Data'!$B$6:$BE$43,'RevPAR Raw Data'!L$1,FALSE)</f>
        <v>90.814971607501604</v>
      </c>
      <c r="AD83" s="114">
        <f>VLOOKUP($A83,'RevPAR Raw Data'!$B$6:$BE$43,'RevPAR Raw Data'!N$1,FALSE)</f>
        <v>125.461605709979</v>
      </c>
      <c r="AE83" s="114">
        <f>VLOOKUP($A83,'RevPAR Raw Data'!$B$6:$BE$43,'RevPAR Raw Data'!O$1,FALSE)</f>
        <v>127.01723121232401</v>
      </c>
      <c r="AF83" s="115">
        <f>VLOOKUP($A83,'RevPAR Raw Data'!$B$6:$BE$43,'RevPAR Raw Data'!P$1,FALSE)</f>
        <v>126.239418461152</v>
      </c>
      <c r="AG83" s="116">
        <f>VLOOKUP($A83,'RevPAR Raw Data'!$B$6:$BE$43,'RevPAR Raw Data'!R$1,FALSE)</f>
        <v>100.936242137116</v>
      </c>
    </row>
    <row r="84" spans="1:33" x14ac:dyDescent="0.2">
      <c r="A84" s="93" t="s">
        <v>14</v>
      </c>
      <c r="B84" s="81">
        <f>(VLOOKUP($A83,'Occupancy Raw Data'!$B$8:$BE$51,'Occupancy Raw Data'!T$3,FALSE))/100</f>
        <v>0.11750098641170799</v>
      </c>
      <c r="C84" s="82">
        <f>(VLOOKUP($A83,'Occupancy Raw Data'!$B$8:$BE$51,'Occupancy Raw Data'!U$3,FALSE))/100</f>
        <v>3.9556270932831802E-2</v>
      </c>
      <c r="D84" s="82">
        <f>(VLOOKUP($A83,'Occupancy Raw Data'!$B$8:$BE$51,'Occupancy Raw Data'!V$3,FALSE))/100</f>
        <v>2.7572947469259299E-2</v>
      </c>
      <c r="E84" s="82">
        <f>(VLOOKUP($A83,'Occupancy Raw Data'!$B$8:$BE$51,'Occupancy Raw Data'!W$3,FALSE))/100</f>
        <v>1.7907723772061901E-2</v>
      </c>
      <c r="F84" s="82">
        <f>(VLOOKUP($A83,'Occupancy Raw Data'!$B$8:$BE$51,'Occupancy Raw Data'!X$3,FALSE))/100</f>
        <v>3.1562914241355003E-2</v>
      </c>
      <c r="G84" s="82">
        <f>(VLOOKUP($A83,'Occupancy Raw Data'!$B$8:$BE$51,'Occupancy Raw Data'!Y$3,FALSE))/100</f>
        <v>4.3361396237695596E-2</v>
      </c>
      <c r="H84" s="83">
        <f>(VLOOKUP($A83,'Occupancy Raw Data'!$B$8:$BE$51,'Occupancy Raw Data'!AA$3,FALSE))/100</f>
        <v>1.4035075034491999E-2</v>
      </c>
      <c r="I84" s="83">
        <f>(VLOOKUP($A83,'Occupancy Raw Data'!$B$8:$BE$51,'Occupancy Raw Data'!AB$3,FALSE))/100</f>
        <v>7.8537416910042207E-2</v>
      </c>
      <c r="J84" s="82">
        <f>(VLOOKUP($A83,'Occupancy Raw Data'!$B$8:$BE$51,'Occupancy Raw Data'!AC$3,FALSE))/100</f>
        <v>4.5301228413285696E-2</v>
      </c>
      <c r="K84" s="84">
        <f>(VLOOKUP($A83,'Occupancy Raw Data'!$B$8:$BE$51,'Occupancy Raw Data'!AE$3,FALSE))/100</f>
        <v>4.3945419029530502E-2</v>
      </c>
      <c r="M84" s="81">
        <f>(VLOOKUP($A83,'ADR Raw Data'!$B$6:$BE$49,'ADR Raw Data'!T$1,FALSE))/100</f>
        <v>-3.9060799242850801E-3</v>
      </c>
      <c r="N84" s="82">
        <f>(VLOOKUP($A83,'ADR Raw Data'!$B$6:$BE$49,'ADR Raw Data'!U$1,FALSE))/100</f>
        <v>-2.0007245032972899E-2</v>
      </c>
      <c r="O84" s="82">
        <f>(VLOOKUP($A83,'ADR Raw Data'!$B$6:$BE$49,'ADR Raw Data'!V$1,FALSE))/100</f>
        <v>-2.5370726829010301E-2</v>
      </c>
      <c r="P84" s="82">
        <f>(VLOOKUP($A83,'ADR Raw Data'!$B$6:$BE$49,'ADR Raw Data'!W$1,FALSE))/100</f>
        <v>-5.36502324814951E-2</v>
      </c>
      <c r="Q84" s="82">
        <f>(VLOOKUP($A83,'ADR Raw Data'!$B$6:$BE$49,'ADR Raw Data'!X$1,FALSE))/100</f>
        <v>-4.1207496228749897E-2</v>
      </c>
      <c r="R84" s="82">
        <f>(VLOOKUP($A83,'ADR Raw Data'!$B$6:$BE$49,'ADR Raw Data'!Y$1,FALSE))/100</f>
        <v>-3.16148073909224E-2</v>
      </c>
      <c r="S84" s="83">
        <f>(VLOOKUP($A83,'ADR Raw Data'!$B$6:$BE$49,'ADR Raw Data'!AA$1,FALSE))/100</f>
        <v>-2.8851515036231099E-2</v>
      </c>
      <c r="T84" s="83">
        <f>(VLOOKUP($A83,'ADR Raw Data'!$B$6:$BE$49,'ADR Raw Data'!AB$1,FALSE))/100</f>
        <v>2.5499243486533998E-2</v>
      </c>
      <c r="U84" s="82">
        <f>(VLOOKUP($A83,'ADR Raw Data'!$B$6:$BE$49,'ADR Raw Data'!AC$1,FALSE))/100</f>
        <v>-2.9045992305305802E-3</v>
      </c>
      <c r="V84" s="84">
        <f>(VLOOKUP($A83,'ADR Raw Data'!$B$6:$BE$49,'ADR Raw Data'!AE$1,FALSE))/100</f>
        <v>-2.14579728472209E-2</v>
      </c>
      <c r="X84" s="81">
        <f>(VLOOKUP($A83,'RevPAR Raw Data'!$B$6:$BE$43,'RevPAR Raw Data'!T$1,FALSE))/100</f>
        <v>0.113135938243316</v>
      </c>
      <c r="Y84" s="82">
        <f>(VLOOKUP($A83,'RevPAR Raw Data'!$B$6:$BE$43,'RevPAR Raw Data'!U$1,FALSE))/100</f>
        <v>1.87576138947151E-2</v>
      </c>
      <c r="Z84" s="82">
        <f>(VLOOKUP($A83,'RevPAR Raw Data'!$B$6:$BE$43,'RevPAR Raw Data'!V$1,FALSE))/100</f>
        <v>1.50267492213574E-3</v>
      </c>
      <c r="AA84" s="82">
        <f>(VLOOKUP($A83,'RevPAR Raw Data'!$B$6:$BE$43,'RevPAR Raw Data'!W$1,FALSE))/100</f>
        <v>-3.67032622530186E-2</v>
      </c>
      <c r="AB84" s="82">
        <f>(VLOOKUP($A83,'RevPAR Raw Data'!$B$6:$BE$43,'RevPAR Raw Data'!X$1,FALSE))/100</f>
        <v>-1.09452106569639E-2</v>
      </c>
      <c r="AC84" s="82">
        <f>(VLOOKUP($A83,'RevPAR Raw Data'!$B$6:$BE$43,'RevPAR Raw Data'!Y$1,FALSE))/100</f>
        <v>1.03757266565169E-2</v>
      </c>
      <c r="AD84" s="83">
        <f>(VLOOKUP($A83,'RevPAR Raw Data'!$B$6:$BE$43,'RevPAR Raw Data'!AA$1,FALSE))/100</f>
        <v>-1.5221373180131299E-2</v>
      </c>
      <c r="AE84" s="83">
        <f>(VLOOKUP($A83,'RevPAR Raw Data'!$B$6:$BE$43,'RevPAR Raw Data'!AB$1,FALSE))/100</f>
        <v>0.106039305113168</v>
      </c>
      <c r="AF84" s="82">
        <f>(VLOOKUP($A83,'RevPAR Raw Data'!$B$6:$BE$43,'RevPAR Raw Data'!AC$1,FALSE))/100</f>
        <v>4.2265047269563795E-2</v>
      </c>
      <c r="AG84" s="84">
        <f>(VLOOKUP($A83,'RevPAR Raw Data'!$B$6:$BE$43,'RevPAR Raw Data'!AE$1,FALSE))/100</f>
        <v>2.1544466574014098E-2</v>
      </c>
    </row>
    <row r="85" spans="1:33" x14ac:dyDescent="0.2">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x14ac:dyDescent="0.2">
      <c r="A86" s="108" t="s">
        <v>43</v>
      </c>
      <c r="B86" s="109">
        <f>(VLOOKUP($A86,'Occupancy Raw Data'!$B$8:$BE$45,'Occupancy Raw Data'!G$3,FALSE))/100</f>
        <v>0.64660581859669097</v>
      </c>
      <c r="C86" s="110">
        <f>(VLOOKUP($A86,'Occupancy Raw Data'!$B$8:$BE$45,'Occupancy Raw Data'!H$3,FALSE))/100</f>
        <v>0.73131774101540203</v>
      </c>
      <c r="D86" s="110">
        <f>(VLOOKUP($A86,'Occupancy Raw Data'!$B$8:$BE$45,'Occupancy Raw Data'!I$3,FALSE))/100</f>
        <v>0.75527666856816789</v>
      </c>
      <c r="E86" s="110">
        <f>(VLOOKUP($A86,'Occupancy Raw Data'!$B$8:$BE$45,'Occupancy Raw Data'!J$3,FALSE))/100</f>
        <v>0.78864803194523603</v>
      </c>
      <c r="F86" s="110">
        <f>(VLOOKUP($A86,'Occupancy Raw Data'!$B$8:$BE$45,'Occupancy Raw Data'!K$3,FALSE))/100</f>
        <v>0.79948659440958292</v>
      </c>
      <c r="G86" s="111">
        <f>(VLOOKUP($A86,'Occupancy Raw Data'!$B$8:$BE$45,'Occupancy Raw Data'!L$3,FALSE))/100</f>
        <v>0.74426697090701599</v>
      </c>
      <c r="H86" s="91">
        <f>(VLOOKUP($A86,'Occupancy Raw Data'!$B$8:$BE$45,'Occupancy Raw Data'!N$3,FALSE))/100</f>
        <v>0.88334284084426595</v>
      </c>
      <c r="I86" s="91">
        <f>(VLOOKUP($A86,'Occupancy Raw Data'!$B$8:$BE$45,'Occupancy Raw Data'!O$3,FALSE))/100</f>
        <v>0.88648031945236694</v>
      </c>
      <c r="J86" s="111">
        <f>(VLOOKUP($A86,'Occupancy Raw Data'!$B$8:$BE$45,'Occupancy Raw Data'!P$3,FALSE))/100</f>
        <v>0.88491158014831695</v>
      </c>
      <c r="K86" s="112">
        <f>(VLOOKUP($A86,'Occupancy Raw Data'!$B$8:$BE$45,'Occupancy Raw Data'!R$3,FALSE))/100</f>
        <v>0.78445114497595891</v>
      </c>
      <c r="M86" s="113">
        <f>VLOOKUP($A86,'ADR Raw Data'!$B$6:$BE$43,'ADR Raw Data'!G$1,FALSE)</f>
        <v>88.110027326863602</v>
      </c>
      <c r="N86" s="114">
        <f>VLOOKUP($A86,'ADR Raw Data'!$B$6:$BE$43,'ADR Raw Data'!H$1,FALSE)</f>
        <v>92.453160998439898</v>
      </c>
      <c r="O86" s="114">
        <f>VLOOKUP($A86,'ADR Raw Data'!$B$6:$BE$43,'ADR Raw Data'!I$1,FALSE)</f>
        <v>92.590677265861004</v>
      </c>
      <c r="P86" s="114">
        <f>VLOOKUP($A86,'ADR Raw Data'!$B$6:$BE$43,'ADR Raw Data'!J$1,FALSE)</f>
        <v>94.523290036166301</v>
      </c>
      <c r="Q86" s="114">
        <f>VLOOKUP($A86,'ADR Raw Data'!$B$6:$BE$43,'ADR Raw Data'!K$1,FALSE)</f>
        <v>101.21514491616099</v>
      </c>
      <c r="R86" s="115">
        <f>VLOOKUP($A86,'ADR Raw Data'!$B$6:$BE$43,'ADR Raw Data'!L$1,FALSE)</f>
        <v>94.0475510308883</v>
      </c>
      <c r="S86" s="114">
        <f>VLOOKUP($A86,'ADR Raw Data'!$B$6:$BE$43,'ADR Raw Data'!N$1,FALSE)</f>
        <v>147.48258070713501</v>
      </c>
      <c r="T86" s="114">
        <f>VLOOKUP($A86,'ADR Raw Data'!$B$6:$BE$43,'ADR Raw Data'!O$1,FALSE)</f>
        <v>146.08978399292101</v>
      </c>
      <c r="U86" s="115">
        <f>VLOOKUP($A86,'ADR Raw Data'!$B$6:$BE$43,'ADR Raw Data'!P$1,FALSE)</f>
        <v>146.78494780016101</v>
      </c>
      <c r="V86" s="116">
        <f>VLOOKUP($A86,'ADR Raw Data'!$B$6:$BE$43,'ADR Raw Data'!R$1,FALSE)</f>
        <v>111.04503425098601</v>
      </c>
      <c r="X86" s="113">
        <f>VLOOKUP($A86,'RevPAR Raw Data'!$B$6:$BE$43,'RevPAR Raw Data'!G$1,FALSE)</f>
        <v>56.972456346263499</v>
      </c>
      <c r="Y86" s="114">
        <f>VLOOKUP($A86,'RevPAR Raw Data'!$B$6:$BE$43,'RevPAR Raw Data'!H$1,FALSE)</f>
        <v>67.612636851112299</v>
      </c>
      <c r="Z86" s="114">
        <f>VLOOKUP($A86,'RevPAR Raw Data'!$B$6:$BE$43,'RevPAR Raw Data'!I$1,FALSE)</f>
        <v>69.931578265829998</v>
      </c>
      <c r="AA86" s="114">
        <f>VLOOKUP($A86,'RevPAR Raw Data'!$B$6:$BE$43,'RevPAR Raw Data'!J$1,FALSE)</f>
        <v>74.545606660011401</v>
      </c>
      <c r="AB86" s="114">
        <f>VLOOKUP($A86,'RevPAR Raw Data'!$B$6:$BE$43,'RevPAR Raw Data'!K$1,FALSE)</f>
        <v>80.920151511694201</v>
      </c>
      <c r="AC86" s="115">
        <f>VLOOKUP($A86,'RevPAR Raw Data'!$B$6:$BE$43,'RevPAR Raw Data'!L$1,FALSE)</f>
        <v>69.996485926982302</v>
      </c>
      <c r="AD86" s="114">
        <f>VLOOKUP($A86,'RevPAR Raw Data'!$B$6:$BE$43,'RevPAR Raw Data'!N$1,FALSE)</f>
        <v>130.27768181688501</v>
      </c>
      <c r="AE86" s="114">
        <f>VLOOKUP($A86,'RevPAR Raw Data'!$B$6:$BE$43,'RevPAR Raw Data'!O$1,FALSE)</f>
        <v>129.50571838277199</v>
      </c>
      <c r="AF86" s="115">
        <f>VLOOKUP($A86,'RevPAR Raw Data'!$B$6:$BE$43,'RevPAR Raw Data'!P$1,FALSE)</f>
        <v>129.891700099828</v>
      </c>
      <c r="AG86" s="116">
        <f>VLOOKUP($A86,'RevPAR Raw Data'!$B$6:$BE$43,'RevPAR Raw Data'!R$1,FALSE)</f>
        <v>87.109404262081298</v>
      </c>
    </row>
    <row r="87" spans="1:33" x14ac:dyDescent="0.2">
      <c r="A87" s="93" t="s">
        <v>14</v>
      </c>
      <c r="B87" s="81">
        <f>(VLOOKUP($A86,'Occupancy Raw Data'!$B$8:$BE$51,'Occupancy Raw Data'!T$3,FALSE))/100</f>
        <v>0.103805006438061</v>
      </c>
      <c r="C87" s="82">
        <f>(VLOOKUP($A86,'Occupancy Raw Data'!$B$8:$BE$51,'Occupancy Raw Data'!U$3,FALSE))/100</f>
        <v>3.4764834114867395E-2</v>
      </c>
      <c r="D87" s="82">
        <f>(VLOOKUP($A86,'Occupancy Raw Data'!$B$8:$BE$51,'Occupancy Raw Data'!V$3,FALSE))/100</f>
        <v>2.2414931081651698E-2</v>
      </c>
      <c r="E87" s="82">
        <f>(VLOOKUP($A86,'Occupancy Raw Data'!$B$8:$BE$51,'Occupancy Raw Data'!W$3,FALSE))/100</f>
        <v>-1.9776337592412197E-3</v>
      </c>
      <c r="F87" s="82">
        <f>(VLOOKUP($A86,'Occupancy Raw Data'!$B$8:$BE$51,'Occupancy Raw Data'!X$3,FALSE))/100</f>
        <v>2.1983858206391701E-2</v>
      </c>
      <c r="G87" s="82">
        <f>(VLOOKUP($A86,'Occupancy Raw Data'!$B$8:$BE$51,'Occupancy Raw Data'!Y$3,FALSE))/100</f>
        <v>3.2624772785416999E-2</v>
      </c>
      <c r="H87" s="83">
        <f>(VLOOKUP($A86,'Occupancy Raw Data'!$B$8:$BE$51,'Occupancy Raw Data'!AA$3,FALSE))/100</f>
        <v>5.2477758626010902E-2</v>
      </c>
      <c r="I87" s="83">
        <f>(VLOOKUP($A86,'Occupancy Raw Data'!$B$8:$BE$51,'Occupancy Raw Data'!AB$3,FALSE))/100</f>
        <v>6.6643298418516503E-2</v>
      </c>
      <c r="J87" s="82">
        <f>(VLOOKUP($A86,'Occupancy Raw Data'!$B$8:$BE$51,'Occupancy Raw Data'!AC$3,FALSE))/100</f>
        <v>5.9525738493979297E-2</v>
      </c>
      <c r="K87" s="84">
        <f>(VLOOKUP($A86,'Occupancy Raw Data'!$B$8:$BE$51,'Occupancy Raw Data'!AE$3,FALSE))/100</f>
        <v>4.1144650560454001E-2</v>
      </c>
      <c r="M87" s="81">
        <f>(VLOOKUP($A86,'ADR Raw Data'!$B$6:$BE$49,'ADR Raw Data'!T$1,FALSE))/100</f>
        <v>-1.8845865464142398E-2</v>
      </c>
      <c r="N87" s="82">
        <f>(VLOOKUP($A86,'ADR Raw Data'!$B$6:$BE$49,'ADR Raw Data'!U$1,FALSE))/100</f>
        <v>-1.98991588683014E-2</v>
      </c>
      <c r="O87" s="82">
        <f>(VLOOKUP($A86,'ADR Raw Data'!$B$6:$BE$49,'ADR Raw Data'!V$1,FALSE))/100</f>
        <v>-3.9015760650530099E-2</v>
      </c>
      <c r="P87" s="82">
        <f>(VLOOKUP($A86,'ADR Raw Data'!$B$6:$BE$49,'ADR Raw Data'!W$1,FALSE))/100</f>
        <v>-3.9175173899985503E-2</v>
      </c>
      <c r="Q87" s="82">
        <f>(VLOOKUP($A86,'ADR Raw Data'!$B$6:$BE$49,'ADR Raw Data'!X$1,FALSE))/100</f>
        <v>-3.6318307249197501E-3</v>
      </c>
      <c r="R87" s="82">
        <f>(VLOOKUP($A86,'ADR Raw Data'!$B$6:$BE$49,'ADR Raw Data'!Y$1,FALSE))/100</f>
        <v>-2.5113536679849703E-2</v>
      </c>
      <c r="S87" s="83">
        <f>(VLOOKUP($A86,'ADR Raw Data'!$B$6:$BE$49,'ADR Raw Data'!AA$1,FALSE))/100</f>
        <v>3.5354242146423499E-2</v>
      </c>
      <c r="T87" s="83">
        <f>(VLOOKUP($A86,'ADR Raw Data'!$B$6:$BE$49,'ADR Raw Data'!AB$1,FALSE))/100</f>
        <v>3.08860691339118E-2</v>
      </c>
      <c r="U87" s="82">
        <f>(VLOOKUP($A86,'ADR Raw Data'!$B$6:$BE$49,'ADR Raw Data'!AC$1,FALSE))/100</f>
        <v>3.31041328601741E-2</v>
      </c>
      <c r="V87" s="84">
        <f>(VLOOKUP($A86,'ADR Raw Data'!$B$6:$BE$49,'ADR Raw Data'!AE$1,FALSE))/100</f>
        <v>1.1641777400570601E-3</v>
      </c>
      <c r="X87" s="81">
        <f>(VLOOKUP($A86,'RevPAR Raw Data'!$B$6:$BE$43,'RevPAR Raw Data'!T$1,FALSE))/100</f>
        <v>8.3002845788082508E-2</v>
      </c>
      <c r="Y87" s="82">
        <f>(VLOOKUP($A86,'RevPAR Raw Data'!$B$6:$BE$43,'RevPAR Raw Data'!U$1,FALSE))/100</f>
        <v>1.4173884289484099E-2</v>
      </c>
      <c r="Z87" s="82">
        <f>(VLOOKUP($A86,'RevPAR Raw Data'!$B$6:$BE$43,'RevPAR Raw Data'!V$1,FALSE))/100</f>
        <v>-1.7475365154958199E-2</v>
      </c>
      <c r="AA87" s="82">
        <f>(VLOOKUP($A86,'RevPAR Raw Data'!$B$6:$BE$43,'RevPAR Raw Data'!W$1,FALSE))/100</f>
        <v>-4.10753335127979E-2</v>
      </c>
      <c r="AB87" s="82">
        <f>(VLOOKUP($A86,'RevPAR Raw Data'!$B$6:$BE$43,'RevPAR Raw Data'!X$1,FALSE))/100</f>
        <v>1.8272185829785702E-2</v>
      </c>
      <c r="AC87" s="82">
        <f>(VLOOKUP($A86,'RevPAR Raw Data'!$B$6:$BE$43,'RevPAR Raw Data'!Y$1,FALSE))/100</f>
        <v>6.6919126775489401E-3</v>
      </c>
      <c r="AD87" s="83">
        <f>(VLOOKUP($A86,'RevPAR Raw Data'!$B$6:$BE$43,'RevPAR Raw Data'!AA$1,FALSE))/100</f>
        <v>8.96873121582E-2</v>
      </c>
      <c r="AE87" s="83">
        <f>(VLOOKUP($A86,'RevPAR Raw Data'!$B$6:$BE$43,'RevPAR Raw Data'!AB$1,FALSE))/100</f>
        <v>9.958771707469459E-2</v>
      </c>
      <c r="AF87" s="82">
        <f>(VLOOKUP($A86,'RevPAR Raw Data'!$B$6:$BE$43,'RevPAR Raw Data'!AC$1,FALSE))/100</f>
        <v>9.4600419309858103E-2</v>
      </c>
      <c r="AG87" s="84">
        <f>(VLOOKUP($A86,'RevPAR Raw Data'!$B$6:$BE$43,'RevPAR Raw Data'!AE$1,FALSE))/100</f>
        <v>4.2356727986816001E-2</v>
      </c>
    </row>
    <row r="88" spans="1:33" x14ac:dyDescent="0.2">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x14ac:dyDescent="0.2">
      <c r="A89" s="108" t="s">
        <v>44</v>
      </c>
      <c r="B89" s="109">
        <f>(VLOOKUP($A89,'Occupancy Raw Data'!$B$8:$BE$45,'Occupancy Raw Data'!G$3,FALSE))/100</f>
        <v>0.78220428220428206</v>
      </c>
      <c r="C89" s="110">
        <f>(VLOOKUP($A89,'Occupancy Raw Data'!$B$8:$BE$45,'Occupancy Raw Data'!H$3,FALSE))/100</f>
        <v>0.82204282204282197</v>
      </c>
      <c r="D89" s="110">
        <f>(VLOOKUP($A89,'Occupancy Raw Data'!$B$8:$BE$45,'Occupancy Raw Data'!I$3,FALSE))/100</f>
        <v>0.84696384696384597</v>
      </c>
      <c r="E89" s="110">
        <f>(VLOOKUP($A89,'Occupancy Raw Data'!$B$8:$BE$45,'Occupancy Raw Data'!J$3,FALSE))/100</f>
        <v>0.8366093366093359</v>
      </c>
      <c r="F89" s="110">
        <f>(VLOOKUP($A89,'Occupancy Raw Data'!$B$8:$BE$45,'Occupancy Raw Data'!K$3,FALSE))/100</f>
        <v>0.81221481221481195</v>
      </c>
      <c r="G89" s="111">
        <f>(VLOOKUP($A89,'Occupancy Raw Data'!$B$8:$BE$45,'Occupancy Raw Data'!L$3,FALSE))/100</f>
        <v>0.82000702000702008</v>
      </c>
      <c r="H89" s="91">
        <f>(VLOOKUP($A89,'Occupancy Raw Data'!$B$8:$BE$45,'Occupancy Raw Data'!N$3,FALSE))/100</f>
        <v>0.88241488241488197</v>
      </c>
      <c r="I89" s="91">
        <f>(VLOOKUP($A89,'Occupancy Raw Data'!$B$8:$BE$45,'Occupancy Raw Data'!O$3,FALSE))/100</f>
        <v>0.88645138645138599</v>
      </c>
      <c r="J89" s="111">
        <f>(VLOOKUP($A89,'Occupancy Raw Data'!$B$8:$BE$45,'Occupancy Raw Data'!P$3,FALSE))/100</f>
        <v>0.88443313443313398</v>
      </c>
      <c r="K89" s="112">
        <f>(VLOOKUP($A89,'Occupancy Raw Data'!$B$8:$BE$45,'Occupancy Raw Data'!R$3,FALSE))/100</f>
        <v>0.83841448127162399</v>
      </c>
      <c r="M89" s="113">
        <f>VLOOKUP($A89,'ADR Raw Data'!$B$6:$BE$43,'ADR Raw Data'!G$1,FALSE)</f>
        <v>121.638849876598</v>
      </c>
      <c r="N89" s="114">
        <f>VLOOKUP($A89,'ADR Raw Data'!$B$6:$BE$43,'ADR Raw Data'!H$1,FALSE)</f>
        <v>131.96237333475599</v>
      </c>
      <c r="O89" s="114">
        <f>VLOOKUP($A89,'ADR Raw Data'!$B$6:$BE$43,'ADR Raw Data'!I$1,FALSE)</f>
        <v>139.600776377952</v>
      </c>
      <c r="P89" s="114">
        <f>VLOOKUP($A89,'ADR Raw Data'!$B$6:$BE$43,'ADR Raw Data'!J$1,FALSE)</f>
        <v>135.89855997482599</v>
      </c>
      <c r="Q89" s="114">
        <f>VLOOKUP($A89,'ADR Raw Data'!$B$6:$BE$43,'ADR Raw Data'!K$1,FALSE)</f>
        <v>129.86897707432999</v>
      </c>
      <c r="R89" s="115">
        <f>VLOOKUP($A89,'ADR Raw Data'!$B$6:$BE$43,'ADR Raw Data'!L$1,FALSE)</f>
        <v>131.959229462374</v>
      </c>
      <c r="S89" s="114">
        <f>VLOOKUP($A89,'ADR Raw Data'!$B$6:$BE$43,'ADR Raw Data'!N$1,FALSE)</f>
        <v>159.74847118138399</v>
      </c>
      <c r="T89" s="114">
        <f>VLOOKUP($A89,'ADR Raw Data'!$B$6:$BE$43,'ADR Raw Data'!O$1,FALSE)</f>
        <v>156.88001177984501</v>
      </c>
      <c r="U89" s="115">
        <f>VLOOKUP($A89,'ADR Raw Data'!$B$6:$BE$43,'ADR Raw Data'!P$1,FALSE)</f>
        <v>158.31096860799599</v>
      </c>
      <c r="V89" s="116">
        <f>VLOOKUP($A89,'ADR Raw Data'!$B$6:$BE$43,'ADR Raw Data'!R$1,FALSE)</f>
        <v>139.90155112885299</v>
      </c>
      <c r="X89" s="113">
        <f>VLOOKUP($A89,'RevPAR Raw Data'!$B$6:$BE$43,'RevPAR Raw Data'!G$1,FALSE)</f>
        <v>95.146429255879198</v>
      </c>
      <c r="Y89" s="114">
        <f>VLOOKUP($A89,'RevPAR Raw Data'!$B$6:$BE$43,'RevPAR Raw Data'!H$1,FALSE)</f>
        <v>108.478721779571</v>
      </c>
      <c r="Z89" s="114">
        <f>VLOOKUP($A89,'RevPAR Raw Data'!$B$6:$BE$43,'RevPAR Raw Data'!I$1,FALSE)</f>
        <v>118.23681060021001</v>
      </c>
      <c r="AA89" s="114">
        <f>VLOOKUP($A89,'RevPAR Raw Data'!$B$6:$BE$43,'RevPAR Raw Data'!J$1,FALSE)</f>
        <v>113.694004106704</v>
      </c>
      <c r="AB89" s="114">
        <f>VLOOKUP($A89,'RevPAR Raw Data'!$B$6:$BE$43,'RevPAR Raw Data'!K$1,FALSE)</f>
        <v>105.48150682695599</v>
      </c>
      <c r="AC89" s="115">
        <f>VLOOKUP($A89,'RevPAR Raw Data'!$B$6:$BE$43,'RevPAR Raw Data'!L$1,FALSE)</f>
        <v>108.20749451386401</v>
      </c>
      <c r="AD89" s="114">
        <f>VLOOKUP($A89,'RevPAR Raw Data'!$B$6:$BE$43,'RevPAR Raw Data'!N$1,FALSE)</f>
        <v>140.964428413478</v>
      </c>
      <c r="AE89" s="114">
        <f>VLOOKUP($A89,'RevPAR Raw Data'!$B$6:$BE$43,'RevPAR Raw Data'!O$1,FALSE)</f>
        <v>139.066503948753</v>
      </c>
      <c r="AF89" s="115">
        <f>VLOOKUP($A89,'RevPAR Raw Data'!$B$6:$BE$43,'RevPAR Raw Data'!P$1,FALSE)</f>
        <v>140.01546618111601</v>
      </c>
      <c r="AG89" s="116">
        <f>VLOOKUP($A89,'RevPAR Raw Data'!$B$6:$BE$43,'RevPAR Raw Data'!R$1,FALSE)</f>
        <v>117.295486418793</v>
      </c>
    </row>
    <row r="90" spans="1:33" x14ac:dyDescent="0.2">
      <c r="A90" s="93" t="s">
        <v>14</v>
      </c>
      <c r="B90" s="81">
        <f>(VLOOKUP($A89,'Occupancy Raw Data'!$B$8:$BE$51,'Occupancy Raw Data'!T$3,FALSE))/100</f>
        <v>0.24149019964919499</v>
      </c>
      <c r="C90" s="82">
        <f>(VLOOKUP($A89,'Occupancy Raw Data'!$B$8:$BE$51,'Occupancy Raw Data'!U$3,FALSE))/100</f>
        <v>0.103686563809263</v>
      </c>
      <c r="D90" s="82">
        <f>(VLOOKUP($A89,'Occupancy Raw Data'!$B$8:$BE$51,'Occupancy Raw Data'!V$3,FALSE))/100</f>
        <v>6.5492878448881103E-2</v>
      </c>
      <c r="E90" s="82">
        <f>(VLOOKUP($A89,'Occupancy Raw Data'!$B$8:$BE$51,'Occupancy Raw Data'!W$3,FALSE))/100</f>
        <v>2.9700870713200298E-2</v>
      </c>
      <c r="F90" s="82">
        <f>(VLOOKUP($A89,'Occupancy Raw Data'!$B$8:$BE$51,'Occupancy Raw Data'!X$3,FALSE))/100</f>
        <v>4.1113377225114094E-2</v>
      </c>
      <c r="G90" s="82">
        <f>(VLOOKUP($A89,'Occupancy Raw Data'!$B$8:$BE$51,'Occupancy Raw Data'!Y$3,FALSE))/100</f>
        <v>8.9742139349762606E-2</v>
      </c>
      <c r="H90" s="83">
        <f>(VLOOKUP($A89,'Occupancy Raw Data'!$B$8:$BE$51,'Occupancy Raw Data'!AA$3,FALSE))/100</f>
        <v>1.85007234187562E-2</v>
      </c>
      <c r="I90" s="83">
        <f>(VLOOKUP($A89,'Occupancy Raw Data'!$B$8:$BE$51,'Occupancy Raw Data'!AB$3,FALSE))/100</f>
        <v>2.2745752970312897E-2</v>
      </c>
      <c r="J90" s="82">
        <f>(VLOOKUP($A89,'Occupancy Raw Data'!$B$8:$BE$51,'Occupancy Raw Data'!AC$3,FALSE))/100</f>
        <v>2.0623667679515498E-2</v>
      </c>
      <c r="K90" s="84">
        <f>(VLOOKUP($A89,'Occupancy Raw Data'!$B$8:$BE$51,'Occupancy Raw Data'!AE$3,FALSE))/100</f>
        <v>6.7871902261339892E-2</v>
      </c>
      <c r="M90" s="81">
        <f>(VLOOKUP($A89,'ADR Raw Data'!$B$6:$BE$49,'ADR Raw Data'!T$1,FALSE))/100</f>
        <v>4.0625050789082795E-2</v>
      </c>
      <c r="N90" s="82">
        <f>(VLOOKUP($A89,'ADR Raw Data'!$B$6:$BE$49,'ADR Raw Data'!U$1,FALSE))/100</f>
        <v>1.51485229789324E-2</v>
      </c>
      <c r="O90" s="82">
        <f>(VLOOKUP($A89,'ADR Raw Data'!$B$6:$BE$49,'ADR Raw Data'!V$1,FALSE))/100</f>
        <v>4.73640289162564E-2</v>
      </c>
      <c r="P90" s="82">
        <f>(VLOOKUP($A89,'ADR Raw Data'!$B$6:$BE$49,'ADR Raw Data'!W$1,FALSE))/100</f>
        <v>1.86212934592269E-2</v>
      </c>
      <c r="Q90" s="82">
        <f>(VLOOKUP($A89,'ADR Raw Data'!$B$6:$BE$49,'ADR Raw Data'!X$1,FALSE))/100</f>
        <v>-1.85385717301953E-2</v>
      </c>
      <c r="R90" s="82">
        <f>(VLOOKUP($A89,'ADR Raw Data'!$B$6:$BE$49,'ADR Raw Data'!Y$1,FALSE))/100</f>
        <v>1.7288234172779301E-2</v>
      </c>
      <c r="S90" s="83">
        <f>(VLOOKUP($A89,'ADR Raw Data'!$B$6:$BE$49,'ADR Raw Data'!AA$1,FALSE))/100</f>
        <v>8.9231123725814401E-3</v>
      </c>
      <c r="T90" s="83">
        <f>(VLOOKUP($A89,'ADR Raw Data'!$B$6:$BE$49,'ADR Raw Data'!AB$1,FALSE))/100</f>
        <v>-8.8043050798105697E-3</v>
      </c>
      <c r="U90" s="82">
        <f>(VLOOKUP($A89,'ADR Raw Data'!$B$6:$BE$49,'ADR Raw Data'!AC$1,FALSE))/100</f>
        <v>4.0508047042789598E-5</v>
      </c>
      <c r="V90" s="84">
        <f>(VLOOKUP($A89,'ADR Raw Data'!$B$6:$BE$49,'ADR Raw Data'!AE$1,FALSE))/100</f>
        <v>8.3246804442118003E-3</v>
      </c>
      <c r="X90" s="81">
        <f>(VLOOKUP($A89,'RevPAR Raw Data'!$B$6:$BE$43,'RevPAR Raw Data'!T$1,FALSE))/100</f>
        <v>0.29192580206409202</v>
      </c>
      <c r="Y90" s="82">
        <f>(VLOOKUP($A89,'RevPAR Raw Data'!$B$6:$BE$43,'RevPAR Raw Data'!U$1,FALSE))/100</f>
        <v>0.120405785082666</v>
      </c>
      <c r="Z90" s="82">
        <f>(VLOOKUP($A89,'RevPAR Raw Data'!$B$6:$BE$43,'RevPAR Raw Data'!V$1,FALSE))/100</f>
        <v>0.11595891395379899</v>
      </c>
      <c r="AA90" s="82">
        <f>(VLOOKUP($A89,'RevPAR Raw Data'!$B$6:$BE$43,'RevPAR Raw Data'!W$1,FALSE))/100</f>
        <v>4.8875232801972403E-2</v>
      </c>
      <c r="AB90" s="82">
        <f>(VLOOKUP($A89,'RevPAR Raw Data'!$B$6:$BE$43,'RevPAR Raw Data'!X$1,FALSE))/100</f>
        <v>2.1812622202160303E-2</v>
      </c>
      <c r="AC90" s="82">
        <f>(VLOOKUP($A89,'RevPAR Raw Data'!$B$6:$BE$43,'RevPAR Raw Data'!Y$1,FALSE))/100</f>
        <v>0.10858185664278601</v>
      </c>
      <c r="AD90" s="83">
        <f>(VLOOKUP($A89,'RevPAR Raw Data'!$B$6:$BE$43,'RevPAR Raw Data'!AA$1,FALSE))/100</f>
        <v>2.7588919825377197E-2</v>
      </c>
      <c r="AE90" s="83">
        <f>(VLOOKUP($A89,'RevPAR Raw Data'!$B$6:$BE$43,'RevPAR Raw Data'!AB$1,FALSE))/100</f>
        <v>1.37411873420817E-2</v>
      </c>
      <c r="AF90" s="82">
        <f>(VLOOKUP($A89,'RevPAR Raw Data'!$B$6:$BE$43,'RevPAR Raw Data'!AC$1,FALSE))/100</f>
        <v>2.0665011151058801E-2</v>
      </c>
      <c r="AG90" s="84">
        <f>(VLOOKUP($A89,'RevPAR Raw Data'!$B$6:$BE$43,'RevPAR Raw Data'!AE$1,FALSE))/100</f>
        <v>7.6761594603018193E-2</v>
      </c>
    </row>
    <row r="91" spans="1:33" x14ac:dyDescent="0.2">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x14ac:dyDescent="0.2">
      <c r="A92" s="108" t="s">
        <v>45</v>
      </c>
      <c r="B92" s="109">
        <f>(VLOOKUP($A92,'Occupancy Raw Data'!$B$8:$BE$45,'Occupancy Raw Data'!G$3,FALSE))/100</f>
        <v>0.81632974120978508</v>
      </c>
      <c r="C92" s="110">
        <f>(VLOOKUP($A92,'Occupancy Raw Data'!$B$8:$BE$45,'Occupancy Raw Data'!H$3,FALSE))/100</f>
        <v>0.802249665696531</v>
      </c>
      <c r="D92" s="110">
        <f>(VLOOKUP($A92,'Occupancy Raw Data'!$B$8:$BE$45,'Occupancy Raw Data'!I$3,FALSE))/100</f>
        <v>0.86855974199638097</v>
      </c>
      <c r="E92" s="110">
        <f>(VLOOKUP($A92,'Occupancy Raw Data'!$B$8:$BE$45,'Occupancy Raw Data'!J$3,FALSE))/100</f>
        <v>0.86564933532604404</v>
      </c>
      <c r="F92" s="110">
        <f>(VLOOKUP($A92,'Occupancy Raw Data'!$B$8:$BE$45,'Occupancy Raw Data'!K$3,FALSE))/100</f>
        <v>0.83662392826240806</v>
      </c>
      <c r="G92" s="111">
        <f>(VLOOKUP($A92,'Occupancy Raw Data'!$B$8:$BE$45,'Occupancy Raw Data'!L$3,FALSE))/100</f>
        <v>0.83788248249822994</v>
      </c>
      <c r="H92" s="91">
        <f>(VLOOKUP($A92,'Occupancy Raw Data'!$B$8:$BE$45,'Occupancy Raw Data'!N$3,FALSE))/100</f>
        <v>0.90191142924565393</v>
      </c>
      <c r="I92" s="91">
        <f>(VLOOKUP($A92,'Occupancy Raw Data'!$B$8:$BE$45,'Occupancy Raw Data'!O$3,FALSE))/100</f>
        <v>0.93612837253205294</v>
      </c>
      <c r="J92" s="111">
        <f>(VLOOKUP($A92,'Occupancy Raw Data'!$B$8:$BE$45,'Occupancy Raw Data'!P$3,FALSE))/100</f>
        <v>0.91901990088885299</v>
      </c>
      <c r="K92" s="112">
        <f>(VLOOKUP($A92,'Occupancy Raw Data'!$B$8:$BE$45,'Occupancy Raw Data'!R$3,FALSE))/100</f>
        <v>0.86106460203840796</v>
      </c>
      <c r="M92" s="113">
        <f>VLOOKUP($A92,'ADR Raw Data'!$B$6:$BE$43,'ADR Raw Data'!G$1,FALSE)</f>
        <v>223.99280364232001</v>
      </c>
      <c r="N92" s="114">
        <f>VLOOKUP($A92,'ADR Raw Data'!$B$6:$BE$43,'ADR Raw Data'!H$1,FALSE)</f>
        <v>206.91832817923299</v>
      </c>
      <c r="O92" s="114">
        <f>VLOOKUP($A92,'ADR Raw Data'!$B$6:$BE$43,'ADR Raw Data'!I$1,FALSE)</f>
        <v>212.64698841695301</v>
      </c>
      <c r="P92" s="114">
        <f>VLOOKUP($A92,'ADR Raw Data'!$B$6:$BE$43,'ADR Raw Data'!J$1,FALSE)</f>
        <v>208.416798091776</v>
      </c>
      <c r="Q92" s="114">
        <f>VLOOKUP($A92,'ADR Raw Data'!$B$6:$BE$43,'ADR Raw Data'!K$1,FALSE)</f>
        <v>209.55190249153799</v>
      </c>
      <c r="R92" s="115">
        <f>VLOOKUP($A92,'ADR Raw Data'!$B$6:$BE$43,'ADR Raw Data'!L$1,FALSE)</f>
        <v>212.26861226624101</v>
      </c>
      <c r="S92" s="114">
        <f>VLOOKUP($A92,'ADR Raw Data'!$B$6:$BE$43,'ADR Raw Data'!N$1,FALSE)</f>
        <v>263.010133647305</v>
      </c>
      <c r="T92" s="114">
        <f>VLOOKUP($A92,'ADR Raw Data'!$B$6:$BE$43,'ADR Raw Data'!O$1,FALSE)</f>
        <v>276.66325686917003</v>
      </c>
      <c r="U92" s="115">
        <f>VLOOKUP($A92,'ADR Raw Data'!$B$6:$BE$43,'ADR Raw Data'!P$1,FALSE)</f>
        <v>269.96377850815202</v>
      </c>
      <c r="V92" s="116">
        <f>VLOOKUP($A92,'ADR Raw Data'!$B$6:$BE$43,'ADR Raw Data'!R$1,FALSE)</f>
        <v>229.862449289414</v>
      </c>
      <c r="X92" s="113">
        <f>VLOOKUP($A92,'RevPAR Raw Data'!$B$6:$BE$43,'RevPAR Raw Data'!G$1,FALSE)</f>
        <v>182.85198743018901</v>
      </c>
      <c r="Y92" s="114">
        <f>VLOOKUP($A92,'RevPAR Raw Data'!$B$6:$BE$43,'RevPAR Raw Data'!H$1,FALSE)</f>
        <v>166.000159608274</v>
      </c>
      <c r="Z92" s="114">
        <f>VLOOKUP($A92,'RevPAR Raw Data'!$B$6:$BE$43,'RevPAR Raw Data'!I$1,FALSE)</f>
        <v>184.69661339573599</v>
      </c>
      <c r="AA92" s="114">
        <f>VLOOKUP($A92,'RevPAR Raw Data'!$B$6:$BE$43,'RevPAR Raw Data'!J$1,FALSE)</f>
        <v>180.41586273892801</v>
      </c>
      <c r="AB92" s="114">
        <f>VLOOKUP($A92,'RevPAR Raw Data'!$B$6:$BE$43,'RevPAR Raw Data'!K$1,FALSE)</f>
        <v>175.31613583733099</v>
      </c>
      <c r="AC92" s="115">
        <f>VLOOKUP($A92,'RevPAR Raw Data'!$B$6:$BE$43,'RevPAR Raw Data'!L$1,FALSE)</f>
        <v>177.856151802092</v>
      </c>
      <c r="AD92" s="114">
        <f>VLOOKUP($A92,'RevPAR Raw Data'!$B$6:$BE$43,'RevPAR Raw Data'!N$1,FALSE)</f>
        <v>237.21184554393099</v>
      </c>
      <c r="AE92" s="114">
        <f>VLOOKUP($A92,'RevPAR Raw Data'!$B$6:$BE$43,'RevPAR Raw Data'!O$1,FALSE)</f>
        <v>258.99232439235402</v>
      </c>
      <c r="AF92" s="115">
        <f>VLOOKUP($A92,'RevPAR Raw Data'!$B$6:$BE$43,'RevPAR Raw Data'!P$1,FALSE)</f>
        <v>248.10208496814201</v>
      </c>
      <c r="AG92" s="116">
        <f>VLOOKUP($A92,'RevPAR Raw Data'!$B$6:$BE$43,'RevPAR Raw Data'!R$1,FALSE)</f>
        <v>197.92641842096299</v>
      </c>
    </row>
    <row r="93" spans="1:33" x14ac:dyDescent="0.2">
      <c r="A93" s="93" t="s">
        <v>14</v>
      </c>
      <c r="B93" s="81">
        <f>(VLOOKUP($A92,'Occupancy Raw Data'!$B$8:$BE$51,'Occupancy Raw Data'!T$3,FALSE))/100</f>
        <v>0.15118783904528399</v>
      </c>
      <c r="C93" s="82">
        <f>(VLOOKUP($A92,'Occupancy Raw Data'!$B$8:$BE$51,'Occupancy Raw Data'!U$3,FALSE))/100</f>
        <v>-2.6277123314897302E-2</v>
      </c>
      <c r="D93" s="82">
        <f>(VLOOKUP($A92,'Occupancy Raw Data'!$B$8:$BE$51,'Occupancy Raw Data'!V$3,FALSE))/100</f>
        <v>2.9835935700407702E-2</v>
      </c>
      <c r="E93" s="82">
        <f>(VLOOKUP($A92,'Occupancy Raw Data'!$B$8:$BE$51,'Occupancy Raw Data'!W$3,FALSE))/100</f>
        <v>1.4657164149215101E-2</v>
      </c>
      <c r="F93" s="82">
        <f>(VLOOKUP($A92,'Occupancy Raw Data'!$B$8:$BE$51,'Occupancy Raw Data'!X$3,FALSE))/100</f>
        <v>5.4066597414603394E-2</v>
      </c>
      <c r="G93" s="82">
        <f>(VLOOKUP($A92,'Occupancy Raw Data'!$B$8:$BE$51,'Occupancy Raw Data'!Y$3,FALSE))/100</f>
        <v>4.1295253378291298E-2</v>
      </c>
      <c r="H93" s="83">
        <f>(VLOOKUP($A92,'Occupancy Raw Data'!$B$8:$BE$51,'Occupancy Raw Data'!AA$3,FALSE))/100</f>
        <v>-3.88005730618046E-3</v>
      </c>
      <c r="I93" s="83">
        <f>(VLOOKUP($A92,'Occupancy Raw Data'!$B$8:$BE$51,'Occupancy Raw Data'!AB$3,FALSE))/100</f>
        <v>4.0506195264568702E-2</v>
      </c>
      <c r="J93" s="82">
        <f>(VLOOKUP($A92,'Occupancy Raw Data'!$B$8:$BE$51,'Occupancy Raw Data'!AC$3,FALSE))/100</f>
        <v>1.8242510283195099E-2</v>
      </c>
      <c r="K93" s="84">
        <f>(VLOOKUP($A92,'Occupancy Raw Data'!$B$8:$BE$51,'Occupancy Raw Data'!AE$3,FALSE))/100</f>
        <v>3.4155579069828496E-2</v>
      </c>
      <c r="M93" s="81">
        <f>(VLOOKUP($A92,'ADR Raw Data'!$B$6:$BE$49,'ADR Raw Data'!T$1,FALSE))/100</f>
        <v>9.0329905212333E-2</v>
      </c>
      <c r="N93" s="82">
        <f>(VLOOKUP($A92,'ADR Raw Data'!$B$6:$BE$49,'ADR Raw Data'!U$1,FALSE))/100</f>
        <v>-3.2750153482306005E-2</v>
      </c>
      <c r="O93" s="82">
        <f>(VLOOKUP($A92,'ADR Raw Data'!$B$6:$BE$49,'ADR Raw Data'!V$1,FALSE))/100</f>
        <v>-1.84587944829432E-2</v>
      </c>
      <c r="P93" s="82">
        <f>(VLOOKUP($A92,'ADR Raw Data'!$B$6:$BE$49,'ADR Raw Data'!W$1,FALSE))/100</f>
        <v>-1.2704215137496399E-2</v>
      </c>
      <c r="Q93" s="82">
        <f>(VLOOKUP($A92,'ADR Raw Data'!$B$6:$BE$49,'ADR Raw Data'!X$1,FALSE))/100</f>
        <v>2.1704763305843401E-2</v>
      </c>
      <c r="R93" s="82">
        <f>(VLOOKUP($A92,'ADR Raw Data'!$B$6:$BE$49,'ADR Raw Data'!Y$1,FALSE))/100</f>
        <v>7.6421006941676198E-3</v>
      </c>
      <c r="S93" s="83">
        <f>(VLOOKUP($A92,'ADR Raw Data'!$B$6:$BE$49,'ADR Raw Data'!AA$1,FALSE))/100</f>
        <v>-2.0936793642022802E-2</v>
      </c>
      <c r="T93" s="83">
        <f>(VLOOKUP($A92,'ADR Raw Data'!$B$6:$BE$49,'ADR Raw Data'!AB$1,FALSE))/100</f>
        <v>1.10956870350832E-2</v>
      </c>
      <c r="U93" s="82">
        <f>(VLOOKUP($A92,'ADR Raw Data'!$B$6:$BE$49,'ADR Raw Data'!AC$1,FALSE))/100</f>
        <v>-4.2752261372870195E-3</v>
      </c>
      <c r="V93" s="84">
        <f>(VLOOKUP($A92,'ADR Raw Data'!$B$6:$BE$49,'ADR Raw Data'!AE$1,FALSE))/100</f>
        <v>2.0809335171755997E-3</v>
      </c>
      <c r="X93" s="81">
        <f>(VLOOKUP($A92,'RevPAR Raw Data'!$B$6:$BE$43,'RevPAR Raw Data'!T$1,FALSE))/100</f>
        <v>0.25517452742783503</v>
      </c>
      <c r="Y93" s="82">
        <f>(VLOOKUP($A92,'RevPAR Raw Data'!$B$6:$BE$43,'RevPAR Raw Data'!U$1,FALSE))/100</f>
        <v>-5.8166696975566999E-2</v>
      </c>
      <c r="Z93" s="82">
        <f>(VLOOKUP($A92,'RevPAR Raw Data'!$B$6:$BE$43,'RevPAR Raw Data'!V$1,FALSE))/100</f>
        <v>1.0826405812164399E-2</v>
      </c>
      <c r="AA93" s="82">
        <f>(VLOOKUP($A92,'RevPAR Raw Data'!$B$6:$BE$43,'RevPAR Raw Data'!W$1,FALSE))/100</f>
        <v>1.7667412450614499E-3</v>
      </c>
      <c r="AB93" s="82">
        <f>(VLOOKUP($A92,'RevPAR Raw Data'!$B$6:$BE$43,'RevPAR Raw Data'!X$1,FALSE))/100</f>
        <v>7.6944863420083096E-2</v>
      </c>
      <c r="AC93" s="82">
        <f>(VLOOKUP($A92,'RevPAR Raw Data'!$B$6:$BE$43,'RevPAR Raw Data'!Y$1,FALSE))/100</f>
        <v>4.9252936556967004E-2</v>
      </c>
      <c r="AD93" s="83">
        <f>(VLOOKUP($A92,'RevPAR Raw Data'!$B$6:$BE$43,'RevPAR Raw Data'!AA$1,FALSE))/100</f>
        <v>-2.47356149890645E-2</v>
      </c>
      <c r="AE93" s="83">
        <f>(VLOOKUP($A92,'RevPAR Raw Data'!$B$6:$BE$43,'RevPAR Raw Data'!AB$1,FALSE))/100</f>
        <v>5.2051326365289502E-2</v>
      </c>
      <c r="AF93" s="82">
        <f>(VLOOKUP($A92,'RevPAR Raw Data'!$B$6:$BE$43,'RevPAR Raw Data'!AC$1,FALSE))/100</f>
        <v>1.38892932891356E-2</v>
      </c>
      <c r="AG93" s="84">
        <f>(VLOOKUP($A92,'RevPAR Raw Data'!$B$6:$BE$43,'RevPAR Raw Data'!AE$1,FALSE))/100</f>
        <v>3.6307588076289102E-2</v>
      </c>
    </row>
    <row r="94" spans="1:33" x14ac:dyDescent="0.2">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x14ac:dyDescent="0.2">
      <c r="A95" s="108" t="s">
        <v>46</v>
      </c>
      <c r="B95" s="109">
        <f>(VLOOKUP($A95,'Occupancy Raw Data'!$B$8:$BE$45,'Occupancy Raw Data'!G$3,FALSE))/100</f>
        <v>0.57135430205354798</v>
      </c>
      <c r="C95" s="110">
        <f>(VLOOKUP($A95,'Occupancy Raw Data'!$B$8:$BE$45,'Occupancy Raw Data'!H$3,FALSE))/100</f>
        <v>0.55640759033012699</v>
      </c>
      <c r="D95" s="110">
        <f>(VLOOKUP($A95,'Occupancy Raw Data'!$B$8:$BE$45,'Occupancy Raw Data'!I$3,FALSE))/100</f>
        <v>0.57109435924096597</v>
      </c>
      <c r="E95" s="110">
        <f>(VLOOKUP($A95,'Occupancy Raw Data'!$B$8:$BE$45,'Occupancy Raw Data'!J$3,FALSE))/100</f>
        <v>0.61840395113075097</v>
      </c>
      <c r="F95" s="110">
        <f>(VLOOKUP($A95,'Occupancy Raw Data'!$B$8:$BE$45,'Occupancy Raw Data'!K$3,FALSE))/100</f>
        <v>0.68663893943332399</v>
      </c>
      <c r="G95" s="111">
        <f>(VLOOKUP($A95,'Occupancy Raw Data'!$B$8:$BE$45,'Occupancy Raw Data'!L$3,FALSE))/100</f>
        <v>0.60077982843774302</v>
      </c>
      <c r="H95" s="91">
        <f>(VLOOKUP($A95,'Occupancy Raw Data'!$B$8:$BE$45,'Occupancy Raw Data'!N$3,FALSE))/100</f>
        <v>0.80504289056407496</v>
      </c>
      <c r="I95" s="91">
        <f>(VLOOKUP($A95,'Occupancy Raw Data'!$B$8:$BE$45,'Occupancy Raw Data'!O$3,FALSE))/100</f>
        <v>0.82401871588250497</v>
      </c>
      <c r="J95" s="111">
        <f>(VLOOKUP($A95,'Occupancy Raw Data'!$B$8:$BE$45,'Occupancy Raw Data'!P$3,FALSE))/100</f>
        <v>0.81453080322328997</v>
      </c>
      <c r="K95" s="112">
        <f>(VLOOKUP($A95,'Occupancy Raw Data'!$B$8:$BE$45,'Occupancy Raw Data'!R$3,FALSE))/100</f>
        <v>0.66185153551932796</v>
      </c>
      <c r="M95" s="113">
        <f>VLOOKUP($A95,'ADR Raw Data'!$B$6:$BE$43,'ADR Raw Data'!G$1,FALSE)</f>
        <v>138.97685623293901</v>
      </c>
      <c r="N95" s="114">
        <f>VLOOKUP($A95,'ADR Raw Data'!$B$6:$BE$43,'ADR Raw Data'!H$1,FALSE)</f>
        <v>137.37672973604199</v>
      </c>
      <c r="O95" s="114">
        <f>VLOOKUP($A95,'ADR Raw Data'!$B$6:$BE$43,'ADR Raw Data'!I$1,FALSE)</f>
        <v>133.26052116522499</v>
      </c>
      <c r="P95" s="114">
        <f>VLOOKUP($A95,'ADR Raw Data'!$B$6:$BE$43,'ADR Raw Data'!J$1,FALSE)</f>
        <v>141.5245691467</v>
      </c>
      <c r="Q95" s="114">
        <f>VLOOKUP($A95,'ADR Raw Data'!$B$6:$BE$43,'ADR Raw Data'!K$1,FALSE)</f>
        <v>133.83650009464299</v>
      </c>
      <c r="R95" s="115">
        <f>VLOOKUP($A95,'ADR Raw Data'!$B$6:$BE$43,'ADR Raw Data'!L$1,FALSE)</f>
        <v>136.94318535825499</v>
      </c>
      <c r="S95" s="114">
        <f>VLOOKUP($A95,'ADR Raw Data'!$B$6:$BE$43,'ADR Raw Data'!N$1,FALSE)</f>
        <v>177.203672909267</v>
      </c>
      <c r="T95" s="114">
        <f>VLOOKUP($A95,'ADR Raw Data'!$B$6:$BE$43,'ADR Raw Data'!O$1,FALSE)</f>
        <v>187.29264511041001</v>
      </c>
      <c r="U95" s="115">
        <f>VLOOKUP($A95,'ADR Raw Data'!$B$6:$BE$43,'ADR Raw Data'!P$1,FALSE)</f>
        <v>182.306918780915</v>
      </c>
      <c r="V95" s="116">
        <f>VLOOKUP($A95,'ADR Raw Data'!$B$6:$BE$43,'ADR Raw Data'!R$1,FALSE)</f>
        <v>152.89417662570801</v>
      </c>
      <c r="X95" s="113">
        <f>VLOOKUP($A95,'RevPAR Raw Data'!$B$6:$BE$43,'RevPAR Raw Data'!G$1,FALSE)</f>
        <v>79.405024694567103</v>
      </c>
      <c r="Y95" s="114">
        <f>VLOOKUP($A95,'RevPAR Raw Data'!$B$6:$BE$43,'RevPAR Raw Data'!H$1,FALSE)</f>
        <v>76.437455159864797</v>
      </c>
      <c r="Z95" s="114">
        <f>VLOOKUP($A95,'RevPAR Raw Data'!$B$6:$BE$43,'RevPAR Raw Data'!I$1,FALSE)</f>
        <v>76.104331946971598</v>
      </c>
      <c r="AA95" s="114">
        <f>VLOOKUP($A95,'RevPAR Raw Data'!$B$6:$BE$43,'RevPAR Raw Data'!J$1,FALSE)</f>
        <v>87.519352742396606</v>
      </c>
      <c r="AB95" s="114">
        <f>VLOOKUP($A95,'RevPAR Raw Data'!$B$6:$BE$43,'RevPAR Raw Data'!K$1,FALSE)</f>
        <v>91.897352482453798</v>
      </c>
      <c r="AC95" s="115">
        <f>VLOOKUP($A95,'RevPAR Raw Data'!$B$6:$BE$43,'RevPAR Raw Data'!L$1,FALSE)</f>
        <v>82.272703405250795</v>
      </c>
      <c r="AD95" s="114">
        <f>VLOOKUP($A95,'RevPAR Raw Data'!$B$6:$BE$43,'RevPAR Raw Data'!N$1,FALSE)</f>
        <v>142.656557057447</v>
      </c>
      <c r="AE95" s="114">
        <f>VLOOKUP($A95,'RevPAR Raw Data'!$B$6:$BE$43,'RevPAR Raw Data'!O$1,FALSE)</f>
        <v>154.33264491811801</v>
      </c>
      <c r="AF95" s="115">
        <f>VLOOKUP($A95,'RevPAR Raw Data'!$B$6:$BE$43,'RevPAR Raw Data'!P$1,FALSE)</f>
        <v>148.49460098778201</v>
      </c>
      <c r="AG95" s="116">
        <f>VLOOKUP($A95,'RevPAR Raw Data'!$B$6:$BE$43,'RevPAR Raw Data'!R$1,FALSE)</f>
        <v>101.193245571688</v>
      </c>
    </row>
    <row r="96" spans="1:33" x14ac:dyDescent="0.2">
      <c r="A96" s="93" t="s">
        <v>14</v>
      </c>
      <c r="B96" s="81">
        <f>(VLOOKUP($A95,'Occupancy Raw Data'!$B$8:$BE$51,'Occupancy Raw Data'!T$3,FALSE))/100</f>
        <v>-1.77437291428648E-2</v>
      </c>
      <c r="C96" s="82">
        <f>(VLOOKUP($A95,'Occupancy Raw Data'!$B$8:$BE$51,'Occupancy Raw Data'!U$3,FALSE))/100</f>
        <v>-6.38727174362093E-2</v>
      </c>
      <c r="D96" s="82">
        <f>(VLOOKUP($A95,'Occupancy Raw Data'!$B$8:$BE$51,'Occupancy Raw Data'!V$3,FALSE))/100</f>
        <v>-3.1484815848837305E-2</v>
      </c>
      <c r="E96" s="82">
        <f>(VLOOKUP($A95,'Occupancy Raw Data'!$B$8:$BE$51,'Occupancy Raw Data'!W$3,FALSE))/100</f>
        <v>-1.91807791905876E-2</v>
      </c>
      <c r="F96" s="82">
        <f>(VLOOKUP($A95,'Occupancy Raw Data'!$B$8:$BE$51,'Occupancy Raw Data'!X$3,FALSE))/100</f>
        <v>1.0969646804894999E-2</v>
      </c>
      <c r="G96" s="82">
        <f>(VLOOKUP($A95,'Occupancy Raw Data'!$B$8:$BE$51,'Occupancy Raw Data'!Y$3,FALSE))/100</f>
        <v>-2.3246959213406103E-2</v>
      </c>
      <c r="H96" s="83">
        <f>(VLOOKUP($A95,'Occupancy Raw Data'!$B$8:$BE$51,'Occupancy Raw Data'!AA$3,FALSE))/100</f>
        <v>3.9116013500513497E-2</v>
      </c>
      <c r="I96" s="83">
        <f>(VLOOKUP($A95,'Occupancy Raw Data'!$B$8:$BE$51,'Occupancy Raw Data'!AB$3,FALSE))/100</f>
        <v>5.3993468833474702E-2</v>
      </c>
      <c r="J96" s="82">
        <f>(VLOOKUP($A95,'Occupancy Raw Data'!$B$8:$BE$51,'Occupancy Raw Data'!AC$3,FALSE))/100</f>
        <v>4.6588519446004402E-2</v>
      </c>
      <c r="K96" s="84">
        <f>(VLOOKUP($A95,'Occupancy Raw Data'!$B$8:$BE$51,'Occupancy Raw Data'!AE$3,FALSE))/100</f>
        <v>2.2098224182473598E-4</v>
      </c>
      <c r="M96" s="81">
        <f>(VLOOKUP($A95,'ADR Raw Data'!$B$6:$BE$49,'ADR Raw Data'!T$1,FALSE))/100</f>
        <v>5.1877524106031393E-2</v>
      </c>
      <c r="N96" s="82">
        <f>(VLOOKUP($A95,'ADR Raw Data'!$B$6:$BE$49,'ADR Raw Data'!U$1,FALSE))/100</f>
        <v>2.5123664598934701E-2</v>
      </c>
      <c r="O96" s="82">
        <f>(VLOOKUP($A95,'ADR Raw Data'!$B$6:$BE$49,'ADR Raw Data'!V$1,FALSE))/100</f>
        <v>2.7183357091385598E-4</v>
      </c>
      <c r="P96" s="82">
        <f>(VLOOKUP($A95,'ADR Raw Data'!$B$6:$BE$49,'ADR Raw Data'!W$1,FALSE))/100</f>
        <v>6.2975334579787393E-2</v>
      </c>
      <c r="Q96" s="82">
        <f>(VLOOKUP($A95,'ADR Raw Data'!$B$6:$BE$49,'ADR Raw Data'!X$1,FALSE))/100</f>
        <v>-1.23069120520981E-2</v>
      </c>
      <c r="R96" s="82">
        <f>(VLOOKUP($A95,'ADR Raw Data'!$B$6:$BE$49,'ADR Raw Data'!Y$1,FALSE))/100</f>
        <v>2.4609796511005002E-2</v>
      </c>
      <c r="S96" s="83">
        <f>(VLOOKUP($A95,'ADR Raw Data'!$B$6:$BE$49,'ADR Raw Data'!AA$1,FALSE))/100</f>
        <v>3.0275902832934597E-2</v>
      </c>
      <c r="T96" s="83">
        <f>(VLOOKUP($A95,'ADR Raw Data'!$B$6:$BE$49,'ADR Raw Data'!AB$1,FALSE))/100</f>
        <v>5.7790833573965396E-2</v>
      </c>
      <c r="U96" s="82">
        <f>(VLOOKUP($A95,'ADR Raw Data'!$B$6:$BE$49,'ADR Raw Data'!AC$1,FALSE))/100</f>
        <v>4.4500822128847199E-2</v>
      </c>
      <c r="V96" s="84">
        <f>(VLOOKUP($A95,'ADR Raw Data'!$B$6:$BE$49,'ADR Raw Data'!AE$1,FALSE))/100</f>
        <v>3.7319728216705303E-2</v>
      </c>
      <c r="X96" s="81">
        <f>(VLOOKUP($A95,'RevPAR Raw Data'!$B$6:$BE$43,'RevPAR Raw Data'!T$1,FALSE))/100</f>
        <v>3.3213294226826597E-2</v>
      </c>
      <c r="Y96" s="82">
        <f>(VLOOKUP($A95,'RevPAR Raw Data'!$B$6:$BE$43,'RevPAR Raw Data'!U$1,FALSE))/100</f>
        <v>-4.0353769567164396E-2</v>
      </c>
      <c r="Z96" s="82">
        <f>(VLOOKUP($A95,'RevPAR Raw Data'!$B$6:$BE$43,'RevPAR Raw Data'!V$1,FALSE))/100</f>
        <v>-3.1221540907845201E-2</v>
      </c>
      <c r="AA96" s="82">
        <f>(VLOOKUP($A95,'RevPAR Raw Data'!$B$6:$BE$43,'RevPAR Raw Data'!W$1,FALSE))/100</f>
        <v>4.25866394021715E-2</v>
      </c>
      <c r="AB96" s="82">
        <f>(VLOOKUP($A95,'RevPAR Raw Data'!$B$6:$BE$43,'RevPAR Raw Data'!X$1,FALSE))/100</f>
        <v>-1.4722677256735E-3</v>
      </c>
      <c r="AC96" s="82">
        <f>(VLOOKUP($A95,'RevPAR Raw Data'!$B$6:$BE$43,'RevPAR Raw Data'!Y$1,FALSE))/100</f>
        <v>7.9073436185731589E-4</v>
      </c>
      <c r="AD96" s="83">
        <f>(VLOOKUP($A95,'RevPAR Raw Data'!$B$6:$BE$43,'RevPAR Raw Data'!AA$1,FALSE))/100</f>
        <v>7.0576188957401503E-2</v>
      </c>
      <c r="AE96" s="83">
        <f>(VLOOKUP($A95,'RevPAR Raw Data'!$B$6:$BE$43,'RevPAR Raw Data'!AB$1,FALSE))/100</f>
        <v>0.11490462997887599</v>
      </c>
      <c r="AF96" s="82">
        <f>(VLOOKUP($A95,'RevPAR Raw Data'!$B$6:$BE$43,'RevPAR Raw Data'!AC$1,FALSE))/100</f>
        <v>9.3162568991964609E-2</v>
      </c>
      <c r="AG96" s="84">
        <f>(VLOOKUP($A95,'RevPAR Raw Data'!$B$6:$BE$43,'RevPAR Raw Data'!AE$1,FALSE))/100</f>
        <v>3.7548957455735603E-2</v>
      </c>
    </row>
    <row r="97" spans="1:33" x14ac:dyDescent="0.2">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x14ac:dyDescent="0.2">
      <c r="A98" s="126" t="s">
        <v>47</v>
      </c>
      <c r="B98" s="109">
        <f>(VLOOKUP($A98,'Occupancy Raw Data'!$B$8:$BE$45,'Occupancy Raw Data'!G$3,FALSE))/100</f>
        <v>0.52038225073509703</v>
      </c>
      <c r="C98" s="110">
        <f>(VLOOKUP($A98,'Occupancy Raw Data'!$B$8:$BE$45,'Occupancy Raw Data'!H$3,FALSE))/100</f>
        <v>0.63385458433573905</v>
      </c>
      <c r="D98" s="110">
        <f>(VLOOKUP($A98,'Occupancy Raw Data'!$B$8:$BE$45,'Occupancy Raw Data'!I$3,FALSE))/100</f>
        <v>0.66466185511895204</v>
      </c>
      <c r="E98" s="110">
        <f>(VLOOKUP($A98,'Occupancy Raw Data'!$B$8:$BE$45,'Occupancy Raw Data'!J$3,FALSE))/100</f>
        <v>0.67983159582999098</v>
      </c>
      <c r="F98" s="110">
        <f>(VLOOKUP($A98,'Occupancy Raw Data'!$B$8:$BE$45,'Occupancy Raw Data'!K$3,FALSE))/100</f>
        <v>0.65376904570970296</v>
      </c>
      <c r="G98" s="111">
        <f>(VLOOKUP($A98,'Occupancy Raw Data'!$B$8:$BE$45,'Occupancy Raw Data'!L$3,FALSE))/100</f>
        <v>0.63049986634589605</v>
      </c>
      <c r="H98" s="91">
        <f>(VLOOKUP($A98,'Occupancy Raw Data'!$B$8:$BE$45,'Occupancy Raw Data'!N$3,FALSE))/100</f>
        <v>0.70504766996346702</v>
      </c>
      <c r="I98" s="91">
        <f>(VLOOKUP($A98,'Occupancy Raw Data'!$B$8:$BE$45,'Occupancy Raw Data'!O$3,FALSE))/100</f>
        <v>0.71152989396774402</v>
      </c>
      <c r="J98" s="111">
        <f>(VLOOKUP($A98,'Occupancy Raw Data'!$B$8:$BE$45,'Occupancy Raw Data'!P$3,FALSE))/100</f>
        <v>0.70828878196560596</v>
      </c>
      <c r="K98" s="112">
        <f>(VLOOKUP($A98,'Occupancy Raw Data'!$B$8:$BE$45,'Occupancy Raw Data'!R$3,FALSE))/100</f>
        <v>0.65272527080866993</v>
      </c>
      <c r="M98" s="113">
        <f>VLOOKUP($A98,'ADR Raw Data'!$B$6:$BE$43,'ADR Raw Data'!G$1,FALSE)</f>
        <v>110.090054792174</v>
      </c>
      <c r="N98" s="114">
        <f>VLOOKUP($A98,'ADR Raw Data'!$B$6:$BE$43,'ADR Raw Data'!H$1,FALSE)</f>
        <v>115.31910173958801</v>
      </c>
      <c r="O98" s="114">
        <f>VLOOKUP($A98,'ADR Raw Data'!$B$6:$BE$43,'ADR Raw Data'!I$1,FALSE)</f>
        <v>117.53560828473699</v>
      </c>
      <c r="P98" s="114">
        <f>VLOOKUP($A98,'ADR Raw Data'!$B$6:$BE$43,'ADR Raw Data'!J$1,FALSE)</f>
        <v>118.21909826665301</v>
      </c>
      <c r="Q98" s="114">
        <f>VLOOKUP($A98,'ADR Raw Data'!$B$6:$BE$43,'ADR Raw Data'!K$1,FALSE)</f>
        <v>116.52689018365101</v>
      </c>
      <c r="R98" s="115">
        <f>VLOOKUP($A98,'ADR Raw Data'!$B$6:$BE$43,'ADR Raw Data'!L$1,FALSE)</f>
        <v>115.799117098401</v>
      </c>
      <c r="S98" s="114">
        <f>VLOOKUP($A98,'ADR Raw Data'!$B$6:$BE$43,'ADR Raw Data'!N$1,FALSE)</f>
        <v>135.24544469368999</v>
      </c>
      <c r="T98" s="114">
        <f>VLOOKUP($A98,'ADR Raw Data'!$B$6:$BE$43,'ADR Raw Data'!O$1,FALSE)</f>
        <v>136.876535595767</v>
      </c>
      <c r="U98" s="115">
        <f>VLOOKUP($A98,'ADR Raw Data'!$B$6:$BE$43,'ADR Raw Data'!P$1,FALSE)</f>
        <v>136.064722060604</v>
      </c>
      <c r="V98" s="116">
        <f>VLOOKUP($A98,'ADR Raw Data'!$B$6:$BE$43,'ADR Raw Data'!R$1,FALSE)</f>
        <v>122.08218082539</v>
      </c>
      <c r="X98" s="113">
        <f>VLOOKUP($A98,'RevPAR Raw Data'!$B$6:$BE$43,'RevPAR Raw Data'!G$1,FALSE)</f>
        <v>57.288910496302201</v>
      </c>
      <c r="Y98" s="114">
        <f>VLOOKUP($A98,'RevPAR Raw Data'!$B$6:$BE$43,'RevPAR Raw Data'!H$1,FALSE)</f>
        <v>73.095541299117798</v>
      </c>
      <c r="Z98" s="114">
        <f>VLOOKUP($A98,'RevPAR Raw Data'!$B$6:$BE$43,'RevPAR Raw Data'!I$1,FALSE)</f>
        <v>78.121435445068101</v>
      </c>
      <c r="AA98" s="114">
        <f>VLOOKUP($A98,'RevPAR Raw Data'!$B$6:$BE$43,'RevPAR Raw Data'!J$1,FALSE)</f>
        <v>80.369078232201701</v>
      </c>
      <c r="AB98" s="114">
        <f>VLOOKUP($A98,'RevPAR Raw Data'!$B$6:$BE$43,'RevPAR Raw Data'!K$1,FALSE)</f>
        <v>76.181673794885498</v>
      </c>
      <c r="AC98" s="115">
        <f>VLOOKUP($A98,'RevPAR Raw Data'!$B$6:$BE$43,'RevPAR Raw Data'!L$1,FALSE)</f>
        <v>73.011327853515098</v>
      </c>
      <c r="AD98" s="114">
        <f>VLOOKUP($A98,'RevPAR Raw Data'!$B$6:$BE$43,'RevPAR Raw Data'!N$1,FALSE)</f>
        <v>95.354485654459495</v>
      </c>
      <c r="AE98" s="114">
        <f>VLOOKUP($A98,'RevPAR Raw Data'!$B$6:$BE$43,'RevPAR Raw Data'!O$1,FALSE)</f>
        <v>97.391746859128503</v>
      </c>
      <c r="AF98" s="115">
        <f>VLOOKUP($A98,'RevPAR Raw Data'!$B$6:$BE$43,'RevPAR Raw Data'!P$1,FALSE)</f>
        <v>96.373116256794006</v>
      </c>
      <c r="AG98" s="116">
        <f>VLOOKUP($A98,'RevPAR Raw Data'!$B$6:$BE$43,'RevPAR Raw Data'!R$1,FALSE)</f>
        <v>79.686124540166205</v>
      </c>
    </row>
    <row r="99" spans="1:33" x14ac:dyDescent="0.2">
      <c r="A99" s="93" t="s">
        <v>14</v>
      </c>
      <c r="B99" s="81">
        <f>(VLOOKUP($A98,'Occupancy Raw Data'!$B$8:$BE$51,'Occupancy Raw Data'!T$3,FALSE))/100</f>
        <v>4.4123943168885002E-2</v>
      </c>
      <c r="C99" s="82">
        <f>(VLOOKUP($A98,'Occupancy Raw Data'!$B$8:$BE$51,'Occupancy Raw Data'!U$3,FALSE))/100</f>
        <v>2.8324445856253103E-2</v>
      </c>
      <c r="D99" s="82">
        <f>(VLOOKUP($A98,'Occupancy Raw Data'!$B$8:$BE$51,'Occupancy Raw Data'!V$3,FALSE))/100</f>
        <v>3.10061265928523E-2</v>
      </c>
      <c r="E99" s="82">
        <f>(VLOOKUP($A98,'Occupancy Raw Data'!$B$8:$BE$51,'Occupancy Raw Data'!W$3,FALSE))/100</f>
        <v>3.91967182862588E-2</v>
      </c>
      <c r="F99" s="82">
        <f>(VLOOKUP($A98,'Occupancy Raw Data'!$B$8:$BE$51,'Occupancy Raw Data'!X$3,FALSE))/100</f>
        <v>6.26245005469762E-2</v>
      </c>
      <c r="G99" s="82">
        <f>(VLOOKUP($A98,'Occupancy Raw Data'!$B$8:$BE$51,'Occupancy Raw Data'!Y$3,FALSE))/100</f>
        <v>4.0810352615251996E-2</v>
      </c>
      <c r="H99" s="83">
        <f>(VLOOKUP($A98,'Occupancy Raw Data'!$B$8:$BE$51,'Occupancy Raw Data'!AA$3,FALSE))/100</f>
        <v>6.3014958532648602E-2</v>
      </c>
      <c r="I99" s="83">
        <f>(VLOOKUP($A98,'Occupancy Raw Data'!$B$8:$BE$51,'Occupancy Raw Data'!AB$3,FALSE))/100</f>
        <v>4.7104379472239E-2</v>
      </c>
      <c r="J99" s="82">
        <f>(VLOOKUP($A98,'Occupancy Raw Data'!$B$8:$BE$51,'Occupancy Raw Data'!AC$3,FALSE))/100</f>
        <v>5.4963285183425102E-2</v>
      </c>
      <c r="K99" s="84">
        <f>(VLOOKUP($A98,'Occupancy Raw Data'!$B$8:$BE$51,'Occupancy Raw Data'!AE$3,FALSE))/100</f>
        <v>4.5157483521160502E-2</v>
      </c>
      <c r="M99" s="81">
        <f>(VLOOKUP($A98,'ADR Raw Data'!$B$6:$BE$49,'ADR Raw Data'!T$1,FALSE))/100</f>
        <v>-4.2704685370663397E-3</v>
      </c>
      <c r="N99" s="82">
        <f>(VLOOKUP($A98,'ADR Raw Data'!$B$6:$BE$49,'ADR Raw Data'!U$1,FALSE))/100</f>
        <v>-4.99923926495524E-3</v>
      </c>
      <c r="O99" s="82">
        <f>(VLOOKUP($A98,'ADR Raw Data'!$B$6:$BE$49,'ADR Raw Data'!V$1,FALSE))/100</f>
        <v>-1.74564290782193E-3</v>
      </c>
      <c r="P99" s="82">
        <f>(VLOOKUP($A98,'ADR Raw Data'!$B$6:$BE$49,'ADR Raw Data'!W$1,FALSE))/100</f>
        <v>2.0430188685616798E-2</v>
      </c>
      <c r="Q99" s="82">
        <f>(VLOOKUP($A98,'ADR Raw Data'!$B$6:$BE$49,'ADR Raw Data'!X$1,FALSE))/100</f>
        <v>2.3259661329960699E-2</v>
      </c>
      <c r="R99" s="82">
        <f>(VLOOKUP($A98,'ADR Raw Data'!$B$6:$BE$49,'ADR Raw Data'!Y$1,FALSE))/100</f>
        <v>7.0167670207385005E-3</v>
      </c>
      <c r="S99" s="83">
        <f>(VLOOKUP($A98,'ADR Raw Data'!$B$6:$BE$49,'ADR Raw Data'!AA$1,FALSE))/100</f>
        <v>3.3077254846255601E-2</v>
      </c>
      <c r="T99" s="83">
        <f>(VLOOKUP($A98,'ADR Raw Data'!$B$6:$BE$49,'ADR Raw Data'!AB$1,FALSE))/100</f>
        <v>2.30130531642464E-2</v>
      </c>
      <c r="U99" s="82">
        <f>(VLOOKUP($A98,'ADR Raw Data'!$B$6:$BE$49,'ADR Raw Data'!AC$1,FALSE))/100</f>
        <v>2.7882958343867302E-2</v>
      </c>
      <c r="V99" s="84">
        <f>(VLOOKUP($A98,'ADR Raw Data'!$B$6:$BE$49,'ADR Raw Data'!AE$1,FALSE))/100</f>
        <v>1.4552660380271101E-2</v>
      </c>
      <c r="X99" s="81">
        <f>(VLOOKUP($A98,'RevPAR Raw Data'!$B$6:$BE$43,'RevPAR Raw Data'!T$1,FALSE))/100</f>
        <v>3.9665044720784602E-2</v>
      </c>
      <c r="Y99" s="82">
        <f>(VLOOKUP($A98,'RevPAR Raw Data'!$B$6:$BE$43,'RevPAR Raw Data'!U$1,FALSE))/100</f>
        <v>2.3183605909415102E-2</v>
      </c>
      <c r="Z99" s="82">
        <f>(VLOOKUP($A98,'RevPAR Raw Data'!$B$6:$BE$43,'RevPAR Raw Data'!V$1,FALSE))/100</f>
        <v>2.9206358060044502E-2</v>
      </c>
      <c r="AA99" s="82">
        <f>(VLOOKUP($A98,'RevPAR Raw Data'!$B$6:$BE$43,'RevPAR Raw Data'!W$1,FALSE))/100</f>
        <v>6.0427703322320898E-2</v>
      </c>
      <c r="AB99" s="82">
        <f>(VLOOKUP($A98,'RevPAR Raw Data'!$B$6:$BE$43,'RevPAR Raw Data'!X$1,FALSE))/100</f>
        <v>8.7340786550617514E-2</v>
      </c>
      <c r="AC99" s="82">
        <f>(VLOOKUP($A98,'RevPAR Raw Data'!$B$6:$BE$43,'RevPAR Raw Data'!Y$1,FALSE))/100</f>
        <v>4.8113476372325902E-2</v>
      </c>
      <c r="AD99" s="83">
        <f>(VLOOKUP($A98,'RevPAR Raw Data'!$B$6:$BE$43,'RevPAR Raw Data'!AA$1,FALSE))/100</f>
        <v>9.8176575221414902E-2</v>
      </c>
      <c r="AE99" s="83">
        <f>(VLOOKUP($A98,'RevPAR Raw Data'!$B$6:$BE$43,'RevPAR Raw Data'!AB$1,FALSE))/100</f>
        <v>7.12014482255489E-2</v>
      </c>
      <c r="AF99" s="82">
        <f>(VLOOKUP($A98,'RevPAR Raw Data'!$B$6:$BE$43,'RevPAR Raw Data'!AC$1,FALSE))/100</f>
        <v>8.4378782518504003E-2</v>
      </c>
      <c r="AG99" s="84">
        <f>(VLOOKUP($A98,'RevPAR Raw Data'!$B$6:$BE$43,'RevPAR Raw Data'!AE$1,FALSE))/100</f>
        <v>6.0367305422742802E-2</v>
      </c>
    </row>
    <row r="100" spans="1:33" x14ac:dyDescent="0.2">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x14ac:dyDescent="0.2">
      <c r="A101" s="108" t="s">
        <v>49</v>
      </c>
      <c r="B101" s="109">
        <f>(VLOOKUP($A101,'Occupancy Raw Data'!$B$8:$BE$45,'Occupancy Raw Data'!G$3,FALSE))/100</f>
        <v>0.49623371335504801</v>
      </c>
      <c r="C101" s="110">
        <f>(VLOOKUP($A101,'Occupancy Raw Data'!$B$8:$BE$45,'Occupancy Raw Data'!H$3,FALSE))/100</f>
        <v>0.60962947882736107</v>
      </c>
      <c r="D101" s="110">
        <f>(VLOOKUP($A101,'Occupancy Raw Data'!$B$8:$BE$45,'Occupancy Raw Data'!I$3,FALSE))/100</f>
        <v>0.65594462540716603</v>
      </c>
      <c r="E101" s="110">
        <f>(VLOOKUP($A101,'Occupancy Raw Data'!$B$8:$BE$45,'Occupancy Raw Data'!J$3,FALSE))/100</f>
        <v>0.66836319218241003</v>
      </c>
      <c r="F101" s="110">
        <f>(VLOOKUP($A101,'Occupancy Raw Data'!$B$8:$BE$45,'Occupancy Raw Data'!K$3,FALSE))/100</f>
        <v>0.63365228013029307</v>
      </c>
      <c r="G101" s="111">
        <f>(VLOOKUP($A101,'Occupancy Raw Data'!$B$8:$BE$45,'Occupancy Raw Data'!L$3,FALSE))/100</f>
        <v>0.61276465798045598</v>
      </c>
      <c r="H101" s="91">
        <f>(VLOOKUP($A101,'Occupancy Raw Data'!$B$8:$BE$45,'Occupancy Raw Data'!N$3,FALSE))/100</f>
        <v>0.65971091205211707</v>
      </c>
      <c r="I101" s="91">
        <f>(VLOOKUP($A101,'Occupancy Raw Data'!$B$8:$BE$45,'Occupancy Raw Data'!O$3,FALSE))/100</f>
        <v>0.68699104234527597</v>
      </c>
      <c r="J101" s="111">
        <f>(VLOOKUP($A101,'Occupancy Raw Data'!$B$8:$BE$45,'Occupancy Raw Data'!P$3,FALSE))/100</f>
        <v>0.67335097719869696</v>
      </c>
      <c r="K101" s="112">
        <f>(VLOOKUP($A101,'Occupancy Raw Data'!$B$8:$BE$45,'Occupancy Raw Data'!R$3,FALSE))/100</f>
        <v>0.63007503489995298</v>
      </c>
      <c r="M101" s="113">
        <f>VLOOKUP($A101,'ADR Raw Data'!$B$6:$BE$43,'ADR Raw Data'!G$1,FALSE)</f>
        <v>125.372395897435</v>
      </c>
      <c r="N101" s="114">
        <f>VLOOKUP($A101,'ADR Raw Data'!$B$6:$BE$43,'ADR Raw Data'!H$1,FALSE)</f>
        <v>132.654236099515</v>
      </c>
      <c r="O101" s="114">
        <f>VLOOKUP($A101,'ADR Raw Data'!$B$6:$BE$43,'ADR Raw Data'!I$1,FALSE)</f>
        <v>135.23230136561099</v>
      </c>
      <c r="P101" s="114">
        <f>VLOOKUP($A101,'ADR Raw Data'!$B$6:$BE$43,'ADR Raw Data'!J$1,FALSE)</f>
        <v>133.745945781297</v>
      </c>
      <c r="Q101" s="114">
        <f>VLOOKUP($A101,'ADR Raw Data'!$B$6:$BE$43,'ADR Raw Data'!K$1,FALSE)</f>
        <v>129.555114859437</v>
      </c>
      <c r="R101" s="115">
        <f>VLOOKUP($A101,'ADR Raw Data'!$B$6:$BE$43,'ADR Raw Data'!L$1,FALSE)</f>
        <v>131.62397654407101</v>
      </c>
      <c r="S101" s="114">
        <f>VLOOKUP($A101,'ADR Raw Data'!$B$6:$BE$43,'ADR Raw Data'!N$1,FALSE)</f>
        <v>145.95283135318601</v>
      </c>
      <c r="T101" s="114">
        <f>VLOOKUP($A101,'ADR Raw Data'!$B$6:$BE$43,'ADR Raw Data'!O$1,FALSE)</f>
        <v>147.51789598459001</v>
      </c>
      <c r="U101" s="115">
        <f>VLOOKUP($A101,'ADR Raw Data'!$B$6:$BE$43,'ADR Raw Data'!P$1,FALSE)</f>
        <v>146.75121541950099</v>
      </c>
      <c r="V101" s="116">
        <f>VLOOKUP($A101,'ADR Raw Data'!$B$6:$BE$43,'ADR Raw Data'!R$1,FALSE)</f>
        <v>136.24290082854401</v>
      </c>
      <c r="X101" s="113">
        <f>VLOOKUP($A101,'RevPAR Raw Data'!$B$6:$BE$43,'RevPAR Raw Data'!G$1,FALSE)</f>
        <v>62.214009568403903</v>
      </c>
      <c r="Y101" s="114">
        <f>VLOOKUP($A101,'RevPAR Raw Data'!$B$6:$BE$43,'RevPAR Raw Data'!H$1,FALSE)</f>
        <v>80.8699328175895</v>
      </c>
      <c r="Z101" s="114">
        <f>VLOOKUP($A101,'RevPAR Raw Data'!$B$6:$BE$43,'RevPAR Raw Data'!I$1,FALSE)</f>
        <v>88.704901262214904</v>
      </c>
      <c r="AA101" s="114">
        <f>VLOOKUP($A101,'RevPAR Raw Data'!$B$6:$BE$43,'RevPAR Raw Data'!J$1,FALSE)</f>
        <v>89.390867263843603</v>
      </c>
      <c r="AB101" s="114">
        <f>VLOOKUP($A101,'RevPAR Raw Data'!$B$6:$BE$43,'RevPAR Raw Data'!K$1,FALSE)</f>
        <v>82.092893933224701</v>
      </c>
      <c r="AC101" s="115">
        <f>VLOOKUP($A101,'RevPAR Raw Data'!$B$6:$BE$43,'RevPAR Raw Data'!L$1,FALSE)</f>
        <v>80.654520969055298</v>
      </c>
      <c r="AD101" s="114">
        <f>VLOOKUP($A101,'RevPAR Raw Data'!$B$6:$BE$43,'RevPAR Raw Data'!N$1,FALSE)</f>
        <v>96.2866754885993</v>
      </c>
      <c r="AE101" s="114">
        <f>VLOOKUP($A101,'RevPAR Raw Data'!$B$6:$BE$43,'RevPAR Raw Data'!O$1,FALSE)</f>
        <v>101.343473127035</v>
      </c>
      <c r="AF101" s="115">
        <f>VLOOKUP($A101,'RevPAR Raw Data'!$B$6:$BE$43,'RevPAR Raw Data'!P$1,FALSE)</f>
        <v>98.815074307817497</v>
      </c>
      <c r="AG101" s="116">
        <f>VLOOKUP($A101,'RevPAR Raw Data'!$B$6:$BE$43,'RevPAR Raw Data'!R$1,FALSE)</f>
        <v>85.843250494415997</v>
      </c>
    </row>
    <row r="102" spans="1:33" x14ac:dyDescent="0.2">
      <c r="A102" s="93" t="s">
        <v>14</v>
      </c>
      <c r="B102" s="81">
        <f>(VLOOKUP($A101,'Occupancy Raw Data'!$B$8:$BE$51,'Occupancy Raw Data'!T$3,FALSE))/100</f>
        <v>6.7571483086789896E-3</v>
      </c>
      <c r="C102" s="82">
        <f>(VLOOKUP($A101,'Occupancy Raw Data'!$B$8:$BE$51,'Occupancy Raw Data'!U$3,FALSE))/100</f>
        <v>4.4454423750236394E-2</v>
      </c>
      <c r="D102" s="82">
        <f>(VLOOKUP($A101,'Occupancy Raw Data'!$B$8:$BE$51,'Occupancy Raw Data'!V$3,FALSE))/100</f>
        <v>7.4011990739404399E-2</v>
      </c>
      <c r="E102" s="82">
        <f>(VLOOKUP($A101,'Occupancy Raw Data'!$B$8:$BE$51,'Occupancy Raw Data'!W$3,FALSE))/100</f>
        <v>8.2580340893540397E-2</v>
      </c>
      <c r="F102" s="82">
        <f>(VLOOKUP($A101,'Occupancy Raw Data'!$B$8:$BE$51,'Occupancy Raw Data'!X$3,FALSE))/100</f>
        <v>6.2743068901517499E-2</v>
      </c>
      <c r="G102" s="82">
        <f>(VLOOKUP($A101,'Occupancy Raw Data'!$B$8:$BE$51,'Occupancy Raw Data'!Y$3,FALSE))/100</f>
        <v>5.61449356898528E-2</v>
      </c>
      <c r="H102" s="83">
        <f>(VLOOKUP($A101,'Occupancy Raw Data'!$B$8:$BE$51,'Occupancy Raw Data'!AA$3,FALSE))/100</f>
        <v>1.1673811732913299E-2</v>
      </c>
      <c r="I102" s="83">
        <f>(VLOOKUP($A101,'Occupancy Raw Data'!$B$8:$BE$51,'Occupancy Raw Data'!AB$3,FALSE))/100</f>
        <v>4.7602503532746206E-2</v>
      </c>
      <c r="J102" s="82">
        <f>(VLOOKUP($A101,'Occupancy Raw Data'!$B$8:$BE$51,'Occupancy Raw Data'!AC$3,FALSE))/100</f>
        <v>2.9688650797445398E-2</v>
      </c>
      <c r="K102" s="84">
        <f>(VLOOKUP($A101,'Occupancy Raw Data'!$B$8:$BE$51,'Occupancy Raw Data'!AE$3,FALSE))/100</f>
        <v>4.7923762462738904E-2</v>
      </c>
      <c r="M102" s="81">
        <f>(VLOOKUP($A101,'ADR Raw Data'!$B$6:$BE$49,'ADR Raw Data'!T$1,FALSE))/100</f>
        <v>4.0573038191730505E-2</v>
      </c>
      <c r="N102" s="82">
        <f>(VLOOKUP($A101,'ADR Raw Data'!$B$6:$BE$49,'ADR Raw Data'!U$1,FALSE))/100</f>
        <v>9.8676666578230099E-2</v>
      </c>
      <c r="O102" s="82">
        <f>(VLOOKUP($A101,'ADR Raw Data'!$B$6:$BE$49,'ADR Raw Data'!V$1,FALSE))/100</f>
        <v>0.10139451631518299</v>
      </c>
      <c r="P102" s="82">
        <f>(VLOOKUP($A101,'ADR Raw Data'!$B$6:$BE$49,'ADR Raw Data'!W$1,FALSE))/100</f>
        <v>0.11256727017943299</v>
      </c>
      <c r="Q102" s="82">
        <f>(VLOOKUP($A101,'ADR Raw Data'!$B$6:$BE$49,'ADR Raw Data'!X$1,FALSE))/100</f>
        <v>9.1832295673545991E-2</v>
      </c>
      <c r="R102" s="82">
        <f>(VLOOKUP($A101,'ADR Raw Data'!$B$6:$BE$49,'ADR Raw Data'!Y$1,FALSE))/100</f>
        <v>9.1529223470460594E-2</v>
      </c>
      <c r="S102" s="83">
        <f>(VLOOKUP($A101,'ADR Raw Data'!$B$6:$BE$49,'ADR Raw Data'!AA$1,FALSE))/100</f>
        <v>3.7078658172802502E-2</v>
      </c>
      <c r="T102" s="83">
        <f>(VLOOKUP($A101,'ADR Raw Data'!$B$6:$BE$49,'ADR Raw Data'!AB$1,FALSE))/100</f>
        <v>4.5647833841318007E-2</v>
      </c>
      <c r="U102" s="82">
        <f>(VLOOKUP($A101,'ADR Raw Data'!$B$6:$BE$49,'ADR Raw Data'!AC$1,FALSE))/100</f>
        <v>4.1477398464654806E-2</v>
      </c>
      <c r="V102" s="84">
        <f>(VLOOKUP($A101,'ADR Raw Data'!$B$6:$BE$49,'ADR Raw Data'!AE$1,FALSE))/100</f>
        <v>7.3614684069167102E-2</v>
      </c>
      <c r="X102" s="81">
        <f>(VLOOKUP($A101,'RevPAR Raw Data'!$B$6:$BE$43,'RevPAR Raw Data'!T$1,FALSE))/100</f>
        <v>4.7604344536804802E-2</v>
      </c>
      <c r="Y102" s="82">
        <f>(VLOOKUP($A101,'RevPAR Raw Data'!$B$6:$BE$43,'RevPAR Raw Data'!U$1,FALSE))/100</f>
        <v>0.14751770467879599</v>
      </c>
      <c r="Z102" s="82">
        <f>(VLOOKUP($A101,'RevPAR Raw Data'!$B$6:$BE$43,'RevPAR Raw Data'!V$1,FALSE))/100</f>
        <v>0.182910917057133</v>
      </c>
      <c r="AA102" s="82">
        <f>(VLOOKUP($A101,'RevPAR Raw Data'!$B$6:$BE$43,'RevPAR Raw Data'!W$1,FALSE))/100</f>
        <v>0.20444345461784599</v>
      </c>
      <c r="AB102" s="82">
        <f>(VLOOKUP($A101,'RevPAR Raw Data'!$B$6:$BE$43,'RevPAR Raw Data'!X$1,FALSE))/100</f>
        <v>0.16033720462989301</v>
      </c>
      <c r="AC102" s="82">
        <f>(VLOOKUP($A101,'RevPAR Raw Data'!$B$6:$BE$43,'RevPAR Raw Data'!Y$1,FALSE))/100</f>
        <v>0.15281306152580401</v>
      </c>
      <c r="AD102" s="83">
        <f>(VLOOKUP($A101,'RevPAR Raw Data'!$B$6:$BE$43,'RevPAR Raw Data'!AA$1,FALSE))/100</f>
        <v>4.91853191805341E-2</v>
      </c>
      <c r="AE102" s="83">
        <f>(VLOOKUP($A101,'RevPAR Raw Data'!$B$6:$BE$43,'RevPAR Raw Data'!AB$1,FALSE))/100</f>
        <v>9.5423288545757809E-2</v>
      </c>
      <c r="AF102" s="82">
        <f>(VLOOKUP($A101,'RevPAR Raw Data'!$B$6:$BE$43,'RevPAR Raw Data'!AC$1,FALSE))/100</f>
        <v>7.2397457261103804E-2</v>
      </c>
      <c r="AG102" s="84">
        <f>(VLOOKUP($A101,'RevPAR Raw Data'!$B$6:$BE$43,'RevPAR Raw Data'!AE$1,FALSE))/100</f>
        <v>0.12506633916500601</v>
      </c>
    </row>
    <row r="103" spans="1:33" x14ac:dyDescent="0.2">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x14ac:dyDescent="0.2">
      <c r="A104" s="108" t="s">
        <v>53</v>
      </c>
      <c r="B104" s="109">
        <f>(VLOOKUP($A104,'Occupancy Raw Data'!$B$8:$BE$54,'Occupancy Raw Data'!G$3,FALSE))/100</f>
        <v>0.51763453937366899</v>
      </c>
      <c r="C104" s="110">
        <f>(VLOOKUP($A104,'Occupancy Raw Data'!$B$8:$BE$54,'Occupancy Raw Data'!H$3,FALSE))/100</f>
        <v>0.60413499543934301</v>
      </c>
      <c r="D104" s="110">
        <f>(VLOOKUP($A104,'Occupancy Raw Data'!$B$8:$BE$54,'Occupancy Raw Data'!I$3,FALSE))/100</f>
        <v>0.61720887807844305</v>
      </c>
      <c r="E104" s="110">
        <f>(VLOOKUP($A104,'Occupancy Raw Data'!$B$8:$BE$54,'Occupancy Raw Data'!J$3,FALSE))/100</f>
        <v>0.63605959258133093</v>
      </c>
      <c r="F104" s="110">
        <f>(VLOOKUP($A104,'Occupancy Raw Data'!$B$8:$BE$54,'Occupancy Raw Data'!K$3,FALSE))/100</f>
        <v>0.64350866524779504</v>
      </c>
      <c r="G104" s="111">
        <f>(VLOOKUP($A104,'Occupancy Raw Data'!$B$8:$BE$54,'Occupancy Raw Data'!L$3,FALSE))/100</f>
        <v>0.60370933414411598</v>
      </c>
      <c r="H104" s="91">
        <f>(VLOOKUP($A104,'Occupancy Raw Data'!$B$8:$BE$54,'Occupancy Raw Data'!N$3,FALSE))/100</f>
        <v>0.720735785953177</v>
      </c>
      <c r="I104" s="91">
        <f>(VLOOKUP($A104,'Occupancy Raw Data'!$B$8:$BE$54,'Occupancy Raw Data'!O$3,FALSE))/100</f>
        <v>0.75418060200668802</v>
      </c>
      <c r="J104" s="111">
        <f>(VLOOKUP($A104,'Occupancy Raw Data'!$B$8:$BE$54,'Occupancy Raw Data'!P$3,FALSE))/100</f>
        <v>0.73745819397993306</v>
      </c>
      <c r="K104" s="112">
        <f>(VLOOKUP($A104,'Occupancy Raw Data'!$B$8:$BE$54,'Occupancy Raw Data'!R$3,FALSE))/100</f>
        <v>0.64192329409720694</v>
      </c>
      <c r="M104" s="113">
        <f>VLOOKUP($A104,'ADR Raw Data'!$B$6:$BE$54,'ADR Raw Data'!G$1,FALSE)</f>
        <v>95.346837004405202</v>
      </c>
      <c r="N104" s="114">
        <f>VLOOKUP($A104,'ADR Raw Data'!$B$6:$BE$54,'ADR Raw Data'!H$1,FALSE)</f>
        <v>99.138120281831903</v>
      </c>
      <c r="O104" s="114">
        <f>VLOOKUP($A104,'ADR Raw Data'!$B$6:$BE$54,'ADR Raw Data'!I$1,FALSE)</f>
        <v>99.9983990147783</v>
      </c>
      <c r="P104" s="114">
        <f>VLOOKUP($A104,'ADR Raw Data'!$B$6:$BE$54,'ADR Raw Data'!J$1,FALSE)</f>
        <v>99.973943594646201</v>
      </c>
      <c r="Q104" s="114">
        <f>VLOOKUP($A104,'ADR Raw Data'!$B$6:$BE$54,'ADR Raw Data'!K$1,FALSE)</f>
        <v>99.521070163004893</v>
      </c>
      <c r="R104" s="115">
        <f>VLOOKUP($A104,'ADR Raw Data'!$B$6:$BE$54,'ADR Raw Data'!L$1,FALSE)</f>
        <v>98.921637792103098</v>
      </c>
      <c r="S104" s="114">
        <f>VLOOKUP($A104,'ADR Raw Data'!$B$6:$BE$54,'ADR Raw Data'!N$1,FALSE)</f>
        <v>114.80623286226501</v>
      </c>
      <c r="T104" s="114">
        <f>VLOOKUP($A104,'ADR Raw Data'!$B$6:$BE$54,'ADR Raw Data'!O$1,FALSE)</f>
        <v>119.524624067728</v>
      </c>
      <c r="U104" s="115">
        <f>VLOOKUP($A104,'ADR Raw Data'!$B$6:$BE$54,'ADR Raw Data'!P$1,FALSE)</f>
        <v>117.218924963924</v>
      </c>
      <c r="V104" s="116">
        <f>VLOOKUP($A104,'ADR Raw Data'!$B$6:$BE$54,'ADR Raw Data'!R$1,FALSE)</f>
        <v>104.92746633737001</v>
      </c>
      <c r="X104" s="113">
        <f>VLOOKUP($A104,'RevPAR Raw Data'!$B$6:$BE$54,'RevPAR Raw Data'!G$1,FALSE)</f>
        <v>49.354816053511698</v>
      </c>
      <c r="Y104" s="114">
        <f>VLOOKUP($A104,'RevPAR Raw Data'!$B$6:$BE$54,'RevPAR Raw Data'!H$1,FALSE)</f>
        <v>59.892807844329504</v>
      </c>
      <c r="Z104" s="114">
        <f>VLOOKUP($A104,'RevPAR Raw Data'!$B$6:$BE$54,'RevPAR Raw Data'!I$1,FALSE)</f>
        <v>61.7198996655518</v>
      </c>
      <c r="AA104" s="114">
        <f>VLOOKUP($A104,'RevPAR Raw Data'!$B$6:$BE$54,'RevPAR Raw Data'!J$1,FALSE)</f>
        <v>63.589385831559703</v>
      </c>
      <c r="AB104" s="114">
        <f>VLOOKUP($A104,'RevPAR Raw Data'!$B$6:$BE$54,'RevPAR Raw Data'!K$1,FALSE)</f>
        <v>64.042671024627495</v>
      </c>
      <c r="AC104" s="115">
        <f>VLOOKUP($A104,'RevPAR Raw Data'!$B$6:$BE$54,'RevPAR Raw Data'!L$1,FALSE)</f>
        <v>59.719916083915997</v>
      </c>
      <c r="AD104" s="114">
        <f>VLOOKUP($A104,'RevPAR Raw Data'!$B$6:$BE$54,'RevPAR Raw Data'!N$1,FALSE)</f>
        <v>82.7449604743083</v>
      </c>
      <c r="AE104" s="114">
        <f>VLOOKUP($A104,'RevPAR Raw Data'!$B$6:$BE$54,'RevPAR Raw Data'!O$1,FALSE)</f>
        <v>90.143152934022396</v>
      </c>
      <c r="AF104" s="115">
        <f>VLOOKUP($A104,'RevPAR Raw Data'!$B$6:$BE$54,'RevPAR Raw Data'!P$1,FALSE)</f>
        <v>86.444056704165305</v>
      </c>
      <c r="AG104" s="116">
        <f>VLOOKUP($A104,'RevPAR Raw Data'!$B$6:$BE$54,'RevPAR Raw Data'!R$1,FALSE)</f>
        <v>67.355384832558698</v>
      </c>
    </row>
    <row r="105" spans="1:33" x14ac:dyDescent="0.2">
      <c r="A105" s="93" t="s">
        <v>14</v>
      </c>
      <c r="B105" s="81">
        <f>(VLOOKUP($A104,'Occupancy Raw Data'!$B$8:$BE$54,'Occupancy Raw Data'!T$3,FALSE))/100</f>
        <v>4.1070711193619804E-2</v>
      </c>
      <c r="C105" s="82">
        <f>(VLOOKUP($A104,'Occupancy Raw Data'!$B$8:$BE$54,'Occupancy Raw Data'!U$3,FALSE))/100</f>
        <v>1.9250997790064599E-2</v>
      </c>
      <c r="D105" s="82">
        <f>(VLOOKUP($A104,'Occupancy Raw Data'!$B$8:$BE$54,'Occupancy Raw Data'!V$3,FALSE))/100</f>
        <v>5.59126163600093E-3</v>
      </c>
      <c r="E105" s="82">
        <f>(VLOOKUP($A104,'Occupancy Raw Data'!$B$8:$BE$54,'Occupancy Raw Data'!W$3,FALSE))/100</f>
        <v>1.9083573431399502E-2</v>
      </c>
      <c r="F105" s="82">
        <f>(VLOOKUP($A104,'Occupancy Raw Data'!$B$8:$BE$54,'Occupancy Raw Data'!X$3,FALSE))/100</f>
        <v>6.5641111894580897E-2</v>
      </c>
      <c r="G105" s="82">
        <f>(VLOOKUP($A104,'Occupancy Raw Data'!$B$8:$BE$54,'Occupancy Raw Data'!Y$3,FALSE))/100</f>
        <v>2.9611462741167396E-2</v>
      </c>
      <c r="H105" s="83">
        <f>(VLOOKUP($A104,'Occupancy Raw Data'!$B$8:$BE$54,'Occupancy Raw Data'!AA$3,FALSE))/100</f>
        <v>6.4704591186262303E-2</v>
      </c>
      <c r="I105" s="83">
        <f>(VLOOKUP($A104,'Occupancy Raw Data'!$B$8:$BE$54,'Occupancy Raw Data'!AB$3,FALSE))/100</f>
        <v>7.3365650796036699E-2</v>
      </c>
      <c r="J105" s="82">
        <f>(VLOOKUP($A104,'Occupancy Raw Data'!$B$8:$BE$54,'Occupancy Raw Data'!AC$3,FALSE))/100</f>
        <v>6.9115783911662398E-2</v>
      </c>
      <c r="K105" s="84">
        <f>(VLOOKUP($A104,'Occupancy Raw Data'!$B$8:$BE$54,'Occupancy Raw Data'!AE$3,FALSE))/100</f>
        <v>4.2252391622408701E-2</v>
      </c>
      <c r="M105" s="81">
        <f>(VLOOKUP($A104,'ADR Raw Data'!$B$6:$BE$54,'ADR Raw Data'!T$1,FALSE))/100</f>
        <v>-5.0640006019561097E-2</v>
      </c>
      <c r="N105" s="82">
        <f>(VLOOKUP($A104,'ADR Raw Data'!$B$6:$BE$54,'ADR Raw Data'!U$1,FALSE))/100</f>
        <v>-3.91661129278034E-2</v>
      </c>
      <c r="O105" s="82">
        <f>(VLOOKUP($A104,'ADR Raw Data'!$B$6:$BE$54,'ADR Raw Data'!V$1,FALSE))/100</f>
        <v>-5.9063288811333298E-2</v>
      </c>
      <c r="P105" s="82">
        <f>(VLOOKUP($A104,'ADR Raw Data'!$B$6:$BE$54,'ADR Raw Data'!W$1,FALSE))/100</f>
        <v>-4.9432936183550602E-2</v>
      </c>
      <c r="Q105" s="82">
        <f>(VLOOKUP($A104,'ADR Raw Data'!$B$6:$BE$54,'ADR Raw Data'!X$1,FALSE))/100</f>
        <v>-4.8884579425024499E-2</v>
      </c>
      <c r="R105" s="82">
        <f>(VLOOKUP($A104,'ADR Raw Data'!$B$6:$BE$54,'ADR Raw Data'!Y$1,FALSE))/100</f>
        <v>-4.9617971062272399E-2</v>
      </c>
      <c r="S105" s="83">
        <f>(VLOOKUP($A104,'ADR Raw Data'!$B$6:$BE$54,'ADR Raw Data'!AA$1,FALSE))/100</f>
        <v>-2.93928659091693E-2</v>
      </c>
      <c r="T105" s="83">
        <f>(VLOOKUP($A104,'ADR Raw Data'!$B$6:$BE$54,'ADR Raw Data'!AB$1,FALSE))/100</f>
        <v>-2.2016632059039899E-2</v>
      </c>
      <c r="U105" s="82">
        <f>(VLOOKUP($A104,'ADR Raw Data'!$B$6:$BE$54,'ADR Raw Data'!AC$1,FALSE))/100</f>
        <v>-2.5496368011816602E-2</v>
      </c>
      <c r="V105" s="84">
        <f>(VLOOKUP($A104,'ADR Raw Data'!$B$6:$BE$54,'ADR Raw Data'!AE$1,FALSE))/100</f>
        <v>-3.9740142790541201E-2</v>
      </c>
      <c r="X105" s="81">
        <f>(VLOOKUP($A104,'RevPAR Raw Data'!$B$6:$BE$54,'RevPAR Raw Data'!T$1,FALSE))/100</f>
        <v>-1.1649115888013799E-2</v>
      </c>
      <c r="Y105" s="82">
        <f>(VLOOKUP($A104,'RevPAR Raw Data'!$B$6:$BE$54,'RevPAR Raw Data'!U$1,FALSE))/100</f>
        <v>-2.06691018911574E-2</v>
      </c>
      <c r="Z105" s="82">
        <f>(VLOOKUP($A104,'RevPAR Raw Data'!$B$6:$BE$54,'RevPAR Raw Data'!V$1,FALSE))/100</f>
        <v>-5.3802265476159204E-2</v>
      </c>
      <c r="AA105" s="82">
        <f>(VLOOKUP($A104,'RevPAR Raw Data'!$B$6:$BE$54,'RevPAR Raw Data'!W$1,FALSE))/100</f>
        <v>-3.1292719819739495E-2</v>
      </c>
      <c r="AB105" s="82">
        <f>(VLOOKUP($A104,'RevPAR Raw Data'!$B$6:$BE$54,'RevPAR Raw Data'!X$1,FALSE))/100</f>
        <v>1.35476943215988E-2</v>
      </c>
      <c r="AC105" s="82">
        <f>(VLOOKUP($A104,'RevPAR Raw Data'!$B$6:$BE$54,'RevPAR Raw Data'!Y$1,FALSE))/100</f>
        <v>-2.1475769022507699E-2</v>
      </c>
      <c r="AD105" s="83">
        <f>(VLOOKUP($A104,'RevPAR Raw Data'!$B$6:$BE$54,'RevPAR Raw Data'!AA$1,FALSE))/100</f>
        <v>3.3409871904647497E-2</v>
      </c>
      <c r="AE105" s="83">
        <f>(VLOOKUP($A104,'RevPAR Raw Data'!$B$6:$BE$54,'RevPAR Raw Data'!AB$1,FALSE))/100</f>
        <v>4.9733754197648396E-2</v>
      </c>
      <c r="AF105" s="82">
        <f>(VLOOKUP($A104,'RevPAR Raw Data'!$B$6:$BE$54,'RevPAR Raw Data'!AC$1,FALSE))/100</f>
        <v>4.1857214437808793E-2</v>
      </c>
      <c r="AG105" s="84">
        <f>(VLOOKUP($A104,'RevPAR Raw Data'!$B$6:$BE$54,'RevPAR Raw Data'!AE$1,FALSE))/100</f>
        <v>8.3313275555112101E-4</v>
      </c>
    </row>
    <row r="106" spans="1:33" x14ac:dyDescent="0.2">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x14ac:dyDescent="0.2">
      <c r="A107" s="108" t="s">
        <v>52</v>
      </c>
      <c r="B107" s="109">
        <f>(VLOOKUP($A107,'Occupancy Raw Data'!$B$8:$BE$45,'Occupancy Raw Data'!G$3,FALSE))/100</f>
        <v>0.57588974180041808</v>
      </c>
      <c r="C107" s="110">
        <f>(VLOOKUP($A107,'Occupancy Raw Data'!$B$8:$BE$45,'Occupancy Raw Data'!H$3,FALSE))/100</f>
        <v>0.70760642009769692</v>
      </c>
      <c r="D107" s="110">
        <f>(VLOOKUP($A107,'Occupancy Raw Data'!$B$8:$BE$45,'Occupancy Raw Data'!I$3,FALSE))/100</f>
        <v>0.74214933705512909</v>
      </c>
      <c r="E107" s="110">
        <f>(VLOOKUP($A107,'Occupancy Raw Data'!$B$8:$BE$45,'Occupancy Raw Data'!J$3,FALSE))/100</f>
        <v>0.76221214235868795</v>
      </c>
      <c r="F107" s="110">
        <f>(VLOOKUP($A107,'Occupancy Raw Data'!$B$8:$BE$45,'Occupancy Raw Data'!K$3,FALSE))/100</f>
        <v>0.69766224703419299</v>
      </c>
      <c r="G107" s="111">
        <f>(VLOOKUP($A107,'Occupancy Raw Data'!$B$8:$BE$45,'Occupancy Raw Data'!L$3,FALSE))/100</f>
        <v>0.69710397766922494</v>
      </c>
      <c r="H107" s="91">
        <f>(VLOOKUP($A107,'Occupancy Raw Data'!$B$8:$BE$45,'Occupancy Raw Data'!N$3,FALSE))/100</f>
        <v>0.7501744591765519</v>
      </c>
      <c r="I107" s="91">
        <f>(VLOOKUP($A107,'Occupancy Raw Data'!$B$8:$BE$45,'Occupancy Raw Data'!O$3,FALSE))/100</f>
        <v>0.74354501046755006</v>
      </c>
      <c r="J107" s="111">
        <f>(VLOOKUP($A107,'Occupancy Raw Data'!$B$8:$BE$45,'Occupancy Raw Data'!P$3,FALSE))/100</f>
        <v>0.74685973482205104</v>
      </c>
      <c r="K107" s="112">
        <f>(VLOOKUP($A107,'Occupancy Raw Data'!$B$8:$BE$45,'Occupancy Raw Data'!R$3,FALSE))/100</f>
        <v>0.71131990828431801</v>
      </c>
      <c r="M107" s="113">
        <f>VLOOKUP($A107,'ADR Raw Data'!$B$6:$BE$43,'ADR Raw Data'!G$1,FALSE)</f>
        <v>97.475243865495301</v>
      </c>
      <c r="N107" s="114">
        <f>VLOOKUP($A107,'ADR Raw Data'!$B$6:$BE$43,'ADR Raw Data'!H$1,FALSE)</f>
        <v>99.455241617357004</v>
      </c>
      <c r="O107" s="114">
        <f>VLOOKUP($A107,'ADR Raw Data'!$B$6:$BE$43,'ADR Raw Data'!I$1,FALSE)</f>
        <v>102.821274094969</v>
      </c>
      <c r="P107" s="114">
        <f>VLOOKUP($A107,'ADR Raw Data'!$B$6:$BE$43,'ADR Raw Data'!J$1,FALSE)</f>
        <v>104.929095902952</v>
      </c>
      <c r="Q107" s="114">
        <f>VLOOKUP($A107,'ADR Raw Data'!$B$6:$BE$43,'ADR Raw Data'!K$1,FALSE)</f>
        <v>101.883628407101</v>
      </c>
      <c r="R107" s="115">
        <f>VLOOKUP($A107,'ADR Raw Data'!$B$6:$BE$43,'ADR Raw Data'!L$1,FALSE)</f>
        <v>101.527893788477</v>
      </c>
      <c r="S107" s="114">
        <f>VLOOKUP($A107,'ADR Raw Data'!$B$6:$BE$43,'ADR Raw Data'!N$1,FALSE)</f>
        <v>116.689316279069</v>
      </c>
      <c r="T107" s="114">
        <f>VLOOKUP($A107,'ADR Raw Data'!$B$6:$BE$43,'ADR Raw Data'!O$1,FALSE)</f>
        <v>117.40478413890099</v>
      </c>
      <c r="U107" s="115">
        <f>VLOOKUP($A107,'ADR Raw Data'!$B$6:$BE$43,'ADR Raw Data'!P$1,FALSE)</f>
        <v>117.045462508759</v>
      </c>
      <c r="V107" s="116">
        <f>VLOOKUP($A107,'ADR Raw Data'!$B$6:$BE$43,'ADR Raw Data'!R$1,FALSE)</f>
        <v>106.18300129638</v>
      </c>
      <c r="X107" s="113">
        <f>VLOOKUP($A107,'RevPAR Raw Data'!$B$6:$BE$43,'RevPAR Raw Data'!G$1,FALSE)</f>
        <v>56.134993021632901</v>
      </c>
      <c r="Y107" s="114">
        <f>VLOOKUP($A107,'RevPAR Raw Data'!$B$6:$BE$43,'RevPAR Raw Data'!H$1,FALSE)</f>
        <v>70.375167480809395</v>
      </c>
      <c r="Z107" s="114">
        <f>VLOOKUP($A107,'RevPAR Raw Data'!$B$6:$BE$43,'RevPAR Raw Data'!I$1,FALSE)</f>
        <v>76.308740404745194</v>
      </c>
      <c r="AA107" s="114">
        <f>VLOOKUP($A107,'RevPAR Raw Data'!$B$6:$BE$43,'RevPAR Raw Data'!J$1,FALSE)</f>
        <v>79.9782309839497</v>
      </c>
      <c r="AB107" s="114">
        <f>VLOOKUP($A107,'RevPAR Raw Data'!$B$6:$BE$43,'RevPAR Raw Data'!K$1,FALSE)</f>
        <v>71.080361130495405</v>
      </c>
      <c r="AC107" s="115">
        <f>VLOOKUP($A107,'RevPAR Raw Data'!$B$6:$BE$43,'RevPAR Raw Data'!L$1,FALSE)</f>
        <v>70.775498604326501</v>
      </c>
      <c r="AD107" s="114">
        <f>VLOOKUP($A107,'RevPAR Raw Data'!$B$6:$BE$43,'RevPAR Raw Data'!N$1,FALSE)</f>
        <v>87.537344731332794</v>
      </c>
      <c r="AE107" s="114">
        <f>VLOOKUP($A107,'RevPAR Raw Data'!$B$6:$BE$43,'RevPAR Raw Data'!O$1,FALSE)</f>
        <v>87.295741451500305</v>
      </c>
      <c r="AF107" s="115">
        <f>VLOOKUP($A107,'RevPAR Raw Data'!$B$6:$BE$43,'RevPAR Raw Data'!P$1,FALSE)</f>
        <v>87.4165430914166</v>
      </c>
      <c r="AG107" s="116">
        <f>VLOOKUP($A107,'RevPAR Raw Data'!$B$6:$BE$43,'RevPAR Raw Data'!R$1,FALSE)</f>
        <v>75.5300827434951</v>
      </c>
    </row>
    <row r="108" spans="1:33" x14ac:dyDescent="0.2">
      <c r="A108" s="93" t="s">
        <v>14</v>
      </c>
      <c r="B108" s="81">
        <f>(VLOOKUP($A107,'Occupancy Raw Data'!$B$8:$BE$51,'Occupancy Raw Data'!T$3,FALSE))/100</f>
        <v>0.114625306710487</v>
      </c>
      <c r="C108" s="82">
        <f>(VLOOKUP($A107,'Occupancy Raw Data'!$B$8:$BE$51,'Occupancy Raw Data'!U$3,FALSE))/100</f>
        <v>0.16007942944439801</v>
      </c>
      <c r="D108" s="82">
        <f>(VLOOKUP($A107,'Occupancy Raw Data'!$B$8:$BE$51,'Occupancy Raw Data'!V$3,FALSE))/100</f>
        <v>0.196106376801259</v>
      </c>
      <c r="E108" s="82">
        <f>(VLOOKUP($A107,'Occupancy Raw Data'!$B$8:$BE$51,'Occupancy Raw Data'!W$3,FALSE))/100</f>
        <v>0.152715349539714</v>
      </c>
      <c r="F108" s="82">
        <f>(VLOOKUP($A107,'Occupancy Raw Data'!$B$8:$BE$51,'Occupancy Raw Data'!X$3,FALSE))/100</f>
        <v>0.17590705454312999</v>
      </c>
      <c r="G108" s="82">
        <f>(VLOOKUP($A107,'Occupancy Raw Data'!$B$8:$BE$51,'Occupancy Raw Data'!Y$3,FALSE))/100</f>
        <v>0.16120887100432199</v>
      </c>
      <c r="H108" s="83">
        <f>(VLOOKUP($A107,'Occupancy Raw Data'!$B$8:$BE$51,'Occupancy Raw Data'!AA$3,FALSE))/100</f>
        <v>8.4873726658258E-2</v>
      </c>
      <c r="I108" s="83">
        <f>(VLOOKUP($A107,'Occupancy Raw Data'!$B$8:$BE$51,'Occupancy Raw Data'!AB$3,FALSE))/100</f>
        <v>1.6687752732444702E-2</v>
      </c>
      <c r="J108" s="82">
        <f>(VLOOKUP($A107,'Occupancy Raw Data'!$B$8:$BE$51,'Occupancy Raw Data'!AC$3,FALSE))/100</f>
        <v>4.9825754066138199E-2</v>
      </c>
      <c r="K108" s="84">
        <f>(VLOOKUP($A107,'Occupancy Raw Data'!$B$8:$BE$51,'Occupancy Raw Data'!AE$3,FALSE))/100</f>
        <v>0.12539005265962699</v>
      </c>
      <c r="M108" s="81">
        <f>(VLOOKUP($A107,'ADR Raw Data'!$B$6:$BE$49,'ADR Raw Data'!T$1,FALSE))/100</f>
        <v>2.7611673370156603E-2</v>
      </c>
      <c r="N108" s="82">
        <f>(VLOOKUP($A107,'ADR Raw Data'!$B$6:$BE$49,'ADR Raw Data'!U$1,FALSE))/100</f>
        <v>-7.7876960644911201E-3</v>
      </c>
      <c r="O108" s="82">
        <f>(VLOOKUP($A107,'ADR Raw Data'!$B$6:$BE$49,'ADR Raw Data'!V$1,FALSE))/100</f>
        <v>4.6648483739990095E-2</v>
      </c>
      <c r="P108" s="82">
        <f>(VLOOKUP($A107,'ADR Raw Data'!$B$6:$BE$49,'ADR Raw Data'!W$1,FALSE))/100</f>
        <v>3.4824984636757005E-2</v>
      </c>
      <c r="Q108" s="82">
        <f>(VLOOKUP($A107,'ADR Raw Data'!$B$6:$BE$49,'ADR Raw Data'!X$1,FALSE))/100</f>
        <v>4.3449162926118993E-2</v>
      </c>
      <c r="R108" s="82">
        <f>(VLOOKUP($A107,'ADR Raw Data'!$B$6:$BE$49,'ADR Raw Data'!Y$1,FALSE))/100</f>
        <v>2.9275809206134901E-2</v>
      </c>
      <c r="S108" s="83">
        <f>(VLOOKUP($A107,'ADR Raw Data'!$B$6:$BE$49,'ADR Raw Data'!AA$1,FALSE))/100</f>
        <v>4.3242179661040693E-2</v>
      </c>
      <c r="T108" s="83">
        <f>(VLOOKUP($A107,'ADR Raw Data'!$B$6:$BE$49,'ADR Raw Data'!AB$1,FALSE))/100</f>
        <v>2.0832689039590801E-2</v>
      </c>
      <c r="U108" s="82">
        <f>(VLOOKUP($A107,'ADR Raw Data'!$B$6:$BE$49,'ADR Raw Data'!AC$1,FALSE))/100</f>
        <v>3.1465571738596099E-2</v>
      </c>
      <c r="V108" s="84">
        <f>(VLOOKUP($A107,'ADR Raw Data'!$B$6:$BE$49,'ADR Raw Data'!AE$1,FALSE))/100</f>
        <v>2.6808392608553003E-2</v>
      </c>
      <c r="X108" s="81">
        <f>(VLOOKUP($A107,'RevPAR Raw Data'!$B$6:$BE$43,'RevPAR Raw Data'!T$1,FALSE))/100</f>
        <v>0.145401976609488</v>
      </c>
      <c r="Y108" s="82">
        <f>(VLOOKUP($A107,'RevPAR Raw Data'!$B$6:$BE$43,'RevPAR Raw Data'!U$1,FALSE))/100</f>
        <v>0.15104508343721601</v>
      </c>
      <c r="Z108" s="82">
        <f>(VLOOKUP($A107,'RevPAR Raw Data'!$B$6:$BE$43,'RevPAR Raw Data'!V$1,FALSE))/100</f>
        <v>0.25190292567077099</v>
      </c>
      <c r="AA108" s="82">
        <f>(VLOOKUP($A107,'RevPAR Raw Data'!$B$6:$BE$43,'RevPAR Raw Data'!W$1,FALSE))/100</f>
        <v>0.19285864387798898</v>
      </c>
      <c r="AB108" s="82">
        <f>(VLOOKUP($A107,'RevPAR Raw Data'!$B$6:$BE$43,'RevPAR Raw Data'!X$1,FALSE))/100</f>
        <v>0.22699923174194703</v>
      </c>
      <c r="AC108" s="82">
        <f>(VLOOKUP($A107,'RevPAR Raw Data'!$B$6:$BE$43,'RevPAR Raw Data'!Y$1,FALSE))/100</f>
        <v>0.19520420036031599</v>
      </c>
      <c r="AD108" s="83">
        <f>(VLOOKUP($A107,'RevPAR Raw Data'!$B$6:$BE$43,'RevPAR Raw Data'!AA$1,FALSE))/100</f>
        <v>0.131786031255957</v>
      </c>
      <c r="AE108" s="83">
        <f>(VLOOKUP($A107,'RevPAR Raw Data'!$B$6:$BE$43,'RevPAR Raw Data'!AB$1,FALSE))/100</f>
        <v>3.7868092535480097E-2</v>
      </c>
      <c r="AF108" s="82">
        <f>(VLOOKUP($A107,'RevPAR Raw Data'!$B$6:$BE$43,'RevPAR Raw Data'!AC$1,FALSE))/100</f>
        <v>8.2859121643732103E-2</v>
      </c>
      <c r="AG108" s="84">
        <f>(VLOOKUP($A107,'RevPAR Raw Data'!$B$6:$BE$43,'RevPAR Raw Data'!AE$1,FALSE))/100</f>
        <v>0.15555995102908601</v>
      </c>
    </row>
    <row r="109" spans="1:33" x14ac:dyDescent="0.2">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x14ac:dyDescent="0.2">
      <c r="A110" s="108" t="s">
        <v>55</v>
      </c>
      <c r="B110" s="109">
        <f>(VLOOKUP($A110,'Occupancy Raw Data'!$B$8:$BE$45,'Occupancy Raw Data'!G$3,FALSE))/100</f>
        <v>0.55388813096862199</v>
      </c>
      <c r="C110" s="110">
        <f>(VLOOKUP($A110,'Occupancy Raw Data'!$B$8:$BE$45,'Occupancy Raw Data'!H$3,FALSE))/100</f>
        <v>0.662054180471642</v>
      </c>
      <c r="D110" s="110">
        <f>(VLOOKUP($A110,'Occupancy Raw Data'!$B$8:$BE$45,'Occupancy Raw Data'!I$3,FALSE))/100</f>
        <v>0.69245761060222089</v>
      </c>
      <c r="E110" s="110">
        <f>(VLOOKUP($A110,'Occupancy Raw Data'!$B$8:$BE$45,'Occupancy Raw Data'!J$3,FALSE))/100</f>
        <v>0.70005846813486594</v>
      </c>
      <c r="F110" s="110">
        <f>(VLOOKUP($A110,'Occupancy Raw Data'!$B$8:$BE$45,'Occupancy Raw Data'!K$3,FALSE))/100</f>
        <v>0.69752484895731792</v>
      </c>
      <c r="G110" s="111">
        <f>(VLOOKUP($A110,'Occupancy Raw Data'!$B$8:$BE$45,'Occupancy Raw Data'!L$3,FALSE))/100</f>
        <v>0.6611966478269341</v>
      </c>
      <c r="H110" s="91">
        <f>(VLOOKUP($A110,'Occupancy Raw Data'!$B$8:$BE$45,'Occupancy Raw Data'!N$3,FALSE))/100</f>
        <v>0.76300916000779495</v>
      </c>
      <c r="I110" s="91">
        <f>(VLOOKUP($A110,'Occupancy Raw Data'!$B$8:$BE$45,'Occupancy Raw Data'!O$3,FALSE))/100</f>
        <v>0.76573767296823203</v>
      </c>
      <c r="J110" s="111">
        <f>(VLOOKUP($A110,'Occupancy Raw Data'!$B$8:$BE$45,'Occupancy Raw Data'!P$3,FALSE))/100</f>
        <v>0.76437341648801393</v>
      </c>
      <c r="K110" s="112">
        <f>(VLOOKUP($A110,'Occupancy Raw Data'!$B$8:$BE$45,'Occupancy Raw Data'!R$3,FALSE))/100</f>
        <v>0.69067572458724202</v>
      </c>
      <c r="M110" s="113">
        <f>VLOOKUP($A110,'ADR Raw Data'!$B$6:$BE$43,'ADR Raw Data'!G$1,FALSE)</f>
        <v>144.11532019704401</v>
      </c>
      <c r="N110" s="114">
        <f>VLOOKUP($A110,'ADR Raw Data'!$B$6:$BE$43,'ADR Raw Data'!H$1,FALSE)</f>
        <v>142.07506623491301</v>
      </c>
      <c r="O110" s="114">
        <f>VLOOKUP($A110,'ADR Raw Data'!$B$6:$BE$43,'ADR Raw Data'!I$1,FALSE)</f>
        <v>147.158643399943</v>
      </c>
      <c r="P110" s="114">
        <f>VLOOKUP($A110,'ADR Raw Data'!$B$6:$BE$43,'ADR Raw Data'!J$1,FALSE)</f>
        <v>146.312048997772</v>
      </c>
      <c r="Q110" s="114">
        <f>VLOOKUP($A110,'ADR Raw Data'!$B$6:$BE$43,'ADR Raw Data'!K$1,FALSE)</f>
        <v>153.56441184688401</v>
      </c>
      <c r="R110" s="115">
        <f>VLOOKUP($A110,'ADR Raw Data'!$B$6:$BE$43,'ADR Raw Data'!L$1,FALSE)</f>
        <v>146.80300123798801</v>
      </c>
      <c r="S110" s="114">
        <f>VLOOKUP($A110,'ADR Raw Data'!$B$6:$BE$43,'ADR Raw Data'!N$1,FALSE)</f>
        <v>202.00535887611699</v>
      </c>
      <c r="T110" s="114">
        <f>VLOOKUP($A110,'ADR Raw Data'!$B$6:$BE$43,'ADR Raw Data'!O$1,FALSE)</f>
        <v>206.21312547721999</v>
      </c>
      <c r="U110" s="115">
        <f>VLOOKUP($A110,'ADR Raw Data'!$B$6:$BE$43,'ADR Raw Data'!P$1,FALSE)</f>
        <v>204.112997195308</v>
      </c>
      <c r="V110" s="116">
        <f>VLOOKUP($A110,'ADR Raw Data'!$B$6:$BE$43,'ADR Raw Data'!R$1,FALSE)</f>
        <v>164.92448341194</v>
      </c>
      <c r="X110" s="113">
        <f>VLOOKUP($A110,'RevPAR Raw Data'!$B$6:$BE$43,'RevPAR Raw Data'!G$1,FALSE)</f>
        <v>79.823765347885399</v>
      </c>
      <c r="Y110" s="114">
        <f>VLOOKUP($A110,'RevPAR Raw Data'!$B$6:$BE$43,'RevPAR Raw Data'!H$1,FALSE)</f>
        <v>94.061391541609794</v>
      </c>
      <c r="Z110" s="114">
        <f>VLOOKUP($A110,'RevPAR Raw Data'!$B$6:$BE$43,'RevPAR Raw Data'!I$1,FALSE)</f>
        <v>101.901122588189</v>
      </c>
      <c r="AA110" s="114">
        <f>VLOOKUP($A110,'RevPAR Raw Data'!$B$6:$BE$43,'RevPAR Raw Data'!J$1,FALSE)</f>
        <v>102.42698889105399</v>
      </c>
      <c r="AB110" s="114">
        <f>VLOOKUP($A110,'RevPAR Raw Data'!$B$6:$BE$43,'RevPAR Raw Data'!K$1,FALSE)</f>
        <v>107.114993178717</v>
      </c>
      <c r="AC110" s="115">
        <f>VLOOKUP($A110,'RevPAR Raw Data'!$B$6:$BE$43,'RevPAR Raw Data'!L$1,FALSE)</f>
        <v>97.065652309491298</v>
      </c>
      <c r="AD110" s="114">
        <f>VLOOKUP($A110,'RevPAR Raw Data'!$B$6:$BE$43,'RevPAR Raw Data'!N$1,FALSE)</f>
        <v>154.131939193139</v>
      </c>
      <c r="AE110" s="114">
        <f>VLOOKUP($A110,'RevPAR Raw Data'!$B$6:$BE$43,'RevPAR Raw Data'!O$1,FALSE)</f>
        <v>157.90515883843301</v>
      </c>
      <c r="AF110" s="115">
        <f>VLOOKUP($A110,'RevPAR Raw Data'!$B$6:$BE$43,'RevPAR Raw Data'!P$1,FALSE)</f>
        <v>156.01854901578599</v>
      </c>
      <c r="AG110" s="116">
        <f>VLOOKUP($A110,'RevPAR Raw Data'!$B$6:$BE$43,'RevPAR Raw Data'!R$1,FALSE)</f>
        <v>113.909337082718</v>
      </c>
    </row>
    <row r="111" spans="1:33" x14ac:dyDescent="0.2">
      <c r="A111" s="93" t="s">
        <v>14</v>
      </c>
      <c r="B111" s="81">
        <f>(VLOOKUP($A110,'Occupancy Raw Data'!$B$8:$BE$51,'Occupancy Raw Data'!T$3,FALSE))/100</f>
        <v>5.0514191518120699E-2</v>
      </c>
      <c r="C111" s="82">
        <f>(VLOOKUP($A110,'Occupancy Raw Data'!$B$8:$BE$51,'Occupancy Raw Data'!U$3,FALSE))/100</f>
        <v>4.5515961800818495E-2</v>
      </c>
      <c r="D111" s="82">
        <f>(VLOOKUP($A110,'Occupancy Raw Data'!$B$8:$BE$51,'Occupancy Raw Data'!V$3,FALSE))/100</f>
        <v>4.7863299976373206E-3</v>
      </c>
      <c r="E111" s="82">
        <f>(VLOOKUP($A110,'Occupancy Raw Data'!$B$8:$BE$51,'Occupancy Raw Data'!W$3,FALSE))/100</f>
        <v>3.1896218711339901E-2</v>
      </c>
      <c r="F111" s="82">
        <f>(VLOOKUP($A110,'Occupancy Raw Data'!$B$8:$BE$51,'Occupancy Raw Data'!X$3,FALSE))/100</f>
        <v>9.5571333419594409E-2</v>
      </c>
      <c r="G111" s="82">
        <f>(VLOOKUP($A110,'Occupancy Raw Data'!$B$8:$BE$51,'Occupancy Raw Data'!Y$3,FALSE))/100</f>
        <v>4.4629740371981301E-2</v>
      </c>
      <c r="H111" s="83">
        <f>(VLOOKUP($A110,'Occupancy Raw Data'!$B$8:$BE$51,'Occupancy Raw Data'!AA$3,FALSE))/100</f>
        <v>0.10618396140965601</v>
      </c>
      <c r="I111" s="83">
        <f>(VLOOKUP($A110,'Occupancy Raw Data'!$B$8:$BE$51,'Occupancy Raw Data'!AB$3,FALSE))/100</f>
        <v>6.5083262710886797E-2</v>
      </c>
      <c r="J111" s="82">
        <f>(VLOOKUP($A110,'Occupancy Raw Data'!$B$8:$BE$51,'Occupancy Raw Data'!AC$3,FALSE))/100</f>
        <v>8.5207943143943907E-2</v>
      </c>
      <c r="K111" s="84">
        <f>(VLOOKUP($A110,'Occupancy Raw Data'!$B$8:$BE$51,'Occupancy Raw Data'!AE$3,FALSE))/100</f>
        <v>5.7128617893943405E-2</v>
      </c>
      <c r="M111" s="81">
        <f>(VLOOKUP($A110,'ADR Raw Data'!$B$6:$BE$49,'ADR Raw Data'!T$1,FALSE))/100</f>
        <v>-6.5816370191664503E-2</v>
      </c>
      <c r="N111" s="82">
        <f>(VLOOKUP($A110,'ADR Raw Data'!$B$6:$BE$49,'ADR Raw Data'!U$1,FALSE))/100</f>
        <v>-9.6189073095857905E-2</v>
      </c>
      <c r="O111" s="82">
        <f>(VLOOKUP($A110,'ADR Raw Data'!$B$6:$BE$49,'ADR Raw Data'!V$1,FALSE))/100</f>
        <v>-7.3927057456870199E-2</v>
      </c>
      <c r="P111" s="82">
        <f>(VLOOKUP($A110,'ADR Raw Data'!$B$6:$BE$49,'ADR Raw Data'!W$1,FALSE))/100</f>
        <v>-6.5269953441900702E-2</v>
      </c>
      <c r="Q111" s="82">
        <f>(VLOOKUP($A110,'ADR Raw Data'!$B$6:$BE$49,'ADR Raw Data'!X$1,FALSE))/100</f>
        <v>4.3886574481185195E-3</v>
      </c>
      <c r="R111" s="82">
        <f>(VLOOKUP($A110,'ADR Raw Data'!$B$6:$BE$49,'ADR Raw Data'!Y$1,FALSE))/100</f>
        <v>-5.9389099356354495E-2</v>
      </c>
      <c r="S111" s="83">
        <f>(VLOOKUP($A110,'ADR Raw Data'!$B$6:$BE$49,'ADR Raw Data'!AA$1,FALSE))/100</f>
        <v>4.6030700946480103E-2</v>
      </c>
      <c r="T111" s="83">
        <f>(VLOOKUP($A110,'ADR Raw Data'!$B$6:$BE$49,'ADR Raw Data'!AB$1,FALSE))/100</f>
        <v>2.5514481080952202E-2</v>
      </c>
      <c r="U111" s="82">
        <f>(VLOOKUP($A110,'ADR Raw Data'!$B$6:$BE$49,'ADR Raw Data'!AC$1,FALSE))/100</f>
        <v>3.5151011201074001E-2</v>
      </c>
      <c r="V111" s="84">
        <f>(VLOOKUP($A110,'ADR Raw Data'!$B$6:$BE$49,'ADR Raw Data'!AE$1,FALSE))/100</f>
        <v>-2.25806443326152E-2</v>
      </c>
      <c r="X111" s="81">
        <f>(VLOOKUP($A110,'RevPAR Raw Data'!$B$6:$BE$43,'RevPAR Raw Data'!T$1,FALSE))/100</f>
        <v>-1.86268394024331E-2</v>
      </c>
      <c r="Y111" s="82">
        <f>(VLOOKUP($A110,'RevPAR Raw Data'!$B$6:$BE$43,'RevPAR Raw Data'!U$1,FALSE))/100</f>
        <v>-5.5051249471726599E-2</v>
      </c>
      <c r="Z111" s="82">
        <f>(VLOOKUP($A110,'RevPAR Raw Data'!$B$6:$BE$43,'RevPAR Raw Data'!V$1,FALSE))/100</f>
        <v>-6.9494566751975795E-2</v>
      </c>
      <c r="AA111" s="82">
        <f>(VLOOKUP($A110,'RevPAR Raw Data'!$B$6:$BE$43,'RevPAR Raw Data'!W$1,FALSE))/100</f>
        <v>-3.5455599440822598E-2</v>
      </c>
      <c r="AB111" s="82">
        <f>(VLOOKUP($A110,'RevPAR Raw Data'!$B$6:$BE$43,'RevPAR Raw Data'!X$1,FALSE))/100</f>
        <v>0.10037942071195101</v>
      </c>
      <c r="AC111" s="82">
        <f>(VLOOKUP($A110,'RevPAR Raw Data'!$B$6:$BE$43,'RevPAR Raw Data'!Y$1,FALSE))/100</f>
        <v>-1.74098790695731E-2</v>
      </c>
      <c r="AD111" s="83">
        <f>(VLOOKUP($A110,'RevPAR Raw Data'!$B$6:$BE$43,'RevPAR Raw Data'!AA$1,FALSE))/100</f>
        <v>0.157102384529097</v>
      </c>
      <c r="AE111" s="83">
        <f>(VLOOKUP($A110,'RevPAR Raw Data'!$B$6:$BE$43,'RevPAR Raw Data'!AB$1,FALSE))/100</f>
        <v>9.225830946696259E-2</v>
      </c>
      <c r="AF111" s="82">
        <f>(VLOOKUP($A110,'RevPAR Raw Data'!$B$6:$BE$43,'RevPAR Raw Data'!AC$1,FALSE))/100</f>
        <v>0.123354099708891</v>
      </c>
      <c r="AG111" s="84">
        <f>(VLOOKUP($A110,'RevPAR Raw Data'!$B$6:$BE$43,'RevPAR Raw Data'!AE$1,FALSE))/100</f>
        <v>3.3257972559451197E-2</v>
      </c>
    </row>
    <row r="112" spans="1:33" x14ac:dyDescent="0.2">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4" x14ac:dyDescent="0.2">
      <c r="A113" s="108" t="s">
        <v>54</v>
      </c>
      <c r="B113" s="109">
        <f>(VLOOKUP($A113,'Occupancy Raw Data'!$B$8:$BE$45,'Occupancy Raw Data'!G$3,FALSE))/100</f>
        <v>0.55079928952042601</v>
      </c>
      <c r="C113" s="110">
        <f>(VLOOKUP($A113,'Occupancy Raw Data'!$B$8:$BE$45,'Occupancy Raw Data'!H$3,FALSE))/100</f>
        <v>0.65950266429840099</v>
      </c>
      <c r="D113" s="110">
        <f>(VLOOKUP($A113,'Occupancy Raw Data'!$B$8:$BE$45,'Occupancy Raw Data'!I$3,FALSE))/100</f>
        <v>0.69875666074600307</v>
      </c>
      <c r="E113" s="110">
        <f>(VLOOKUP($A113,'Occupancy Raw Data'!$B$8:$BE$45,'Occupancy Raw Data'!J$3,FALSE))/100</f>
        <v>0.71847246891651806</v>
      </c>
      <c r="F113" s="110">
        <f>(VLOOKUP($A113,'Occupancy Raw Data'!$B$8:$BE$45,'Occupancy Raw Data'!K$3,FALSE))/100</f>
        <v>0.67602131438721103</v>
      </c>
      <c r="G113" s="111">
        <f>(VLOOKUP($A113,'Occupancy Raw Data'!$B$8:$BE$45,'Occupancy Raw Data'!L$3,FALSE))/100</f>
        <v>0.6607104795737121</v>
      </c>
      <c r="H113" s="91">
        <f>(VLOOKUP($A113,'Occupancy Raw Data'!$B$8:$BE$45,'Occupancy Raw Data'!N$3,FALSE))/100</f>
        <v>0.757371225577264</v>
      </c>
      <c r="I113" s="91">
        <f>(VLOOKUP($A113,'Occupancy Raw Data'!$B$8:$BE$45,'Occupancy Raw Data'!O$3,FALSE))/100</f>
        <v>0.78259325044404904</v>
      </c>
      <c r="J113" s="111">
        <f>(VLOOKUP($A113,'Occupancy Raw Data'!$B$8:$BE$45,'Occupancy Raw Data'!P$3,FALSE))/100</f>
        <v>0.76998223801065702</v>
      </c>
      <c r="K113" s="112">
        <f>(VLOOKUP($A113,'Occupancy Raw Data'!$B$8:$BE$45,'Occupancy Raw Data'!R$3,FALSE))/100</f>
        <v>0.69193098198426695</v>
      </c>
      <c r="M113" s="113">
        <f>VLOOKUP($A113,'ADR Raw Data'!$B$6:$BE$43,'ADR Raw Data'!G$1,FALSE)</f>
        <v>99.919629151886397</v>
      </c>
      <c r="N113" s="114">
        <f>VLOOKUP($A113,'ADR Raw Data'!$B$6:$BE$43,'ADR Raw Data'!H$1,FALSE)</f>
        <v>106.634640452464</v>
      </c>
      <c r="O113" s="114">
        <f>VLOOKUP($A113,'ADR Raw Data'!$B$6:$BE$43,'ADR Raw Data'!I$1,FALSE)</f>
        <v>110.13334519572901</v>
      </c>
      <c r="P113" s="114">
        <f>VLOOKUP($A113,'ADR Raw Data'!$B$6:$BE$43,'ADR Raw Data'!J$1,FALSE)</f>
        <v>112.26929789864</v>
      </c>
      <c r="Q113" s="114">
        <f>VLOOKUP($A113,'ADR Raw Data'!$B$6:$BE$43,'ADR Raw Data'!K$1,FALSE)</f>
        <v>107.179498160798</v>
      </c>
      <c r="R113" s="115">
        <f>VLOOKUP($A113,'ADR Raw Data'!$B$6:$BE$43,'ADR Raw Data'!L$1,FALSE)</f>
        <v>107.592034517984</v>
      </c>
      <c r="S113" s="114">
        <f>VLOOKUP($A113,'ADR Raw Data'!$B$6:$BE$43,'ADR Raw Data'!N$1,FALSE)</f>
        <v>119.122249061913</v>
      </c>
      <c r="T113" s="114">
        <f>VLOOKUP($A113,'ADR Raw Data'!$B$6:$BE$43,'ADR Raw Data'!O$1,FALSE)</f>
        <v>118.04314344076199</v>
      </c>
      <c r="U113" s="115">
        <f>VLOOKUP($A113,'ADR Raw Data'!$B$6:$BE$43,'ADR Raw Data'!P$1,FALSE)</f>
        <v>118.57385928489001</v>
      </c>
      <c r="V113" s="116">
        <f>VLOOKUP($A113,'ADR Raw Data'!$B$6:$BE$43,'ADR Raw Data'!R$1,FALSE)</f>
        <v>111.083633796618</v>
      </c>
      <c r="X113" s="113">
        <f>VLOOKUP($A113,'RevPAR Raw Data'!$B$6:$BE$43,'RevPAR Raw Data'!G$1,FALSE)</f>
        <v>55.035660746003501</v>
      </c>
      <c r="Y113" s="114">
        <f>VLOOKUP($A113,'RevPAR Raw Data'!$B$6:$BE$43,'RevPAR Raw Data'!H$1,FALSE)</f>
        <v>70.3258294849023</v>
      </c>
      <c r="Z113" s="114">
        <f>VLOOKUP($A113,'RevPAR Raw Data'!$B$6:$BE$43,'RevPAR Raw Data'!I$1,FALSE)</f>
        <v>76.956408525754796</v>
      </c>
      <c r="AA113" s="114">
        <f>VLOOKUP($A113,'RevPAR Raw Data'!$B$6:$BE$43,'RevPAR Raw Data'!J$1,FALSE)</f>
        <v>80.6623996447602</v>
      </c>
      <c r="AB113" s="114">
        <f>VLOOKUP($A113,'RevPAR Raw Data'!$B$6:$BE$43,'RevPAR Raw Data'!K$1,FALSE)</f>
        <v>72.455625222024807</v>
      </c>
      <c r="AC113" s="115">
        <f>VLOOKUP($A113,'RevPAR Raw Data'!$B$6:$BE$43,'RevPAR Raw Data'!L$1,FALSE)</f>
        <v>71.087184724689095</v>
      </c>
      <c r="AD113" s="114">
        <f>VLOOKUP($A113,'RevPAR Raw Data'!$B$6:$BE$43,'RevPAR Raw Data'!N$1,FALSE)</f>
        <v>90.2197637655417</v>
      </c>
      <c r="AE113" s="114">
        <f>VLOOKUP($A113,'RevPAR Raw Data'!$B$6:$BE$43,'RevPAR Raw Data'!O$1,FALSE)</f>
        <v>92.379767317939596</v>
      </c>
      <c r="AF113" s="115">
        <f>VLOOKUP($A113,'RevPAR Raw Data'!$B$6:$BE$43,'RevPAR Raw Data'!P$1,FALSE)</f>
        <v>91.299765541740598</v>
      </c>
      <c r="AG113" s="116">
        <f>VLOOKUP($A113,'RevPAR Raw Data'!$B$6:$BE$43,'RevPAR Raw Data'!R$1,FALSE)</f>
        <v>76.862207815275298</v>
      </c>
    </row>
    <row r="114" spans="1:34" x14ac:dyDescent="0.2">
      <c r="A114" s="93" t="s">
        <v>14</v>
      </c>
      <c r="B114" s="81">
        <f>(VLOOKUP($A113,'Occupancy Raw Data'!$B$8:$BE$51,'Occupancy Raw Data'!T$3,FALSE))/100</f>
        <v>0.110930721699393</v>
      </c>
      <c r="C114" s="82">
        <f>(VLOOKUP($A113,'Occupancy Raw Data'!$B$8:$BE$51,'Occupancy Raw Data'!U$3,FALSE))/100</f>
        <v>-2.1821075379727398E-2</v>
      </c>
      <c r="D114" s="82">
        <f>(VLOOKUP($A113,'Occupancy Raw Data'!$B$8:$BE$51,'Occupancy Raw Data'!V$3,FALSE))/100</f>
        <v>5.3577178783803005E-3</v>
      </c>
      <c r="E114" s="82">
        <f>(VLOOKUP($A113,'Occupancy Raw Data'!$B$8:$BE$51,'Occupancy Raw Data'!W$3,FALSE))/100</f>
        <v>1.0882641260754399E-2</v>
      </c>
      <c r="F114" s="82">
        <f>(VLOOKUP($A113,'Occupancy Raw Data'!$B$8:$BE$51,'Occupancy Raw Data'!X$3,FALSE))/100</f>
        <v>-7.2693168183509101E-3</v>
      </c>
      <c r="G114" s="82">
        <f>(VLOOKUP($A113,'Occupancy Raw Data'!$B$8:$BE$51,'Occupancy Raw Data'!Y$3,FALSE))/100</f>
        <v>1.4368786067524999E-2</v>
      </c>
      <c r="H114" s="83">
        <f>(VLOOKUP($A113,'Occupancy Raw Data'!$B$8:$BE$51,'Occupancy Raw Data'!AA$3,FALSE))/100</f>
        <v>0.17489088704280401</v>
      </c>
      <c r="I114" s="83">
        <f>(VLOOKUP($A113,'Occupancy Raw Data'!$B$8:$BE$51,'Occupancy Raw Data'!AB$3,FALSE))/100</f>
        <v>0.17025686494582601</v>
      </c>
      <c r="J114" s="82">
        <f>(VLOOKUP($A113,'Occupancy Raw Data'!$B$8:$BE$51,'Occupancy Raw Data'!AC$3,FALSE))/100</f>
        <v>0.17253135020755198</v>
      </c>
      <c r="K114" s="84">
        <f>(VLOOKUP($A113,'Occupancy Raw Data'!$B$8:$BE$51,'Occupancy Raw Data'!AE$3,FALSE))/100</f>
        <v>5.98217214665131E-2</v>
      </c>
      <c r="M114" s="81">
        <f>(VLOOKUP($A113,'ADR Raw Data'!$B$6:$BE$49,'ADR Raw Data'!T$1,FALSE))/100</f>
        <v>4.0736952394815902E-2</v>
      </c>
      <c r="N114" s="82">
        <f>(VLOOKUP($A113,'ADR Raw Data'!$B$6:$BE$49,'ADR Raw Data'!U$1,FALSE))/100</f>
        <v>-4.2539471478852404E-2</v>
      </c>
      <c r="O114" s="82">
        <f>(VLOOKUP($A113,'ADR Raw Data'!$B$6:$BE$49,'ADR Raw Data'!V$1,FALSE))/100</f>
        <v>-3.6599370226975299E-2</v>
      </c>
      <c r="P114" s="82">
        <f>(VLOOKUP($A113,'ADR Raw Data'!$B$6:$BE$49,'ADR Raw Data'!W$1,FALSE))/100</f>
        <v>1.8681014643613002E-2</v>
      </c>
      <c r="Q114" s="82">
        <f>(VLOOKUP($A113,'ADR Raw Data'!$B$6:$BE$49,'ADR Raw Data'!X$1,FALSE))/100</f>
        <v>-8.1242929781695297E-3</v>
      </c>
      <c r="R114" s="82">
        <f>(VLOOKUP($A113,'ADR Raw Data'!$B$6:$BE$49,'ADR Raw Data'!Y$1,FALSE))/100</f>
        <v>-1.03311282726093E-2</v>
      </c>
      <c r="S114" s="83">
        <f>(VLOOKUP($A113,'ADR Raw Data'!$B$6:$BE$49,'ADR Raw Data'!AA$1,FALSE))/100</f>
        <v>0.12510624372429199</v>
      </c>
      <c r="T114" s="83">
        <f>(VLOOKUP($A113,'ADR Raw Data'!$B$6:$BE$49,'ADR Raw Data'!AB$1,FALSE))/100</f>
        <v>8.3892188087427502E-2</v>
      </c>
      <c r="U114" s="82">
        <f>(VLOOKUP($A113,'ADR Raw Data'!$B$6:$BE$49,'ADR Raw Data'!AC$1,FALSE))/100</f>
        <v>0.10384036059133001</v>
      </c>
      <c r="V114" s="84">
        <f>(VLOOKUP($A113,'ADR Raw Data'!$B$6:$BE$49,'ADR Raw Data'!AE$1,FALSE))/100</f>
        <v>2.5297809823127099E-2</v>
      </c>
      <c r="X114" s="81">
        <f>(VLOOKUP($A113,'RevPAR Raw Data'!$B$6:$BE$43,'RevPAR Raw Data'!T$1,FALSE))/100</f>
        <v>0.1561866536232</v>
      </c>
      <c r="Y114" s="82">
        <f>(VLOOKUP($A113,'RevPAR Raw Data'!$B$6:$BE$43,'RevPAR Raw Data'!U$1,FALSE))/100</f>
        <v>-6.3432289844826101E-2</v>
      </c>
      <c r="Z114" s="82">
        <f>(VLOOKUP($A113,'RevPAR Raw Data'!$B$6:$BE$43,'RevPAR Raw Data'!V$1,FALSE))/100</f>
        <v>-3.1437741448797601E-2</v>
      </c>
      <c r="AA114" s="82">
        <f>(VLOOKUP($A113,'RevPAR Raw Data'!$B$6:$BE$43,'RevPAR Raw Data'!W$1,FALSE))/100</f>
        <v>2.9766954685120698E-2</v>
      </c>
      <c r="AB114" s="82">
        <f>(VLOOKUP($A113,'RevPAR Raw Data'!$B$6:$BE$43,'RevPAR Raw Data'!X$1,FALSE))/100</f>
        <v>-1.5334551736937001E-2</v>
      </c>
      <c r="AC114" s="82">
        <f>(VLOOKUP($A113,'RevPAR Raw Data'!$B$6:$BE$43,'RevPAR Raw Data'!Y$1,FALSE))/100</f>
        <v>3.8892120229303702E-3</v>
      </c>
      <c r="AD114" s="83">
        <f>(VLOOKUP($A113,'RevPAR Raw Data'!$B$6:$BE$43,'RevPAR Raw Data'!AA$1,FALSE))/100</f>
        <v>0.32187707270663202</v>
      </c>
      <c r="AE114" s="83">
        <f>(VLOOKUP($A113,'RevPAR Raw Data'!$B$6:$BE$43,'RevPAR Raw Data'!AB$1,FALSE))/100</f>
        <v>0.26843227397046499</v>
      </c>
      <c r="AF114" s="82">
        <f>(VLOOKUP($A113,'RevPAR Raw Data'!$B$6:$BE$43,'RevPAR Raw Data'!AC$1,FALSE))/100</f>
        <v>0.29428742841774402</v>
      </c>
      <c r="AG114" s="84">
        <f>(VLOOKUP($A113,'RevPAR Raw Data'!$B$6:$BE$43,'RevPAR Raw Data'!AE$1,FALSE))/100</f>
        <v>8.6632889822592193E-2</v>
      </c>
    </row>
    <row r="115" spans="1:34" x14ac:dyDescent="0.2">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4" x14ac:dyDescent="0.2">
      <c r="A116" s="108" t="s">
        <v>50</v>
      </c>
      <c r="B116" s="109">
        <f>(VLOOKUP($A116,'Occupancy Raw Data'!$B$8:$BE$45,'Occupancy Raw Data'!G$3,FALSE))/100</f>
        <v>0.43228536880290203</v>
      </c>
      <c r="C116" s="110">
        <f>(VLOOKUP($A116,'Occupancy Raw Data'!$B$8:$BE$45,'Occupancy Raw Data'!H$3,FALSE))/100</f>
        <v>0.58585247883917702</v>
      </c>
      <c r="D116" s="110">
        <f>(VLOOKUP($A116,'Occupancy Raw Data'!$B$8:$BE$45,'Occupancy Raw Data'!I$3,FALSE))/100</f>
        <v>0.63996372430471504</v>
      </c>
      <c r="E116" s="110">
        <f>(VLOOKUP($A116,'Occupancy Raw Data'!$B$8:$BE$45,'Occupancy Raw Data'!J$3,FALSE))/100</f>
        <v>0.66656590084643197</v>
      </c>
      <c r="F116" s="110">
        <f>(VLOOKUP($A116,'Occupancy Raw Data'!$B$8:$BE$45,'Occupancy Raw Data'!K$3,FALSE))/100</f>
        <v>0.61638452237001196</v>
      </c>
      <c r="G116" s="111">
        <f>(VLOOKUP($A116,'Occupancy Raw Data'!$B$8:$BE$45,'Occupancy Raw Data'!L$3,FALSE))/100</f>
        <v>0.58821039903264793</v>
      </c>
      <c r="H116" s="91">
        <f>(VLOOKUP($A116,'Occupancy Raw Data'!$B$8:$BE$45,'Occupancy Raw Data'!N$3,FALSE))/100</f>
        <v>0.61698911729141404</v>
      </c>
      <c r="I116" s="91">
        <f>(VLOOKUP($A116,'Occupancy Raw Data'!$B$8:$BE$45,'Occupancy Raw Data'!O$3,FALSE))/100</f>
        <v>0.588270858524788</v>
      </c>
      <c r="J116" s="111">
        <f>(VLOOKUP($A116,'Occupancy Raw Data'!$B$8:$BE$45,'Occupancy Raw Data'!P$3,FALSE))/100</f>
        <v>0.60262998790810096</v>
      </c>
      <c r="K116" s="112">
        <f>(VLOOKUP($A116,'Occupancy Raw Data'!$B$8:$BE$45,'Occupancy Raw Data'!R$3,FALSE))/100</f>
        <v>0.59233028156849099</v>
      </c>
      <c r="M116" s="113">
        <f>VLOOKUP($A116,'ADR Raw Data'!$B$6:$BE$43,'ADR Raw Data'!G$1,FALSE)</f>
        <v>103.592244755244</v>
      </c>
      <c r="N116" s="114">
        <f>VLOOKUP($A116,'ADR Raw Data'!$B$6:$BE$43,'ADR Raw Data'!H$1,FALSE)</f>
        <v>111.239102167182</v>
      </c>
      <c r="O116" s="114">
        <f>VLOOKUP($A116,'ADR Raw Data'!$B$6:$BE$43,'ADR Raw Data'!I$1,FALSE)</f>
        <v>110.83617383089199</v>
      </c>
      <c r="P116" s="114">
        <f>VLOOKUP($A116,'ADR Raw Data'!$B$6:$BE$43,'ADR Raw Data'!J$1,FALSE)</f>
        <v>120.08768707482901</v>
      </c>
      <c r="Q116" s="114">
        <f>VLOOKUP($A116,'ADR Raw Data'!$B$6:$BE$43,'ADR Raw Data'!K$1,FALSE)</f>
        <v>112.998102010789</v>
      </c>
      <c r="R116" s="115">
        <f>VLOOKUP($A116,'ADR Raw Data'!$B$6:$BE$43,'ADR Raw Data'!L$1,FALSE)</f>
        <v>112.40157775722</v>
      </c>
      <c r="S116" s="114">
        <f>VLOOKUP($A116,'ADR Raw Data'!$B$6:$BE$43,'ADR Raw Data'!N$1,FALSE)</f>
        <v>117.67338069573699</v>
      </c>
      <c r="T116" s="114">
        <f>VLOOKUP($A116,'ADR Raw Data'!$B$6:$BE$43,'ADR Raw Data'!O$1,FALSE)</f>
        <v>117.430909558067</v>
      </c>
      <c r="U116" s="115">
        <f>VLOOKUP($A116,'ADR Raw Data'!$B$6:$BE$43,'ADR Raw Data'!P$1,FALSE)</f>
        <v>117.555033860045</v>
      </c>
      <c r="V116" s="116">
        <f>VLOOKUP($A116,'ADR Raw Data'!$B$6:$BE$43,'ADR Raw Data'!R$1,FALSE)</f>
        <v>113.89959682123001</v>
      </c>
      <c r="X116" s="113">
        <f>VLOOKUP($A116,'RevPAR Raw Data'!$B$6:$BE$43,'RevPAR Raw Data'!G$1,FALSE)</f>
        <v>44.781411729141404</v>
      </c>
      <c r="Y116" s="114">
        <f>VLOOKUP($A116,'RevPAR Raw Data'!$B$6:$BE$43,'RevPAR Raw Data'!H$1,FALSE)</f>
        <v>65.169703748488502</v>
      </c>
      <c r="Z116" s="114">
        <f>VLOOKUP($A116,'RevPAR Raw Data'!$B$6:$BE$43,'RevPAR Raw Data'!I$1,FALSE)</f>
        <v>70.931130592502996</v>
      </c>
      <c r="AA116" s="114">
        <f>VLOOKUP($A116,'RevPAR Raw Data'!$B$6:$BE$43,'RevPAR Raw Data'!J$1,FALSE)</f>
        <v>80.046357315598499</v>
      </c>
      <c r="AB116" s="114">
        <f>VLOOKUP($A116,'RevPAR Raw Data'!$B$6:$BE$43,'RevPAR Raw Data'!K$1,FALSE)</f>
        <v>69.650281136638398</v>
      </c>
      <c r="AC116" s="115">
        <f>VLOOKUP($A116,'RevPAR Raw Data'!$B$6:$BE$43,'RevPAR Raw Data'!L$1,FALSE)</f>
        <v>66.115776904474004</v>
      </c>
      <c r="AD116" s="114">
        <f>VLOOKUP($A116,'RevPAR Raw Data'!$B$6:$BE$43,'RevPAR Raw Data'!N$1,FALSE)</f>
        <v>72.603195284159597</v>
      </c>
      <c r="AE116" s="114">
        <f>VLOOKUP($A116,'RevPAR Raw Data'!$B$6:$BE$43,'RevPAR Raw Data'!O$1,FALSE)</f>
        <v>69.081181983071303</v>
      </c>
      <c r="AF116" s="115">
        <f>VLOOKUP($A116,'RevPAR Raw Data'!$B$6:$BE$43,'RevPAR Raw Data'!P$1,FALSE)</f>
        <v>70.842188633615393</v>
      </c>
      <c r="AG116" s="116">
        <f>VLOOKUP($A116,'RevPAR Raw Data'!$B$6:$BE$43,'RevPAR Raw Data'!R$1,FALSE)</f>
        <v>67.466180255657207</v>
      </c>
    </row>
    <row r="117" spans="1:34" x14ac:dyDescent="0.2">
      <c r="A117" s="93" t="s">
        <v>14</v>
      </c>
      <c r="B117" s="81">
        <f>(VLOOKUP($A116,'Occupancy Raw Data'!$B$8:$BE$51,'Occupancy Raw Data'!T$3,FALSE))/100</f>
        <v>-4.6740669191747394E-2</v>
      </c>
      <c r="C117" s="82">
        <f>(VLOOKUP($A116,'Occupancy Raw Data'!$B$8:$BE$51,'Occupancy Raw Data'!U$3,FALSE))/100</f>
        <v>-7.61663703302696E-2</v>
      </c>
      <c r="D117" s="82">
        <f>(VLOOKUP($A116,'Occupancy Raw Data'!$B$8:$BE$51,'Occupancy Raw Data'!V$3,FALSE))/100</f>
        <v>-4.2066878084764898E-2</v>
      </c>
      <c r="E117" s="82">
        <f>(VLOOKUP($A116,'Occupancy Raw Data'!$B$8:$BE$51,'Occupancy Raw Data'!W$3,FALSE))/100</f>
        <v>4.8134771883112E-2</v>
      </c>
      <c r="F117" s="82">
        <f>(VLOOKUP($A116,'Occupancy Raw Data'!$B$8:$BE$51,'Occupancy Raw Data'!X$3,FALSE))/100</f>
        <v>0.170252551872866</v>
      </c>
      <c r="G117" s="82">
        <f>(VLOOKUP($A116,'Occupancy Raw Data'!$B$8:$BE$51,'Occupancy Raw Data'!Y$3,FALSE))/100</f>
        <v>7.7730612797118201E-3</v>
      </c>
      <c r="H117" s="83">
        <f>(VLOOKUP($A116,'Occupancy Raw Data'!$B$8:$BE$51,'Occupancy Raw Data'!AA$3,FALSE))/100</f>
        <v>0.172736873254417</v>
      </c>
      <c r="I117" s="83">
        <f>(VLOOKUP($A116,'Occupancy Raw Data'!$B$8:$BE$51,'Occupancy Raw Data'!AB$3,FALSE))/100</f>
        <v>4.15082362404861E-2</v>
      </c>
      <c r="J117" s="82">
        <f>(VLOOKUP($A116,'Occupancy Raw Data'!$B$8:$BE$51,'Occupancy Raw Data'!AC$3,FALSE))/100</f>
        <v>0.104794013595485</v>
      </c>
      <c r="K117" s="84">
        <f>(VLOOKUP($A116,'Occupancy Raw Data'!$B$8:$BE$51,'Occupancy Raw Data'!AE$3,FALSE))/100</f>
        <v>3.4172579332547796E-2</v>
      </c>
      <c r="M117" s="81">
        <f>(VLOOKUP($A116,'ADR Raw Data'!$B$6:$BE$49,'ADR Raw Data'!T$1,FALSE))/100</f>
        <v>2.1345461744863899E-2</v>
      </c>
      <c r="N117" s="82">
        <f>(VLOOKUP($A116,'ADR Raw Data'!$B$6:$BE$49,'ADR Raw Data'!U$1,FALSE))/100</f>
        <v>1.8001913187869301E-2</v>
      </c>
      <c r="O117" s="82">
        <f>(VLOOKUP($A116,'ADR Raw Data'!$B$6:$BE$49,'ADR Raw Data'!V$1,FALSE))/100</f>
        <v>-1.9380591655617001E-2</v>
      </c>
      <c r="P117" s="82">
        <f>(VLOOKUP($A116,'ADR Raw Data'!$B$6:$BE$49,'ADR Raw Data'!W$1,FALSE))/100</f>
        <v>9.5487367146515595E-2</v>
      </c>
      <c r="Q117" s="82">
        <f>(VLOOKUP($A116,'ADR Raw Data'!$B$6:$BE$49,'ADR Raw Data'!X$1,FALSE))/100</f>
        <v>8.404879183741111E-2</v>
      </c>
      <c r="R117" s="82">
        <f>(VLOOKUP($A116,'ADR Raw Data'!$B$6:$BE$49,'ADR Raw Data'!Y$1,FALSE))/100</f>
        <v>3.9987582973527197E-2</v>
      </c>
      <c r="S117" s="83">
        <f>(VLOOKUP($A116,'ADR Raw Data'!$B$6:$BE$49,'ADR Raw Data'!AA$1,FALSE))/100</f>
        <v>-4.15824040826984E-2</v>
      </c>
      <c r="T117" s="83">
        <f>(VLOOKUP($A116,'ADR Raw Data'!$B$6:$BE$49,'ADR Raw Data'!AB$1,FALSE))/100</f>
        <v>-7.4488855931125503E-2</v>
      </c>
      <c r="U117" s="82">
        <f>(VLOOKUP($A116,'ADR Raw Data'!$B$6:$BE$49,'ADR Raw Data'!AC$1,FALSE))/100</f>
        <v>-5.8831878630135302E-2</v>
      </c>
      <c r="V117" s="84">
        <f>(VLOOKUP($A116,'ADR Raw Data'!$B$6:$BE$49,'ADR Raw Data'!AE$1,FALSE))/100</f>
        <v>1.10258499400641E-2</v>
      </c>
      <c r="X117" s="81">
        <f>(VLOOKUP($A116,'RevPAR Raw Data'!$B$6:$BE$43,'RevPAR Raw Data'!T$1,FALSE))/100</f>
        <v>-2.6392908613045201E-2</v>
      </c>
      <c r="Y117" s="82">
        <f>(VLOOKUP($A116,'RevPAR Raw Data'!$B$6:$BE$43,'RevPAR Raw Data'!U$1,FALSE))/100</f>
        <v>-5.9535597528920903E-2</v>
      </c>
      <c r="Z117" s="82">
        <f>(VLOOKUP($A116,'RevPAR Raw Data'!$B$6:$BE$43,'RevPAR Raw Data'!V$1,FALSE))/100</f>
        <v>-6.0632188753994495E-2</v>
      </c>
      <c r="AA117" s="82">
        <f>(VLOOKUP($A116,'RevPAR Raw Data'!$B$6:$BE$43,'RevPAR Raw Data'!W$1,FALSE))/100</f>
        <v>0.14821840166494402</v>
      </c>
      <c r="AB117" s="82">
        <f>(VLOOKUP($A116,'RevPAR Raw Data'!$B$6:$BE$43,'RevPAR Raw Data'!X$1,FALSE))/100</f>
        <v>0.26861086500242798</v>
      </c>
      <c r="AC117" s="82">
        <f>(VLOOKUP($A116,'RevPAR Raw Data'!$B$6:$BE$43,'RevPAR Raw Data'!Y$1,FALSE))/100</f>
        <v>4.8071470186119798E-2</v>
      </c>
      <c r="AD117" s="83">
        <f>(VLOOKUP($A116,'RevPAR Raw Data'!$B$6:$BE$43,'RevPAR Raw Data'!AA$1,FALSE))/100</f>
        <v>0.123971654708072</v>
      </c>
      <c r="AE117" s="83">
        <f>(VLOOKUP($A116,'RevPAR Raw Data'!$B$6:$BE$43,'RevPAR Raw Data'!AB$1,FALSE))/100</f>
        <v>-3.6072520719912002E-2</v>
      </c>
      <c r="AF117" s="82">
        <f>(VLOOKUP($A116,'RevPAR Raw Data'!$B$6:$BE$43,'RevPAR Raw Data'!AC$1,FALSE))/100</f>
        <v>3.9796906276335503E-2</v>
      </c>
      <c r="AG117" s="84">
        <f>(VLOOKUP($A116,'RevPAR Raw Data'!$B$6:$BE$43,'RevPAR Raw Data'!AE$1,FALSE))/100</f>
        <v>4.5575211004397598E-2</v>
      </c>
    </row>
    <row r="118" spans="1:34" x14ac:dyDescent="0.2">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4" x14ac:dyDescent="0.2">
      <c r="A119" s="108" t="s">
        <v>51</v>
      </c>
      <c r="B119" s="109">
        <f>(VLOOKUP($A119,'Occupancy Raw Data'!$B$8:$BE$45,'Occupancy Raw Data'!G$3,FALSE))/100</f>
        <v>0.51695906432748506</v>
      </c>
      <c r="C119" s="110">
        <f>(VLOOKUP($A119,'Occupancy Raw Data'!$B$8:$BE$45,'Occupancy Raw Data'!H$3,FALSE))/100</f>
        <v>0.57621832358674407</v>
      </c>
      <c r="D119" s="110">
        <f>(VLOOKUP($A119,'Occupancy Raw Data'!$B$8:$BE$45,'Occupancy Raw Data'!I$3,FALSE))/100</f>
        <v>0.57660818713450201</v>
      </c>
      <c r="E119" s="110">
        <f>(VLOOKUP($A119,'Occupancy Raw Data'!$B$8:$BE$45,'Occupancy Raw Data'!J$3,FALSE))/100</f>
        <v>0.59473684210526301</v>
      </c>
      <c r="F119" s="110">
        <f>(VLOOKUP($A119,'Occupancy Raw Data'!$B$8:$BE$45,'Occupancy Raw Data'!K$3,FALSE))/100</f>
        <v>0.60136452241715299</v>
      </c>
      <c r="G119" s="111">
        <f>(VLOOKUP($A119,'Occupancy Raw Data'!$B$8:$BE$45,'Occupancy Raw Data'!L$3,FALSE))/100</f>
        <v>0.57317738791423001</v>
      </c>
      <c r="H119" s="91">
        <f>(VLOOKUP($A119,'Occupancy Raw Data'!$B$8:$BE$45,'Occupancy Raw Data'!N$3,FALSE))/100</f>
        <v>0.68557504873294306</v>
      </c>
      <c r="I119" s="91">
        <f>(VLOOKUP($A119,'Occupancy Raw Data'!$B$8:$BE$45,'Occupancy Raw Data'!O$3,FALSE))/100</f>
        <v>0.63664717348927802</v>
      </c>
      <c r="J119" s="111">
        <f>(VLOOKUP($A119,'Occupancy Raw Data'!$B$8:$BE$45,'Occupancy Raw Data'!P$3,FALSE))/100</f>
        <v>0.66111111111111098</v>
      </c>
      <c r="K119" s="112">
        <f>(VLOOKUP($A119,'Occupancy Raw Data'!$B$8:$BE$45,'Occupancy Raw Data'!R$3,FALSE))/100</f>
        <v>0.598301308827624</v>
      </c>
      <c r="M119" s="113">
        <f>VLOOKUP($A119,'ADR Raw Data'!$B$6:$BE$43,'ADR Raw Data'!G$1,FALSE)</f>
        <v>93.568288084464498</v>
      </c>
      <c r="N119" s="114">
        <f>VLOOKUP($A119,'ADR Raw Data'!$B$6:$BE$43,'ADR Raw Data'!H$1,FALSE)</f>
        <v>96.794550067658903</v>
      </c>
      <c r="O119" s="114">
        <f>VLOOKUP($A119,'ADR Raw Data'!$B$6:$BE$43,'ADR Raw Data'!I$1,FALSE)</f>
        <v>96.639117647058796</v>
      </c>
      <c r="P119" s="114">
        <f>VLOOKUP($A119,'ADR Raw Data'!$B$6:$BE$43,'ADR Raw Data'!J$1,FALSE)</f>
        <v>96.760111438872499</v>
      </c>
      <c r="Q119" s="114">
        <f>VLOOKUP($A119,'ADR Raw Data'!$B$6:$BE$43,'ADR Raw Data'!K$1,FALSE)</f>
        <v>98.810223662884894</v>
      </c>
      <c r="R119" s="115">
        <f>VLOOKUP($A119,'ADR Raw Data'!$B$6:$BE$43,'ADR Raw Data'!L$1,FALSE)</f>
        <v>96.597125561148104</v>
      </c>
      <c r="S119" s="114">
        <f>VLOOKUP($A119,'ADR Raw Data'!$B$6:$BE$43,'ADR Raw Data'!N$1,FALSE)</f>
        <v>119.04316747227701</v>
      </c>
      <c r="T119" s="114">
        <f>VLOOKUP($A119,'ADR Raw Data'!$B$6:$BE$43,'ADR Raw Data'!O$1,FALSE)</f>
        <v>115.520771586037</v>
      </c>
      <c r="U119" s="115">
        <f>VLOOKUP($A119,'ADR Raw Data'!$B$6:$BE$43,'ADR Raw Data'!P$1,FALSE)</f>
        <v>117.347141382868</v>
      </c>
      <c r="V119" s="116">
        <f>VLOOKUP($A119,'ADR Raw Data'!$B$6:$BE$43,'ADR Raw Data'!R$1,FALSE)</f>
        <v>103.148084710262</v>
      </c>
      <c r="X119" s="113">
        <f>VLOOKUP($A119,'RevPAR Raw Data'!$B$6:$BE$43,'RevPAR Raw Data'!G$1,FALSE)</f>
        <v>48.370974658869301</v>
      </c>
      <c r="Y119" s="114">
        <f>VLOOKUP($A119,'RevPAR Raw Data'!$B$6:$BE$43,'RevPAR Raw Data'!H$1,FALSE)</f>
        <v>55.7747933723196</v>
      </c>
      <c r="Z119" s="114">
        <f>VLOOKUP($A119,'RevPAR Raw Data'!$B$6:$BE$43,'RevPAR Raw Data'!I$1,FALSE)</f>
        <v>55.722906432748502</v>
      </c>
      <c r="AA119" s="114">
        <f>VLOOKUP($A119,'RevPAR Raw Data'!$B$6:$BE$43,'RevPAR Raw Data'!J$1,FALSE)</f>
        <v>57.546803118908301</v>
      </c>
      <c r="AB119" s="114">
        <f>VLOOKUP($A119,'RevPAR Raw Data'!$B$6:$BE$43,'RevPAR Raw Data'!K$1,FALSE)</f>
        <v>59.420962962962903</v>
      </c>
      <c r="AC119" s="115">
        <f>VLOOKUP($A119,'RevPAR Raw Data'!$B$6:$BE$43,'RevPAR Raw Data'!L$1,FALSE)</f>
        <v>55.367288109161699</v>
      </c>
      <c r="AD119" s="114">
        <f>VLOOKUP($A119,'RevPAR Raw Data'!$B$6:$BE$43,'RevPAR Raw Data'!N$1,FALSE)</f>
        <v>81.613025341130594</v>
      </c>
      <c r="AE119" s="114">
        <f>VLOOKUP($A119,'RevPAR Raw Data'!$B$6:$BE$43,'RevPAR Raw Data'!O$1,FALSE)</f>
        <v>73.545972709551606</v>
      </c>
      <c r="AF119" s="115">
        <f>VLOOKUP($A119,'RevPAR Raw Data'!$B$6:$BE$43,'RevPAR Raw Data'!P$1,FALSE)</f>
        <v>77.579499025341093</v>
      </c>
      <c r="AG119" s="116">
        <f>VLOOKUP($A119,'RevPAR Raw Data'!$B$6:$BE$43,'RevPAR Raw Data'!R$1,FALSE)</f>
        <v>61.713634085213002</v>
      </c>
    </row>
    <row r="120" spans="1:34" x14ac:dyDescent="0.2">
      <c r="A120" s="93" t="s">
        <v>14</v>
      </c>
      <c r="B120" s="81">
        <f>(VLOOKUP($A119,'Occupancy Raw Data'!$B$8:$BE$51,'Occupancy Raw Data'!T$3,FALSE))/100</f>
        <v>0.12713676602649701</v>
      </c>
      <c r="C120" s="82">
        <f>(VLOOKUP($A119,'Occupancy Raw Data'!$B$8:$BE$51,'Occupancy Raw Data'!U$3,FALSE))/100</f>
        <v>2.8878031596560799E-2</v>
      </c>
      <c r="D120" s="82">
        <f>(VLOOKUP($A119,'Occupancy Raw Data'!$B$8:$BE$51,'Occupancy Raw Data'!V$3,FALSE))/100</f>
        <v>-3.3021862234221801E-2</v>
      </c>
      <c r="E120" s="82">
        <f>(VLOOKUP($A119,'Occupancy Raw Data'!$B$8:$BE$51,'Occupancy Raw Data'!W$3,FALSE))/100</f>
        <v>-3.3826283500161397E-2</v>
      </c>
      <c r="F120" s="82">
        <f>(VLOOKUP($A119,'Occupancy Raw Data'!$B$8:$BE$51,'Occupancy Raw Data'!X$3,FALSE))/100</f>
        <v>2.2416215319822599E-2</v>
      </c>
      <c r="G120" s="82">
        <f>(VLOOKUP($A119,'Occupancy Raw Data'!$B$8:$BE$51,'Occupancy Raw Data'!Y$3,FALSE))/100</f>
        <v>1.67294501586824E-2</v>
      </c>
      <c r="H120" s="83">
        <f>(VLOOKUP($A119,'Occupancy Raw Data'!$B$8:$BE$51,'Occupancy Raw Data'!AA$3,FALSE))/100</f>
        <v>-3.3331880167819801E-2</v>
      </c>
      <c r="I120" s="83">
        <f>(VLOOKUP($A119,'Occupancy Raw Data'!$B$8:$BE$51,'Occupancy Raw Data'!AB$3,FALSE))/100</f>
        <v>-6.4460757269916596E-2</v>
      </c>
      <c r="J120" s="82">
        <f>(VLOOKUP($A119,'Occupancy Raw Data'!$B$8:$BE$51,'Occupancy Raw Data'!AC$3,FALSE))/100</f>
        <v>-4.85748792270531E-2</v>
      </c>
      <c r="K120" s="84">
        <f>(VLOOKUP($A119,'Occupancy Raw Data'!$B$8:$BE$51,'Occupancy Raw Data'!AE$3,FALSE))/100</f>
        <v>-4.8355114475188499E-3</v>
      </c>
      <c r="M120" s="81">
        <f>(VLOOKUP($A119,'ADR Raw Data'!$B$6:$BE$49,'ADR Raw Data'!T$1,FALSE))/100</f>
        <v>8.7207408891172098E-3</v>
      </c>
      <c r="N120" s="82">
        <f>(VLOOKUP($A119,'ADR Raw Data'!$B$6:$BE$49,'ADR Raw Data'!U$1,FALSE))/100</f>
        <v>-3.4078667913963197E-2</v>
      </c>
      <c r="O120" s="82">
        <f>(VLOOKUP($A119,'ADR Raw Data'!$B$6:$BE$49,'ADR Raw Data'!V$1,FALSE))/100</f>
        <v>-2.0443151432591299E-2</v>
      </c>
      <c r="P120" s="82">
        <f>(VLOOKUP($A119,'ADR Raw Data'!$B$6:$BE$49,'ADR Raw Data'!W$1,FALSE))/100</f>
        <v>-3.4836810850860399E-2</v>
      </c>
      <c r="Q120" s="82">
        <f>(VLOOKUP($A119,'ADR Raw Data'!$B$6:$BE$49,'ADR Raw Data'!X$1,FALSE))/100</f>
        <v>-3.6898518182525402E-4</v>
      </c>
      <c r="R120" s="82">
        <f>(VLOOKUP($A119,'ADR Raw Data'!$B$6:$BE$49,'ADR Raw Data'!Y$1,FALSE))/100</f>
        <v>-1.8258569060078399E-2</v>
      </c>
      <c r="S120" s="83">
        <f>(VLOOKUP($A119,'ADR Raw Data'!$B$6:$BE$49,'ADR Raw Data'!AA$1,FALSE))/100</f>
        <v>9.13473554885905E-3</v>
      </c>
      <c r="T120" s="83">
        <f>(VLOOKUP($A119,'ADR Raw Data'!$B$6:$BE$49,'ADR Raw Data'!AB$1,FALSE))/100</f>
        <v>-2.4074554393214601E-2</v>
      </c>
      <c r="U120" s="82">
        <f>(VLOOKUP($A119,'ADR Raw Data'!$B$6:$BE$49,'ADR Raw Data'!AC$1,FALSE))/100</f>
        <v>-6.91170103857674E-3</v>
      </c>
      <c r="V120" s="84">
        <f>(VLOOKUP($A119,'ADR Raw Data'!$B$6:$BE$49,'ADR Raw Data'!AE$1,FALSE))/100</f>
        <v>-1.6909044011800801E-2</v>
      </c>
      <c r="X120" s="81">
        <f>(VLOOKUP($A119,'RevPAR Raw Data'!$B$6:$BE$43,'RevPAR Raw Data'!T$1,FALSE))/100</f>
        <v>0.136966233709612</v>
      </c>
      <c r="Y120" s="82">
        <f>(VLOOKUP($A119,'RevPAR Raw Data'!$B$6:$BE$43,'RevPAR Raw Data'!U$1,FALSE))/100</f>
        <v>-6.1847611661904403E-3</v>
      </c>
      <c r="Z120" s="82">
        <f>(VLOOKUP($A119,'RevPAR Raw Data'!$B$6:$BE$43,'RevPAR Raw Data'!V$1,FALSE))/100</f>
        <v>-5.2789942736572802E-2</v>
      </c>
      <c r="AA120" s="82">
        <f>(VLOOKUP($A119,'RevPAR Raw Data'!$B$6:$BE$43,'RevPAR Raw Data'!W$1,FALSE))/100</f>
        <v>-6.7484694510939094E-2</v>
      </c>
      <c r="AB120" s="82">
        <f>(VLOOKUP($A119,'RevPAR Raw Data'!$B$6:$BE$43,'RevPAR Raw Data'!X$1,FALSE))/100</f>
        <v>2.2038958886711701E-2</v>
      </c>
      <c r="AC120" s="82">
        <f>(VLOOKUP($A119,'RevPAR Raw Data'!$B$6:$BE$43,'RevPAR Raw Data'!Y$1,FALSE))/100</f>
        <v>-1.83457472245549E-3</v>
      </c>
      <c r="AD120" s="83">
        <f>(VLOOKUP($A119,'RevPAR Raw Data'!$B$6:$BE$43,'RevPAR Raw Data'!AA$1,FALSE))/100</f>
        <v>-2.4501622529640003E-2</v>
      </c>
      <c r="AE120" s="83">
        <f>(VLOOKUP($A119,'RevPAR Raw Data'!$B$6:$BE$43,'RevPAR Raw Data'!AB$1,FALSE))/100</f>
        <v>-8.6983447656008794E-2</v>
      </c>
      <c r="AF120" s="82">
        <f>(VLOOKUP($A119,'RevPAR Raw Data'!$B$6:$BE$43,'RevPAR Raw Data'!AC$1,FALSE))/100</f>
        <v>-5.5150845222427504E-2</v>
      </c>
      <c r="AG120" s="84">
        <f>(VLOOKUP($A119,'RevPAR Raw Data'!$B$6:$BE$43,'RevPAR Raw Data'!AE$1,FALSE))/100</f>
        <v>-2.1662791583434E-2</v>
      </c>
    </row>
    <row r="121" spans="1:34" x14ac:dyDescent="0.2">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4" x14ac:dyDescent="0.2">
      <c r="A122" s="108" t="s">
        <v>48</v>
      </c>
      <c r="B122" s="109">
        <f>(VLOOKUP($A122,'Occupancy Raw Data'!$B$8:$BE$54,'Occupancy Raw Data'!G$3,FALSE))/100</f>
        <v>0.49311604383253704</v>
      </c>
      <c r="C122" s="110">
        <f>(VLOOKUP($A122,'Occupancy Raw Data'!$B$8:$BE$54,'Occupancy Raw Data'!H$3,FALSE))/100</f>
        <v>0.68333801629671198</v>
      </c>
      <c r="D122" s="110">
        <f>(VLOOKUP($A122,'Occupancy Raw Data'!$B$8:$BE$54,'Occupancy Raw Data'!I$3,FALSE))/100</f>
        <v>0.70750210733352004</v>
      </c>
      <c r="E122" s="110">
        <f>(VLOOKUP($A122,'Occupancy Raw Data'!$B$8:$BE$54,'Occupancy Raw Data'!J$3,FALSE))/100</f>
        <v>0.70441135150323109</v>
      </c>
      <c r="F122" s="110">
        <f>(VLOOKUP($A122,'Occupancy Raw Data'!$B$8:$BE$54,'Occupancy Raw Data'!K$3,FALSE))/100</f>
        <v>0.66957010396178707</v>
      </c>
      <c r="G122" s="111">
        <f>(VLOOKUP($A122,'Occupancy Raw Data'!$B$8:$BE$54,'Occupancy Raw Data'!L$3,FALSE))/100</f>
        <v>0.65158752458555691</v>
      </c>
      <c r="H122" s="91">
        <f>(VLOOKUP($A122,'Occupancy Raw Data'!$B$8:$BE$54,'Occupancy Raw Data'!N$3,FALSE))/100</f>
        <v>0.67209890418656892</v>
      </c>
      <c r="I122" s="91">
        <f>(VLOOKUP($A122,'Occupancy Raw Data'!$B$8:$BE$54,'Occupancy Raw Data'!O$3,FALSE))/100</f>
        <v>0.68080921607193001</v>
      </c>
      <c r="J122" s="111">
        <f>(VLOOKUP($A122,'Occupancy Raw Data'!$B$8:$BE$54,'Occupancy Raw Data'!P$3,FALSE))/100</f>
        <v>0.67645406012924891</v>
      </c>
      <c r="K122" s="112">
        <f>(VLOOKUP($A122,'Occupancy Raw Data'!$B$8:$BE$54,'Occupancy Raw Data'!R$3,FALSE))/100</f>
        <v>0.65869224902661205</v>
      </c>
      <c r="M122" s="113">
        <f>VLOOKUP($A122,'ADR Raw Data'!$B$6:$BE$54,'ADR Raw Data'!G$1,FALSE)</f>
        <v>113.102598290598</v>
      </c>
      <c r="N122" s="114">
        <f>VLOOKUP($A122,'ADR Raw Data'!$B$6:$BE$54,'ADR Raw Data'!H$1,FALSE)</f>
        <v>127.180912828947</v>
      </c>
      <c r="O122" s="114">
        <f>VLOOKUP($A122,'ADR Raw Data'!$B$6:$BE$54,'ADR Raw Data'!I$1,FALSE)</f>
        <v>125.328594122319</v>
      </c>
      <c r="P122" s="114">
        <f>VLOOKUP($A122,'ADR Raw Data'!$B$6:$BE$54,'ADR Raw Data'!J$1,FALSE)</f>
        <v>124.984419625049</v>
      </c>
      <c r="Q122" s="114">
        <f>VLOOKUP($A122,'ADR Raw Data'!$B$6:$BE$54,'ADR Raw Data'!K$1,FALSE)</f>
        <v>122.533327738145</v>
      </c>
      <c r="R122" s="115">
        <f>VLOOKUP($A122,'ADR Raw Data'!$B$6:$BE$54,'ADR Raw Data'!L$1,FALSE)</f>
        <v>123.217705907718</v>
      </c>
      <c r="S122" s="114">
        <f>VLOOKUP($A122,'ADR Raw Data'!$B$6:$BE$54,'ADR Raw Data'!N$1,FALSE)</f>
        <v>138.393988294314</v>
      </c>
      <c r="T122" s="114">
        <f>VLOOKUP($A122,'ADR Raw Data'!$B$6:$BE$54,'ADR Raw Data'!O$1,FALSE)</f>
        <v>143.231663227404</v>
      </c>
      <c r="U122" s="115">
        <f>VLOOKUP($A122,'ADR Raw Data'!$B$6:$BE$54,'ADR Raw Data'!P$1,FALSE)</f>
        <v>140.82839875389399</v>
      </c>
      <c r="V122" s="116">
        <f>VLOOKUP($A122,'ADR Raw Data'!$B$6:$BE$54,'ADR Raw Data'!R$1,FALSE)</f>
        <v>128.38501157830501</v>
      </c>
      <c r="X122" s="113">
        <f>VLOOKUP($A122,'RevPAR Raw Data'!$B$6:$BE$54,'RevPAR Raw Data'!G$1,FALSE)</f>
        <v>55.772705816240503</v>
      </c>
      <c r="Y122" s="114">
        <f>VLOOKUP($A122,'RevPAR Raw Data'!$B$6:$BE$54,'RevPAR Raw Data'!H$1,FALSE)</f>
        <v>86.907552683337997</v>
      </c>
      <c r="Z122" s="114">
        <f>VLOOKUP($A122,'RevPAR Raw Data'!$B$6:$BE$54,'RevPAR Raw Data'!I$1,FALSE)</f>
        <v>88.670244450688301</v>
      </c>
      <c r="AA122" s="114">
        <f>VLOOKUP($A122,'RevPAR Raw Data'!$B$6:$BE$54,'RevPAR Raw Data'!J$1,FALSE)</f>
        <v>88.040443944928299</v>
      </c>
      <c r="AB122" s="114">
        <f>VLOOKUP($A122,'RevPAR Raw Data'!$B$6:$BE$54,'RevPAR Raw Data'!K$1,FALSE)</f>
        <v>82.044652992413504</v>
      </c>
      <c r="AC122" s="115">
        <f>VLOOKUP($A122,'RevPAR Raw Data'!$B$6:$BE$54,'RevPAR Raw Data'!L$1,FALSE)</f>
        <v>80.287119977521698</v>
      </c>
      <c r="AD122" s="114">
        <f>VLOOKUP($A122,'RevPAR Raw Data'!$B$6:$BE$54,'RevPAR Raw Data'!N$1,FALSE)</f>
        <v>93.014447878617503</v>
      </c>
      <c r="AE122" s="114">
        <f>VLOOKUP($A122,'RevPAR Raw Data'!$B$6:$BE$54,'RevPAR Raw Data'!O$1,FALSE)</f>
        <v>97.513436358527599</v>
      </c>
      <c r="AF122" s="115">
        <f>VLOOKUP($A122,'RevPAR Raw Data'!$B$6:$BE$54,'RevPAR Raw Data'!P$1,FALSE)</f>
        <v>95.263942118572601</v>
      </c>
      <c r="AG122" s="116">
        <f>VLOOKUP($A122,'RevPAR Raw Data'!$B$6:$BE$54,'RevPAR Raw Data'!R$1,FALSE)</f>
        <v>84.566212017821996</v>
      </c>
    </row>
    <row r="123" spans="1:34" x14ac:dyDescent="0.2">
      <c r="A123" s="93" t="s">
        <v>14</v>
      </c>
      <c r="B123" s="81">
        <f>(VLOOKUP($A122,'Occupancy Raw Data'!$B$8:$BE$54,'Occupancy Raw Data'!T$3,FALSE))/100</f>
        <v>-0.113565206920081</v>
      </c>
      <c r="C123" s="82">
        <f>(VLOOKUP($A122,'Occupancy Raw Data'!$B$8:$BE$54,'Occupancy Raw Data'!U$3,FALSE))/100</f>
        <v>-5.2567241177930199E-2</v>
      </c>
      <c r="D123" s="82">
        <f>(VLOOKUP($A122,'Occupancy Raw Data'!$B$8:$BE$54,'Occupancy Raw Data'!V$3,FALSE))/100</f>
        <v>-5.6095582103632198E-2</v>
      </c>
      <c r="E123" s="82">
        <f>(VLOOKUP($A122,'Occupancy Raw Data'!$B$8:$BE$54,'Occupancy Raw Data'!W$3,FALSE))/100</f>
        <v>-7.3245738735154692E-2</v>
      </c>
      <c r="F123" s="82">
        <f>(VLOOKUP($A122,'Occupancy Raw Data'!$B$8:$BE$54,'Occupancy Raw Data'!X$3,FALSE))/100</f>
        <v>-7.2043435393801994E-2</v>
      </c>
      <c r="G123" s="82">
        <f>(VLOOKUP($A122,'Occupancy Raw Data'!$B$8:$BE$54,'Occupancy Raw Data'!Y$3,FALSE))/100</f>
        <v>-7.1476597171747203E-2</v>
      </c>
      <c r="H123" s="83">
        <f>(VLOOKUP($A122,'Occupancy Raw Data'!$B$8:$BE$54,'Occupancy Raw Data'!AA$3,FALSE))/100</f>
        <v>-9.0046339512724807E-3</v>
      </c>
      <c r="I123" s="83">
        <f>(VLOOKUP($A122,'Occupancy Raw Data'!$B$8:$BE$54,'Occupancy Raw Data'!AB$3,FALSE))/100</f>
        <v>-1.4961578488261001E-2</v>
      </c>
      <c r="J123" s="82">
        <f>(VLOOKUP($A122,'Occupancy Raw Data'!$B$8:$BE$54,'Occupancy Raw Data'!AC$3,FALSE))/100</f>
        <v>-1.2011260607004699E-2</v>
      </c>
      <c r="K123" s="84">
        <f>(VLOOKUP($A122,'Occupancy Raw Data'!$B$8:$BE$54,'Occupancy Raw Data'!AE$3,FALSE))/100</f>
        <v>-5.4783735954035802E-2</v>
      </c>
      <c r="M123" s="81">
        <f>(VLOOKUP($A122,'ADR Raw Data'!$B$6:$BE$54,'ADR Raw Data'!T$1,FALSE))/100</f>
        <v>-3.4984914697637703E-2</v>
      </c>
      <c r="N123" s="82">
        <f>(VLOOKUP($A122,'ADR Raw Data'!$B$6:$BE$54,'ADR Raw Data'!U$1,FALSE))/100</f>
        <v>1.6939953156451599E-2</v>
      </c>
      <c r="O123" s="82">
        <f>(VLOOKUP($A122,'ADR Raw Data'!$B$6:$BE$54,'ADR Raw Data'!V$1,FALSE))/100</f>
        <v>-2.19561736412641E-2</v>
      </c>
      <c r="P123" s="82">
        <f>(VLOOKUP($A122,'ADR Raw Data'!$B$6:$BE$54,'ADR Raw Data'!W$1,FALSE))/100</f>
        <v>1.2119331319364499E-2</v>
      </c>
      <c r="Q123" s="82">
        <f>(VLOOKUP($A122,'ADR Raw Data'!$B$6:$BE$54,'ADR Raw Data'!X$1,FALSE))/100</f>
        <v>-1.15512492316572E-2</v>
      </c>
      <c r="R123" s="82">
        <f>(VLOOKUP($A122,'ADR Raw Data'!$B$6:$BE$54,'ADR Raw Data'!Y$1,FALSE))/100</f>
        <v>-5.5670152769792701E-3</v>
      </c>
      <c r="S123" s="83">
        <f>(VLOOKUP($A122,'ADR Raw Data'!$B$6:$BE$54,'ADR Raw Data'!AA$1,FALSE))/100</f>
        <v>4.0020863104963098E-2</v>
      </c>
      <c r="T123" s="83">
        <f>(VLOOKUP($A122,'ADR Raw Data'!$B$6:$BE$54,'ADR Raw Data'!AB$1,FALSE))/100</f>
        <v>6.1183610120000897E-2</v>
      </c>
      <c r="U123" s="82">
        <f>(VLOOKUP($A122,'ADR Raw Data'!$B$6:$BE$54,'ADR Raw Data'!AC$1,FALSE))/100</f>
        <v>5.0723049338502108E-2</v>
      </c>
      <c r="V123" s="84">
        <f>(VLOOKUP($A122,'ADR Raw Data'!$B$6:$BE$54,'ADR Raw Data'!AE$1,FALSE))/100</f>
        <v>1.2907143343840499E-2</v>
      </c>
      <c r="X123" s="81">
        <f>(VLOOKUP($A122,'RevPAR Raw Data'!$B$6:$BE$54,'RevPAR Raw Data'!T$1,FALSE))/100</f>
        <v>-0.14457705254100101</v>
      </c>
      <c r="Y123" s="82">
        <f>(VLOOKUP($A122,'RevPAR Raw Data'!$B$6:$BE$54,'RevPAR Raw Data'!U$1,FALSE))/100</f>
        <v>-3.65177746245966E-2</v>
      </c>
      <c r="Z123" s="82">
        <f>(VLOOKUP($A122,'RevPAR Raw Data'!$B$6:$BE$54,'RevPAR Raw Data'!V$1,FALSE))/100</f>
        <v>-7.6820111403721303E-2</v>
      </c>
      <c r="AA123" s="82">
        <f>(VLOOKUP($A122,'RevPAR Raw Data'!$B$6:$BE$54,'RevPAR Raw Data'!W$1,FALSE))/100</f>
        <v>-6.2014096791253095E-2</v>
      </c>
      <c r="AB123" s="82">
        <f>(VLOOKUP($A122,'RevPAR Raw Data'!$B$6:$BE$54,'RevPAR Raw Data'!X$1,FALSE))/100</f>
        <v>-8.2762492947720701E-2</v>
      </c>
      <c r="AC123" s="82">
        <f>(VLOOKUP($A122,'RevPAR Raw Data'!$B$6:$BE$54,'RevPAR Raw Data'!Y$1,FALSE))/100</f>
        <v>-7.6645701140324901E-2</v>
      </c>
      <c r="AD123" s="83">
        <f>(VLOOKUP($A122,'RevPAR Raw Data'!$B$6:$BE$54,'RevPAR Raw Data'!AA$1,FALSE))/100</f>
        <v>3.0655855931016399E-2</v>
      </c>
      <c r="AE123" s="83">
        <f>(VLOOKUP($A122,'RevPAR Raw Data'!$B$6:$BE$54,'RevPAR Raw Data'!AB$1,FALSE))/100</f>
        <v>4.5306628246734197E-2</v>
      </c>
      <c r="AF123" s="82">
        <f>(VLOOKUP($A122,'RevPAR Raw Data'!$B$6:$BE$54,'RevPAR Raw Data'!AC$1,FALSE))/100</f>
        <v>3.8102540967110701E-2</v>
      </c>
      <c r="AG123" s="84">
        <f>(VLOOKUP($A122,'RevPAR Raw Data'!$B$6:$BE$54,'RevPAR Raw Data'!AE$1,FALSE))/100</f>
        <v>-4.25836941430651E-2</v>
      </c>
    </row>
    <row r="124" spans="1:34" x14ac:dyDescent="0.2">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4" x14ac:dyDescent="0.2">
      <c r="A125" s="108" t="s">
        <v>56</v>
      </c>
      <c r="B125" s="109">
        <f>(VLOOKUP($A125,'Occupancy Raw Data'!$B$8:$BE$45,'Occupancy Raw Data'!G$3,FALSE))/100</f>
        <v>0.545040695268312</v>
      </c>
      <c r="C125" s="110">
        <f>(VLOOKUP($A125,'Occupancy Raw Data'!$B$8:$BE$45,'Occupancy Raw Data'!H$3,FALSE))/100</f>
        <v>0.65664229548903197</v>
      </c>
      <c r="D125" s="110">
        <f>(VLOOKUP($A125,'Occupancy Raw Data'!$B$8:$BE$45,'Occupancy Raw Data'!I$3,FALSE))/100</f>
        <v>0.71609877224444707</v>
      </c>
      <c r="E125" s="110">
        <f>(VLOOKUP($A125,'Occupancy Raw Data'!$B$8:$BE$45,'Occupancy Raw Data'!J$3,FALSE))/100</f>
        <v>0.72382397572078905</v>
      </c>
      <c r="F125" s="110">
        <f>(VLOOKUP($A125,'Occupancy Raw Data'!$B$8:$BE$45,'Occupancy Raw Data'!K$3,FALSE))/100</f>
        <v>0.74699958614981299</v>
      </c>
      <c r="G125" s="111">
        <f>(VLOOKUP($A125,'Occupancy Raw Data'!$B$8:$BE$45,'Occupancy Raw Data'!L$3,FALSE))/100</f>
        <v>0.67772106497447893</v>
      </c>
      <c r="H125" s="91">
        <f>(VLOOKUP($A125,'Occupancy Raw Data'!$B$8:$BE$45,'Occupancy Raw Data'!N$3,FALSE))/100</f>
        <v>0.79500620775279307</v>
      </c>
      <c r="I125" s="91">
        <f>(VLOOKUP($A125,'Occupancy Raw Data'!$B$8:$BE$45,'Occupancy Raw Data'!O$3,FALSE))/100</f>
        <v>0.77845220030348994</v>
      </c>
      <c r="J125" s="111">
        <f>(VLOOKUP($A125,'Occupancy Raw Data'!$B$8:$BE$45,'Occupancy Raw Data'!P$3,FALSE))/100</f>
        <v>0.78672920402814095</v>
      </c>
      <c r="K125" s="112">
        <f>(VLOOKUP($A125,'Occupancy Raw Data'!$B$8:$BE$45,'Occupancy Raw Data'!R$3,FALSE))/100</f>
        <v>0.70886624756123895</v>
      </c>
      <c r="M125" s="113">
        <f>VLOOKUP($A125,'ADR Raw Data'!$B$6:$BE$43,'ADR Raw Data'!G$1,FALSE)</f>
        <v>104.878228296633</v>
      </c>
      <c r="N125" s="114">
        <f>VLOOKUP($A125,'ADR Raw Data'!$B$6:$BE$43,'ADR Raw Data'!H$1,FALSE)</f>
        <v>113.513117647058</v>
      </c>
      <c r="O125" s="114">
        <f>VLOOKUP($A125,'ADR Raw Data'!$B$6:$BE$43,'ADR Raw Data'!I$1,FALSE)</f>
        <v>115.218836447697</v>
      </c>
      <c r="P125" s="114">
        <f>VLOOKUP($A125,'ADR Raw Data'!$B$6:$BE$43,'ADR Raw Data'!J$1,FALSE)</f>
        <v>114.25513245664099</v>
      </c>
      <c r="Q125" s="114">
        <f>VLOOKUP($A125,'ADR Raw Data'!$B$6:$BE$43,'ADR Raw Data'!K$1,FALSE)</f>
        <v>111.88482917820799</v>
      </c>
      <c r="R125" s="115">
        <f>VLOOKUP($A125,'ADR Raw Data'!$B$6:$BE$43,'ADR Raw Data'!L$1,FALSE)</f>
        <v>112.284250529229</v>
      </c>
      <c r="S125" s="114">
        <f>VLOOKUP($A125,'ADR Raw Data'!$B$6:$BE$43,'ADR Raw Data'!N$1,FALSE)</f>
        <v>128.72305049453399</v>
      </c>
      <c r="T125" s="114">
        <f>VLOOKUP($A125,'ADR Raw Data'!$B$6:$BE$43,'ADR Raw Data'!O$1,FALSE)</f>
        <v>128.626207690944</v>
      </c>
      <c r="U125" s="115">
        <f>VLOOKUP($A125,'ADR Raw Data'!$B$6:$BE$43,'ADR Raw Data'!P$1,FALSE)</f>
        <v>128.675138523584</v>
      </c>
      <c r="V125" s="116">
        <f>VLOOKUP($A125,'ADR Raw Data'!$B$6:$BE$43,'ADR Raw Data'!R$1,FALSE)</f>
        <v>117.481761467889</v>
      </c>
      <c r="W125" s="96"/>
      <c r="X125" s="113">
        <f>VLOOKUP($A125,'RevPAR Raw Data'!$B$6:$BE$43,'RevPAR Raw Data'!G$1,FALSE)</f>
        <v>57.162902469306097</v>
      </c>
      <c r="Y125" s="114">
        <f>VLOOKUP($A125,'RevPAR Raw Data'!$B$6:$BE$43,'RevPAR Raw Data'!H$1,FALSE)</f>
        <v>74.537514139881296</v>
      </c>
      <c r="Z125" s="114">
        <f>VLOOKUP($A125,'RevPAR Raw Data'!$B$6:$BE$43,'RevPAR Raw Data'!I$1,FALSE)</f>
        <v>82.5080673196302</v>
      </c>
      <c r="AA125" s="114">
        <f>VLOOKUP($A125,'RevPAR Raw Data'!$B$6:$BE$43,'RevPAR Raw Data'!J$1,FALSE)</f>
        <v>82.700604221271803</v>
      </c>
      <c r="AB125" s="114">
        <f>VLOOKUP($A125,'RevPAR Raw Data'!$B$6:$BE$43,'RevPAR Raw Data'!K$1,FALSE)</f>
        <v>83.577921092564395</v>
      </c>
      <c r="AC125" s="115">
        <f>VLOOKUP($A125,'RevPAR Raw Data'!$B$6:$BE$43,'RevPAR Raw Data'!L$1,FALSE)</f>
        <v>76.097401848530794</v>
      </c>
      <c r="AD125" s="114">
        <f>VLOOKUP($A125,'RevPAR Raw Data'!$B$6:$BE$43,'RevPAR Raw Data'!N$1,FALSE)</f>
        <v>102.33562422403</v>
      </c>
      <c r="AE125" s="114">
        <f>VLOOKUP($A125,'RevPAR Raw Data'!$B$6:$BE$43,'RevPAR Raw Data'!O$1,FALSE)</f>
        <v>100.12935439370899</v>
      </c>
      <c r="AF125" s="115">
        <f>VLOOKUP($A125,'RevPAR Raw Data'!$B$6:$BE$43,'RevPAR Raw Data'!P$1,FALSE)</f>
        <v>101.23248930887</v>
      </c>
      <c r="AG125" s="116">
        <f>VLOOKUP($A125,'RevPAR Raw Data'!$B$6:$BE$43,'RevPAR Raw Data'!R$1,FALSE)</f>
        <v>83.278855408627706</v>
      </c>
    </row>
    <row r="126" spans="1:34" x14ac:dyDescent="0.2">
      <c r="A126" s="93" t="s">
        <v>14</v>
      </c>
      <c r="B126" s="81">
        <f>(VLOOKUP($A125,'Occupancy Raw Data'!$B$8:$BE$51,'Occupancy Raw Data'!T$3,FALSE))/100</f>
        <v>0.13426476372978699</v>
      </c>
      <c r="C126" s="82">
        <f>(VLOOKUP($A125,'Occupancy Raw Data'!$B$8:$BE$51,'Occupancy Raw Data'!U$3,FALSE))/100</f>
        <v>9.9745039705984903E-2</v>
      </c>
      <c r="D126" s="82">
        <f>(VLOOKUP($A125,'Occupancy Raw Data'!$B$8:$BE$51,'Occupancy Raw Data'!V$3,FALSE))/100</f>
        <v>0.14650805572867201</v>
      </c>
      <c r="E126" s="82">
        <f>(VLOOKUP($A125,'Occupancy Raw Data'!$B$8:$BE$51,'Occupancy Raw Data'!W$3,FALSE))/100</f>
        <v>9.9963863691375304E-2</v>
      </c>
      <c r="F126" s="82">
        <f>(VLOOKUP($A125,'Occupancy Raw Data'!$B$8:$BE$51,'Occupancy Raw Data'!X$3,FALSE))/100</f>
        <v>4.54263871085408E-2</v>
      </c>
      <c r="G126" s="82">
        <f>(VLOOKUP($A125,'Occupancy Raw Data'!$B$8:$BE$51,'Occupancy Raw Data'!Y$3,FALSE))/100</f>
        <v>0.10206273464009101</v>
      </c>
      <c r="H126" s="83">
        <f>(VLOOKUP($A125,'Occupancy Raw Data'!$B$8:$BE$51,'Occupancy Raw Data'!AA$3,FALSE))/100</f>
        <v>-5.1576489296685103E-2</v>
      </c>
      <c r="I126" s="83">
        <f>(VLOOKUP($A125,'Occupancy Raw Data'!$B$8:$BE$51,'Occupancy Raw Data'!AB$3,FALSE))/100</f>
        <v>-8.3677021483851102E-2</v>
      </c>
      <c r="J126" s="82">
        <f>(VLOOKUP($A125,'Occupancy Raw Data'!$B$8:$BE$51,'Occupancy Raw Data'!AC$3,FALSE))/100</f>
        <v>-6.7734209603015808E-2</v>
      </c>
      <c r="K126" s="84">
        <f>(VLOOKUP($A125,'Occupancy Raw Data'!$B$8:$BE$51,'Occupancy Raw Data'!AE$3,FALSE))/100</f>
        <v>4.1889322501117598E-2</v>
      </c>
      <c r="M126" s="81">
        <f>(VLOOKUP($A125,'ADR Raw Data'!$B$6:$BE$49,'ADR Raw Data'!T$1,FALSE))/100</f>
        <v>8.0469835617234906E-2</v>
      </c>
      <c r="N126" s="82">
        <f>(VLOOKUP($A125,'ADR Raw Data'!$B$6:$BE$49,'ADR Raw Data'!U$1,FALSE))/100</f>
        <v>7.9656050552377608E-2</v>
      </c>
      <c r="O126" s="82">
        <f>(VLOOKUP($A125,'ADR Raw Data'!$B$6:$BE$49,'ADR Raw Data'!V$1,FALSE))/100</f>
        <v>7.5822101865878899E-2</v>
      </c>
      <c r="P126" s="82">
        <f>(VLOOKUP($A125,'ADR Raw Data'!$B$6:$BE$49,'ADR Raw Data'!W$1,FALSE))/100</f>
        <v>9.5901691495259692E-2</v>
      </c>
      <c r="Q126" s="82">
        <f>(VLOOKUP($A125,'ADR Raw Data'!$B$6:$BE$49,'ADR Raw Data'!X$1,FALSE))/100</f>
        <v>2.6524071009944698E-2</v>
      </c>
      <c r="R126" s="82">
        <f>(VLOOKUP($A125,'ADR Raw Data'!$B$6:$BE$49,'ADR Raw Data'!Y$1,FALSE))/100</f>
        <v>6.9552759219045107E-2</v>
      </c>
      <c r="S126" s="83">
        <f>(VLOOKUP($A125,'ADR Raw Data'!$B$6:$BE$49,'ADR Raw Data'!AA$1,FALSE))/100</f>
        <v>-4.0669571399450204E-2</v>
      </c>
      <c r="T126" s="83">
        <f>(VLOOKUP($A125,'ADR Raw Data'!$B$6:$BE$49,'ADR Raw Data'!AB$1,FALSE))/100</f>
        <v>-4.69926264756238E-2</v>
      </c>
      <c r="U126" s="82">
        <f>(VLOOKUP($A125,'ADR Raw Data'!$B$6:$BE$49,'ADR Raw Data'!AC$1,FALSE))/100</f>
        <v>-4.3855333794954196E-2</v>
      </c>
      <c r="V126" s="84">
        <f>(VLOOKUP($A125,'ADR Raw Data'!$B$6:$BE$49,'ADR Raw Data'!AE$1,FALSE))/100</f>
        <v>1.74196311132334E-2</v>
      </c>
      <c r="X126" s="81">
        <f>(VLOOKUP($A125,'RevPAR Raw Data'!$B$6:$BE$43,'RevPAR Raw Data'!T$1,FALSE))/100</f>
        <v>0.22553886281354502</v>
      </c>
      <c r="Y126" s="82">
        <f>(VLOOKUP($A125,'RevPAR Raw Data'!$B$6:$BE$43,'RevPAR Raw Data'!U$1,FALSE))/100</f>
        <v>0.187346386183531</v>
      </c>
      <c r="Z126" s="82">
        <f>(VLOOKUP($A125,'RevPAR Raw Data'!$B$6:$BE$43,'RevPAR Raw Data'!V$1,FALSE))/100</f>
        <v>0.23343870632018199</v>
      </c>
      <c r="AA126" s="82">
        <f>(VLOOKUP($A125,'RevPAR Raw Data'!$B$6:$BE$43,'RevPAR Raw Data'!W$1,FALSE))/100</f>
        <v>0.205452258803039</v>
      </c>
      <c r="AB126" s="82">
        <f>(VLOOKUP($A125,'RevPAR Raw Data'!$B$6:$BE$43,'RevPAR Raw Data'!X$1,FALSE))/100</f>
        <v>7.3155350835877708E-2</v>
      </c>
      <c r="AC126" s="82">
        <f>(VLOOKUP($A125,'RevPAR Raw Data'!$B$6:$BE$43,'RevPAR Raw Data'!Y$1,FALSE))/100</f>
        <v>0.178714238666796</v>
      </c>
      <c r="AD126" s="83">
        <f>(VLOOKUP($A125,'RevPAR Raw Data'!$B$6:$BE$43,'RevPAR Raw Data'!AA$1,FALSE))/100</f>
        <v>-9.0148466982150899E-2</v>
      </c>
      <c r="AE126" s="83">
        <f>(VLOOKUP($A125,'RevPAR Raw Data'!$B$6:$BE$43,'RevPAR Raw Data'!AB$1,FALSE))/100</f>
        <v>-0.12673744494429098</v>
      </c>
      <c r="AF126" s="82">
        <f>(VLOOKUP($A125,'RevPAR Raw Data'!$B$6:$BE$43,'RevPAR Raw Data'!AC$1,FALSE))/100</f>
        <v>-0.10861903702649199</v>
      </c>
      <c r="AG126" s="84">
        <f>(VLOOKUP($A125,'RevPAR Raw Data'!$B$6:$BE$43,'RevPAR Raw Data'!AE$1,FALSE))/100</f>
        <v>6.00386501599037E-2</v>
      </c>
    </row>
    <row r="127" spans="1:34" x14ac:dyDescent="0.2">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4" x14ac:dyDescent="0.2">
      <c r="A128" s="126" t="s">
        <v>57</v>
      </c>
      <c r="B128" s="109">
        <f>(VLOOKUP($A128,'Occupancy Raw Data'!$B$8:$BE$45,'Occupancy Raw Data'!G$3,FALSE))/100</f>
        <v>0.54636270491803207</v>
      </c>
      <c r="C128" s="110">
        <f>(VLOOKUP($A128,'Occupancy Raw Data'!$B$8:$BE$45,'Occupancy Raw Data'!H$3,FALSE))/100</f>
        <v>0.69693476775956198</v>
      </c>
      <c r="D128" s="110">
        <f>(VLOOKUP($A128,'Occupancy Raw Data'!$B$8:$BE$45,'Occupancy Raw Data'!I$3,FALSE))/100</f>
        <v>0.75384221311475397</v>
      </c>
      <c r="E128" s="110">
        <f>(VLOOKUP($A128,'Occupancy Raw Data'!$B$8:$BE$45,'Occupancy Raw Data'!J$3,FALSE))/100</f>
        <v>0.76485655737704905</v>
      </c>
      <c r="F128" s="110">
        <f>(VLOOKUP($A128,'Occupancy Raw Data'!$B$8:$BE$45,'Occupancy Raw Data'!K$3,FALSE))/100</f>
        <v>0.71657274590163889</v>
      </c>
      <c r="G128" s="111">
        <f>(VLOOKUP($A128,'Occupancy Raw Data'!$B$8:$BE$45,'Occupancy Raw Data'!L$3,FALSE))/100</f>
        <v>0.69571379781420706</v>
      </c>
      <c r="H128" s="91">
        <f>(VLOOKUP($A128,'Occupancy Raw Data'!$B$8:$BE$45,'Occupancy Raw Data'!N$3,FALSE))/100</f>
        <v>0.75029883879781389</v>
      </c>
      <c r="I128" s="91">
        <f>(VLOOKUP($A128,'Occupancy Raw Data'!$B$8:$BE$45,'Occupancy Raw Data'!O$3,FALSE))/100</f>
        <v>0.73744877049180302</v>
      </c>
      <c r="J128" s="111">
        <f>(VLOOKUP($A128,'Occupancy Raw Data'!$B$8:$BE$45,'Occupancy Raw Data'!P$3,FALSE))/100</f>
        <v>0.74387380464480801</v>
      </c>
      <c r="K128" s="112">
        <f>(VLOOKUP($A128,'Occupancy Raw Data'!$B$8:$BE$45,'Occupancy Raw Data'!R$3,FALSE))/100</f>
        <v>0.70947379976580704</v>
      </c>
      <c r="M128" s="113">
        <f>VLOOKUP($A128,'ADR Raw Data'!$B$6:$BE$43,'ADR Raw Data'!G$1,FALSE)</f>
        <v>101.976772800437</v>
      </c>
      <c r="N128" s="114">
        <f>VLOOKUP($A128,'ADR Raw Data'!$B$6:$BE$43,'ADR Raw Data'!H$1,FALSE)</f>
        <v>110.269756826952</v>
      </c>
      <c r="O128" s="114">
        <f>VLOOKUP($A128,'ADR Raw Data'!$B$6:$BE$43,'ADR Raw Data'!I$1,FALSE)</f>
        <v>115.75798975535101</v>
      </c>
      <c r="P128" s="114">
        <f>VLOOKUP($A128,'ADR Raw Data'!$B$6:$BE$43,'ADR Raw Data'!J$1,FALSE)</f>
        <v>116.27529384907299</v>
      </c>
      <c r="Q128" s="114">
        <f>VLOOKUP($A128,'ADR Raw Data'!$B$6:$BE$43,'ADR Raw Data'!K$1,FALSE)</f>
        <v>110.978408036937</v>
      </c>
      <c r="R128" s="115">
        <f>VLOOKUP($A128,'ADR Raw Data'!$B$6:$BE$43,'ADR Raw Data'!L$1,FALSE)</f>
        <v>111.62303140693599</v>
      </c>
      <c r="S128" s="114">
        <f>VLOOKUP($A128,'ADR Raw Data'!$B$6:$BE$43,'ADR Raw Data'!N$1,FALSE)</f>
        <v>117.81971878236099</v>
      </c>
      <c r="T128" s="114">
        <f>VLOOKUP($A128,'ADR Raw Data'!$B$6:$BE$43,'ADR Raw Data'!O$1,FALSE)</f>
        <v>114.823463447956</v>
      </c>
      <c r="U128" s="115">
        <f>VLOOKUP($A128,'ADR Raw Data'!$B$6:$BE$43,'ADR Raw Data'!P$1,FALSE)</f>
        <v>116.334530838761</v>
      </c>
      <c r="V128" s="116">
        <f>VLOOKUP($A128,'ADR Raw Data'!$B$6:$BE$43,'ADR Raw Data'!R$1,FALSE)</f>
        <v>113.03444404586899</v>
      </c>
      <c r="X128" s="113">
        <f>VLOOKUP($A128,'RevPAR Raw Data'!$B$6:$BE$43,'RevPAR Raw Data'!G$1,FALSE)</f>
        <v>55.716305426058703</v>
      </c>
      <c r="Y128" s="114">
        <f>VLOOKUP($A128,'RevPAR Raw Data'!$B$6:$BE$43,'RevPAR Raw Data'!H$1,FALSE)</f>
        <v>76.850827365095597</v>
      </c>
      <c r="Z128" s="114">
        <f>VLOOKUP($A128,'RevPAR Raw Data'!$B$6:$BE$43,'RevPAR Raw Data'!I$1,FALSE)</f>
        <v>87.2632591828893</v>
      </c>
      <c r="AA128" s="114">
        <f>VLOOKUP($A128,'RevPAR Raw Data'!$B$6:$BE$43,'RevPAR Raw Data'!J$1,FALSE)</f>
        <v>88.933920961407097</v>
      </c>
      <c r="AB128" s="114">
        <f>VLOOKUP($A128,'RevPAR Raw Data'!$B$6:$BE$43,'RevPAR Raw Data'!K$1,FALSE)</f>
        <v>79.524102582821001</v>
      </c>
      <c r="AC128" s="115">
        <f>VLOOKUP($A128,'RevPAR Raw Data'!$B$6:$BE$43,'RevPAR Raw Data'!L$1,FALSE)</f>
        <v>77.657683103654307</v>
      </c>
      <c r="AD128" s="114">
        <f>VLOOKUP($A128,'RevPAR Raw Data'!$B$6:$BE$43,'RevPAR Raw Data'!N$1,FALSE)</f>
        <v>88.399998189890695</v>
      </c>
      <c r="AE128" s="114">
        <f>VLOOKUP($A128,'RevPAR Raw Data'!$B$6:$BE$43,'RevPAR Raw Data'!O$1,FALSE)</f>
        <v>84.676421943305996</v>
      </c>
      <c r="AF128" s="115">
        <f>VLOOKUP($A128,'RevPAR Raw Data'!$B$6:$BE$43,'RevPAR Raw Data'!P$1,FALSE)</f>
        <v>86.538210066598296</v>
      </c>
      <c r="AG128" s="116">
        <f>VLOOKUP($A128,'RevPAR Raw Data'!$B$6:$BE$43,'RevPAR Raw Data'!R$1,FALSE)</f>
        <v>80.194976521638296</v>
      </c>
      <c r="AH128" s="96"/>
    </row>
    <row r="129" spans="1:34" x14ac:dyDescent="0.2">
      <c r="A129" s="93" t="s">
        <v>14</v>
      </c>
      <c r="B129" s="81">
        <f>(VLOOKUP($A128,'Occupancy Raw Data'!$B$8:$BE$51,'Occupancy Raw Data'!T$3,FALSE))/100</f>
        <v>2.2322050996229401E-2</v>
      </c>
      <c r="C129" s="82">
        <f>(VLOOKUP($A128,'Occupancy Raw Data'!$B$8:$BE$51,'Occupancy Raw Data'!U$3,FALSE))/100</f>
        <v>6.944583204585611E-2</v>
      </c>
      <c r="D129" s="82">
        <f>(VLOOKUP($A128,'Occupancy Raw Data'!$B$8:$BE$51,'Occupancy Raw Data'!V$3,FALSE))/100</f>
        <v>6.8235248708735596E-2</v>
      </c>
      <c r="E129" s="82">
        <f>(VLOOKUP($A128,'Occupancy Raw Data'!$B$8:$BE$51,'Occupancy Raw Data'!W$3,FALSE))/100</f>
        <v>4.9037843657087701E-2</v>
      </c>
      <c r="F129" s="82">
        <f>(VLOOKUP($A128,'Occupancy Raw Data'!$B$8:$BE$51,'Occupancy Raw Data'!X$3,FALSE))/100</f>
        <v>2.2878338576267102E-2</v>
      </c>
      <c r="G129" s="82">
        <f>(VLOOKUP($A128,'Occupancy Raw Data'!$B$8:$BE$51,'Occupancy Raw Data'!Y$3,FALSE))/100</f>
        <v>4.73046016466981E-2</v>
      </c>
      <c r="H129" s="83">
        <f>(VLOOKUP($A128,'Occupancy Raw Data'!$B$8:$BE$51,'Occupancy Raw Data'!AA$3,FALSE))/100</f>
        <v>-2.6411812317767999E-2</v>
      </c>
      <c r="I129" s="83">
        <f>(VLOOKUP($A128,'Occupancy Raw Data'!$B$8:$BE$51,'Occupancy Raw Data'!AB$3,FALSE))/100</f>
        <v>-5.7725240899730502E-2</v>
      </c>
      <c r="J129" s="82">
        <f>(VLOOKUP($A128,'Occupancy Raw Data'!$B$8:$BE$51,'Occupancy Raw Data'!AC$3,FALSE))/100</f>
        <v>-4.2189210429080602E-2</v>
      </c>
      <c r="K129" s="84">
        <f>(VLOOKUP($A128,'Occupancy Raw Data'!$B$8:$BE$51,'Occupancy Raw Data'!AE$3,FALSE))/100</f>
        <v>1.8788370869017901E-2</v>
      </c>
      <c r="M129" s="81">
        <f>(VLOOKUP($A128,'ADR Raw Data'!$B$6:$BE$49,'ADR Raw Data'!T$1,FALSE))/100</f>
        <v>-1.9117323762958799E-2</v>
      </c>
      <c r="N129" s="82">
        <f>(VLOOKUP($A128,'ADR Raw Data'!$B$6:$BE$49,'ADR Raw Data'!U$1,FALSE))/100</f>
        <v>-3.7013816258320499E-3</v>
      </c>
      <c r="O129" s="82">
        <f>(VLOOKUP($A128,'ADR Raw Data'!$B$6:$BE$49,'ADR Raw Data'!V$1,FALSE))/100</f>
        <v>1.09008877424818E-3</v>
      </c>
      <c r="P129" s="82">
        <f>(VLOOKUP($A128,'ADR Raw Data'!$B$6:$BE$49,'ADR Raw Data'!W$1,FALSE))/100</f>
        <v>1.16668964699578E-2</v>
      </c>
      <c r="Q129" s="82">
        <f>(VLOOKUP($A128,'ADR Raw Data'!$B$6:$BE$49,'ADR Raw Data'!X$1,FALSE))/100</f>
        <v>-7.1801381043030297E-3</v>
      </c>
      <c r="R129" s="82">
        <f>(VLOOKUP($A128,'ADR Raw Data'!$B$6:$BE$49,'ADR Raw Data'!Y$1,FALSE))/100</f>
        <v>-1.7394039150465E-3</v>
      </c>
      <c r="S129" s="83">
        <f>(VLOOKUP($A128,'ADR Raw Data'!$B$6:$BE$49,'ADR Raw Data'!AA$1,FALSE))/100</f>
        <v>-4.3015454694331198E-2</v>
      </c>
      <c r="T129" s="83">
        <f>(VLOOKUP($A128,'ADR Raw Data'!$B$6:$BE$49,'ADR Raw Data'!AB$1,FALSE))/100</f>
        <v>-7.4568341759983406E-2</v>
      </c>
      <c r="U129" s="82">
        <f>(VLOOKUP($A128,'ADR Raw Data'!$B$6:$BE$49,'ADR Raw Data'!AC$1,FALSE))/100</f>
        <v>-5.8776648353404598E-2</v>
      </c>
      <c r="V129" s="84">
        <f>(VLOOKUP($A128,'ADR Raw Data'!$B$6:$BE$49,'ADR Raw Data'!AE$1,FALSE))/100</f>
        <v>-2.1953578937914598E-2</v>
      </c>
      <c r="X129" s="81">
        <f>(VLOOKUP($A128,'RevPAR Raw Data'!$B$6:$BE$43,'RevPAR Raw Data'!T$1,FALSE))/100</f>
        <v>2.7779893573224202E-3</v>
      </c>
      <c r="Y129" s="82">
        <f>(VLOOKUP($A128,'RevPAR Raw Data'!$B$6:$BE$43,'RevPAR Raw Data'!U$1,FALSE))/100</f>
        <v>6.5487404893298906E-2</v>
      </c>
      <c r="Z129" s="82">
        <f>(VLOOKUP($A128,'RevPAR Raw Data'!$B$6:$BE$43,'RevPAR Raw Data'!V$1,FALSE))/100</f>
        <v>6.9399719961609194E-2</v>
      </c>
      <c r="AA129" s="82">
        <f>(VLOOKUP($A128,'RevPAR Raw Data'!$B$6:$BE$43,'RevPAR Raw Data'!W$1,FALSE))/100</f>
        <v>6.1276859572102695E-2</v>
      </c>
      <c r="AB129" s="82">
        <f>(VLOOKUP($A128,'RevPAR Raw Data'!$B$6:$BE$43,'RevPAR Raw Data'!X$1,FALSE))/100</f>
        <v>1.5533930841389501E-2</v>
      </c>
      <c r="AC129" s="82">
        <f>(VLOOKUP($A128,'RevPAR Raw Data'!$B$6:$BE$43,'RevPAR Raw Data'!Y$1,FALSE))/100</f>
        <v>4.54829159223476E-2</v>
      </c>
      <c r="AD129" s="83">
        <f>(VLOOKUP($A128,'RevPAR Raw Data'!$B$6:$BE$43,'RevPAR Raw Data'!AA$1,FALSE))/100</f>
        <v>-6.8291150895949199E-2</v>
      </c>
      <c r="AE129" s="83">
        <f>(VLOOKUP($A128,'RevPAR Raw Data'!$B$6:$BE$43,'RevPAR Raw Data'!AB$1,FALSE))/100</f>
        <v>-0.127989107168125</v>
      </c>
      <c r="AF129" s="82">
        <f>(VLOOKUP($A128,'RevPAR Raw Data'!$B$6:$BE$43,'RevPAR Raw Data'!AC$1,FALSE))/100</f>
        <v>-9.8486118396787406E-2</v>
      </c>
      <c r="AG129" s="84">
        <f>(VLOOKUP($A128,'RevPAR Raw Data'!$B$6:$BE$43,'RevPAR Raw Data'!AE$1,FALSE))/100</f>
        <v>-3.5776800518844197E-3</v>
      </c>
      <c r="AH129" s="96"/>
    </row>
    <row r="130" spans="1:34" x14ac:dyDescent="0.2">
      <c r="A130" s="131"/>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4" x14ac:dyDescent="0.2">
      <c r="A131" s="108" t="s">
        <v>59</v>
      </c>
      <c r="B131" s="109">
        <f>(VLOOKUP($A131,'Occupancy Raw Data'!$B$8:$BE$45,'Occupancy Raw Data'!G$3,FALSE))/100</f>
        <v>0.42323097463284298</v>
      </c>
      <c r="C131" s="110">
        <f>(VLOOKUP($A131,'Occupancy Raw Data'!$B$8:$BE$45,'Occupancy Raw Data'!H$3,FALSE))/100</f>
        <v>0.64052069425901192</v>
      </c>
      <c r="D131" s="110">
        <f>(VLOOKUP($A131,'Occupancy Raw Data'!$B$8:$BE$45,'Occupancy Raw Data'!I$3,FALSE))/100</f>
        <v>0.73564753004005301</v>
      </c>
      <c r="E131" s="110">
        <f>(VLOOKUP($A131,'Occupancy Raw Data'!$B$8:$BE$45,'Occupancy Raw Data'!J$3,FALSE))/100</f>
        <v>0.75534045393858407</v>
      </c>
      <c r="F131" s="110">
        <f>(VLOOKUP($A131,'Occupancy Raw Data'!$B$8:$BE$45,'Occupancy Raw Data'!K$3,FALSE))/100</f>
        <v>0.67723631508678195</v>
      </c>
      <c r="G131" s="111">
        <f>(VLOOKUP($A131,'Occupancy Raw Data'!$B$8:$BE$45,'Occupancy Raw Data'!L$3,FALSE))/100</f>
        <v>0.64639519359145492</v>
      </c>
      <c r="H131" s="91">
        <f>(VLOOKUP($A131,'Occupancy Raw Data'!$B$8:$BE$45,'Occupancy Raw Data'!N$3,FALSE))/100</f>
        <v>0.6461949265687581</v>
      </c>
      <c r="I131" s="91">
        <f>(VLOOKUP($A131,'Occupancy Raw Data'!$B$8:$BE$45,'Occupancy Raw Data'!O$3,FALSE))/100</f>
        <v>0.61648865153538002</v>
      </c>
      <c r="J131" s="111">
        <f>(VLOOKUP($A131,'Occupancy Raw Data'!$B$8:$BE$45,'Occupancy Raw Data'!P$3,FALSE))/100</f>
        <v>0.63134178905206906</v>
      </c>
      <c r="K131" s="112">
        <f>(VLOOKUP($A131,'Occupancy Raw Data'!$B$8:$BE$45,'Occupancy Raw Data'!R$3,FALSE))/100</f>
        <v>0.64209422086591605</v>
      </c>
      <c r="M131" s="113">
        <f>VLOOKUP($A131,'ADR Raw Data'!$B$6:$BE$43,'ADR Raw Data'!G$1,FALSE)</f>
        <v>159.87615930599301</v>
      </c>
      <c r="N131" s="114">
        <f>VLOOKUP($A131,'ADR Raw Data'!$B$6:$BE$43,'ADR Raw Data'!H$1,FALSE)</f>
        <v>165.40262115685201</v>
      </c>
      <c r="O131" s="114">
        <f>VLOOKUP($A131,'ADR Raw Data'!$B$6:$BE$43,'ADR Raw Data'!I$1,FALSE)</f>
        <v>183.96427858439199</v>
      </c>
      <c r="P131" s="114">
        <f>VLOOKUP($A131,'ADR Raw Data'!$B$6:$BE$43,'ADR Raw Data'!J$1,FALSE)</f>
        <v>192.852372956252</v>
      </c>
      <c r="Q131" s="114">
        <f>VLOOKUP($A131,'ADR Raw Data'!$B$6:$BE$43,'ADR Raw Data'!K$1,FALSE)</f>
        <v>183.97246426811199</v>
      </c>
      <c r="R131" s="115">
        <f>VLOOKUP($A131,'ADR Raw Data'!$B$6:$BE$43,'ADR Raw Data'!L$1,FALSE)</f>
        <v>179.21025715170899</v>
      </c>
      <c r="S131" s="114">
        <f>VLOOKUP($A131,'ADR Raw Data'!$B$6:$BE$43,'ADR Raw Data'!N$1,FALSE)</f>
        <v>166.59590392561901</v>
      </c>
      <c r="T131" s="114">
        <f>VLOOKUP($A131,'ADR Raw Data'!$B$6:$BE$43,'ADR Raw Data'!O$1,FALSE)</f>
        <v>158.831694639956</v>
      </c>
      <c r="U131" s="115">
        <f>VLOOKUP($A131,'ADR Raw Data'!$B$6:$BE$43,'ADR Raw Data'!P$1,FALSE)</f>
        <v>162.805130848532</v>
      </c>
      <c r="V131" s="116">
        <f>VLOOKUP($A131,'ADR Raw Data'!$B$6:$BE$43,'ADR Raw Data'!R$1,FALSE)</f>
        <v>174.60156913708499</v>
      </c>
      <c r="X131" s="113">
        <f>VLOOKUP($A131,'RevPAR Raw Data'!$B$6:$BE$43,'RevPAR Raw Data'!G$1,FALSE)</f>
        <v>67.664542723631499</v>
      </c>
      <c r="Y131" s="114">
        <f>VLOOKUP($A131,'RevPAR Raw Data'!$B$6:$BE$43,'RevPAR Raw Data'!H$1,FALSE)</f>
        <v>105.943801735647</v>
      </c>
      <c r="Z131" s="114">
        <f>VLOOKUP($A131,'RevPAR Raw Data'!$B$6:$BE$43,'RevPAR Raw Data'!I$1,FALSE)</f>
        <v>135.33286715620801</v>
      </c>
      <c r="AA131" s="114">
        <f>VLOOKUP($A131,'RevPAR Raw Data'!$B$6:$BE$43,'RevPAR Raw Data'!J$1,FALSE)</f>
        <v>145.66919893190899</v>
      </c>
      <c r="AB131" s="114">
        <f>VLOOKUP($A131,'RevPAR Raw Data'!$B$6:$BE$43,'RevPAR Raw Data'!K$1,FALSE)</f>
        <v>124.592833778371</v>
      </c>
      <c r="AC131" s="115">
        <f>VLOOKUP($A131,'RevPAR Raw Data'!$B$6:$BE$43,'RevPAR Raw Data'!L$1,FALSE)</f>
        <v>115.840648865153</v>
      </c>
      <c r="AD131" s="114">
        <f>VLOOKUP($A131,'RevPAR Raw Data'!$B$6:$BE$43,'RevPAR Raw Data'!N$1,FALSE)</f>
        <v>107.65342790387101</v>
      </c>
      <c r="AE131" s="114">
        <f>VLOOKUP($A131,'RevPAR Raw Data'!$B$6:$BE$43,'RevPAR Raw Data'!O$1,FALSE)</f>
        <v>97.917937249666195</v>
      </c>
      <c r="AF131" s="115">
        <f>VLOOKUP($A131,'RevPAR Raw Data'!$B$6:$BE$43,'RevPAR Raw Data'!P$1,FALSE)</f>
        <v>102.78568257676901</v>
      </c>
      <c r="AG131" s="116">
        <f>VLOOKUP($A131,'RevPAR Raw Data'!$B$6:$BE$43,'RevPAR Raw Data'!R$1,FALSE)</f>
        <v>112.110658497043</v>
      </c>
    </row>
    <row r="132" spans="1:34" x14ac:dyDescent="0.2">
      <c r="A132" s="93" t="s">
        <v>14</v>
      </c>
      <c r="B132" s="81">
        <f>(VLOOKUP($A131,'Occupancy Raw Data'!$B$8:$BE$51,'Occupancy Raw Data'!T$3,FALSE))/100</f>
        <v>-8.2489146164978211E-2</v>
      </c>
      <c r="C132" s="82">
        <f>(VLOOKUP($A131,'Occupancy Raw Data'!$B$8:$BE$51,'Occupancy Raw Data'!U$3,FALSE))/100</f>
        <v>8.0518018018018001E-2</v>
      </c>
      <c r="D132" s="82">
        <f>(VLOOKUP($A131,'Occupancy Raw Data'!$B$8:$BE$51,'Occupancy Raw Data'!V$3,FALSE))/100</f>
        <v>3.5227806481916299E-2</v>
      </c>
      <c r="E132" s="82">
        <f>(VLOOKUP($A131,'Occupancy Raw Data'!$B$8:$BE$51,'Occupancy Raw Data'!W$3,FALSE))/100</f>
        <v>9.9611273080660812E-2</v>
      </c>
      <c r="F132" s="82">
        <f>(VLOOKUP($A131,'Occupancy Raw Data'!$B$8:$BE$51,'Occupancy Raw Data'!X$3,FALSE))/100</f>
        <v>-6.3663075416258499E-3</v>
      </c>
      <c r="G132" s="82">
        <f>(VLOOKUP($A131,'Occupancy Raw Data'!$B$8:$BE$51,'Occupancy Raw Data'!Y$3,FALSE))/100</f>
        <v>3.1532971130286497E-2</v>
      </c>
      <c r="H132" s="83">
        <f>(VLOOKUP($A131,'Occupancy Raw Data'!$B$8:$BE$51,'Occupancy Raw Data'!AA$3,FALSE))/100</f>
        <v>-0.14449845338046799</v>
      </c>
      <c r="I132" s="83">
        <f>(VLOOKUP($A131,'Occupancy Raw Data'!$B$8:$BE$51,'Occupancy Raw Data'!AB$3,FALSE))/100</f>
        <v>-0.22654941373534299</v>
      </c>
      <c r="J132" s="82">
        <f>(VLOOKUP($A131,'Occupancy Raw Data'!$B$8:$BE$51,'Occupancy Raw Data'!AC$3,FALSE))/100</f>
        <v>-0.186626531928617</v>
      </c>
      <c r="K132" s="84">
        <f>(VLOOKUP($A131,'Occupancy Raw Data'!$B$8:$BE$51,'Occupancy Raw Data'!AE$3,FALSE))/100</f>
        <v>-4.0746545091893405E-2</v>
      </c>
      <c r="M132" s="81">
        <f>(VLOOKUP($A131,'ADR Raw Data'!$B$6:$BE$49,'ADR Raw Data'!T$1,FALSE))/100</f>
        <v>-1.2093942908873901E-3</v>
      </c>
      <c r="N132" s="82">
        <f>(VLOOKUP($A131,'ADR Raw Data'!$B$6:$BE$49,'ADR Raw Data'!U$1,FALSE))/100</f>
        <v>-2.6467385264750898E-2</v>
      </c>
      <c r="O132" s="82">
        <f>(VLOOKUP($A131,'ADR Raw Data'!$B$6:$BE$49,'ADR Raw Data'!V$1,FALSE))/100</f>
        <v>1.3972239758643701E-2</v>
      </c>
      <c r="P132" s="82">
        <f>(VLOOKUP($A131,'ADR Raw Data'!$B$6:$BE$49,'ADR Raw Data'!W$1,FALSE))/100</f>
        <v>9.5401912719970797E-2</v>
      </c>
      <c r="Q132" s="82">
        <f>(VLOOKUP($A131,'ADR Raw Data'!$B$6:$BE$49,'ADR Raw Data'!X$1,FALSE))/100</f>
        <v>9.4945054331034007E-2</v>
      </c>
      <c r="R132" s="82">
        <f>(VLOOKUP($A131,'ADR Raw Data'!$B$6:$BE$49,'ADR Raw Data'!Y$1,FALSE))/100</f>
        <v>4.1870411988233908E-2</v>
      </c>
      <c r="S132" s="83">
        <f>(VLOOKUP($A131,'ADR Raw Data'!$B$6:$BE$49,'ADR Raw Data'!AA$1,FALSE))/100</f>
        <v>-7.5090550418608196E-2</v>
      </c>
      <c r="T132" s="83">
        <f>(VLOOKUP($A131,'ADR Raw Data'!$B$6:$BE$49,'ADR Raw Data'!AB$1,FALSE))/100</f>
        <v>-0.150833095699454</v>
      </c>
      <c r="U132" s="82">
        <f>(VLOOKUP($A131,'ADR Raw Data'!$B$6:$BE$49,'ADR Raw Data'!AC$1,FALSE))/100</f>
        <v>-0.113627543371376</v>
      </c>
      <c r="V132" s="84">
        <f>(VLOOKUP($A131,'ADR Raw Data'!$B$6:$BE$49,'ADR Raw Data'!AE$1,FALSE))/100</f>
        <v>-7.2339867592252005E-3</v>
      </c>
      <c r="X132" s="81">
        <f>(VLOOKUP($A131,'RevPAR Raw Data'!$B$6:$BE$43,'RevPAR Raw Data'!T$1,FALSE))/100</f>
        <v>-8.3598778553433506E-2</v>
      </c>
      <c r="Y132" s="82">
        <f>(VLOOKUP($A131,'RevPAR Raw Data'!$B$6:$BE$43,'RevPAR Raw Data'!U$1,FALSE))/100</f>
        <v>5.1919531349629996E-2</v>
      </c>
      <c r="Z132" s="82">
        <f>(VLOOKUP($A131,'RevPAR Raw Data'!$B$6:$BE$43,'RevPAR Raw Data'!V$1,FALSE))/100</f>
        <v>4.9692257598896498E-2</v>
      </c>
      <c r="AA132" s="82">
        <f>(VLOOKUP($A131,'RevPAR Raw Data'!$B$6:$BE$43,'RevPAR Raw Data'!W$1,FALSE))/100</f>
        <v>0.20451629178099801</v>
      </c>
      <c r="AB132" s="82">
        <f>(VLOOKUP($A131,'RevPAR Raw Data'!$B$6:$BE$43,'RevPAR Raw Data'!X$1,FALSE))/100</f>
        <v>8.7974297373980409E-2</v>
      </c>
      <c r="AC132" s="82">
        <f>(VLOOKUP($A131,'RevPAR Raw Data'!$B$6:$BE$43,'RevPAR Raw Data'!Y$1,FALSE))/100</f>
        <v>7.47236816109587E-2</v>
      </c>
      <c r="AD132" s="83">
        <f>(VLOOKUP($A131,'RevPAR Raw Data'!$B$6:$BE$43,'RevPAR Raw Data'!AA$1,FALSE))/100</f>
        <v>-0.20873853540009901</v>
      </c>
      <c r="AE132" s="83">
        <f>(VLOOKUP($A131,'RevPAR Raw Data'!$B$6:$BE$43,'RevPAR Raw Data'!AB$1,FALSE))/100</f>
        <v>-0.34321136003219899</v>
      </c>
      <c r="AF132" s="82">
        <f>(VLOOKUP($A131,'RevPAR Raw Data'!$B$6:$BE$43,'RevPAR Raw Data'!AC$1,FALSE))/100</f>
        <v>-0.27904816094902501</v>
      </c>
      <c r="AG132" s="84">
        <f>(VLOOKUP($A131,'RevPAR Raw Data'!$B$6:$BE$43,'RevPAR Raw Data'!AE$1,FALSE))/100</f>
        <v>-4.7685771883439705E-2</v>
      </c>
    </row>
    <row r="133" spans="1:34" x14ac:dyDescent="0.2">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4" x14ac:dyDescent="0.2">
      <c r="A134" s="108" t="s">
        <v>61</v>
      </c>
      <c r="B134" s="109">
        <f>(VLOOKUP($A134,'Occupancy Raw Data'!$B$8:$BE$45,'Occupancy Raw Data'!G$3,FALSE))/100</f>
        <v>0.51432828977533196</v>
      </c>
      <c r="C134" s="110">
        <f>(VLOOKUP($A134,'Occupancy Raw Data'!$B$8:$BE$45,'Occupancy Raw Data'!H$3,FALSE))/100</f>
        <v>0.71114167812929796</v>
      </c>
      <c r="D134" s="110">
        <f>(VLOOKUP($A134,'Occupancy Raw Data'!$B$8:$BE$45,'Occupancy Raw Data'!I$3,FALSE))/100</f>
        <v>0.77349839523154496</v>
      </c>
      <c r="E134" s="110">
        <f>(VLOOKUP($A134,'Occupancy Raw Data'!$B$8:$BE$45,'Occupancy Raw Data'!J$3,FALSE))/100</f>
        <v>0.79470426409903694</v>
      </c>
      <c r="F134" s="110">
        <f>(VLOOKUP($A134,'Occupancy Raw Data'!$B$8:$BE$45,'Occupancy Raw Data'!K$3,FALSE))/100</f>
        <v>0.7247822099954141</v>
      </c>
      <c r="G134" s="111">
        <f>(VLOOKUP($A134,'Occupancy Raw Data'!$B$8:$BE$45,'Occupancy Raw Data'!L$3,FALSE))/100</f>
        <v>0.70369096744612503</v>
      </c>
      <c r="H134" s="91">
        <f>(VLOOKUP($A134,'Occupancy Raw Data'!$B$8:$BE$45,'Occupancy Raw Data'!N$3,FALSE))/100</f>
        <v>0.77281063732232891</v>
      </c>
      <c r="I134" s="91">
        <f>(VLOOKUP($A134,'Occupancy Raw Data'!$B$8:$BE$45,'Occupancy Raw Data'!O$3,FALSE))/100</f>
        <v>0.75022925263640505</v>
      </c>
      <c r="J134" s="111">
        <f>(VLOOKUP($A134,'Occupancy Raw Data'!$B$8:$BE$45,'Occupancy Raw Data'!P$3,FALSE))/100</f>
        <v>0.76151994497936704</v>
      </c>
      <c r="K134" s="112">
        <f>(VLOOKUP($A134,'Occupancy Raw Data'!$B$8:$BE$45,'Occupancy Raw Data'!R$3,FALSE))/100</f>
        <v>0.72021353245562292</v>
      </c>
      <c r="M134" s="113">
        <f>VLOOKUP($A134,'ADR Raw Data'!$B$6:$BE$43,'ADR Raw Data'!G$1,FALSE)</f>
        <v>95.617258747492698</v>
      </c>
      <c r="N134" s="114">
        <f>VLOOKUP($A134,'ADR Raw Data'!$B$6:$BE$43,'ADR Raw Data'!H$1,FALSE)</f>
        <v>108.941123468729</v>
      </c>
      <c r="O134" s="114">
        <f>VLOOKUP($A134,'ADR Raw Data'!$B$6:$BE$43,'ADR Raw Data'!I$1,FALSE)</f>
        <v>113.891624184943</v>
      </c>
      <c r="P134" s="114">
        <f>VLOOKUP($A134,'ADR Raw Data'!$B$6:$BE$43,'ADR Raw Data'!J$1,FALSE)</f>
        <v>112.974302610702</v>
      </c>
      <c r="Q134" s="114">
        <f>VLOOKUP($A134,'ADR Raw Data'!$B$6:$BE$43,'ADR Raw Data'!K$1,FALSE)</f>
        <v>104.94709315198401</v>
      </c>
      <c r="R134" s="115">
        <f>VLOOKUP($A134,'ADR Raw Data'!$B$6:$BE$43,'ADR Raw Data'!L$1,FALSE)</f>
        <v>108.16997426290899</v>
      </c>
      <c r="S134" s="114">
        <f>VLOOKUP($A134,'ADR Raw Data'!$B$6:$BE$43,'ADR Raw Data'!N$1,FALSE)</f>
        <v>118.37143874221201</v>
      </c>
      <c r="T134" s="114">
        <f>VLOOKUP($A134,'ADR Raw Data'!$B$6:$BE$43,'ADR Raw Data'!O$1,FALSE)</f>
        <v>115.418220015278</v>
      </c>
      <c r="U134" s="115">
        <f>VLOOKUP($A134,'ADR Raw Data'!$B$6:$BE$43,'ADR Raw Data'!P$1,FALSE)</f>
        <v>116.91672236020101</v>
      </c>
      <c r="V134" s="116">
        <f>VLOOKUP($A134,'ADR Raw Data'!$B$6:$BE$43,'ADR Raw Data'!R$1,FALSE)</f>
        <v>110.812374380428</v>
      </c>
      <c r="X134" s="113">
        <f>VLOOKUP($A134,'RevPAR Raw Data'!$B$6:$BE$43,'RevPAR Raw Data'!G$1,FALSE)</f>
        <v>49.178661164603298</v>
      </c>
      <c r="Y134" s="114">
        <f>VLOOKUP($A134,'RevPAR Raw Data'!$B$6:$BE$43,'RevPAR Raw Data'!H$1,FALSE)</f>
        <v>77.472573360843597</v>
      </c>
      <c r="Z134" s="114">
        <f>VLOOKUP($A134,'RevPAR Raw Data'!$B$6:$BE$43,'RevPAR Raw Data'!I$1,FALSE)</f>
        <v>88.094988537368096</v>
      </c>
      <c r="AA134" s="114">
        <f>VLOOKUP($A134,'RevPAR Raw Data'!$B$6:$BE$43,'RevPAR Raw Data'!J$1,FALSE)</f>
        <v>89.781160018340202</v>
      </c>
      <c r="AB134" s="114">
        <f>VLOOKUP($A134,'RevPAR Raw Data'!$B$6:$BE$43,'RevPAR Raw Data'!K$1,FALSE)</f>
        <v>76.063786107290198</v>
      </c>
      <c r="AC134" s="115">
        <f>VLOOKUP($A134,'RevPAR Raw Data'!$B$6:$BE$43,'RevPAR Raw Data'!L$1,FALSE)</f>
        <v>76.118233837689104</v>
      </c>
      <c r="AD134" s="114">
        <f>VLOOKUP($A134,'RevPAR Raw Data'!$B$6:$BE$43,'RevPAR Raw Data'!N$1,FALSE)</f>
        <v>91.478707015130595</v>
      </c>
      <c r="AE134" s="114">
        <f>VLOOKUP($A134,'RevPAR Raw Data'!$B$6:$BE$43,'RevPAR Raw Data'!O$1,FALSE)</f>
        <v>86.590124942686799</v>
      </c>
      <c r="AF134" s="115">
        <f>VLOOKUP($A134,'RevPAR Raw Data'!$B$6:$BE$43,'RevPAR Raw Data'!P$1,FALSE)</f>
        <v>89.034415978908697</v>
      </c>
      <c r="AG134" s="116">
        <f>VLOOKUP($A134,'RevPAR Raw Data'!$B$6:$BE$43,'RevPAR Raw Data'!R$1,FALSE)</f>
        <v>79.808571592323304</v>
      </c>
    </row>
    <row r="135" spans="1:34" x14ac:dyDescent="0.2">
      <c r="A135" s="93" t="s">
        <v>14</v>
      </c>
      <c r="B135" s="81">
        <f>(VLOOKUP($A134,'Occupancy Raw Data'!$B$8:$BE$51,'Occupancy Raw Data'!T$3,FALSE))/100</f>
        <v>5.2167285350176201E-2</v>
      </c>
      <c r="C135" s="82">
        <f>(VLOOKUP($A134,'Occupancy Raw Data'!$B$8:$BE$51,'Occupancy Raw Data'!U$3,FALSE))/100</f>
        <v>7.7063924444738099E-2</v>
      </c>
      <c r="D135" s="82">
        <f>(VLOOKUP($A134,'Occupancy Raw Data'!$B$8:$BE$51,'Occupancy Raw Data'!V$3,FALSE))/100</f>
        <v>4.1676208041964299E-2</v>
      </c>
      <c r="E135" s="82">
        <f>(VLOOKUP($A134,'Occupancy Raw Data'!$B$8:$BE$51,'Occupancy Raw Data'!W$3,FALSE))/100</f>
        <v>2.40121198700286E-2</v>
      </c>
      <c r="F135" s="82">
        <f>(VLOOKUP($A134,'Occupancy Raw Data'!$B$8:$BE$51,'Occupancy Raw Data'!X$3,FALSE))/100</f>
        <v>8.4391439977339405E-4</v>
      </c>
      <c r="G135" s="82">
        <f>(VLOOKUP($A134,'Occupancy Raw Data'!$B$8:$BE$51,'Occupancy Raw Data'!Y$3,FALSE))/100</f>
        <v>3.7317350184449503E-2</v>
      </c>
      <c r="H135" s="83">
        <f>(VLOOKUP($A134,'Occupancy Raw Data'!$B$8:$BE$51,'Occupancy Raw Data'!AA$3,FALSE))/100</f>
        <v>-3.5839966266326601E-2</v>
      </c>
      <c r="I135" s="83">
        <f>(VLOOKUP($A134,'Occupancy Raw Data'!$B$8:$BE$51,'Occupancy Raw Data'!AB$3,FALSE))/100</f>
        <v>-8.886660359710559E-2</v>
      </c>
      <c r="J135" s="82">
        <f>(VLOOKUP($A134,'Occupancy Raw Data'!$B$8:$BE$51,'Occupancy Raw Data'!AC$3,FALSE))/100</f>
        <v>-6.2710036668896393E-2</v>
      </c>
      <c r="K135" s="84">
        <f>(VLOOKUP($A134,'Occupancy Raw Data'!$B$8:$BE$51,'Occupancy Raw Data'!AE$3,FALSE))/100</f>
        <v>4.9186328813279404E-3</v>
      </c>
      <c r="M135" s="81">
        <f>(VLOOKUP($A134,'ADR Raw Data'!$B$6:$BE$49,'ADR Raw Data'!T$1,FALSE))/100</f>
        <v>-4.9428586069313702E-3</v>
      </c>
      <c r="N135" s="82">
        <f>(VLOOKUP($A134,'ADR Raw Data'!$B$6:$BE$49,'ADR Raw Data'!U$1,FALSE))/100</f>
        <v>1.9734202998393999E-2</v>
      </c>
      <c r="O135" s="82">
        <f>(VLOOKUP($A134,'ADR Raw Data'!$B$6:$BE$49,'ADR Raw Data'!V$1,FALSE))/100</f>
        <v>1.4389121089400101E-2</v>
      </c>
      <c r="P135" s="82">
        <f>(VLOOKUP($A134,'ADR Raw Data'!$B$6:$BE$49,'ADR Raw Data'!W$1,FALSE))/100</f>
        <v>6.0586575334307105E-3</v>
      </c>
      <c r="Q135" s="82">
        <f>(VLOOKUP($A134,'ADR Raw Data'!$B$6:$BE$49,'ADR Raw Data'!X$1,FALSE))/100</f>
        <v>-8.9977569410580206E-3</v>
      </c>
      <c r="R135" s="82">
        <f>(VLOOKUP($A134,'ADR Raw Data'!$B$6:$BE$49,'ADR Raw Data'!Y$1,FALSE))/100</f>
        <v>5.9804420406390805E-3</v>
      </c>
      <c r="S135" s="83">
        <f>(VLOOKUP($A134,'ADR Raw Data'!$B$6:$BE$49,'ADR Raw Data'!AA$1,FALSE))/100</f>
        <v>-2.2164181106740101E-2</v>
      </c>
      <c r="T135" s="83">
        <f>(VLOOKUP($A134,'ADR Raw Data'!$B$6:$BE$49,'ADR Raw Data'!AB$1,FALSE))/100</f>
        <v>-5.0946447848567195E-2</v>
      </c>
      <c r="U135" s="82">
        <f>(VLOOKUP($A134,'ADR Raw Data'!$B$6:$BE$49,'ADR Raw Data'!AC$1,FALSE))/100</f>
        <v>-3.64379536049214E-2</v>
      </c>
      <c r="V135" s="84">
        <f>(VLOOKUP($A134,'ADR Raw Data'!$B$6:$BE$49,'ADR Raw Data'!AE$1,FALSE))/100</f>
        <v>-1.0606584028347701E-2</v>
      </c>
      <c r="X135" s="81">
        <f>(VLOOKUP($A134,'RevPAR Raw Data'!$B$6:$BE$43,'RevPAR Raw Data'!T$1,FALSE))/100</f>
        <v>4.6966571227851403E-2</v>
      </c>
      <c r="Y135" s="82">
        <f>(VLOOKUP($A134,'RevPAR Raw Data'!$B$6:$BE$43,'RevPAR Raw Data'!U$1,FALSE))/100</f>
        <v>9.8318922571977399E-2</v>
      </c>
      <c r="Z135" s="82">
        <f>(VLOOKUP($A134,'RevPAR Raw Data'!$B$6:$BE$43,'RevPAR Raw Data'!V$1,FALSE))/100</f>
        <v>5.6665013135427295E-2</v>
      </c>
      <c r="AA135" s="82">
        <f>(VLOOKUP($A134,'RevPAR Raw Data'!$B$6:$BE$43,'RevPAR Raw Data'!W$1,FALSE))/100</f>
        <v>3.02162586144035E-2</v>
      </c>
      <c r="AB135" s="82">
        <f>(VLOOKUP($A134,'RevPAR Raw Data'!$B$6:$BE$43,'RevPAR Raw Data'!X$1,FALSE))/100</f>
        <v>-8.1614358779328496E-3</v>
      </c>
      <c r="AC135" s="82">
        <f>(VLOOKUP($A134,'RevPAR Raw Data'!$B$6:$BE$43,'RevPAR Raw Data'!Y$1,FALSE))/100</f>
        <v>4.3520966474976899E-2</v>
      </c>
      <c r="AD135" s="83">
        <f>(VLOOKUP($A134,'RevPAR Raw Data'!$B$6:$BE$43,'RevPAR Raw Data'!AA$1,FALSE))/100</f>
        <v>-5.7209783869880404E-2</v>
      </c>
      <c r="AE135" s="83">
        <f>(VLOOKUP($A134,'RevPAR Raw Data'!$B$6:$BE$43,'RevPAR Raw Data'!AB$1,FALSE))/100</f>
        <v>-0.135285613660033</v>
      </c>
      <c r="AF135" s="82">
        <f>(VLOOKUP($A134,'RevPAR Raw Data'!$B$6:$BE$43,'RevPAR Raw Data'!AC$1,FALSE))/100</f>
        <v>-9.686296486711371E-2</v>
      </c>
      <c r="AG135" s="84">
        <f>(VLOOKUP($A134,'RevPAR Raw Data'!$B$6:$BE$43,'RevPAR Raw Data'!AE$1,FALSE))/100</f>
        <v>-5.7401210399802404E-3</v>
      </c>
    </row>
    <row r="136" spans="1:34" x14ac:dyDescent="0.2">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4" x14ac:dyDescent="0.2">
      <c r="A137" s="108" t="s">
        <v>60</v>
      </c>
      <c r="B137" s="109">
        <f>(VLOOKUP($A137,'Occupancy Raw Data'!$B$8:$BE$54,'Occupancy Raw Data'!G$3,FALSE))/100</f>
        <v>0.62844542447629503</v>
      </c>
      <c r="C137" s="110">
        <f>(VLOOKUP($A137,'Occupancy Raw Data'!$B$8:$BE$54,'Occupancy Raw Data'!H$3,FALSE))/100</f>
        <v>0.75891216464535005</v>
      </c>
      <c r="D137" s="110">
        <f>(VLOOKUP($A137,'Occupancy Raw Data'!$B$8:$BE$54,'Occupancy Raw Data'!I$3,FALSE))/100</f>
        <v>0.83682469680264604</v>
      </c>
      <c r="E137" s="110">
        <f>(VLOOKUP($A137,'Occupancy Raw Data'!$B$8:$BE$54,'Occupancy Raw Data'!J$3,FALSE))/100</f>
        <v>0.81697905181918395</v>
      </c>
      <c r="F137" s="110">
        <f>(VLOOKUP($A137,'Occupancy Raw Data'!$B$8:$BE$54,'Occupancy Raw Data'!K$3,FALSE))/100</f>
        <v>0.80264608599779397</v>
      </c>
      <c r="G137" s="111">
        <f>(VLOOKUP($A137,'Occupancy Raw Data'!$B$8:$BE$54,'Occupancy Raw Data'!L$3,FALSE))/100</f>
        <v>0.76876148474825401</v>
      </c>
      <c r="H137" s="91">
        <f>(VLOOKUP($A137,'Occupancy Raw Data'!$B$8:$BE$54,'Occupancy Raw Data'!N$3,FALSE))/100</f>
        <v>0.82726938625505297</v>
      </c>
      <c r="I137" s="91">
        <f>(VLOOKUP($A137,'Occupancy Raw Data'!$B$8:$BE$54,'Occupancy Raw Data'!O$3,FALSE))/100</f>
        <v>0.78316795295847097</v>
      </c>
      <c r="J137" s="111">
        <f>(VLOOKUP($A137,'Occupancy Raw Data'!$B$8:$BE$54,'Occupancy Raw Data'!P$3,FALSE))/100</f>
        <v>0.80521866960676203</v>
      </c>
      <c r="K137" s="112">
        <f>(VLOOKUP($A137,'Occupancy Raw Data'!$B$8:$BE$54,'Occupancy Raw Data'!R$3,FALSE))/100</f>
        <v>0.77917782327925589</v>
      </c>
      <c r="M137" s="113">
        <f>VLOOKUP($A137,'ADR Raw Data'!$B$6:$BE$54,'ADR Raw Data'!G$1,FALSE)</f>
        <v>96.206777777777702</v>
      </c>
      <c r="N137" s="114">
        <f>VLOOKUP($A137,'ADR Raw Data'!$B$6:$BE$54,'ADR Raw Data'!H$1,FALSE)</f>
        <v>104.094619854721</v>
      </c>
      <c r="O137" s="114">
        <f>VLOOKUP($A137,'ADR Raw Data'!$B$6:$BE$54,'ADR Raw Data'!I$1,FALSE)</f>
        <v>107.40687307861199</v>
      </c>
      <c r="P137" s="114">
        <f>VLOOKUP($A137,'ADR Raw Data'!$B$6:$BE$54,'ADR Raw Data'!J$1,FALSE)</f>
        <v>107.641506972559</v>
      </c>
      <c r="Q137" s="114">
        <f>VLOOKUP($A137,'ADR Raw Data'!$B$6:$BE$54,'ADR Raw Data'!K$1,FALSE)</f>
        <v>105.09744047619</v>
      </c>
      <c r="R137" s="115">
        <f>VLOOKUP($A137,'ADR Raw Data'!$B$6:$BE$54,'ADR Raw Data'!L$1,FALSE)</f>
        <v>104.489368964528</v>
      </c>
      <c r="S137" s="114">
        <f>VLOOKUP($A137,'ADR Raw Data'!$B$6:$BE$54,'ADR Raw Data'!N$1,FALSE)</f>
        <v>107.75343847179001</v>
      </c>
      <c r="T137" s="114">
        <f>VLOOKUP($A137,'ADR Raw Data'!$B$6:$BE$54,'ADR Raw Data'!O$1,FALSE)</f>
        <v>104.751905208822</v>
      </c>
      <c r="U137" s="115">
        <f>VLOOKUP($A137,'ADR Raw Data'!$B$6:$BE$54,'ADR Raw Data'!P$1,FALSE)</f>
        <v>106.293769968051</v>
      </c>
      <c r="V137" s="116">
        <f>VLOOKUP($A137,'ADR Raw Data'!$B$6:$BE$54,'ADR Raw Data'!R$1,FALSE)</f>
        <v>105.022142038946</v>
      </c>
      <c r="X137" s="113">
        <f>VLOOKUP($A137,'RevPAR Raw Data'!$B$6:$BE$54,'RevPAR Raw Data'!G$1,FALSE)</f>
        <v>60.460709298052102</v>
      </c>
      <c r="Y137" s="114">
        <f>VLOOKUP($A137,'RevPAR Raw Data'!$B$6:$BE$54,'RevPAR Raw Data'!H$1,FALSE)</f>
        <v>78.998673281881594</v>
      </c>
      <c r="Z137" s="114">
        <f>VLOOKUP($A137,'RevPAR Raw Data'!$B$6:$BE$54,'RevPAR Raw Data'!I$1,FALSE)</f>
        <v>89.880723998529902</v>
      </c>
      <c r="AA137" s="114">
        <f>VLOOKUP($A137,'RevPAR Raw Data'!$B$6:$BE$54,'RevPAR Raw Data'!J$1,FALSE)</f>
        <v>87.9408563028298</v>
      </c>
      <c r="AB137" s="114">
        <f>VLOOKUP($A137,'RevPAR Raw Data'!$B$6:$BE$54,'RevPAR Raw Data'!K$1,FALSE)</f>
        <v>84.356049246600506</v>
      </c>
      <c r="AC137" s="115">
        <f>VLOOKUP($A137,'RevPAR Raw Data'!$B$6:$BE$54,'RevPAR Raw Data'!L$1,FALSE)</f>
        <v>80.327402425578796</v>
      </c>
      <c r="AD137" s="114">
        <f>VLOOKUP($A137,'RevPAR Raw Data'!$B$6:$BE$54,'RevPAR Raw Data'!N$1,FALSE)</f>
        <v>89.141120911429596</v>
      </c>
      <c r="AE137" s="114">
        <f>VLOOKUP($A137,'RevPAR Raw Data'!$B$6:$BE$54,'RevPAR Raw Data'!O$1,FALSE)</f>
        <v>82.038335170893006</v>
      </c>
      <c r="AF137" s="115">
        <f>VLOOKUP($A137,'RevPAR Raw Data'!$B$6:$BE$54,'RevPAR Raw Data'!P$1,FALSE)</f>
        <v>85.589728041161294</v>
      </c>
      <c r="AG137" s="116">
        <f>VLOOKUP($A137,'RevPAR Raw Data'!$B$6:$BE$54,'RevPAR Raw Data'!R$1,FALSE)</f>
        <v>81.8309240300309</v>
      </c>
    </row>
    <row r="138" spans="1:34" x14ac:dyDescent="0.2">
      <c r="A138" s="93" t="s">
        <v>14</v>
      </c>
      <c r="B138" s="81">
        <f>(VLOOKUP($A137,'Occupancy Raw Data'!$B$8:$BE$54,'Occupancy Raw Data'!T$3,FALSE))/100</f>
        <v>0.118863640610692</v>
      </c>
      <c r="C138" s="82">
        <f>(VLOOKUP($A137,'Occupancy Raw Data'!$B$8:$BE$54,'Occupancy Raw Data'!U$3,FALSE))/100</f>
        <v>0.11818677210457601</v>
      </c>
      <c r="D138" s="82">
        <f>(VLOOKUP($A137,'Occupancy Raw Data'!$B$8:$BE$54,'Occupancy Raw Data'!V$3,FALSE))/100</f>
        <v>0.20965313110061298</v>
      </c>
      <c r="E138" s="82">
        <f>(VLOOKUP($A137,'Occupancy Raw Data'!$B$8:$BE$54,'Occupancy Raw Data'!W$3,FALSE))/100</f>
        <v>4.8678304295398697E-2</v>
      </c>
      <c r="F138" s="82">
        <f>(VLOOKUP($A137,'Occupancy Raw Data'!$B$8:$BE$54,'Occupancy Raw Data'!X$3,FALSE))/100</f>
        <v>8.6135685883221097E-2</v>
      </c>
      <c r="G138" s="82">
        <f>(VLOOKUP($A137,'Occupancy Raw Data'!$B$8:$BE$54,'Occupancy Raw Data'!Y$3,FALSE))/100</f>
        <v>0.114076628564238</v>
      </c>
      <c r="H138" s="83">
        <f>(VLOOKUP($A137,'Occupancy Raw Data'!$B$8:$BE$54,'Occupancy Raw Data'!AA$3,FALSE))/100</f>
        <v>7.5023774612881095E-2</v>
      </c>
      <c r="I138" s="83">
        <f>(VLOOKUP($A137,'Occupancy Raw Data'!$B$8:$BE$54,'Occupancy Raw Data'!AB$3,FALSE))/100</f>
        <v>4.40858854618221E-2</v>
      </c>
      <c r="J138" s="82">
        <f>(VLOOKUP($A137,'Occupancy Raw Data'!$B$8:$BE$54,'Occupancy Raw Data'!AC$3,FALSE))/100</f>
        <v>5.9752683935602999E-2</v>
      </c>
      <c r="K138" s="84">
        <f>(VLOOKUP($A137,'Occupancy Raw Data'!$B$8:$BE$54,'Occupancy Raw Data'!AE$3,FALSE))/100</f>
        <v>9.7465962759122102E-2</v>
      </c>
      <c r="M138" s="81">
        <f>(VLOOKUP($A137,'ADR Raw Data'!$B$6:$BE$54,'ADR Raw Data'!T$1,FALSE))/100</f>
        <v>-5.3552614454008801E-2</v>
      </c>
      <c r="N138" s="82">
        <f>(VLOOKUP($A137,'ADR Raw Data'!$B$6:$BE$54,'ADR Raw Data'!U$1,FALSE))/100</f>
        <v>-6.1454393112659697E-2</v>
      </c>
      <c r="O138" s="82">
        <f>(VLOOKUP($A137,'ADR Raw Data'!$B$6:$BE$54,'ADR Raw Data'!V$1,FALSE))/100</f>
        <v>-3.9664851177665404E-2</v>
      </c>
      <c r="P138" s="82">
        <f>(VLOOKUP($A137,'ADR Raw Data'!$B$6:$BE$54,'ADR Raw Data'!W$1,FALSE))/100</f>
        <v>-8.33119829308719E-2</v>
      </c>
      <c r="Q138" s="82">
        <f>(VLOOKUP($A137,'ADR Raw Data'!$B$6:$BE$54,'ADR Raw Data'!X$1,FALSE))/100</f>
        <v>-0.12965242864326801</v>
      </c>
      <c r="R138" s="82">
        <f>(VLOOKUP($A137,'ADR Raw Data'!$B$6:$BE$54,'ADR Raw Data'!Y$1,FALSE))/100</f>
        <v>-7.6696618797853305E-2</v>
      </c>
      <c r="S138" s="83">
        <f>(VLOOKUP($A137,'ADR Raw Data'!$B$6:$BE$54,'ADR Raw Data'!AA$1,FALSE))/100</f>
        <v>-0.120808868575042</v>
      </c>
      <c r="T138" s="83">
        <f>(VLOOKUP($A137,'ADR Raw Data'!$B$6:$BE$54,'ADR Raw Data'!AB$1,FALSE))/100</f>
        <v>-0.14034654905910998</v>
      </c>
      <c r="U138" s="82">
        <f>(VLOOKUP($A137,'ADR Raw Data'!$B$6:$BE$54,'ADR Raw Data'!AC$1,FALSE))/100</f>
        <v>-0.13024532513023598</v>
      </c>
      <c r="V138" s="84">
        <f>(VLOOKUP($A137,'ADR Raw Data'!$B$6:$BE$54,'ADR Raw Data'!AE$1,FALSE))/100</f>
        <v>-9.4120341118563391E-2</v>
      </c>
      <c r="X138" s="81">
        <f>(VLOOKUP($A137,'RevPAR Raw Data'!$B$6:$BE$54,'RevPAR Raw Data'!T$1,FALSE))/100</f>
        <v>5.8945567438459599E-2</v>
      </c>
      <c r="Y138" s="82">
        <f>(VLOOKUP($A137,'RevPAR Raw Data'!$B$6:$BE$54,'RevPAR Raw Data'!U$1,FALSE))/100</f>
        <v>4.94692826382854E-2</v>
      </c>
      <c r="Z138" s="82">
        <f>(VLOOKUP($A137,'RevPAR Raw Data'!$B$6:$BE$54,'RevPAR Raw Data'!V$1,FALSE))/100</f>
        <v>0.16167241967891102</v>
      </c>
      <c r="AA138" s="82">
        <f>(VLOOKUP($A137,'RevPAR Raw Data'!$B$6:$BE$54,'RevPAR Raw Data'!W$1,FALSE))/100</f>
        <v>-3.8689164692035198E-2</v>
      </c>
      <c r="AB138" s="82">
        <f>(VLOOKUP($A137,'RevPAR Raw Data'!$B$6:$BE$54,'RevPAR Raw Data'!X$1,FALSE))/100</f>
        <v>-5.4684443627660902E-2</v>
      </c>
      <c r="AC138" s="82">
        <f>(VLOOKUP($A137,'RevPAR Raw Data'!$B$6:$BE$54,'RevPAR Raw Data'!Y$1,FALSE))/100</f>
        <v>2.8630718071649301E-2</v>
      </c>
      <c r="AD138" s="83">
        <f>(VLOOKUP($A137,'RevPAR Raw Data'!$B$6:$BE$54,'RevPAR Raw Data'!AA$1,FALSE))/100</f>
        <v>-5.4848631289372902E-2</v>
      </c>
      <c r="AE138" s="83">
        <f>(VLOOKUP($A137,'RevPAR Raw Data'!$B$6:$BE$54,'RevPAR Raw Data'!AB$1,FALSE))/100</f>
        <v>-0.10244796548407001</v>
      </c>
      <c r="AF138" s="82">
        <f>(VLOOKUP($A137,'RevPAR Raw Data'!$B$6:$BE$54,'RevPAR Raw Data'!AC$1,FALSE))/100</f>
        <v>-7.8275148941230499E-2</v>
      </c>
      <c r="AG138" s="84">
        <f>(VLOOKUP($A137,'RevPAR Raw Data'!$B$6:$BE$54,'RevPAR Raw Data'!AE$1,FALSE))/100</f>
        <v>-5.8279080217790704E-3</v>
      </c>
    </row>
    <row r="139" spans="1:34" x14ac:dyDescent="0.2">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4" x14ac:dyDescent="0.2">
      <c r="A140" s="108" t="s">
        <v>62</v>
      </c>
      <c r="B140" s="109">
        <f>(VLOOKUP($A140,'Occupancy Raw Data'!$B$8:$BE$45,'Occupancy Raw Data'!G$3,FALSE))/100</f>
        <v>0.50855188141391106</v>
      </c>
      <c r="C140" s="110">
        <f>(VLOOKUP($A140,'Occupancy Raw Data'!$B$8:$BE$45,'Occupancy Raw Data'!H$3,FALSE))/100</f>
        <v>0.61659064994298707</v>
      </c>
      <c r="D140" s="110">
        <f>(VLOOKUP($A140,'Occupancy Raw Data'!$B$8:$BE$45,'Occupancy Raw Data'!I$3,FALSE))/100</f>
        <v>0.68700114025085501</v>
      </c>
      <c r="E140" s="110">
        <f>(VLOOKUP($A140,'Occupancy Raw Data'!$B$8:$BE$45,'Occupancy Raw Data'!J$3,FALSE))/100</f>
        <v>0.70210946408209796</v>
      </c>
      <c r="F140" s="110">
        <f>(VLOOKUP($A140,'Occupancy Raw Data'!$B$8:$BE$45,'Occupancy Raw Data'!K$3,FALSE))/100</f>
        <v>0.68643101482326108</v>
      </c>
      <c r="G140" s="111">
        <f>(VLOOKUP($A140,'Occupancy Raw Data'!$B$8:$BE$45,'Occupancy Raw Data'!L$3,FALSE))/100</f>
        <v>0.64013683010262201</v>
      </c>
      <c r="H140" s="91">
        <f>(VLOOKUP($A140,'Occupancy Raw Data'!$B$8:$BE$45,'Occupancy Raw Data'!N$3,FALSE))/100</f>
        <v>0.72092360319270199</v>
      </c>
      <c r="I140" s="91">
        <f>(VLOOKUP($A140,'Occupancy Raw Data'!$B$8:$BE$45,'Occupancy Raw Data'!O$3,FALSE))/100</f>
        <v>0.75798175598631601</v>
      </c>
      <c r="J140" s="111">
        <f>(VLOOKUP($A140,'Occupancy Raw Data'!$B$8:$BE$45,'Occupancy Raw Data'!P$3,FALSE))/100</f>
        <v>0.73945267958950889</v>
      </c>
      <c r="K140" s="112">
        <f>(VLOOKUP($A140,'Occupancy Raw Data'!$B$8:$BE$45,'Occupancy Raw Data'!R$3,FALSE))/100</f>
        <v>0.66851278709887596</v>
      </c>
      <c r="M140" s="113">
        <f>VLOOKUP($A140,'ADR Raw Data'!$B$6:$BE$43,'ADR Raw Data'!G$1,FALSE)</f>
        <v>84.450062724215201</v>
      </c>
      <c r="N140" s="114">
        <f>VLOOKUP($A140,'ADR Raw Data'!$B$6:$BE$43,'ADR Raw Data'!H$1,FALSE)</f>
        <v>89.353763707813201</v>
      </c>
      <c r="O140" s="114">
        <f>VLOOKUP($A140,'ADR Raw Data'!$B$6:$BE$43,'ADR Raw Data'!I$1,FALSE)</f>
        <v>92.330740165975101</v>
      </c>
      <c r="P140" s="114">
        <f>VLOOKUP($A140,'ADR Raw Data'!$B$6:$BE$43,'ADR Raw Data'!J$1,FALSE)</f>
        <v>91.296794072269506</v>
      </c>
      <c r="Q140" s="114">
        <f>VLOOKUP($A140,'ADR Raw Data'!$B$6:$BE$43,'ADR Raw Data'!K$1,FALSE)</f>
        <v>91.6673935631229</v>
      </c>
      <c r="R140" s="115">
        <f>VLOOKUP($A140,'ADR Raw Data'!$B$6:$BE$43,'ADR Raw Data'!L$1,FALSE)</f>
        <v>90.136023699679299</v>
      </c>
      <c r="S140" s="114">
        <f>VLOOKUP($A140,'ADR Raw Data'!$B$6:$BE$43,'ADR Raw Data'!N$1,FALSE)</f>
        <v>107.804601977066</v>
      </c>
      <c r="T140" s="114">
        <f>VLOOKUP($A140,'ADR Raw Data'!$B$6:$BE$43,'ADR Raw Data'!O$1,FALSE)</f>
        <v>105.571316773223</v>
      </c>
      <c r="U140" s="115">
        <f>VLOOKUP($A140,'ADR Raw Data'!$B$6:$BE$43,'ADR Raw Data'!P$1,FALSE)</f>
        <v>106.659978739398</v>
      </c>
      <c r="V140" s="116">
        <f>VLOOKUP($A140,'ADR Raw Data'!$B$6:$BE$43,'ADR Raw Data'!R$1,FALSE)</f>
        <v>95.358141069688102</v>
      </c>
      <c r="X140" s="113">
        <f>VLOOKUP($A140,'RevPAR Raw Data'!$B$6:$BE$43,'RevPAR Raw Data'!G$1,FALSE)</f>
        <v>42.947238283922403</v>
      </c>
      <c r="Y140" s="114">
        <f>VLOOKUP($A140,'RevPAR Raw Data'!$B$6:$BE$43,'RevPAR Raw Data'!H$1,FALSE)</f>
        <v>55.094695239452598</v>
      </c>
      <c r="Z140" s="114">
        <f>VLOOKUP($A140,'RevPAR Raw Data'!$B$6:$BE$43,'RevPAR Raw Data'!I$1,FALSE)</f>
        <v>63.4313237742303</v>
      </c>
      <c r="AA140" s="114">
        <f>VLOOKUP($A140,'RevPAR Raw Data'!$B$6:$BE$43,'RevPAR Raw Data'!J$1,FALSE)</f>
        <v>64.100343158494795</v>
      </c>
      <c r="AB140" s="114">
        <f>VLOOKUP($A140,'RevPAR Raw Data'!$B$6:$BE$43,'RevPAR Raw Data'!K$1,FALSE)</f>
        <v>62.9233419897377</v>
      </c>
      <c r="AC140" s="115">
        <f>VLOOKUP($A140,'RevPAR Raw Data'!$B$6:$BE$43,'RevPAR Raw Data'!L$1,FALSE)</f>
        <v>57.699388489167603</v>
      </c>
      <c r="AD140" s="114">
        <f>VLOOKUP($A140,'RevPAR Raw Data'!$B$6:$BE$43,'RevPAR Raw Data'!N$1,FALSE)</f>
        <v>77.718882098061499</v>
      </c>
      <c r="AE140" s="114">
        <f>VLOOKUP($A140,'RevPAR Raw Data'!$B$6:$BE$43,'RevPAR Raw Data'!O$1,FALSE)</f>
        <v>80.021132069555307</v>
      </c>
      <c r="AF140" s="115">
        <f>VLOOKUP($A140,'RevPAR Raw Data'!$B$6:$BE$43,'RevPAR Raw Data'!P$1,FALSE)</f>
        <v>78.870007083808403</v>
      </c>
      <c r="AG140" s="116">
        <f>VLOOKUP($A140,'RevPAR Raw Data'!$B$6:$BE$43,'RevPAR Raw Data'!R$1,FALSE)</f>
        <v>63.748136659064897</v>
      </c>
    </row>
    <row r="141" spans="1:34" x14ac:dyDescent="0.2">
      <c r="A141" s="93" t="s">
        <v>14</v>
      </c>
      <c r="B141" s="81">
        <f>(VLOOKUP($A140,'Occupancy Raw Data'!$B$8:$BE$51,'Occupancy Raw Data'!T$3,FALSE))/100</f>
        <v>9.6399145196842007E-2</v>
      </c>
      <c r="C141" s="82">
        <f>(VLOOKUP($A140,'Occupancy Raw Data'!$B$8:$BE$51,'Occupancy Raw Data'!U$3,FALSE))/100</f>
        <v>7.8956832386533102E-2</v>
      </c>
      <c r="D141" s="82">
        <f>(VLOOKUP($A140,'Occupancy Raw Data'!$B$8:$BE$51,'Occupancy Raw Data'!V$3,FALSE))/100</f>
        <v>0.172375123693393</v>
      </c>
      <c r="E141" s="82">
        <f>(VLOOKUP($A140,'Occupancy Raw Data'!$B$8:$BE$51,'Occupancy Raw Data'!W$3,FALSE))/100</f>
        <v>0.13318402475015001</v>
      </c>
      <c r="F141" s="82">
        <f>(VLOOKUP($A140,'Occupancy Raw Data'!$B$8:$BE$51,'Occupancy Raw Data'!X$3,FALSE))/100</f>
        <v>8.008320970398429E-2</v>
      </c>
      <c r="G141" s="82">
        <f>(VLOOKUP($A140,'Occupancy Raw Data'!$B$8:$BE$51,'Occupancy Raw Data'!Y$3,FALSE))/100</f>
        <v>0.112730423342115</v>
      </c>
      <c r="H141" s="83">
        <f>(VLOOKUP($A140,'Occupancy Raw Data'!$B$8:$BE$51,'Occupancy Raw Data'!AA$3,FALSE))/100</f>
        <v>5.5137785594800599E-3</v>
      </c>
      <c r="I141" s="83">
        <f>(VLOOKUP($A140,'Occupancy Raw Data'!$B$8:$BE$51,'Occupancy Raw Data'!AB$3,FALSE))/100</f>
        <v>1.87646104186549E-2</v>
      </c>
      <c r="J141" s="82">
        <f>(VLOOKUP($A140,'Occupancy Raw Data'!$B$8:$BE$51,'Occupancy Raw Data'!AC$3,FALSE))/100</f>
        <v>1.22618634645714E-2</v>
      </c>
      <c r="K141" s="84">
        <f>(VLOOKUP($A140,'Occupancy Raw Data'!$B$8:$BE$51,'Occupancy Raw Data'!AE$3,FALSE))/100</f>
        <v>7.8889145804422495E-2</v>
      </c>
      <c r="M141" s="81">
        <f>(VLOOKUP($A140,'ADR Raw Data'!$B$6:$BE$49,'ADR Raw Data'!T$1,FALSE))/100</f>
        <v>-2.4063942934624397E-2</v>
      </c>
      <c r="N141" s="82">
        <f>(VLOOKUP($A140,'ADR Raw Data'!$B$6:$BE$49,'ADR Raw Data'!U$1,FALSE))/100</f>
        <v>-2.6499444432809299E-2</v>
      </c>
      <c r="O141" s="82">
        <f>(VLOOKUP($A140,'ADR Raw Data'!$B$6:$BE$49,'ADR Raw Data'!V$1,FALSE))/100</f>
        <v>-5.6834588821116005E-3</v>
      </c>
      <c r="P141" s="82">
        <f>(VLOOKUP($A140,'ADR Raw Data'!$B$6:$BE$49,'ADR Raw Data'!W$1,FALSE))/100</f>
        <v>-2.80848141193943E-2</v>
      </c>
      <c r="Q141" s="82">
        <f>(VLOOKUP($A140,'ADR Raw Data'!$B$6:$BE$49,'ADR Raw Data'!X$1,FALSE))/100</f>
        <v>-2.5689781757463802E-2</v>
      </c>
      <c r="R141" s="82">
        <f>(VLOOKUP($A140,'ADR Raw Data'!$B$6:$BE$49,'ADR Raw Data'!Y$1,FALSE))/100</f>
        <v>-2.1622219776910302E-2</v>
      </c>
      <c r="S141" s="83">
        <f>(VLOOKUP($A140,'ADR Raw Data'!$B$6:$BE$49,'ADR Raw Data'!AA$1,FALSE))/100</f>
        <v>-1.1889640216097399E-2</v>
      </c>
      <c r="T141" s="83">
        <f>(VLOOKUP($A140,'ADR Raw Data'!$B$6:$BE$49,'ADR Raw Data'!AB$1,FALSE))/100</f>
        <v>-1.4858653758772201E-2</v>
      </c>
      <c r="U141" s="82">
        <f>(VLOOKUP($A140,'ADR Raw Data'!$B$6:$BE$49,'ADR Raw Data'!AC$1,FALSE))/100</f>
        <v>-1.3455908037931601E-2</v>
      </c>
      <c r="V141" s="84">
        <f>(VLOOKUP($A140,'ADR Raw Data'!$B$6:$BE$49,'ADR Raw Data'!AE$1,FALSE))/100</f>
        <v>-2.2097336699357002E-2</v>
      </c>
      <c r="X141" s="81">
        <f>(VLOOKUP($A140,'RevPAR Raw Data'!$B$6:$BE$43,'RevPAR Raw Data'!T$1,FALSE))/100</f>
        <v>7.0015458733254196E-2</v>
      </c>
      <c r="Y141" s="82">
        <f>(VLOOKUP($A140,'RevPAR Raw Data'!$B$6:$BE$43,'RevPAR Raw Data'!U$1,FALSE))/100</f>
        <v>5.0365075761306201E-2</v>
      </c>
      <c r="Z141" s="82">
        <f>(VLOOKUP($A140,'RevPAR Raw Data'!$B$6:$BE$43,'RevPAR Raw Data'!V$1,FALSE))/100</f>
        <v>0.165711977883471</v>
      </c>
      <c r="AA141" s="82">
        <f>(VLOOKUP($A140,'RevPAR Raw Data'!$B$6:$BE$43,'RevPAR Raw Data'!W$1,FALSE))/100</f>
        <v>0.101358762051975</v>
      </c>
      <c r="AB141" s="82">
        <f>(VLOOKUP($A140,'RevPAR Raw Data'!$B$6:$BE$43,'RevPAR Raw Data'!X$1,FALSE))/100</f>
        <v>5.2336107766787904E-2</v>
      </c>
      <c r="AC141" s="82">
        <f>(VLOOKUP($A140,'RevPAR Raw Data'!$B$6:$BE$43,'RevPAR Raw Data'!Y$1,FALSE))/100</f>
        <v>8.8670721576157893E-2</v>
      </c>
      <c r="AD141" s="83">
        <f>(VLOOKUP($A140,'RevPAR Raw Data'!$B$6:$BE$43,'RevPAR Raw Data'!AA$1,FALSE))/100</f>
        <v>-6.4414184999207905E-3</v>
      </c>
      <c r="AE141" s="83">
        <f>(VLOOKUP($A140,'RevPAR Raw Data'!$B$6:$BE$43,'RevPAR Raw Data'!AB$1,FALSE))/100</f>
        <v>3.6271398107536202E-3</v>
      </c>
      <c r="AF141" s="82">
        <f>(VLOOKUP($A140,'RevPAR Raw Data'!$B$6:$BE$43,'RevPAR Raw Data'!AC$1,FALSE))/100</f>
        <v>-1.35903908051316E-3</v>
      </c>
      <c r="AG141" s="84">
        <f>(VLOOKUP($A140,'RevPAR Raw Data'!$B$6:$BE$43,'RevPAR Raw Data'!AE$1,FALSE))/100</f>
        <v>5.50485690883004E-2</v>
      </c>
    </row>
    <row r="142" spans="1:34" x14ac:dyDescent="0.2">
      <c r="A142" s="126"/>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c r="AH142" s="96"/>
    </row>
    <row r="143" spans="1:34" x14ac:dyDescent="0.2">
      <c r="A143" s="108" t="s">
        <v>58</v>
      </c>
      <c r="B143" s="109">
        <f>(VLOOKUP($A143,'Occupancy Raw Data'!$B$8:$BE$45,'Occupancy Raw Data'!G$3,FALSE))/100</f>
        <v>0.64821917808219098</v>
      </c>
      <c r="C143" s="110">
        <f>(VLOOKUP($A143,'Occupancy Raw Data'!$B$8:$BE$45,'Occupancy Raw Data'!H$3,FALSE))/100</f>
        <v>0.72584474885844696</v>
      </c>
      <c r="D143" s="110">
        <f>(VLOOKUP($A143,'Occupancy Raw Data'!$B$8:$BE$45,'Occupancy Raw Data'!I$3,FALSE))/100</f>
        <v>0.73406392694063893</v>
      </c>
      <c r="E143" s="110">
        <f>(VLOOKUP($A143,'Occupancy Raw Data'!$B$8:$BE$45,'Occupancy Raw Data'!J$3,FALSE))/100</f>
        <v>0.73680365296803596</v>
      </c>
      <c r="F143" s="110">
        <f>(VLOOKUP($A143,'Occupancy Raw Data'!$B$8:$BE$45,'Occupancy Raw Data'!K$3,FALSE))/100</f>
        <v>0.70155251141552499</v>
      </c>
      <c r="G143" s="111">
        <f>(VLOOKUP($A143,'Occupancy Raw Data'!$B$8:$BE$45,'Occupancy Raw Data'!L$3,FALSE))/100</f>
        <v>0.70929680365296799</v>
      </c>
      <c r="H143" s="91">
        <f>(VLOOKUP($A143,'Occupancy Raw Data'!$B$8:$BE$45,'Occupancy Raw Data'!N$3,FALSE))/100</f>
        <v>0.75196347031963395</v>
      </c>
      <c r="I143" s="91">
        <f>(VLOOKUP($A143,'Occupancy Raw Data'!$B$8:$BE$45,'Occupancy Raw Data'!O$3,FALSE))/100</f>
        <v>0.74739726027397202</v>
      </c>
      <c r="J143" s="111">
        <f>(VLOOKUP($A143,'Occupancy Raw Data'!$B$8:$BE$45,'Occupancy Raw Data'!P$3,FALSE))/100</f>
        <v>0.74968036529680304</v>
      </c>
      <c r="K143" s="112">
        <f>(VLOOKUP($A143,'Occupancy Raw Data'!$B$8:$BE$45,'Occupancy Raw Data'!R$3,FALSE))/100</f>
        <v>0.72083496412263504</v>
      </c>
      <c r="M143" s="113">
        <f>VLOOKUP($A143,'ADR Raw Data'!$B$6:$BE$43,'ADR Raw Data'!G$1,FALSE)</f>
        <v>100.920999267399</v>
      </c>
      <c r="N143" s="114">
        <f>VLOOKUP($A143,'ADR Raw Data'!$B$6:$BE$43,'ADR Raw Data'!H$1,FALSE)</f>
        <v>100.31400083039701</v>
      </c>
      <c r="O143" s="114">
        <f>VLOOKUP($A143,'ADR Raw Data'!$B$6:$BE$43,'ADR Raw Data'!I$1,FALSE)</f>
        <v>100.26725536203</v>
      </c>
      <c r="P143" s="114">
        <f>VLOOKUP($A143,'ADR Raw Data'!$B$6:$BE$43,'ADR Raw Data'!J$1,FALSE)</f>
        <v>98.998842538423403</v>
      </c>
      <c r="Q143" s="114">
        <f>VLOOKUP($A143,'ADR Raw Data'!$B$6:$BE$43,'ADR Raw Data'!K$1,FALSE)</f>
        <v>97.798512158292098</v>
      </c>
      <c r="R143" s="115">
        <f>VLOOKUP($A143,'ADR Raw Data'!$B$6:$BE$43,'ADR Raw Data'!L$1,FALSE)</f>
        <v>99.644434310140497</v>
      </c>
      <c r="S143" s="114">
        <f>VLOOKUP($A143,'ADR Raw Data'!$B$6:$BE$43,'ADR Raw Data'!N$1,FALSE)</f>
        <v>105.63537022103399</v>
      </c>
      <c r="T143" s="114">
        <f>VLOOKUP($A143,'ADR Raw Data'!$B$6:$BE$43,'ADR Raw Data'!O$1,FALSE)</f>
        <v>105.265316788856</v>
      </c>
      <c r="U143" s="115">
        <f>VLOOKUP($A143,'ADR Raw Data'!$B$6:$BE$43,'ADR Raw Data'!P$1,FALSE)</f>
        <v>105.450906992325</v>
      </c>
      <c r="V143" s="116">
        <f>VLOOKUP($A143,'ADR Raw Data'!$B$6:$BE$43,'ADR Raw Data'!R$1,FALSE)</f>
        <v>101.36981381669401</v>
      </c>
      <c r="X143" s="113">
        <f>VLOOKUP($A143,'RevPAR Raw Data'!$B$6:$BE$43,'RevPAR Raw Data'!G$1,FALSE)</f>
        <v>65.418927196346999</v>
      </c>
      <c r="Y143" s="114">
        <f>VLOOKUP($A143,'RevPAR Raw Data'!$B$6:$BE$43,'RevPAR Raw Data'!H$1,FALSE)</f>
        <v>72.812390739725998</v>
      </c>
      <c r="Z143" s="114">
        <f>VLOOKUP($A143,'RevPAR Raw Data'!$B$6:$BE$43,'RevPAR Raw Data'!I$1,FALSE)</f>
        <v>73.602575214611804</v>
      </c>
      <c r="AA143" s="114">
        <f>VLOOKUP($A143,'RevPAR Raw Data'!$B$6:$BE$43,'RevPAR Raw Data'!J$1,FALSE)</f>
        <v>72.942708821917805</v>
      </c>
      <c r="AB143" s="114">
        <f>VLOOKUP($A143,'RevPAR Raw Data'!$B$6:$BE$43,'RevPAR Raw Data'!K$1,FALSE)</f>
        <v>68.610791817351497</v>
      </c>
      <c r="AC143" s="115">
        <f>VLOOKUP($A143,'RevPAR Raw Data'!$B$6:$BE$43,'RevPAR Raw Data'!L$1,FALSE)</f>
        <v>70.677478757990798</v>
      </c>
      <c r="AD143" s="114">
        <f>VLOOKUP($A143,'RevPAR Raw Data'!$B$6:$BE$43,'RevPAR Raw Data'!N$1,FALSE)</f>
        <v>79.433939579908596</v>
      </c>
      <c r="AE143" s="114">
        <f>VLOOKUP($A143,'RevPAR Raw Data'!$B$6:$BE$43,'RevPAR Raw Data'!O$1,FALSE)</f>
        <v>78.675009369863005</v>
      </c>
      <c r="AF143" s="115">
        <f>VLOOKUP($A143,'RevPAR Raw Data'!$B$6:$BE$43,'RevPAR Raw Data'!P$1,FALSE)</f>
        <v>79.054474474885794</v>
      </c>
      <c r="AG143" s="116">
        <f>VLOOKUP($A143,'RevPAR Raw Data'!$B$6:$BE$43,'RevPAR Raw Data'!R$1,FALSE)</f>
        <v>73.070906105675107</v>
      </c>
    </row>
    <row r="144" spans="1:34" ht="17.25" thickBot="1" x14ac:dyDescent="0.25">
      <c r="A144" s="97" t="s">
        <v>14</v>
      </c>
      <c r="B144" s="87">
        <f>(VLOOKUP($A143,'Occupancy Raw Data'!$B$8:$BE$51,'Occupancy Raw Data'!T$3,FALSE))/100</f>
        <v>-5.2462517527774699E-2</v>
      </c>
      <c r="C144" s="88">
        <f>(VLOOKUP($A143,'Occupancy Raw Data'!$B$8:$BE$51,'Occupancy Raw Data'!U$3,FALSE))/100</f>
        <v>1.8062872252080399E-2</v>
      </c>
      <c r="D144" s="88">
        <f>(VLOOKUP($A143,'Occupancy Raw Data'!$B$8:$BE$51,'Occupancy Raw Data'!V$3,FALSE))/100</f>
        <v>3.59397481258361E-3</v>
      </c>
      <c r="E144" s="88">
        <f>(VLOOKUP($A143,'Occupancy Raw Data'!$B$8:$BE$51,'Occupancy Raw Data'!W$3,FALSE))/100</f>
        <v>1.21314450655004E-2</v>
      </c>
      <c r="F144" s="88">
        <f>(VLOOKUP($A143,'Occupancy Raw Data'!$B$8:$BE$51,'Occupancy Raw Data'!X$3,FALSE))/100</f>
        <v>3.7627179570326203E-3</v>
      </c>
      <c r="G144" s="88">
        <f>(VLOOKUP($A143,'Occupancy Raw Data'!$B$8:$BE$51,'Occupancy Raw Data'!Y$3,FALSE))/100</f>
        <v>-2.5093919733434698E-3</v>
      </c>
      <c r="H144" s="89">
        <f>(VLOOKUP($A143,'Occupancy Raw Data'!$B$8:$BE$51,'Occupancy Raw Data'!AA$3,FALSE))/100</f>
        <v>-1.9391340009668502E-2</v>
      </c>
      <c r="I144" s="89">
        <f>(VLOOKUP($A143,'Occupancy Raw Data'!$B$8:$BE$51,'Occupancy Raw Data'!AB$3,FALSE))/100</f>
        <v>-4.6192777596439603E-3</v>
      </c>
      <c r="J144" s="88">
        <f>(VLOOKUP($A143,'Occupancy Raw Data'!$B$8:$BE$51,'Occupancy Raw Data'!AC$3,FALSE))/100</f>
        <v>-1.2083017159897201E-2</v>
      </c>
      <c r="K144" s="90">
        <f>(VLOOKUP($A143,'Occupancy Raw Data'!$B$8:$BE$51,'Occupancy Raw Data'!AE$3,FALSE))/100</f>
        <v>-5.3734924320739397E-3</v>
      </c>
      <c r="M144" s="87">
        <f>(VLOOKUP($A143,'ADR Raw Data'!$B$6:$BE$49,'ADR Raw Data'!T$1,FALSE))/100</f>
        <v>8.46204110754358E-3</v>
      </c>
      <c r="N144" s="88">
        <f>(VLOOKUP($A143,'ADR Raw Data'!$B$6:$BE$49,'ADR Raw Data'!U$1,FALSE))/100</f>
        <v>2.22626605114257E-2</v>
      </c>
      <c r="O144" s="88">
        <f>(VLOOKUP($A143,'ADR Raw Data'!$B$6:$BE$49,'ADR Raw Data'!V$1,FALSE))/100</f>
        <v>1.99266822765168E-2</v>
      </c>
      <c r="P144" s="88">
        <f>(VLOOKUP($A143,'ADR Raw Data'!$B$6:$BE$49,'ADR Raw Data'!W$1,FALSE))/100</f>
        <v>2.0783928609161402E-2</v>
      </c>
      <c r="Q144" s="88">
        <f>(VLOOKUP($A143,'ADR Raw Data'!$B$6:$BE$49,'ADR Raw Data'!X$1,FALSE))/100</f>
        <v>1.66152991295818E-2</v>
      </c>
      <c r="R144" s="88">
        <f>(VLOOKUP($A143,'ADR Raw Data'!$B$6:$BE$49,'ADR Raw Data'!Y$1,FALSE))/100</f>
        <v>1.7543663479792901E-2</v>
      </c>
      <c r="S144" s="89">
        <f>(VLOOKUP($A143,'ADR Raw Data'!$B$6:$BE$49,'ADR Raw Data'!AA$1,FALSE))/100</f>
        <v>2.2365206569903703E-2</v>
      </c>
      <c r="T144" s="89">
        <f>(VLOOKUP($A143,'ADR Raw Data'!$B$6:$BE$49,'ADR Raw Data'!AB$1,FALSE))/100</f>
        <v>2.92824645849863E-2</v>
      </c>
      <c r="U144" s="88">
        <f>(VLOOKUP($A143,'ADR Raw Data'!$B$6:$BE$49,'ADR Raw Data'!AC$1,FALSE))/100</f>
        <v>2.5756266225592E-2</v>
      </c>
      <c r="V144" s="90">
        <f>(VLOOKUP($A143,'ADR Raw Data'!$B$6:$BE$49,'ADR Raw Data'!AE$1,FALSE))/100</f>
        <v>1.9967177476024799E-2</v>
      </c>
      <c r="X144" s="87">
        <f>(VLOOKUP($A143,'RevPAR Raw Data'!$B$6:$BE$43,'RevPAR Raw Data'!T$1,FALSE))/100</f>
        <v>-4.4444416400156402E-2</v>
      </c>
      <c r="Y144" s="88">
        <f>(VLOOKUP($A143,'RevPAR Raw Data'!$B$6:$BE$43,'RevPAR Raw Data'!U$1,FALSE))/100</f>
        <v>4.0727660356315497E-2</v>
      </c>
      <c r="Z144" s="88">
        <f>(VLOOKUP($A143,'RevPAR Raw Data'!$B$6:$BE$43,'RevPAR Raw Data'!V$1,FALSE))/100</f>
        <v>2.3592273083300502E-2</v>
      </c>
      <c r="AA144" s="88">
        <f>(VLOOKUP($A143,'RevPAR Raw Data'!$B$6:$BE$43,'RevPAR Raw Data'!W$1,FALSE))/100</f>
        <v>3.3167512762829199E-2</v>
      </c>
      <c r="AB144" s="88">
        <f>(VLOOKUP($A143,'RevPAR Raw Data'!$B$6:$BE$43,'RevPAR Raw Data'!X$1,FALSE))/100</f>
        <v>2.0440535771010803E-2</v>
      </c>
      <c r="AC144" s="88">
        <f>(VLOOKUP($A143,'RevPAR Raw Data'!$B$6:$BE$43,'RevPAR Raw Data'!Y$1,FALSE))/100</f>
        <v>1.49902475781302E-2</v>
      </c>
      <c r="AD144" s="89">
        <f>(VLOOKUP($A143,'RevPAR Raw Data'!$B$6:$BE$43,'RevPAR Raw Data'!AA$1,FALSE))/100</f>
        <v>2.5401752352517E-3</v>
      </c>
      <c r="AE144" s="89">
        <f>(VLOOKUP($A143,'RevPAR Raw Data'!$B$6:$BE$43,'RevPAR Raw Data'!AB$1,FALSE))/100</f>
        <v>2.4527922987937299E-2</v>
      </c>
      <c r="AF144" s="88">
        <f>(VLOOKUP($A143,'RevPAR Raw Data'!$B$6:$BE$43,'RevPAR Raw Data'!AC$1,FALSE))/100</f>
        <v>1.3362035658916001E-2</v>
      </c>
      <c r="AG144" s="90">
        <f>(VLOOKUP($A143,'RevPAR Raw Data'!$B$6:$BE$43,'RevPAR Raw Data'!AE$1,FALSE))/100</f>
        <v>1.4486391566893499E-2</v>
      </c>
    </row>
    <row r="145" spans="1:33" ht="14.25" customHeight="1" x14ac:dyDescent="0.2">
      <c r="A145" s="190" t="s">
        <v>63</v>
      </c>
      <c r="B145" s="191"/>
      <c r="C145" s="191"/>
      <c r="D145" s="191"/>
      <c r="E145" s="191"/>
      <c r="F145" s="191"/>
      <c r="G145" s="191"/>
      <c r="H145" s="191"/>
      <c r="I145" s="191"/>
      <c r="J145" s="191"/>
      <c r="K145" s="191"/>
      <c r="AG145" s="136"/>
    </row>
    <row r="146" spans="1:33" x14ac:dyDescent="0.2">
      <c r="A146" s="190"/>
      <c r="B146" s="191"/>
      <c r="C146" s="191"/>
      <c r="D146" s="191"/>
      <c r="E146" s="191"/>
      <c r="F146" s="191"/>
      <c r="G146" s="191"/>
      <c r="H146" s="191"/>
      <c r="I146" s="191"/>
      <c r="J146" s="191"/>
      <c r="K146" s="191"/>
      <c r="AG146" s="136"/>
    </row>
    <row r="147" spans="1:33" ht="17.25" thickBot="1" x14ac:dyDescent="0.25">
      <c r="A147" s="192"/>
      <c r="B147" s="193"/>
      <c r="C147" s="193"/>
      <c r="D147" s="193"/>
      <c r="E147" s="193"/>
      <c r="F147" s="193"/>
      <c r="G147" s="193"/>
      <c r="H147" s="193"/>
      <c r="I147" s="193"/>
      <c r="J147" s="193"/>
      <c r="K147" s="193"/>
      <c r="L147" s="137"/>
      <c r="M147" s="137"/>
      <c r="N147" s="137"/>
      <c r="O147" s="137"/>
      <c r="P147" s="137"/>
      <c r="Q147" s="137"/>
      <c r="R147" s="138"/>
      <c r="S147" s="137"/>
      <c r="T147" s="137"/>
      <c r="U147" s="137"/>
      <c r="V147" s="137"/>
      <c r="W147" s="137"/>
      <c r="X147" s="137"/>
      <c r="Y147" s="137"/>
      <c r="Z147" s="137"/>
      <c r="AA147" s="137"/>
      <c r="AB147" s="137"/>
      <c r="AC147" s="137"/>
      <c r="AD147" s="137"/>
      <c r="AE147" s="137"/>
      <c r="AF147" s="137"/>
      <c r="AG147" s="139"/>
    </row>
  </sheetData>
  <sheetProtection algorithmName="SHA-512" hashValue="31Cluyk72dpVl3L9pvPiFRwGstDDuB1A/L8E6SQ1dUGBzIqubodbL5kBpo3gDnl900QeZDfLaXxxxWJFtQHu+w==" saltValue="+a9Uczg4NK9AaYiLzUd+7Q==" spinCount="100000" sheet="1" formatColumns="0" formatRows="0"/>
  <mergeCells count="14">
    <mergeCell ref="M1:V1"/>
    <mergeCell ref="R2:R3"/>
    <mergeCell ref="U2:U3"/>
    <mergeCell ref="V2:V3"/>
    <mergeCell ref="X1:AG1"/>
    <mergeCell ref="AC2:AC3"/>
    <mergeCell ref="AF2:AF3"/>
    <mergeCell ref="AG2:AG3"/>
    <mergeCell ref="A145:K147"/>
    <mergeCell ref="A1:A3"/>
    <mergeCell ref="G2:G3"/>
    <mergeCell ref="J2:J3"/>
    <mergeCell ref="K2:K3"/>
    <mergeCell ref="B1:K1"/>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75" x14ac:dyDescent="0.2"/>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zoomScaleNormal="100" workbookViewId="0">
      <selection activeCell="H40" sqref="H40"/>
    </sheetView>
  </sheetViews>
  <sheetFormatPr defaultRowHeight="12.75" x14ac:dyDescent="0.2"/>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75" x14ac:dyDescent="0.2"/>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B4" activePane="bottomRight" state="frozen"/>
      <selection pane="topRight" sqref="A1:A3"/>
      <selection pane="bottomLeft" sqref="A1:A3"/>
      <selection pane="bottomRight" activeCell="O16" sqref="O16"/>
    </sheetView>
  </sheetViews>
  <sheetFormatPr defaultColWidth="9.140625" defaultRowHeight="16.5" x14ac:dyDescent="0.2"/>
  <cols>
    <col min="1" max="1" width="44.7109375" style="94" customWidth="1"/>
    <col min="2" max="6" width="8.85546875" style="94" customWidth="1"/>
    <col min="7" max="7" width="8.85546875" style="100" customWidth="1"/>
    <col min="8" max="9" width="8.85546875" style="94" customWidth="1"/>
    <col min="10" max="11" width="8.85546875" style="100" customWidth="1"/>
    <col min="12" max="12" width="2.7109375" style="94" customWidth="1"/>
    <col min="13" max="22" width="8.7109375" style="94" customWidth="1"/>
    <col min="23" max="23" width="2.7109375" style="94" customWidth="1"/>
    <col min="24" max="33" width="8.85546875" style="94" customWidth="1"/>
    <col min="34" max="16384" width="9.140625" style="94"/>
  </cols>
  <sheetData>
    <row r="1" spans="1:33" x14ac:dyDescent="0.2">
      <c r="A1" s="194" t="str">
        <f>'Occupancy Raw Data'!B2</f>
        <v>June 1 - June 28, 2025
Rolling-28 Day Period</v>
      </c>
      <c r="B1" s="201" t="s">
        <v>0</v>
      </c>
      <c r="C1" s="202"/>
      <c r="D1" s="202"/>
      <c r="E1" s="202"/>
      <c r="F1" s="202"/>
      <c r="G1" s="202"/>
      <c r="H1" s="202"/>
      <c r="I1" s="202"/>
      <c r="J1" s="202"/>
      <c r="K1" s="203"/>
      <c r="L1" s="98"/>
      <c r="M1" s="201" t="s">
        <v>1</v>
      </c>
      <c r="N1" s="202"/>
      <c r="O1" s="202"/>
      <c r="P1" s="202"/>
      <c r="Q1" s="202"/>
      <c r="R1" s="202"/>
      <c r="S1" s="202"/>
      <c r="T1" s="202"/>
      <c r="U1" s="202"/>
      <c r="V1" s="203"/>
      <c r="W1" s="98"/>
      <c r="X1" s="201" t="s">
        <v>2</v>
      </c>
      <c r="Y1" s="202"/>
      <c r="Z1" s="202"/>
      <c r="AA1" s="202"/>
      <c r="AB1" s="202"/>
      <c r="AC1" s="202"/>
      <c r="AD1" s="202"/>
      <c r="AE1" s="202"/>
      <c r="AF1" s="202"/>
      <c r="AG1" s="203"/>
    </row>
    <row r="2" spans="1:33" x14ac:dyDescent="0.2">
      <c r="A2" s="195"/>
      <c r="B2" s="99"/>
      <c r="C2" s="100"/>
      <c r="D2" s="100"/>
      <c r="E2" s="100"/>
      <c r="F2" s="101"/>
      <c r="G2" s="197" t="s">
        <v>3</v>
      </c>
      <c r="H2" s="100"/>
      <c r="I2" s="100"/>
      <c r="J2" s="197" t="s">
        <v>4</v>
      </c>
      <c r="K2" s="199" t="s">
        <v>5</v>
      </c>
      <c r="L2" s="95"/>
      <c r="M2" s="102"/>
      <c r="N2" s="103"/>
      <c r="O2" s="103"/>
      <c r="P2" s="103"/>
      <c r="Q2" s="103"/>
      <c r="R2" s="204" t="s">
        <v>3</v>
      </c>
      <c r="S2" s="104"/>
      <c r="T2" s="104"/>
      <c r="U2" s="204" t="s">
        <v>4</v>
      </c>
      <c r="V2" s="205" t="s">
        <v>5</v>
      </c>
      <c r="W2" s="95"/>
      <c r="X2" s="102"/>
      <c r="Y2" s="103"/>
      <c r="Z2" s="103"/>
      <c r="AA2" s="103"/>
      <c r="AB2" s="103"/>
      <c r="AC2" s="204" t="s">
        <v>3</v>
      </c>
      <c r="AD2" s="104"/>
      <c r="AE2" s="104"/>
      <c r="AF2" s="204" t="s">
        <v>4</v>
      </c>
      <c r="AG2" s="205" t="s">
        <v>5</v>
      </c>
    </row>
    <row r="3" spans="1:33" x14ac:dyDescent="0.2">
      <c r="A3" s="196"/>
      <c r="B3" s="105" t="s">
        <v>6</v>
      </c>
      <c r="C3" s="106" t="s">
        <v>7</v>
      </c>
      <c r="D3" s="106" t="s">
        <v>8</v>
      </c>
      <c r="E3" s="106" t="s">
        <v>9</v>
      </c>
      <c r="F3" s="107" t="s">
        <v>10</v>
      </c>
      <c r="G3" s="198"/>
      <c r="H3" s="106" t="s">
        <v>11</v>
      </c>
      <c r="I3" s="106" t="s">
        <v>12</v>
      </c>
      <c r="J3" s="198"/>
      <c r="K3" s="200"/>
      <c r="L3" s="95"/>
      <c r="M3" s="105" t="s">
        <v>6</v>
      </c>
      <c r="N3" s="106" t="s">
        <v>7</v>
      </c>
      <c r="O3" s="106" t="s">
        <v>8</v>
      </c>
      <c r="P3" s="106" t="s">
        <v>9</v>
      </c>
      <c r="Q3" s="106" t="s">
        <v>10</v>
      </c>
      <c r="R3" s="198"/>
      <c r="S3" s="107" t="s">
        <v>11</v>
      </c>
      <c r="T3" s="107" t="s">
        <v>12</v>
      </c>
      <c r="U3" s="198"/>
      <c r="V3" s="200"/>
      <c r="W3" s="95"/>
      <c r="X3" s="105" t="s">
        <v>6</v>
      </c>
      <c r="Y3" s="106" t="s">
        <v>7</v>
      </c>
      <c r="Z3" s="106" t="s">
        <v>8</v>
      </c>
      <c r="AA3" s="106" t="s">
        <v>9</v>
      </c>
      <c r="AB3" s="106" t="s">
        <v>10</v>
      </c>
      <c r="AC3" s="198"/>
      <c r="AD3" s="107" t="s">
        <v>11</v>
      </c>
      <c r="AE3" s="107" t="s">
        <v>12</v>
      </c>
      <c r="AF3" s="198"/>
      <c r="AG3" s="200"/>
    </row>
    <row r="4" spans="1:33" x14ac:dyDescent="0.2">
      <c r="A4" s="126" t="s">
        <v>13</v>
      </c>
      <c r="B4" s="109">
        <f>(VLOOKUP($A4,'Occupancy Raw Data'!$B$8:$BE$45,'Occupancy Raw Data'!AG$3,FALSE))/100</f>
        <v>0.55541548792885698</v>
      </c>
      <c r="C4" s="110">
        <f>(VLOOKUP($A4,'Occupancy Raw Data'!$B$8:$BE$45,'Occupancy Raw Data'!AH$3,FALSE))/100</f>
        <v>0.663893044853336</v>
      </c>
      <c r="D4" s="110">
        <f>(VLOOKUP($A4,'Occupancy Raw Data'!$B$8:$BE$45,'Occupancy Raw Data'!AI$3,FALSE))/100</f>
        <v>0.71025991037535408</v>
      </c>
      <c r="E4" s="110">
        <f>(VLOOKUP($A4,'Occupancy Raw Data'!$B$8:$BE$45,'Occupancy Raw Data'!AJ$3,FALSE))/100</f>
        <v>0.70980128600367609</v>
      </c>
      <c r="F4" s="110">
        <f>(VLOOKUP($A4,'Occupancy Raw Data'!$B$8:$BE$45,'Occupancy Raw Data'!AK$3,FALSE))/100</f>
        <v>0.70062023194087897</v>
      </c>
      <c r="G4" s="111">
        <f>(VLOOKUP($A4,'Occupancy Raw Data'!$B$8:$BE$45,'Occupancy Raw Data'!AL$3,FALSE))/100</f>
        <v>0.66799788528140791</v>
      </c>
      <c r="H4" s="91">
        <f>(VLOOKUP($A4,'Occupancy Raw Data'!$B$8:$BE$45,'Occupancy Raw Data'!AN$3,FALSE))/100</f>
        <v>0.75552877726304901</v>
      </c>
      <c r="I4" s="91">
        <f>(VLOOKUP($A4,'Occupancy Raw Data'!$B$8:$BE$45,'Occupancy Raw Data'!AO$3,FALSE))/100</f>
        <v>0.76940936948156402</v>
      </c>
      <c r="J4" s="111">
        <f>(VLOOKUP($A4,'Occupancy Raw Data'!$B$8:$BE$45,'Occupancy Raw Data'!AP$3,FALSE))/100</f>
        <v>0.76246907337230696</v>
      </c>
      <c r="K4" s="112">
        <f>(VLOOKUP($A4,'Occupancy Raw Data'!$B$8:$BE$45,'Occupancy Raw Data'!AR$3,FALSE))/100</f>
        <v>0.69498984693713695</v>
      </c>
      <c r="M4" s="113">
        <f>VLOOKUP($A4,'ADR Raw Data'!$B$6:$BE$43,'ADR Raw Data'!AG$1,FALSE)</f>
        <v>147.97082718781999</v>
      </c>
      <c r="N4" s="114">
        <f>VLOOKUP($A4,'ADR Raw Data'!$B$6:$BE$43,'ADR Raw Data'!AH$1,FALSE)</f>
        <v>157.296278520453</v>
      </c>
      <c r="O4" s="114">
        <f>VLOOKUP($A4,'ADR Raw Data'!$B$6:$BE$43,'ADR Raw Data'!AI$1,FALSE)</f>
        <v>163.958626292096</v>
      </c>
      <c r="P4" s="114">
        <f>VLOOKUP($A4,'ADR Raw Data'!$B$6:$BE$43,'ADR Raw Data'!AJ$1,FALSE)</f>
        <v>161.39008522083699</v>
      </c>
      <c r="Q4" s="114">
        <f>VLOOKUP($A4,'ADR Raw Data'!$B$6:$BE$43,'ADR Raw Data'!AK$1,FALSE)</f>
        <v>156.86909057423799</v>
      </c>
      <c r="R4" s="115">
        <f>VLOOKUP($A4,'ADR Raw Data'!$B$6:$BE$43,'ADR Raw Data'!AL$1,FALSE)</f>
        <v>157.94267258078401</v>
      </c>
      <c r="S4" s="114">
        <f>VLOOKUP($A4,'ADR Raw Data'!$B$6:$BE$43,'ADR Raw Data'!AN$1,FALSE)</f>
        <v>173.25169848304299</v>
      </c>
      <c r="T4" s="114">
        <f>VLOOKUP($A4,'ADR Raw Data'!$B$6:$BE$43,'ADR Raw Data'!AO$1,FALSE)</f>
        <v>175.45486210158299</v>
      </c>
      <c r="U4" s="115">
        <f>VLOOKUP($A4,'ADR Raw Data'!$B$6:$BE$43,'ADR Raw Data'!AP$1,FALSE)</f>
        <v>174.36330732713</v>
      </c>
      <c r="V4" s="116">
        <f>VLOOKUP($A4,'ADR Raw Data'!$B$6:$BE$43,'ADR Raw Data'!AR$1,FALSE)</f>
        <v>163.08984581144301</v>
      </c>
      <c r="X4" s="113">
        <f>VLOOKUP($A4,'RevPAR Raw Data'!$B$6:$BE$43,'RevPAR Raw Data'!AG$1,FALSE)</f>
        <v>82.185289181759799</v>
      </c>
      <c r="Y4" s="114">
        <f>VLOOKUP($A4,'RevPAR Raw Data'!$B$6:$BE$43,'RevPAR Raw Data'!AH$1,FALSE)</f>
        <v>104.42790529104199</v>
      </c>
      <c r="Z4" s="114">
        <f>VLOOKUP($A4,'RevPAR Raw Data'!$B$6:$BE$43,'RevPAR Raw Data'!AI$1,FALSE)</f>
        <v>116.45323921549</v>
      </c>
      <c r="AA4" s="114">
        <f>VLOOKUP($A4,'RevPAR Raw Data'!$B$6:$BE$43,'RevPAR Raw Data'!AJ$1,FALSE)</f>
        <v>114.554890037993</v>
      </c>
      <c r="AB4" s="114">
        <f>VLOOKUP($A4,'RevPAR Raw Data'!$B$6:$BE$43,'RevPAR Raw Data'!AK$1,FALSE)</f>
        <v>109.90565862247701</v>
      </c>
      <c r="AC4" s="115">
        <f>VLOOKUP($A4,'RevPAR Raw Data'!$B$6:$BE$43,'RevPAR Raw Data'!AL$1,FALSE)</f>
        <v>105.505371279657</v>
      </c>
      <c r="AD4" s="114">
        <f>VLOOKUP($A4,'RevPAR Raw Data'!$B$6:$BE$43,'RevPAR Raw Data'!AN$1,FALSE)</f>
        <v>130.89664391363999</v>
      </c>
      <c r="AE4" s="114">
        <f>VLOOKUP($A4,'RevPAR Raw Data'!$B$6:$BE$43,'RevPAR Raw Data'!AO$1,FALSE)</f>
        <v>134.996614822054</v>
      </c>
      <c r="AF4" s="115">
        <f>VLOOKUP($A4,'RevPAR Raw Data'!$B$6:$BE$43,'RevPAR Raw Data'!AP$1,FALSE)</f>
        <v>132.94662936784701</v>
      </c>
      <c r="AG4" s="116">
        <f>VLOOKUP($A4,'RevPAR Raw Data'!$B$6:$BE$43,'RevPAR Raw Data'!AR$1,FALSE)</f>
        <v>113.345786977496</v>
      </c>
    </row>
    <row r="5" spans="1:33" x14ac:dyDescent="0.2">
      <c r="A5" s="93" t="s">
        <v>14</v>
      </c>
      <c r="B5" s="81">
        <f>(VLOOKUP($A4,'Occupancy Raw Data'!$B$8:$BE$45,'Occupancy Raw Data'!AT$3,FALSE))/100</f>
        <v>-1.9046877602456099E-2</v>
      </c>
      <c r="C5" s="82">
        <f>(VLOOKUP($A4,'Occupancy Raw Data'!$B$8:$BE$45,'Occupancy Raw Data'!AU$3,FALSE))/100</f>
        <v>-1.99071959236851E-2</v>
      </c>
      <c r="D5" s="82">
        <f>(VLOOKUP($A4,'Occupancy Raw Data'!$B$8:$BE$45,'Occupancy Raw Data'!AV$3,FALSE))/100</f>
        <v>-1.37987297961106E-2</v>
      </c>
      <c r="E5" s="82">
        <f>(VLOOKUP($A4,'Occupancy Raw Data'!$B$8:$BE$45,'Occupancy Raw Data'!AW$3,FALSE))/100</f>
        <v>-2.1477673142740201E-2</v>
      </c>
      <c r="F5" s="82">
        <f>(VLOOKUP($A4,'Occupancy Raw Data'!$B$8:$BE$45,'Occupancy Raw Data'!AX$3,FALSE))/100</f>
        <v>-8.3324665799503188E-3</v>
      </c>
      <c r="G5" s="82">
        <f>(VLOOKUP($A4,'Occupancy Raw Data'!$B$8:$BE$45,'Occupancy Raw Data'!AY$3,FALSE))/100</f>
        <v>-1.6395608540228399E-2</v>
      </c>
      <c r="H5" s="83">
        <f>(VLOOKUP($A4,'Occupancy Raw Data'!$B$8:$BE$45,'Occupancy Raw Data'!BA$3,FALSE))/100</f>
        <v>5.6505984068528203E-3</v>
      </c>
      <c r="I5" s="83">
        <f>(VLOOKUP($A4,'Occupancy Raw Data'!$B$8:$BE$45,'Occupancy Raw Data'!BB$3,FALSE))/100</f>
        <v>-2.0036499110169799E-3</v>
      </c>
      <c r="J5" s="82">
        <f>(VLOOKUP($A4,'Occupancy Raw Data'!$B$8:$BE$45,'Occupancy Raw Data'!BC$3,FALSE))/100</f>
        <v>1.77401287991132E-3</v>
      </c>
      <c r="K5" s="84">
        <f>(VLOOKUP($A4,'Occupancy Raw Data'!$B$8:$BE$45,'Occupancy Raw Data'!BE$3,FALSE))/100</f>
        <v>-1.07714114716567E-2</v>
      </c>
      <c r="M5" s="81">
        <f>(VLOOKUP($A4,'ADR Raw Data'!$B$6:$BE$49,'ADR Raw Data'!AT$1,FALSE))/100</f>
        <v>-6.1604230818909402E-3</v>
      </c>
      <c r="N5" s="82">
        <f>(VLOOKUP($A4,'ADR Raw Data'!$B$6:$BE$49,'ADR Raw Data'!AU$1,FALSE))/100</f>
        <v>3.6482810243287402E-3</v>
      </c>
      <c r="O5" s="82">
        <f>(VLOOKUP($A4,'ADR Raw Data'!$B$6:$BE$49,'ADR Raw Data'!AV$1,FALSE))/100</f>
        <v>1.25544968557321E-2</v>
      </c>
      <c r="P5" s="82">
        <f>(VLOOKUP($A4,'ADR Raw Data'!$B$6:$BE$49,'ADR Raw Data'!AW$1,FALSE))/100</f>
        <v>5.5454721104045901E-3</v>
      </c>
      <c r="Q5" s="82">
        <f>(VLOOKUP($A4,'ADR Raw Data'!$B$6:$BE$49,'ADR Raw Data'!AX$1,FALSE))/100</f>
        <v>2.5314128865817497E-3</v>
      </c>
      <c r="R5" s="82">
        <f>(VLOOKUP($A4,'ADR Raw Data'!$B$6:$BE$49,'ADR Raw Data'!AY$1,FALSE))/100</f>
        <v>4.2440972677855399E-3</v>
      </c>
      <c r="S5" s="83">
        <f>(VLOOKUP($A4,'ADR Raw Data'!$B$6:$BE$49,'ADR Raw Data'!BA$1,FALSE))/100</f>
        <v>1.3041761990687599E-2</v>
      </c>
      <c r="T5" s="83">
        <f>(VLOOKUP($A4,'ADR Raw Data'!$B$6:$BE$49,'ADR Raw Data'!BB$1,FALSE))/100</f>
        <v>9.6507859862345596E-3</v>
      </c>
      <c r="U5" s="82">
        <f>(VLOOKUP($A4,'ADR Raw Data'!$B$6:$BE$49,'ADR Raw Data'!BC$1,FALSE))/100</f>
        <v>1.12864052538424E-2</v>
      </c>
      <c r="V5" s="84">
        <f>(VLOOKUP($A4,'ADR Raw Data'!$B$6:$BE$49,'ADR Raw Data'!BE$1,FALSE))/100</f>
        <v>6.9627234925009598E-3</v>
      </c>
      <c r="X5" s="81">
        <f>(VLOOKUP($A4,'RevPAR Raw Data'!$B$6:$BE$49,'RevPAR Raw Data'!AT$1,FALSE))/100</f>
        <v>-2.50899638599269E-2</v>
      </c>
      <c r="Y5" s="82">
        <f>(VLOOKUP($A4,'RevPAR Raw Data'!$B$6:$BE$49,'RevPAR Raw Data'!AU$1,FALSE))/100</f>
        <v>-1.6331541944492399E-2</v>
      </c>
      <c r="Z5" s="82">
        <f>(VLOOKUP($A4,'RevPAR Raw Data'!$B$6:$BE$49,'RevPAR Raw Data'!AV$1,FALSE))/100</f>
        <v>-1.4174690502167799E-3</v>
      </c>
      <c r="AA5" s="82">
        <f>(VLOOKUP($A4,'RevPAR Raw Data'!$B$6:$BE$49,'RevPAR Raw Data'!AW$1,FALSE))/100</f>
        <v>-1.6051304869745101E-2</v>
      </c>
      <c r="AB5" s="82">
        <f>(VLOOKUP($A4,'RevPAR Raw Data'!$B$6:$BE$49,'RevPAR Raw Data'!AX$1,FALSE))/100</f>
        <v>-5.8221466066460704E-3</v>
      </c>
      <c r="AC5" s="82">
        <f>(VLOOKUP($A4,'RevPAR Raw Data'!$B$6:$BE$49,'RevPAR Raw Data'!AY$1,FALSE))/100</f>
        <v>-1.22210958298521E-2</v>
      </c>
      <c r="AD5" s="83">
        <f>(VLOOKUP($A4,'RevPAR Raw Data'!$B$6:$BE$49,'RevPAR Raw Data'!BA$1,FALSE))/100</f>
        <v>1.8766054157067599E-2</v>
      </c>
      <c r="AE5" s="83">
        <f>(VLOOKUP($A4,'RevPAR Raw Data'!$B$6:$BE$49,'RevPAR Raw Data'!BB$1,FALSE))/100</f>
        <v>7.6277992787350205E-3</v>
      </c>
      <c r="AF5" s="82">
        <f>(VLOOKUP($A4,'RevPAR Raw Data'!$B$6:$BE$49,'RevPAR Raw Data'!BC$1,FALSE))/100</f>
        <v>1.3080440362042001E-2</v>
      </c>
      <c r="AG5" s="84">
        <f>(VLOOKUP($A4,'RevPAR Raw Data'!$B$6:$BE$49,'RevPAR Raw Data'!BE$1,FALSE))/100</f>
        <v>-3.8836863388568999E-3</v>
      </c>
    </row>
    <row r="6" spans="1:33" x14ac:dyDescent="0.2">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3" x14ac:dyDescent="0.2">
      <c r="A7" s="126" t="s">
        <v>15</v>
      </c>
      <c r="B7" s="117">
        <f>(VLOOKUP($A7,'Occupancy Raw Data'!$B$8:$BE$45,'Occupancy Raw Data'!AG$3,FALSE))/100</f>
        <v>0.57218501120940102</v>
      </c>
      <c r="C7" s="118">
        <f>(VLOOKUP($A7,'Occupancy Raw Data'!$B$8:$BE$45,'Occupancy Raw Data'!AH$3,FALSE))/100</f>
        <v>0.693816620645888</v>
      </c>
      <c r="D7" s="118">
        <f>(VLOOKUP($A7,'Occupancy Raw Data'!$B$8:$BE$45,'Occupancy Raw Data'!AI$3,FALSE))/100</f>
        <v>0.73855895807115302</v>
      </c>
      <c r="E7" s="118">
        <f>(VLOOKUP($A7,'Occupancy Raw Data'!$B$8:$BE$45,'Occupancy Raw Data'!AJ$3,FALSE))/100</f>
        <v>0.741284863236082</v>
      </c>
      <c r="F7" s="118">
        <f>(VLOOKUP($A7,'Occupancy Raw Data'!$B$8:$BE$45,'Occupancy Raw Data'!AK$3,FALSE))/100</f>
        <v>0.72329254201034998</v>
      </c>
      <c r="G7" s="119">
        <f>(VLOOKUP($A7,'Occupancy Raw Data'!$B$8:$BE$45,'Occupancy Raw Data'!AL$3,FALSE))/100</f>
        <v>0.69382758997948302</v>
      </c>
      <c r="H7" s="91">
        <f>(VLOOKUP($A7,'Occupancy Raw Data'!$B$8:$BE$45,'Occupancy Raw Data'!AN$3,FALSE))/100</f>
        <v>0.79314435334177402</v>
      </c>
      <c r="I7" s="91">
        <f>(VLOOKUP($A7,'Occupancy Raw Data'!$B$8:$BE$45,'Occupancy Raw Data'!AO$3,FALSE))/100</f>
        <v>0.783425426249861</v>
      </c>
      <c r="J7" s="119">
        <f>(VLOOKUP($A7,'Occupancy Raw Data'!$B$8:$BE$45,'Occupancy Raw Data'!AP$3,FALSE))/100</f>
        <v>0.78828488979581801</v>
      </c>
      <c r="K7" s="120">
        <f>(VLOOKUP($A7,'Occupancy Raw Data'!$B$8:$BE$45,'Occupancy Raw Data'!AR$3,FALSE))/100</f>
        <v>0.72081536623036302</v>
      </c>
      <c r="M7" s="113">
        <f>VLOOKUP($A7,'ADR Raw Data'!$B$6:$BE$43,'ADR Raw Data'!AG$1,FALSE)</f>
        <v>128.518814988157</v>
      </c>
      <c r="N7" s="114">
        <f>VLOOKUP($A7,'ADR Raw Data'!$B$6:$BE$43,'ADR Raw Data'!AH$1,FALSE)</f>
        <v>141.630926837581</v>
      </c>
      <c r="O7" s="114">
        <f>VLOOKUP($A7,'ADR Raw Data'!$B$6:$BE$43,'ADR Raw Data'!AI$1,FALSE)</f>
        <v>148.28334215362901</v>
      </c>
      <c r="P7" s="114">
        <f>VLOOKUP($A7,'ADR Raw Data'!$B$6:$BE$43,'ADR Raw Data'!AJ$1,FALSE)</f>
        <v>144.27492811039201</v>
      </c>
      <c r="Q7" s="114">
        <f>VLOOKUP($A7,'ADR Raw Data'!$B$6:$BE$43,'ADR Raw Data'!AK$1,FALSE)</f>
        <v>135.75783212594499</v>
      </c>
      <c r="R7" s="115">
        <f>VLOOKUP($A7,'ADR Raw Data'!$B$6:$BE$43,'ADR Raw Data'!AL$1,FALSE)</f>
        <v>140.22499964051701</v>
      </c>
      <c r="S7" s="114">
        <f>VLOOKUP($A7,'ADR Raw Data'!$B$6:$BE$43,'ADR Raw Data'!AN$1,FALSE)</f>
        <v>152.302237130452</v>
      </c>
      <c r="T7" s="114">
        <f>VLOOKUP($A7,'ADR Raw Data'!$B$6:$BE$43,'ADR Raw Data'!AO$1,FALSE)</f>
        <v>153.020690737221</v>
      </c>
      <c r="U7" s="115">
        <f>VLOOKUP($A7,'ADR Raw Data'!$B$6:$BE$43,'ADR Raw Data'!AP$1,FALSE)</f>
        <v>152.65924944313801</v>
      </c>
      <c r="V7" s="116">
        <f>VLOOKUP($A7,'ADR Raw Data'!$B$6:$BE$43,'ADR Raw Data'!AR$1,FALSE)</f>
        <v>144.11017233646399</v>
      </c>
      <c r="X7" s="113">
        <f>VLOOKUP($A7,'RevPAR Raw Data'!$B$6:$BE$43,'RevPAR Raw Data'!AG$1,FALSE)</f>
        <v>73.536539594617594</v>
      </c>
      <c r="Y7" s="114">
        <f>VLOOKUP($A7,'RevPAR Raw Data'!$B$6:$BE$43,'RevPAR Raw Data'!AH$1,FALSE)</f>
        <v>98.265891037395903</v>
      </c>
      <c r="Z7" s="114">
        <f>VLOOKUP($A7,'RevPAR Raw Data'!$B$6:$BE$43,'RevPAR Raw Data'!AI$1,FALSE)</f>
        <v>109.515990680293</v>
      </c>
      <c r="AA7" s="114">
        <f>VLOOKUP($A7,'RevPAR Raw Data'!$B$6:$BE$43,'RevPAR Raw Data'!AJ$1,FALSE)</f>
        <v>106.948820352708</v>
      </c>
      <c r="AB7" s="114">
        <f>VLOOKUP($A7,'RevPAR Raw Data'!$B$6:$BE$43,'RevPAR Raw Data'!AK$1,FALSE)</f>
        <v>98.192627496189203</v>
      </c>
      <c r="AC7" s="115">
        <f>VLOOKUP($A7,'RevPAR Raw Data'!$B$6:$BE$43,'RevPAR Raw Data'!AL$1,FALSE)</f>
        <v>97.291973555454206</v>
      </c>
      <c r="AD7" s="114">
        <f>VLOOKUP($A7,'RevPAR Raw Data'!$B$6:$BE$43,'RevPAR Raw Data'!AN$1,FALSE)</f>
        <v>120.79765938133799</v>
      </c>
      <c r="AE7" s="114">
        <f>VLOOKUP($A7,'RevPAR Raw Data'!$B$6:$BE$43,'RevPAR Raw Data'!AO$1,FALSE)</f>
        <v>119.88029986585499</v>
      </c>
      <c r="AF7" s="115">
        <f>VLOOKUP($A7,'RevPAR Raw Data'!$B$6:$BE$43,'RevPAR Raw Data'!AP$1,FALSE)</f>
        <v>120.338979623597</v>
      </c>
      <c r="AG7" s="116">
        <f>VLOOKUP($A7,'RevPAR Raw Data'!$B$6:$BE$43,'RevPAR Raw Data'!AR$1,FALSE)</f>
        <v>103.87682665022901</v>
      </c>
    </row>
    <row r="8" spans="1:33" x14ac:dyDescent="0.2">
      <c r="A8" s="93" t="s">
        <v>14</v>
      </c>
      <c r="B8" s="81">
        <f>(VLOOKUP($A7,'Occupancy Raw Data'!$B$8:$BE$45,'Occupancy Raw Data'!AT$3,FALSE))/100</f>
        <v>1.42288800941125E-2</v>
      </c>
      <c r="C8" s="82">
        <f>(VLOOKUP($A7,'Occupancy Raw Data'!$B$8:$BE$45,'Occupancy Raw Data'!AU$3,FALSE))/100</f>
        <v>-2.22789136587912E-3</v>
      </c>
      <c r="D8" s="82">
        <f>(VLOOKUP($A7,'Occupancy Raw Data'!$B$8:$BE$45,'Occupancy Raw Data'!AV$3,FALSE))/100</f>
        <v>-1.6896700871065102E-5</v>
      </c>
      <c r="E8" s="82">
        <f>(VLOOKUP($A7,'Occupancy Raw Data'!$B$8:$BE$45,'Occupancy Raw Data'!AW$3,FALSE))/100</f>
        <v>-9.6516103271507905E-3</v>
      </c>
      <c r="F8" s="82">
        <f>(VLOOKUP($A7,'Occupancy Raw Data'!$B$8:$BE$45,'Occupancy Raw Data'!AX$3,FALSE))/100</f>
        <v>1.0967613126003899E-2</v>
      </c>
      <c r="G8" s="82">
        <f>(VLOOKUP($A7,'Occupancy Raw Data'!$B$8:$BE$45,'Occupancy Raw Data'!AY$3,FALSE))/100</f>
        <v>2.04902868339293E-3</v>
      </c>
      <c r="H8" s="83">
        <f>(VLOOKUP($A7,'Occupancy Raw Data'!$B$8:$BE$45,'Occupancy Raw Data'!BA$3,FALSE))/100</f>
        <v>4.9246174216804696E-2</v>
      </c>
      <c r="I8" s="83">
        <f>(VLOOKUP($A7,'Occupancy Raw Data'!$B$8:$BE$45,'Occupancy Raw Data'!BB$3,FALSE))/100</f>
        <v>3.2419217865081597E-2</v>
      </c>
      <c r="J8" s="82">
        <f>(VLOOKUP($A7,'Occupancy Raw Data'!$B$8:$BE$45,'Occupancy Raw Data'!BC$3,FALSE))/100</f>
        <v>4.0816551391134298E-2</v>
      </c>
      <c r="K8" s="84">
        <f>(VLOOKUP($A7,'Occupancy Raw Data'!$B$8:$BE$45,'Occupancy Raw Data'!BE$3,FALSE))/100</f>
        <v>1.3848129959309801E-2</v>
      </c>
      <c r="M8" s="81">
        <f>(VLOOKUP($A7,'ADR Raw Data'!$B$6:$BE$49,'ADR Raw Data'!AT$1,FALSE))/100</f>
        <v>-1.4848947869380201E-2</v>
      </c>
      <c r="N8" s="82">
        <f>(VLOOKUP($A7,'ADR Raw Data'!$B$6:$BE$49,'ADR Raw Data'!AU$1,FALSE))/100</f>
        <v>-1.08669842710164E-2</v>
      </c>
      <c r="O8" s="82">
        <f>(VLOOKUP($A7,'ADR Raw Data'!$B$6:$BE$49,'ADR Raw Data'!AV$1,FALSE))/100</f>
        <v>-7.7418816861778705E-3</v>
      </c>
      <c r="P8" s="82">
        <f>(VLOOKUP($A7,'ADR Raw Data'!$B$6:$BE$49,'ADR Raw Data'!AW$1,FALSE))/100</f>
        <v>-2.0432469663114003E-2</v>
      </c>
      <c r="Q8" s="82">
        <f>(VLOOKUP($A7,'ADR Raw Data'!$B$6:$BE$49,'ADR Raw Data'!AX$1,FALSE))/100</f>
        <v>-1.5846423298706402E-2</v>
      </c>
      <c r="R8" s="82">
        <f>(VLOOKUP($A7,'ADR Raw Data'!$B$6:$BE$49,'ADR Raw Data'!AY$1,FALSE))/100</f>
        <v>-1.42262732398771E-2</v>
      </c>
      <c r="S8" s="83">
        <f>(VLOOKUP($A7,'ADR Raw Data'!$B$6:$BE$49,'ADR Raw Data'!BA$1,FALSE))/100</f>
        <v>9.1853118748762789E-3</v>
      </c>
      <c r="T8" s="83">
        <f>(VLOOKUP($A7,'ADR Raw Data'!$B$6:$BE$49,'ADR Raw Data'!BB$1,FALSE))/100</f>
        <v>8.6318130506329201E-3</v>
      </c>
      <c r="U8" s="82">
        <f>(VLOOKUP($A7,'ADR Raw Data'!$B$6:$BE$49,'ADR Raw Data'!BC$1,FALSE))/100</f>
        <v>8.8881136896473006E-3</v>
      </c>
      <c r="V8" s="84">
        <f>(VLOOKUP($A7,'ADR Raw Data'!$B$6:$BE$49,'ADR Raw Data'!BE$1,FALSE))/100</f>
        <v>-6.1911320770282599E-3</v>
      </c>
      <c r="X8" s="81">
        <f>(VLOOKUP($A7,'RevPAR Raw Data'!$B$6:$BE$49,'RevPAR Raw Data'!AT$1,FALSE))/100</f>
        <v>-8.3135167402483196E-4</v>
      </c>
      <c r="Y8" s="82">
        <f>(VLOOKUP($A7,'RevPAR Raw Data'!$B$6:$BE$49,'RevPAR Raw Data'!AU$1,FALSE))/100</f>
        <v>-1.3070665176464999E-2</v>
      </c>
      <c r="Z8" s="82">
        <f>(VLOOKUP($A7,'RevPAR Raw Data'!$B$6:$BE$49,'RevPAR Raw Data'!AV$1,FALSE))/100</f>
        <v>-7.7586475747899097E-3</v>
      </c>
      <c r="AA8" s="82">
        <f>(VLOOKUP($A7,'RevPAR Raw Data'!$B$6:$BE$49,'RevPAR Raw Data'!AW$1,FALSE))/100</f>
        <v>-2.9886873755055002E-2</v>
      </c>
      <c r="AB8" s="82">
        <f>(VLOOKUP($A7,'RevPAR Raw Data'!$B$6:$BE$49,'RevPAR Raw Data'!AX$1,FALSE))/100</f>
        <v>-5.0526076128735997E-3</v>
      </c>
      <c r="AC8" s="82">
        <f>(VLOOKUP($A7,'RevPAR Raw Data'!$B$6:$BE$49,'RevPAR Raw Data'!AY$1,FALSE))/100</f>
        <v>-1.22063945984104E-2</v>
      </c>
      <c r="AD8" s="83">
        <f>(VLOOKUP($A7,'RevPAR Raw Data'!$B$6:$BE$49,'RevPAR Raw Data'!BA$1,FALSE))/100</f>
        <v>5.8883827560506898E-2</v>
      </c>
      <c r="AE8" s="83">
        <f>(VLOOKUP($A7,'RevPAR Raw Data'!$B$6:$BE$49,'RevPAR Raw Data'!BB$1,FALSE))/100</f>
        <v>4.13308675435737E-2</v>
      </c>
      <c r="AF8" s="82">
        <f>(VLOOKUP($A7,'RevPAR Raw Data'!$B$6:$BE$49,'RevPAR Raw Data'!BC$1,FALSE))/100</f>
        <v>5.0067447229965298E-2</v>
      </c>
      <c r="AG8" s="84">
        <f>(VLOOKUP($A7,'RevPAR Raw Data'!$B$6:$BE$49,'RevPAR Raw Data'!BE$1,FALSE))/100</f>
        <v>7.5712622806836409E-3</v>
      </c>
    </row>
    <row r="9" spans="1:33" x14ac:dyDescent="0.2">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3" x14ac:dyDescent="0.2">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3" x14ac:dyDescent="0.2">
      <c r="A11" s="108" t="s">
        <v>17</v>
      </c>
      <c r="B11" s="85">
        <f>(VLOOKUP($A11,'Occupancy Raw Data'!$B$8:$BE$51,'Occupancy Raw Data'!AG$3,FALSE))/100</f>
        <v>0.56748785565579396</v>
      </c>
      <c r="C11" s="91">
        <f>(VLOOKUP($A11,'Occupancy Raw Data'!$B$8:$BE$51,'Occupancy Raw Data'!AH$3,FALSE))/100</f>
        <v>0.744621790423317</v>
      </c>
      <c r="D11" s="91">
        <f>(VLOOKUP($A11,'Occupancy Raw Data'!$B$8:$BE$51,'Occupancy Raw Data'!AI$3,FALSE))/100</f>
        <v>0.79181124219292098</v>
      </c>
      <c r="E11" s="91">
        <f>(VLOOKUP($A11,'Occupancy Raw Data'!$B$8:$BE$51,'Occupancy Raw Data'!AJ$3,FALSE))/100</f>
        <v>0.76257807078417694</v>
      </c>
      <c r="F11" s="91">
        <f>(VLOOKUP($A11,'Occupancy Raw Data'!$B$8:$BE$51,'Occupancy Raw Data'!AK$3,FALSE))/100</f>
        <v>0.71113809854267795</v>
      </c>
      <c r="G11" s="92">
        <f>(VLOOKUP($A11,'Occupancy Raw Data'!$B$8:$BE$51,'Occupancy Raw Data'!AL$3,FALSE))/100</f>
        <v>0.71552741151977695</v>
      </c>
      <c r="H11" s="91">
        <f>(VLOOKUP($A11,'Occupancy Raw Data'!$B$8:$BE$51,'Occupancy Raw Data'!AN$3,FALSE))/100</f>
        <v>0.78920888272033296</v>
      </c>
      <c r="I11" s="91">
        <f>(VLOOKUP($A11,'Occupancy Raw Data'!$B$8:$BE$51,'Occupancy Raw Data'!AO$3,FALSE))/100</f>
        <v>0.79328591256072101</v>
      </c>
      <c r="J11" s="92">
        <f>(VLOOKUP($A11,'Occupancy Raw Data'!$B$8:$BE$51,'Occupancy Raw Data'!AP$3,FALSE))/100</f>
        <v>0.79124739764052709</v>
      </c>
      <c r="K11" s="86">
        <f>(VLOOKUP($A11,'Occupancy Raw Data'!$B$8:$BE$51,'Occupancy Raw Data'!AR$3,FALSE))/100</f>
        <v>0.73716169326856307</v>
      </c>
      <c r="M11" s="113">
        <f>VLOOKUP($A11,'ADR Raw Data'!$B$6:$BE$49,'ADR Raw Data'!AG$1,FALSE)</f>
        <v>329.33948333842801</v>
      </c>
      <c r="N11" s="114">
        <f>VLOOKUP($A11,'ADR Raw Data'!$B$6:$BE$49,'ADR Raw Data'!AH$1,FALSE)</f>
        <v>328.74201304753001</v>
      </c>
      <c r="O11" s="114">
        <f>VLOOKUP($A11,'ADR Raw Data'!$B$6:$BE$49,'ADR Raw Data'!AI$1,FALSE)</f>
        <v>330.08873685363699</v>
      </c>
      <c r="P11" s="114">
        <f>VLOOKUP($A11,'ADR Raw Data'!$B$6:$BE$49,'ADR Raw Data'!AJ$1,FALSE)</f>
        <v>324.12217381412802</v>
      </c>
      <c r="Q11" s="114">
        <f>VLOOKUP($A11,'ADR Raw Data'!$B$6:$BE$49,'ADR Raw Data'!AK$1,FALSE)</f>
        <v>323.408591119785</v>
      </c>
      <c r="R11" s="115">
        <f>VLOOKUP($A11,'ADR Raw Data'!$B$6:$BE$49,'ADR Raw Data'!AL$1,FALSE)</f>
        <v>327.08997866304497</v>
      </c>
      <c r="S11" s="114">
        <f>VLOOKUP($A11,'ADR Raw Data'!$B$6:$BE$49,'ADR Raw Data'!AN$1,FALSE)</f>
        <v>390.84704660364901</v>
      </c>
      <c r="T11" s="114">
        <f>VLOOKUP($A11,'ADR Raw Data'!$B$6:$BE$49,'ADR Raw Data'!AO$1,FALSE)</f>
        <v>400.40788190267898</v>
      </c>
      <c r="U11" s="115">
        <f>VLOOKUP($A11,'ADR Raw Data'!$B$6:$BE$49,'ADR Raw Data'!AP$1,FALSE)</f>
        <v>395.639780189661</v>
      </c>
      <c r="V11" s="116">
        <f>VLOOKUP($A11,'ADR Raw Data'!$B$6:$BE$49,'ADR Raw Data'!AR$1,FALSE)</f>
        <v>348.11263994889498</v>
      </c>
      <c r="X11" s="113">
        <f>VLOOKUP($A11,'RevPAR Raw Data'!$B$6:$BE$49,'RevPAR Raw Data'!AG$1,FALSE)</f>
        <v>186.89615718251201</v>
      </c>
      <c r="Y11" s="114">
        <f>VLOOKUP($A11,'RevPAR Raw Data'!$B$6:$BE$49,'RevPAR Raw Data'!AH$1,FALSE)</f>
        <v>244.788466342817</v>
      </c>
      <c r="Z11" s="114">
        <f>VLOOKUP($A11,'RevPAR Raw Data'!$B$6:$BE$49,'RevPAR Raw Data'!AI$1,FALSE)</f>
        <v>261.36797276197001</v>
      </c>
      <c r="AA11" s="114">
        <f>VLOOKUP($A11,'RevPAR Raw Data'!$B$6:$BE$49,'RevPAR Raw Data'!AJ$1,FALSE)</f>
        <v>247.16846200555099</v>
      </c>
      <c r="AB11" s="114">
        <f>VLOOKUP($A11,'RevPAR Raw Data'!$B$6:$BE$49,'RevPAR Raw Data'!AK$1,FALSE)</f>
        <v>229.98817054129</v>
      </c>
      <c r="AC11" s="115">
        <f>VLOOKUP($A11,'RevPAR Raw Data'!$B$6:$BE$49,'RevPAR Raw Data'!AL$1,FALSE)</f>
        <v>234.041845766828</v>
      </c>
      <c r="AD11" s="114">
        <f>VLOOKUP($A11,'RevPAR Raw Data'!$B$6:$BE$49,'RevPAR Raw Data'!AN$1,FALSE)</f>
        <v>308.45996096460698</v>
      </c>
      <c r="AE11" s="114">
        <f>VLOOKUP($A11,'RevPAR Raw Data'!$B$6:$BE$49,'RevPAR Raw Data'!AO$1,FALSE)</f>
        <v>317.63793199167202</v>
      </c>
      <c r="AF11" s="115">
        <f>VLOOKUP($A11,'RevPAR Raw Data'!$B$6:$BE$49,'RevPAR Raw Data'!AP$1,FALSE)</f>
        <v>313.04894647814001</v>
      </c>
      <c r="AG11" s="116">
        <f>VLOOKUP($A11,'RevPAR Raw Data'!$B$6:$BE$49,'RevPAR Raw Data'!AR$1,FALSE)</f>
        <v>256.61530311291699</v>
      </c>
    </row>
    <row r="12" spans="1:33" x14ac:dyDescent="0.2">
      <c r="A12" s="93" t="s">
        <v>14</v>
      </c>
      <c r="B12" s="81">
        <f>(VLOOKUP($A11,'Occupancy Raw Data'!$B$8:$BE$51,'Occupancy Raw Data'!AT$3,FALSE))/100</f>
        <v>1.8500172547894E-2</v>
      </c>
      <c r="C12" s="82">
        <f>(VLOOKUP($A11,'Occupancy Raw Data'!$B$8:$BE$51,'Occupancy Raw Data'!AU$3,FALSE))/100</f>
        <v>1.32816830245492E-2</v>
      </c>
      <c r="D12" s="82">
        <f>(VLOOKUP($A11,'Occupancy Raw Data'!$B$8:$BE$51,'Occupancy Raw Data'!AV$3,FALSE))/100</f>
        <v>1.22014773581967E-2</v>
      </c>
      <c r="E12" s="82">
        <f>(VLOOKUP($A11,'Occupancy Raw Data'!$B$8:$BE$51,'Occupancy Raw Data'!AW$3,FALSE))/100</f>
        <v>-9.9503034293470707E-3</v>
      </c>
      <c r="F12" s="82">
        <f>(VLOOKUP($A11,'Occupancy Raw Data'!$B$8:$BE$51,'Occupancy Raw Data'!AX$3,FALSE))/100</f>
        <v>1.5786039682857401E-2</v>
      </c>
      <c r="G12" s="82">
        <f>(VLOOKUP($A11,'Occupancy Raw Data'!$B$8:$BE$51,'Occupancy Raw Data'!AY$3,FALSE))/100</f>
        <v>9.3099469407254103E-3</v>
      </c>
      <c r="H12" s="83">
        <f>(VLOOKUP($A11,'Occupancy Raw Data'!$B$8:$BE$51,'Occupancy Raw Data'!BA$3,FALSE))/100</f>
        <v>9.2867115985511506E-2</v>
      </c>
      <c r="I12" s="83">
        <f>(VLOOKUP($A11,'Occupancy Raw Data'!$B$8:$BE$51,'Occupancy Raw Data'!BB$3,FALSE))/100</f>
        <v>8.9766506144021693E-2</v>
      </c>
      <c r="J12" s="82">
        <f>(VLOOKUP($A11,'Occupancy Raw Data'!$B$8:$BE$51,'Occupancy Raw Data'!BC$3,FALSE))/100</f>
        <v>9.1310614654238106E-2</v>
      </c>
      <c r="K12" s="84">
        <f>(VLOOKUP($A11,'Occupancy Raw Data'!$B$8:$BE$51,'Occupancy Raw Data'!BE$3,FALSE))/100</f>
        <v>3.3116684031454603E-2</v>
      </c>
      <c r="M12" s="81">
        <f>(VLOOKUP($A11,'ADR Raw Data'!$B$6:$BE$49,'ADR Raw Data'!AT$1,FALSE))/100</f>
        <v>6.7079337218462293E-2</v>
      </c>
      <c r="N12" s="82">
        <f>(VLOOKUP($A11,'ADR Raw Data'!$B$6:$BE$49,'ADR Raw Data'!AU$1,FALSE))/100</f>
        <v>3.7285689059160097E-2</v>
      </c>
      <c r="O12" s="82">
        <f>(VLOOKUP($A11,'ADR Raw Data'!$B$6:$BE$49,'ADR Raw Data'!AV$1,FALSE))/100</f>
        <v>6.4378086374743803E-3</v>
      </c>
      <c r="P12" s="82">
        <f>(VLOOKUP($A11,'ADR Raw Data'!$B$6:$BE$49,'ADR Raw Data'!AW$1,FALSE))/100</f>
        <v>1.6666056102672501E-2</v>
      </c>
      <c r="Q12" s="82">
        <f>(VLOOKUP($A11,'ADR Raw Data'!$B$6:$BE$49,'ADR Raw Data'!AX$1,FALSE))/100</f>
        <v>2.8389452745912699E-2</v>
      </c>
      <c r="R12" s="82">
        <f>(VLOOKUP($A11,'ADR Raw Data'!$B$6:$BE$49,'ADR Raw Data'!AY$1,FALSE))/100</f>
        <v>2.8624029373735999E-2</v>
      </c>
      <c r="S12" s="83">
        <f>(VLOOKUP($A11,'ADR Raw Data'!$B$6:$BE$49,'ADR Raw Data'!BA$1,FALSE))/100</f>
        <v>6.9835881065913197E-3</v>
      </c>
      <c r="T12" s="83">
        <f>(VLOOKUP($A11,'ADR Raw Data'!$B$6:$BE$49,'ADR Raw Data'!BB$1,FALSE))/100</f>
        <v>1.00886867018619E-2</v>
      </c>
      <c r="U12" s="82">
        <f>(VLOOKUP($A11,'ADR Raw Data'!$B$6:$BE$49,'ADR Raw Data'!BC$1,FALSE))/100</f>
        <v>8.5414008128825696E-3</v>
      </c>
      <c r="V12" s="84">
        <f>(VLOOKUP($A11,'ADR Raw Data'!$B$6:$BE$49,'ADR Raw Data'!BE$1,FALSE))/100</f>
        <v>2.5189584712944701E-2</v>
      </c>
      <c r="X12" s="81">
        <f>(VLOOKUP($A11,'RevPAR Raw Data'!$B$6:$BE$49,'RevPAR Raw Data'!AT$1,FALSE))/100</f>
        <v>8.6820489079296195E-2</v>
      </c>
      <c r="Y12" s="82">
        <f>(VLOOKUP($A11,'RevPAR Raw Data'!$B$6:$BE$49,'RevPAR Raw Data'!AU$1,FALSE))/100</f>
        <v>5.1062588787145001E-2</v>
      </c>
      <c r="Z12" s="82">
        <f>(VLOOKUP($A11,'RevPAR Raw Data'!$B$6:$BE$49,'RevPAR Raw Data'!AV$1,FALSE))/100</f>
        <v>1.87178367719977E-2</v>
      </c>
      <c r="AA12" s="82">
        <f>(VLOOKUP($A11,'RevPAR Raw Data'!$B$6:$BE$49,'RevPAR Raw Data'!AW$1,FALSE))/100</f>
        <v>6.5499203581333796E-3</v>
      </c>
      <c r="AB12" s="82">
        <f>(VLOOKUP($A11,'RevPAR Raw Data'!$B$6:$BE$49,'RevPAR Raw Data'!AX$1,FALSE))/100</f>
        <v>4.4623649456391801E-2</v>
      </c>
      <c r="AC12" s="82">
        <f>(VLOOKUP($A11,'RevPAR Raw Data'!$B$6:$BE$49,'RevPAR Raw Data'!AY$1,FALSE))/100</f>
        <v>3.8200464509160599E-2</v>
      </c>
      <c r="AD12" s="83">
        <f>(VLOOKUP($A11,'RevPAR Raw Data'!$B$6:$BE$49,'RevPAR Raw Data'!BA$1,FALSE))/100</f>
        <v>0.100499249778792</v>
      </c>
      <c r="AE12" s="83">
        <f>(VLOOKUP($A11,'RevPAR Raw Data'!$B$6:$BE$49,'RevPAR Raw Data'!BB$1,FALSE))/100</f>
        <v>0.100760819002691</v>
      </c>
      <c r="AF12" s="82">
        <f>(VLOOKUP($A11,'RevPAR Raw Data'!$B$6:$BE$49,'RevPAR Raw Data'!BC$1,FALSE))/100</f>
        <v>0.100631936025353</v>
      </c>
      <c r="AG12" s="84">
        <f>(VLOOKUP($A11,'RevPAR Raw Data'!$B$6:$BE$49,'RevPAR Raw Data'!BE$1,FALSE))/100</f>
        <v>5.9140464262221498E-2</v>
      </c>
    </row>
    <row r="13" spans="1:33" x14ac:dyDescent="0.2">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3" x14ac:dyDescent="0.2">
      <c r="A14" s="108" t="s">
        <v>18</v>
      </c>
      <c r="B14" s="85">
        <f>(VLOOKUP($A14,'Occupancy Raw Data'!$B$8:$BE$51,'Occupancy Raw Data'!AG$3,FALSE))/100</f>
        <v>0.58952489259539997</v>
      </c>
      <c r="C14" s="91">
        <f>(VLOOKUP($A14,'Occupancy Raw Data'!$B$8:$BE$51,'Occupancy Raw Data'!AH$3,FALSE))/100</f>
        <v>0.76898082963283798</v>
      </c>
      <c r="D14" s="91">
        <f>(VLOOKUP($A14,'Occupancy Raw Data'!$B$8:$BE$51,'Occupancy Raw Data'!AI$3,FALSE))/100</f>
        <v>0.83509332466876007</v>
      </c>
      <c r="E14" s="91">
        <f>(VLOOKUP($A14,'Occupancy Raw Data'!$B$8:$BE$51,'Occupancy Raw Data'!AJ$3,FALSE))/100</f>
        <v>0.80516444636990503</v>
      </c>
      <c r="F14" s="91">
        <f>(VLOOKUP($A14,'Occupancy Raw Data'!$B$8:$BE$51,'Occupancy Raw Data'!AK$3,FALSE))/100</f>
        <v>0.74564966244268704</v>
      </c>
      <c r="G14" s="92">
        <f>(VLOOKUP($A14,'Occupancy Raw Data'!$B$8:$BE$51,'Occupancy Raw Data'!AL$3,FALSE))/100</f>
        <v>0.748882631141918</v>
      </c>
      <c r="H14" s="91">
        <f>(VLOOKUP($A14,'Occupancy Raw Data'!$B$8:$BE$51,'Occupancy Raw Data'!AN$3,FALSE))/100</f>
        <v>0.82194303043431105</v>
      </c>
      <c r="I14" s="91">
        <f>(VLOOKUP($A14,'Occupancy Raw Data'!$B$8:$BE$51,'Occupancy Raw Data'!AO$3,FALSE))/100</f>
        <v>0.81159969673995402</v>
      </c>
      <c r="J14" s="92">
        <f>(VLOOKUP($A14,'Occupancy Raw Data'!$B$8:$BE$51,'Occupancy Raw Data'!AP$3,FALSE))/100</f>
        <v>0.81677136358713298</v>
      </c>
      <c r="K14" s="86">
        <f>(VLOOKUP($A14,'Occupancy Raw Data'!$B$8:$BE$51,'Occupancy Raw Data'!AR$3,FALSE))/100</f>
        <v>0.76827941184055104</v>
      </c>
      <c r="M14" s="113">
        <f>VLOOKUP($A14,'ADR Raw Data'!$B$6:$BE$49,'ADR Raw Data'!AG$1,FALSE)</f>
        <v>193.266650948451</v>
      </c>
      <c r="N14" s="114">
        <f>VLOOKUP($A14,'ADR Raw Data'!$B$6:$BE$49,'ADR Raw Data'!AH$1,FALSE)</f>
        <v>220.88277089201799</v>
      </c>
      <c r="O14" s="114">
        <f>VLOOKUP($A14,'ADR Raw Data'!$B$6:$BE$49,'ADR Raw Data'!AI$1,FALSE)</f>
        <v>232.27874801405</v>
      </c>
      <c r="P14" s="114">
        <f>VLOOKUP($A14,'ADR Raw Data'!$B$6:$BE$49,'ADR Raw Data'!AJ$1,FALSE)</f>
        <v>225.18178715152001</v>
      </c>
      <c r="Q14" s="114">
        <f>VLOOKUP($A14,'ADR Raw Data'!$B$6:$BE$49,'ADR Raw Data'!AK$1,FALSE)</f>
        <v>204.36018168613401</v>
      </c>
      <c r="R14" s="115">
        <f>VLOOKUP($A14,'ADR Raw Data'!$B$6:$BE$49,'ADR Raw Data'!AL$1,FALSE)</f>
        <v>216.71059942246401</v>
      </c>
      <c r="S14" s="114">
        <f>VLOOKUP($A14,'ADR Raw Data'!$B$6:$BE$49,'ADR Raw Data'!AN$1,FALSE)</f>
        <v>211.53843918829801</v>
      </c>
      <c r="T14" s="114">
        <f>VLOOKUP($A14,'ADR Raw Data'!$B$6:$BE$49,'ADR Raw Data'!AO$1,FALSE)</f>
        <v>212.202760169925</v>
      </c>
      <c r="U14" s="115">
        <f>VLOOKUP($A14,'ADR Raw Data'!$B$6:$BE$49,'ADR Raw Data'!AP$1,FALSE)</f>
        <v>211.86849649151799</v>
      </c>
      <c r="V14" s="116">
        <f>VLOOKUP($A14,'ADR Raw Data'!$B$6:$BE$49,'ADR Raw Data'!AR$1,FALSE)</f>
        <v>215.23982089632301</v>
      </c>
      <c r="X14" s="113">
        <f>VLOOKUP($A14,'RevPAR Raw Data'!$B$6:$BE$49,'RevPAR Raw Data'!AG$1,FALSE)</f>
        <v>113.935501642658</v>
      </c>
      <c r="Y14" s="114">
        <f>VLOOKUP($A14,'RevPAR Raw Data'!$B$6:$BE$49,'RevPAR Raw Data'!AH$1,FALSE)</f>
        <v>169.854616412144</v>
      </c>
      <c r="Z14" s="114">
        <f>VLOOKUP($A14,'RevPAR Raw Data'!$B$6:$BE$49,'RevPAR Raw Data'!AI$1,FALSE)</f>
        <v>193.97443192895</v>
      </c>
      <c r="AA14" s="114">
        <f>VLOOKUP($A14,'RevPAR Raw Data'!$B$6:$BE$49,'RevPAR Raw Data'!AJ$1,FALSE)</f>
        <v>181.308368984439</v>
      </c>
      <c r="AB14" s="114">
        <f>VLOOKUP($A14,'RevPAR Raw Data'!$B$6:$BE$49,'RevPAR Raw Data'!AK$1,FALSE)</f>
        <v>152.381100490992</v>
      </c>
      <c r="AC14" s="115">
        <f>VLOOKUP($A14,'RevPAR Raw Data'!$B$6:$BE$49,'RevPAR Raw Data'!AL$1,FALSE)</f>
        <v>162.29080389183699</v>
      </c>
      <c r="AD14" s="114">
        <f>VLOOKUP($A14,'RevPAR Raw Data'!$B$6:$BE$49,'RevPAR Raw Data'!AN$1,FALSE)</f>
        <v>173.872545759774</v>
      </c>
      <c r="AE14" s="114">
        <f>VLOOKUP($A14,'RevPAR Raw Data'!$B$6:$BE$49,'RevPAR Raw Data'!AO$1,FALSE)</f>
        <v>172.223695801292</v>
      </c>
      <c r="AF14" s="115">
        <f>VLOOKUP($A14,'RevPAR Raw Data'!$B$6:$BE$49,'RevPAR Raw Data'!AP$1,FALSE)</f>
        <v>173.048120780533</v>
      </c>
      <c r="AG14" s="116">
        <f>VLOOKUP($A14,'RevPAR Raw Data'!$B$6:$BE$49,'RevPAR Raw Data'!AR$1,FALSE)</f>
        <v>165.364323002893</v>
      </c>
    </row>
    <row r="15" spans="1:33" x14ac:dyDescent="0.2">
      <c r="A15" s="93" t="s">
        <v>14</v>
      </c>
      <c r="B15" s="81">
        <f>(VLOOKUP($A14,'Occupancy Raw Data'!$B$8:$BE$51,'Occupancy Raw Data'!AT$3,FALSE))/100</f>
        <v>7.52606118206838E-3</v>
      </c>
      <c r="C15" s="82">
        <f>(VLOOKUP($A14,'Occupancy Raw Data'!$B$8:$BE$51,'Occupancy Raw Data'!AU$3,FALSE))/100</f>
        <v>-8.0840582115238695E-3</v>
      </c>
      <c r="D15" s="82">
        <f>(VLOOKUP($A14,'Occupancy Raw Data'!$B$8:$BE$51,'Occupancy Raw Data'!AV$3,FALSE))/100</f>
        <v>-2.9064459926016499E-3</v>
      </c>
      <c r="E15" s="82">
        <f>(VLOOKUP($A14,'Occupancy Raw Data'!$B$8:$BE$51,'Occupancy Raw Data'!AW$3,FALSE))/100</f>
        <v>-4.2379733459077799E-2</v>
      </c>
      <c r="F15" s="82">
        <f>(VLOOKUP($A14,'Occupancy Raw Data'!$B$8:$BE$51,'Occupancy Raw Data'!AX$3,FALSE))/100</f>
        <v>-1.8350560471563498E-2</v>
      </c>
      <c r="G15" s="82">
        <f>(VLOOKUP($A14,'Occupancy Raw Data'!$B$8:$BE$51,'Occupancy Raw Data'!AY$3,FALSE))/100</f>
        <v>-1.4182556712471499E-2</v>
      </c>
      <c r="H15" s="83">
        <f>(VLOOKUP($A14,'Occupancy Raw Data'!$B$8:$BE$51,'Occupancy Raw Data'!BA$3,FALSE))/100</f>
        <v>7.9219009619505301E-2</v>
      </c>
      <c r="I15" s="83">
        <f>(VLOOKUP($A14,'Occupancy Raw Data'!$B$8:$BE$51,'Occupancy Raw Data'!BB$3,FALSE))/100</f>
        <v>6.89510322262359E-2</v>
      </c>
      <c r="J15" s="82">
        <f>(VLOOKUP($A14,'Occupancy Raw Data'!$B$8:$BE$51,'Occupancy Raw Data'!BC$3,FALSE))/100</f>
        <v>7.4092988959146899E-2</v>
      </c>
      <c r="K15" s="84">
        <f>(VLOOKUP($A14,'Occupancy Raw Data'!$B$8:$BE$51,'Occupancy Raw Data'!BE$3,FALSE))/100</f>
        <v>1.10573403143834E-2</v>
      </c>
      <c r="M15" s="81">
        <f>(VLOOKUP($A14,'ADR Raw Data'!$B$6:$BE$49,'ADR Raw Data'!AT$1,FALSE))/100</f>
        <v>-1.5527792290903999E-2</v>
      </c>
      <c r="N15" s="82">
        <f>(VLOOKUP($A14,'ADR Raw Data'!$B$6:$BE$49,'ADR Raw Data'!AU$1,FALSE))/100</f>
        <v>5.6490080710824998E-3</v>
      </c>
      <c r="O15" s="82">
        <f>(VLOOKUP($A14,'ADR Raw Data'!$B$6:$BE$49,'ADR Raw Data'!AV$1,FALSE))/100</f>
        <v>5.6302659805289104E-3</v>
      </c>
      <c r="P15" s="82">
        <f>(VLOOKUP($A14,'ADR Raw Data'!$B$6:$BE$49,'ADR Raw Data'!AW$1,FALSE))/100</f>
        <v>-1.3686369894728501E-3</v>
      </c>
      <c r="Q15" s="82">
        <f>(VLOOKUP($A14,'ADR Raw Data'!$B$6:$BE$49,'ADR Raw Data'!AX$1,FALSE))/100</f>
        <v>9.1448954917910203E-4</v>
      </c>
      <c r="R15" s="82">
        <f>(VLOOKUP($A14,'ADR Raw Data'!$B$6:$BE$49,'ADR Raw Data'!AY$1,FALSE))/100</f>
        <v>-1.7881329794512901E-4</v>
      </c>
      <c r="S15" s="83">
        <f>(VLOOKUP($A14,'ADR Raw Data'!$B$6:$BE$49,'ADR Raw Data'!BA$1,FALSE))/100</f>
        <v>3.07175080920007E-2</v>
      </c>
      <c r="T15" s="83">
        <f>(VLOOKUP($A14,'ADR Raw Data'!$B$6:$BE$49,'ADR Raw Data'!BB$1,FALSE))/100</f>
        <v>2.6837895651012002E-2</v>
      </c>
      <c r="U15" s="82">
        <f>(VLOOKUP($A14,'ADR Raw Data'!$B$6:$BE$49,'ADR Raw Data'!BC$1,FALSE))/100</f>
        <v>2.8766304540100599E-2</v>
      </c>
      <c r="V15" s="84">
        <f>(VLOOKUP($A14,'ADR Raw Data'!$B$6:$BE$49,'ADR Raw Data'!BE$1,FALSE))/100</f>
        <v>7.3943722178316691E-3</v>
      </c>
      <c r="X15" s="81">
        <f>(VLOOKUP($A14,'RevPAR Raw Data'!$B$6:$BE$49,'RevPAR Raw Data'!AT$1,FALSE))/100</f>
        <v>-8.1185942236394505E-3</v>
      </c>
      <c r="Y15" s="82">
        <f>(VLOOKUP($A14,'RevPAR Raw Data'!$B$6:$BE$49,'RevPAR Raw Data'!AU$1,FALSE))/100</f>
        <v>-2.4807170505253603E-3</v>
      </c>
      <c r="Z15" s="82">
        <f>(VLOOKUP($A14,'RevPAR Raw Data'!$B$6:$BE$49,'RevPAR Raw Data'!AV$1,FALSE))/100</f>
        <v>2.7074559239308699E-3</v>
      </c>
      <c r="AA15" s="82">
        <f>(VLOOKUP($A14,'RevPAR Raw Data'!$B$6:$BE$49,'RevPAR Raw Data'!AW$1,FALSE))/100</f>
        <v>-4.3690367977734505E-2</v>
      </c>
      <c r="AB15" s="82">
        <f>(VLOOKUP($A14,'RevPAR Raw Data'!$B$6:$BE$49,'RevPAR Raw Data'!AX$1,FALSE))/100</f>
        <v>-1.74528523181572E-2</v>
      </c>
      <c r="AC15" s="82">
        <f>(VLOOKUP($A14,'RevPAR Raw Data'!$B$6:$BE$49,'RevPAR Raw Data'!AY$1,FALSE))/100</f>
        <v>-1.4358833980677499E-2</v>
      </c>
      <c r="AD15" s="83">
        <f>(VLOOKUP($A14,'RevPAR Raw Data'!$B$6:$BE$49,'RevPAR Raw Data'!BA$1,FALSE))/100</f>
        <v>0.11236992828053299</v>
      </c>
      <c r="AE15" s="83">
        <f>(VLOOKUP($A14,'RevPAR Raw Data'!$B$6:$BE$49,'RevPAR Raw Data'!BB$1,FALSE))/100</f>
        <v>9.7639428485165297E-2</v>
      </c>
      <c r="AF15" s="82">
        <f>(VLOOKUP($A14,'RevPAR Raw Data'!$B$6:$BE$49,'RevPAR Raw Data'!BC$1,FALSE))/100</f>
        <v>0.10499067498393201</v>
      </c>
      <c r="AG15" s="84">
        <f>(VLOOKUP($A14,'RevPAR Raw Data'!$B$6:$BE$49,'RevPAR Raw Data'!BE$1,FALSE))/100</f>
        <v>1.85334746222388E-2</v>
      </c>
    </row>
    <row r="16" spans="1:33" x14ac:dyDescent="0.2">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x14ac:dyDescent="0.2">
      <c r="A17" s="108" t="s">
        <v>19</v>
      </c>
      <c r="B17" s="85">
        <f>(VLOOKUP($A17,'Occupancy Raw Data'!$B$8:$BE$51,'Occupancy Raw Data'!AG$3,FALSE))/100</f>
        <v>0.61024701974971796</v>
      </c>
      <c r="C17" s="91">
        <f>(VLOOKUP($A17,'Occupancy Raw Data'!$B$8:$BE$51,'Occupancy Raw Data'!AH$3,FALSE))/100</f>
        <v>0.769134392977877</v>
      </c>
      <c r="D17" s="91">
        <f>(VLOOKUP($A17,'Occupancy Raw Data'!$B$8:$BE$51,'Occupancy Raw Data'!AI$3,FALSE))/100</f>
        <v>0.83457386869106198</v>
      </c>
      <c r="E17" s="91">
        <f>(VLOOKUP($A17,'Occupancy Raw Data'!$B$8:$BE$51,'Occupancy Raw Data'!AJ$3,FALSE))/100</f>
        <v>0.8259222466045899</v>
      </c>
      <c r="F17" s="91">
        <f>(VLOOKUP($A17,'Occupancy Raw Data'!$B$8:$BE$51,'Occupancy Raw Data'!AK$3,FALSE))/100</f>
        <v>0.79456289662534796</v>
      </c>
      <c r="G17" s="92">
        <f>(VLOOKUP($A17,'Occupancy Raw Data'!$B$8:$BE$51,'Occupancy Raw Data'!AL$3,FALSE))/100</f>
        <v>0.76688808492971905</v>
      </c>
      <c r="H17" s="91">
        <f>(VLOOKUP($A17,'Occupancy Raw Data'!$B$8:$BE$51,'Occupancy Raw Data'!AN$3,FALSE))/100</f>
        <v>0.85385653282723395</v>
      </c>
      <c r="I17" s="91">
        <f>(VLOOKUP($A17,'Occupancy Raw Data'!$B$8:$BE$51,'Occupancy Raw Data'!AO$3,FALSE))/100</f>
        <v>0.83687207164462296</v>
      </c>
      <c r="J17" s="92">
        <f>(VLOOKUP($A17,'Occupancy Raw Data'!$B$8:$BE$51,'Occupancy Raw Data'!AP$3,FALSE))/100</f>
        <v>0.84536430223592907</v>
      </c>
      <c r="K17" s="86">
        <f>(VLOOKUP($A17,'Occupancy Raw Data'!$B$8:$BE$51,'Occupancy Raw Data'!AR$3,FALSE))/100</f>
        <v>0.78930986130292202</v>
      </c>
      <c r="M17" s="113">
        <f>VLOOKUP($A17,'ADR Raw Data'!$B$6:$BE$49,'ADR Raw Data'!AG$1,FALSE)</f>
        <v>150.023234161452</v>
      </c>
      <c r="N17" s="114">
        <f>VLOOKUP($A17,'ADR Raw Data'!$B$6:$BE$49,'ADR Raw Data'!AH$1,FALSE)</f>
        <v>163.62461584431301</v>
      </c>
      <c r="O17" s="114">
        <f>VLOOKUP($A17,'ADR Raw Data'!$B$6:$BE$49,'ADR Raw Data'!AI$1,FALSE)</f>
        <v>172.01573791461601</v>
      </c>
      <c r="P17" s="114">
        <f>VLOOKUP($A17,'ADR Raw Data'!$B$6:$BE$49,'ADR Raw Data'!AJ$1,FALSE)</f>
        <v>167.955581336899</v>
      </c>
      <c r="Q17" s="114">
        <f>VLOOKUP($A17,'ADR Raw Data'!$B$6:$BE$49,'ADR Raw Data'!AK$1,FALSE)</f>
        <v>156.53780064752601</v>
      </c>
      <c r="R17" s="115">
        <f>VLOOKUP($A17,'ADR Raw Data'!$B$6:$BE$49,'ADR Raw Data'!AL$1,FALSE)</f>
        <v>162.750675785932</v>
      </c>
      <c r="S17" s="114">
        <f>VLOOKUP($A17,'ADR Raw Data'!$B$6:$BE$49,'ADR Raw Data'!AN$1,FALSE)</f>
        <v>169.51802509225001</v>
      </c>
      <c r="T17" s="114">
        <f>VLOOKUP($A17,'ADR Raw Data'!$B$6:$BE$49,'ADR Raw Data'!AO$1,FALSE)</f>
        <v>170.37874375465</v>
      </c>
      <c r="U17" s="115">
        <f>VLOOKUP($A17,'ADR Raw Data'!$B$6:$BE$49,'ADR Raw Data'!AP$1,FALSE)</f>
        <v>169.94406118592099</v>
      </c>
      <c r="V17" s="116">
        <f>VLOOKUP($A17,'ADR Raw Data'!$B$6:$BE$49,'ADR Raw Data'!AR$1,FALSE)</f>
        <v>164.95188671624899</v>
      </c>
      <c r="X17" s="113">
        <f>VLOOKUP($A17,'RevPAR Raw Data'!$B$6:$BE$49,'RevPAR Raw Data'!AG$1,FALSE)</f>
        <v>91.551231540240707</v>
      </c>
      <c r="Y17" s="114">
        <f>VLOOKUP($A17,'RevPAR Raw Data'!$B$6:$BE$49,'RevPAR Raw Data'!AH$1,FALSE)</f>
        <v>125.84931958365399</v>
      </c>
      <c r="Z17" s="114">
        <f>VLOOKUP($A17,'RevPAR Raw Data'!$B$6:$BE$49,'RevPAR Raw Data'!AI$1,FALSE)</f>
        <v>143.55983986714901</v>
      </c>
      <c r="AA17" s="114">
        <f>VLOOKUP($A17,'RevPAR Raw Data'!$B$6:$BE$49,'RevPAR Raw Data'!AJ$1,FALSE)</f>
        <v>138.71825106755199</v>
      </c>
      <c r="AB17" s="114">
        <f>VLOOKUP($A17,'RevPAR Raw Data'!$B$6:$BE$49,'RevPAR Raw Data'!AK$1,FALSE)</f>
        <v>124.37912831385999</v>
      </c>
      <c r="AC17" s="115">
        <f>VLOOKUP($A17,'RevPAR Raw Data'!$B$6:$BE$49,'RevPAR Raw Data'!AL$1,FALSE)</f>
        <v>124.811554074491</v>
      </c>
      <c r="AD17" s="114">
        <f>VLOOKUP($A17,'RevPAR Raw Data'!$B$6:$BE$49,'RevPAR Raw Data'!AN$1,FALSE)</f>
        <v>144.744073156989</v>
      </c>
      <c r="AE17" s="114">
        <f>VLOOKUP($A17,'RevPAR Raw Data'!$B$6:$BE$49,'RevPAR Raw Data'!AO$1,FALSE)</f>
        <v>142.58521225016301</v>
      </c>
      <c r="AF17" s="115">
        <f>VLOOKUP($A17,'RevPAR Raw Data'!$B$6:$BE$49,'RevPAR Raw Data'!AP$1,FALSE)</f>
        <v>143.66464270357599</v>
      </c>
      <c r="AG17" s="116">
        <f>VLOOKUP($A17,'RevPAR Raw Data'!$B$6:$BE$49,'RevPAR Raw Data'!AR$1,FALSE)</f>
        <v>130.19815082565799</v>
      </c>
    </row>
    <row r="18" spans="1:33" x14ac:dyDescent="0.2">
      <c r="A18" s="93" t="s">
        <v>14</v>
      </c>
      <c r="B18" s="81">
        <f>(VLOOKUP($A17,'Occupancy Raw Data'!$B$8:$BE$51,'Occupancy Raw Data'!AT$3,FALSE))/100</f>
        <v>-5.4743945493719202E-4</v>
      </c>
      <c r="C18" s="82">
        <f>(VLOOKUP($A17,'Occupancy Raw Data'!$B$8:$BE$51,'Occupancy Raw Data'!AU$3,FALSE))/100</f>
        <v>-2.1003640742222898E-2</v>
      </c>
      <c r="D18" s="82">
        <f>(VLOOKUP($A17,'Occupancy Raw Data'!$B$8:$BE$51,'Occupancy Raw Data'!AV$3,FALSE))/100</f>
        <v>1.1955417847610999E-3</v>
      </c>
      <c r="E18" s="82">
        <f>(VLOOKUP($A17,'Occupancy Raw Data'!$B$8:$BE$51,'Occupancy Raw Data'!AW$3,FALSE))/100</f>
        <v>-1.8458695731050901E-2</v>
      </c>
      <c r="F18" s="82">
        <f>(VLOOKUP($A17,'Occupancy Raw Data'!$B$8:$BE$51,'Occupancy Raw Data'!AX$3,FALSE))/100</f>
        <v>-3.0088418842218701E-3</v>
      </c>
      <c r="G18" s="82">
        <f>(VLOOKUP($A17,'Occupancy Raw Data'!$B$8:$BE$51,'Occupancy Raw Data'!AY$3,FALSE))/100</f>
        <v>-8.7298706179007399E-3</v>
      </c>
      <c r="H18" s="83">
        <f>(VLOOKUP($A17,'Occupancy Raw Data'!$B$8:$BE$51,'Occupancy Raw Data'!BA$3,FALSE))/100</f>
        <v>3.1141326433865801E-2</v>
      </c>
      <c r="I18" s="83">
        <f>(VLOOKUP($A17,'Occupancy Raw Data'!$B$8:$BE$51,'Occupancy Raw Data'!BB$3,FALSE))/100</f>
        <v>8.2510079947989597E-3</v>
      </c>
      <c r="J18" s="82">
        <f>(VLOOKUP($A17,'Occupancy Raw Data'!$B$8:$BE$51,'Occupancy Raw Data'!BC$3,FALSE))/100</f>
        <v>1.9682678241340099E-2</v>
      </c>
      <c r="K18" s="84">
        <f>(VLOOKUP($A17,'Occupancy Raw Data'!$B$8:$BE$51,'Occupancy Raw Data'!BE$3,FALSE))/100</f>
        <v>-2.0506633565797202E-4</v>
      </c>
      <c r="M18" s="81">
        <f>(VLOOKUP($A17,'ADR Raw Data'!$B$6:$BE$49,'ADR Raw Data'!AT$1,FALSE))/100</f>
        <v>-2.4236553511194997E-2</v>
      </c>
      <c r="N18" s="82">
        <f>(VLOOKUP($A17,'ADR Raw Data'!$B$6:$BE$49,'ADR Raw Data'!AU$1,FALSE))/100</f>
        <v>-1.74070760946251E-2</v>
      </c>
      <c r="O18" s="82">
        <f>(VLOOKUP($A17,'ADR Raw Data'!$B$6:$BE$49,'ADR Raw Data'!AV$1,FALSE))/100</f>
        <v>-1.05074572074648E-2</v>
      </c>
      <c r="P18" s="82">
        <f>(VLOOKUP($A17,'ADR Raw Data'!$B$6:$BE$49,'ADR Raw Data'!AW$1,FALSE))/100</f>
        <v>-2.6207711563875601E-2</v>
      </c>
      <c r="Q18" s="82">
        <f>(VLOOKUP($A17,'ADR Raw Data'!$B$6:$BE$49,'ADR Raw Data'!AX$1,FALSE))/100</f>
        <v>-2.3487090002251701E-2</v>
      </c>
      <c r="R18" s="82">
        <f>(VLOOKUP($A17,'ADR Raw Data'!$B$6:$BE$49,'ADR Raw Data'!AY$1,FALSE))/100</f>
        <v>-2.0149752589883597E-2</v>
      </c>
      <c r="S18" s="83">
        <f>(VLOOKUP($A17,'ADR Raw Data'!$B$6:$BE$49,'ADR Raw Data'!BA$1,FALSE))/100</f>
        <v>-2.0160353225385399E-3</v>
      </c>
      <c r="T18" s="83">
        <f>(VLOOKUP($A17,'ADR Raw Data'!$B$6:$BE$49,'ADR Raw Data'!BB$1,FALSE))/100</f>
        <v>4.6007767209172001E-3</v>
      </c>
      <c r="U18" s="82">
        <f>(VLOOKUP($A17,'ADR Raw Data'!$B$6:$BE$49,'ADR Raw Data'!BC$1,FALSE))/100</f>
        <v>1.26525660030532E-3</v>
      </c>
      <c r="V18" s="84">
        <f>(VLOOKUP($A17,'ADR Raw Data'!$B$6:$BE$49,'ADR Raw Data'!BE$1,FALSE))/100</f>
        <v>-1.3369977069214601E-2</v>
      </c>
      <c r="X18" s="81">
        <f>(VLOOKUP($A17,'RevPAR Raw Data'!$B$6:$BE$49,'RevPAR Raw Data'!AT$1,FALSE))/100</f>
        <v>-2.4770724920488499E-2</v>
      </c>
      <c r="Y18" s="82">
        <f>(VLOOKUP($A17,'RevPAR Raw Data'!$B$6:$BE$49,'RevPAR Raw Data'!AU$1,FALSE))/100</f>
        <v>-3.8045104864184102E-2</v>
      </c>
      <c r="Z18" s="82">
        <f>(VLOOKUP($A17,'RevPAR Raw Data'!$B$6:$BE$49,'RevPAR Raw Data'!AV$1,FALSE))/100</f>
        <v>-9.3244775268468798E-3</v>
      </c>
      <c r="AA18" s="82">
        <f>(VLOOKUP($A17,'RevPAR Raw Data'!$B$6:$BE$49,'RevPAR Raw Data'!AW$1,FALSE))/100</f>
        <v>-4.4182647121361898E-2</v>
      </c>
      <c r="AB18" s="82">
        <f>(VLOOKUP($A17,'RevPAR Raw Data'!$B$6:$BE$49,'RevPAR Raw Data'!AX$1,FALSE))/100</f>
        <v>-2.6425262946336302E-2</v>
      </c>
      <c r="AC18" s="82">
        <f>(VLOOKUP($A17,'RevPAR Raw Data'!$B$6:$BE$49,'RevPAR Raw Data'!AY$1,FALSE))/100</f>
        <v>-2.87037184746919E-2</v>
      </c>
      <c r="AD18" s="83">
        <f>(VLOOKUP($A17,'RevPAR Raw Data'!$B$6:$BE$49,'RevPAR Raw Data'!BA$1,FALSE))/100</f>
        <v>2.9062509097245899E-2</v>
      </c>
      <c r="AE18" s="83">
        <f>(VLOOKUP($A17,'RevPAR Raw Data'!$B$6:$BE$49,'RevPAR Raw Data'!BB$1,FALSE))/100</f>
        <v>1.2889745761222699E-2</v>
      </c>
      <c r="AF18" s="82">
        <f>(VLOOKUP($A17,'RevPAR Raw Data'!$B$6:$BE$49,'RevPAR Raw Data'!BC$1,FALSE))/100</f>
        <v>2.0972838480201997E-2</v>
      </c>
      <c r="AG18" s="84">
        <f>(VLOOKUP($A17,'RevPAR Raw Data'!$B$6:$BE$49,'RevPAR Raw Data'!BE$1,FALSE))/100</f>
        <v>-1.3572301672667099E-2</v>
      </c>
    </row>
    <row r="19" spans="1:33" x14ac:dyDescent="0.2">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x14ac:dyDescent="0.2">
      <c r="A20" s="108" t="s">
        <v>20</v>
      </c>
      <c r="B20" s="85">
        <f>(VLOOKUP($A20,'Occupancy Raw Data'!$B$8:$BE$51,'Occupancy Raw Data'!AG$3,FALSE))/100</f>
        <v>0.56612662852747397</v>
      </c>
      <c r="C20" s="91">
        <f>(VLOOKUP($A20,'Occupancy Raw Data'!$B$8:$BE$51,'Occupancy Raw Data'!AH$3,FALSE))/100</f>
        <v>0.70886015095428112</v>
      </c>
      <c r="D20" s="91">
        <f>(VLOOKUP($A20,'Occupancy Raw Data'!$B$8:$BE$51,'Occupancy Raw Data'!AI$3,FALSE))/100</f>
        <v>0.75550454305081405</v>
      </c>
      <c r="E20" s="91">
        <f>(VLOOKUP($A20,'Occupancy Raw Data'!$B$8:$BE$51,'Occupancy Raw Data'!AJ$3,FALSE))/100</f>
        <v>0.7696144416133831</v>
      </c>
      <c r="F20" s="91">
        <f>(VLOOKUP($A20,'Occupancy Raw Data'!$B$8:$BE$51,'Occupancy Raw Data'!AK$3,FALSE))/100</f>
        <v>0.75565477621268196</v>
      </c>
      <c r="G20" s="92">
        <f>(VLOOKUP($A20,'Occupancy Raw Data'!$B$8:$BE$51,'Occupancy Raw Data'!AL$3,FALSE))/100</f>
        <v>0.71115210807172702</v>
      </c>
      <c r="H20" s="91">
        <f>(VLOOKUP($A20,'Occupancy Raw Data'!$B$8:$BE$51,'Occupancy Raw Data'!AN$3,FALSE))/100</f>
        <v>0.82214797365511205</v>
      </c>
      <c r="I20" s="91">
        <f>(VLOOKUP($A20,'Occupancy Raw Data'!$B$8:$BE$51,'Occupancy Raw Data'!AO$3,FALSE))/100</f>
        <v>0.80779169270708095</v>
      </c>
      <c r="J20" s="92">
        <f>(VLOOKUP($A20,'Occupancy Raw Data'!$B$8:$BE$51,'Occupancy Raw Data'!AP$3,FALSE))/100</f>
        <v>0.81496983318109695</v>
      </c>
      <c r="K20" s="86">
        <f>(VLOOKUP($A20,'Occupancy Raw Data'!$B$8:$BE$51,'Occupancy Raw Data'!AR$3,FALSE))/100</f>
        <v>0.74081431524583197</v>
      </c>
      <c r="M20" s="113">
        <f>VLOOKUP($A20,'ADR Raw Data'!$B$6:$BE$49,'ADR Raw Data'!AG$1,FALSE)</f>
        <v>121.00574494735</v>
      </c>
      <c r="N20" s="114">
        <f>VLOOKUP($A20,'ADR Raw Data'!$B$6:$BE$49,'ADR Raw Data'!AH$1,FALSE)</f>
        <v>126.513906239403</v>
      </c>
      <c r="O20" s="114">
        <f>VLOOKUP($A20,'ADR Raw Data'!$B$6:$BE$49,'ADR Raw Data'!AI$1,FALSE)</f>
        <v>130.92874469066601</v>
      </c>
      <c r="P20" s="114">
        <f>VLOOKUP($A20,'ADR Raw Data'!$B$6:$BE$49,'ADR Raw Data'!AJ$1,FALSE)</f>
        <v>130.32670461466299</v>
      </c>
      <c r="Q20" s="114">
        <f>VLOOKUP($A20,'ADR Raw Data'!$B$6:$BE$49,'ADR Raw Data'!AK$1,FALSE)</f>
        <v>128.126316651689</v>
      </c>
      <c r="R20" s="115">
        <f>VLOOKUP($A20,'ADR Raw Data'!$B$6:$BE$49,'ADR Raw Data'!AL$1,FALSE)</f>
        <v>127.742876525036</v>
      </c>
      <c r="S20" s="114">
        <f>VLOOKUP($A20,'ADR Raw Data'!$B$6:$BE$49,'ADR Raw Data'!AN$1,FALSE)</f>
        <v>152.52570439727501</v>
      </c>
      <c r="T20" s="114">
        <f>VLOOKUP($A20,'ADR Raw Data'!$B$6:$BE$49,'ADR Raw Data'!AO$1,FALSE)</f>
        <v>152.34977600559401</v>
      </c>
      <c r="U20" s="115">
        <f>VLOOKUP($A20,'ADR Raw Data'!$B$6:$BE$49,'ADR Raw Data'!AP$1,FALSE)</f>
        <v>152.43851497778601</v>
      </c>
      <c r="V20" s="116">
        <f>VLOOKUP($A20,'ADR Raw Data'!$B$6:$BE$49,'ADR Raw Data'!AR$1,FALSE)</f>
        <v>135.50506853299501</v>
      </c>
      <c r="X20" s="113">
        <f>VLOOKUP($A20,'RevPAR Raw Data'!$B$6:$BE$49,'RevPAR Raw Data'!AG$1,FALSE)</f>
        <v>68.504574419498994</v>
      </c>
      <c r="Y20" s="114">
        <f>VLOOKUP($A20,'RevPAR Raw Data'!$B$6:$BE$49,'RevPAR Raw Data'!AH$1,FALSE)</f>
        <v>89.680666674679102</v>
      </c>
      <c r="Z20" s="114">
        <f>VLOOKUP($A20,'RevPAR Raw Data'!$B$6:$BE$49,'RevPAR Raw Data'!AI$1,FALSE)</f>
        <v>98.9172614297389</v>
      </c>
      <c r="AA20" s="114">
        <f>VLOOKUP($A20,'RevPAR Raw Data'!$B$6:$BE$49,'RevPAR Raw Data'!AJ$1,FALSE)</f>
        <v>100.301313999326</v>
      </c>
      <c r="AB20" s="114">
        <f>VLOOKUP($A20,'RevPAR Raw Data'!$B$6:$BE$49,'RevPAR Raw Data'!AK$1,FALSE)</f>
        <v>96.819263136387605</v>
      </c>
      <c r="AC20" s="115">
        <f>VLOOKUP($A20,'RevPAR Raw Data'!$B$6:$BE$49,'RevPAR Raw Data'!AL$1,FALSE)</f>
        <v>90.844615931926299</v>
      </c>
      <c r="AD20" s="114">
        <f>VLOOKUP($A20,'RevPAR Raw Data'!$B$6:$BE$49,'RevPAR Raw Data'!AN$1,FALSE)</f>
        <v>125.398698800538</v>
      </c>
      <c r="AE20" s="114">
        <f>VLOOKUP($A20,'RevPAR Raw Data'!$B$6:$BE$49,'RevPAR Raw Data'!AO$1,FALSE)</f>
        <v>123.06688344310299</v>
      </c>
      <c r="AF20" s="115">
        <f>VLOOKUP($A20,'RevPAR Raw Data'!$B$6:$BE$49,'RevPAR Raw Data'!AP$1,FALSE)</f>
        <v>124.23279112182099</v>
      </c>
      <c r="AG20" s="116">
        <f>VLOOKUP($A20,'RevPAR Raw Data'!$B$6:$BE$49,'RevPAR Raw Data'!AR$1,FALSE)</f>
        <v>100.38409455761</v>
      </c>
    </row>
    <row r="21" spans="1:33" x14ac:dyDescent="0.2">
      <c r="A21" s="93" t="s">
        <v>14</v>
      </c>
      <c r="B21" s="81">
        <f>(VLOOKUP($A20,'Occupancy Raw Data'!$B$8:$BE$51,'Occupancy Raw Data'!AT$3,FALSE))/100</f>
        <v>1.46809399987079E-2</v>
      </c>
      <c r="C21" s="82">
        <f>(VLOOKUP($A20,'Occupancy Raw Data'!$B$8:$BE$51,'Occupancy Raw Data'!AU$3,FALSE))/100</f>
        <v>-1.3948680408488701E-2</v>
      </c>
      <c r="D21" s="82">
        <f>(VLOOKUP($A20,'Occupancy Raw Data'!$B$8:$BE$51,'Occupancy Raw Data'!AV$3,FALSE))/100</f>
        <v>-1.6954254585110198E-2</v>
      </c>
      <c r="E21" s="82">
        <f>(VLOOKUP($A20,'Occupancy Raw Data'!$B$8:$BE$51,'Occupancy Raw Data'!AW$3,FALSE))/100</f>
        <v>-1.2861263179309801E-2</v>
      </c>
      <c r="F21" s="82">
        <f>(VLOOKUP($A20,'Occupancy Raw Data'!$B$8:$BE$51,'Occupancy Raw Data'!AX$3,FALSE))/100</f>
        <v>9.6521004782738791E-3</v>
      </c>
      <c r="G21" s="82">
        <f>(VLOOKUP($A20,'Occupancy Raw Data'!$B$8:$BE$51,'Occupancy Raw Data'!AY$3,FALSE))/100</f>
        <v>-4.9447420617117297E-3</v>
      </c>
      <c r="H21" s="83">
        <f>(VLOOKUP($A20,'Occupancy Raw Data'!$B$8:$BE$51,'Occupancy Raw Data'!BA$3,FALSE))/100</f>
        <v>4.0218178937597694E-2</v>
      </c>
      <c r="I21" s="83">
        <f>(VLOOKUP($A20,'Occupancy Raw Data'!$B$8:$BE$51,'Occupancy Raw Data'!BB$3,FALSE))/100</f>
        <v>2.24997850078076E-2</v>
      </c>
      <c r="J21" s="82">
        <f>(VLOOKUP($A20,'Occupancy Raw Data'!$B$8:$BE$51,'Occupancy Raw Data'!BC$3,FALSE))/100</f>
        <v>3.13609137042778E-2</v>
      </c>
      <c r="K21" s="84">
        <f>(VLOOKUP($A20,'Occupancy Raw Data'!$B$8:$BE$51,'Occupancy Raw Data'!BE$3,FALSE))/100</f>
        <v>6.1881225188066798E-3</v>
      </c>
      <c r="M21" s="81">
        <f>(VLOOKUP($A20,'ADR Raw Data'!$B$6:$BE$49,'ADR Raw Data'!AT$1,FALSE))/100</f>
        <v>-1.3926494267812499E-2</v>
      </c>
      <c r="N21" s="82">
        <f>(VLOOKUP($A20,'ADR Raw Data'!$B$6:$BE$49,'ADR Raw Data'!AU$1,FALSE))/100</f>
        <v>-1.46322875284029E-2</v>
      </c>
      <c r="O21" s="82">
        <f>(VLOOKUP($A20,'ADR Raw Data'!$B$6:$BE$49,'ADR Raw Data'!AV$1,FALSE))/100</f>
        <v>-1.42784299301626E-2</v>
      </c>
      <c r="P21" s="82">
        <f>(VLOOKUP($A20,'ADR Raw Data'!$B$6:$BE$49,'ADR Raw Data'!AW$1,FALSE))/100</f>
        <v>-1.34189548498603E-2</v>
      </c>
      <c r="Q21" s="82">
        <f>(VLOOKUP($A20,'ADR Raw Data'!$B$6:$BE$49,'ADR Raw Data'!AX$1,FALSE))/100</f>
        <v>-1.26020629475129E-2</v>
      </c>
      <c r="R21" s="82">
        <f>(VLOOKUP($A20,'ADR Raw Data'!$B$6:$BE$49,'ADR Raw Data'!AY$1,FALSE))/100</f>
        <v>-1.3986292703455501E-2</v>
      </c>
      <c r="S21" s="83">
        <f>(VLOOKUP($A20,'ADR Raw Data'!$B$6:$BE$49,'ADR Raw Data'!BA$1,FALSE))/100</f>
        <v>1.3274018537159399E-3</v>
      </c>
      <c r="T21" s="83">
        <f>(VLOOKUP($A20,'ADR Raw Data'!$B$6:$BE$49,'ADR Raw Data'!BB$1,FALSE))/100</f>
        <v>-2.7872248725518299E-3</v>
      </c>
      <c r="U21" s="82">
        <f>(VLOOKUP($A20,'ADR Raw Data'!$B$6:$BE$49,'ADR Raw Data'!BC$1,FALSE))/100</f>
        <v>-7.2755825825241598E-4</v>
      </c>
      <c r="V21" s="84">
        <f>(VLOOKUP($A20,'ADR Raw Data'!$B$6:$BE$49,'ADR Raw Data'!BE$1,FALSE))/100</f>
        <v>-8.0592165027444894E-3</v>
      </c>
      <c r="X21" s="81">
        <f>(VLOOKUP($A20,'RevPAR Raw Data'!$B$6:$BE$49,'RevPAR Raw Data'!AT$1,FALSE))/100</f>
        <v>5.4999170415728901E-4</v>
      </c>
      <c r="Y21" s="82">
        <f>(VLOOKUP($A20,'RevPAR Raw Data'!$B$6:$BE$49,'RevPAR Raw Data'!AU$1,FALSE))/100</f>
        <v>-2.8376866834512803E-2</v>
      </c>
      <c r="Z21" s="82">
        <f>(VLOOKUP($A20,'RevPAR Raw Data'!$B$6:$BE$49,'RevPAR Raw Data'!AV$1,FALSE))/100</f>
        <v>-3.09906043791612E-2</v>
      </c>
      <c r="AA21" s="82">
        <f>(VLOOKUP($A20,'RevPAR Raw Data'!$B$6:$BE$49,'RevPAR Raw Data'!AW$1,FALSE))/100</f>
        <v>-2.6107633319254798E-2</v>
      </c>
      <c r="AB21" s="82">
        <f>(VLOOKUP($A20,'RevPAR Raw Data'!$B$6:$BE$49,'RevPAR Raw Data'!AX$1,FALSE))/100</f>
        <v>-3.0715988470419596E-3</v>
      </c>
      <c r="AC21" s="82">
        <f>(VLOOKUP($A20,'RevPAR Raw Data'!$B$6:$BE$49,'RevPAR Raw Data'!AY$1,FALSE))/100</f>
        <v>-1.8861876155349101E-2</v>
      </c>
      <c r="AD21" s="83">
        <f>(VLOOKUP($A20,'RevPAR Raw Data'!$B$6:$BE$49,'RevPAR Raw Data'!BA$1,FALSE))/100</f>
        <v>4.1598966476588499E-2</v>
      </c>
      <c r="AE21" s="83">
        <f>(VLOOKUP($A20,'RevPAR Raw Data'!$B$6:$BE$49,'RevPAR Raw Data'!BB$1,FALSE))/100</f>
        <v>1.9649848174855E-2</v>
      </c>
      <c r="AF21" s="82">
        <f>(VLOOKUP($A20,'RevPAR Raw Data'!$B$6:$BE$49,'RevPAR Raw Data'!BC$1,FALSE))/100</f>
        <v>3.0610538554273398E-2</v>
      </c>
      <c r="AG21" s="84">
        <f>(VLOOKUP($A20,'RevPAR Raw Data'!$B$6:$BE$49,'RevPAR Raw Data'!BE$1,FALSE))/100</f>
        <v>-1.9209654030623799E-3</v>
      </c>
    </row>
    <row r="22" spans="1:33" x14ac:dyDescent="0.2">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x14ac:dyDescent="0.2">
      <c r="A23" s="108" t="s">
        <v>21</v>
      </c>
      <c r="B23" s="85">
        <f>(VLOOKUP($A23,'Occupancy Raw Data'!$B$8:$BE$51,'Occupancy Raw Data'!AG$3,FALSE))/100</f>
        <v>0.57083217367102601</v>
      </c>
      <c r="C23" s="91">
        <f>(VLOOKUP($A23,'Occupancy Raw Data'!$B$8:$BE$51,'Occupancy Raw Data'!AH$3,FALSE))/100</f>
        <v>0.65153353743389897</v>
      </c>
      <c r="D23" s="91">
        <f>(VLOOKUP($A23,'Occupancy Raw Data'!$B$8:$BE$51,'Occupancy Raw Data'!AI$3,FALSE))/100</f>
        <v>0.68552184803785099</v>
      </c>
      <c r="E23" s="91">
        <f>(VLOOKUP($A23,'Occupancy Raw Data'!$B$8:$BE$51,'Occupancy Raw Data'!AJ$3,FALSE))/100</f>
        <v>0.69746729752296099</v>
      </c>
      <c r="F23" s="91">
        <f>(VLOOKUP($A23,'Occupancy Raw Data'!$B$8:$BE$51,'Occupancy Raw Data'!AK$3,FALSE))/100</f>
        <v>0.69990203063769096</v>
      </c>
      <c r="G23" s="92">
        <f>(VLOOKUP($A23,'Occupancy Raw Data'!$B$8:$BE$51,'Occupancy Raw Data'!AL$3,FALSE))/100</f>
        <v>0.66105129095750792</v>
      </c>
      <c r="H23" s="91">
        <f>(VLOOKUP($A23,'Occupancy Raw Data'!$B$8:$BE$51,'Occupancy Raw Data'!AN$3,FALSE))/100</f>
        <v>0.76833585678660399</v>
      </c>
      <c r="I23" s="91">
        <f>(VLOOKUP($A23,'Occupancy Raw Data'!$B$8:$BE$51,'Occupancy Raw Data'!AO$3,FALSE))/100</f>
        <v>0.76065416815104991</v>
      </c>
      <c r="J23" s="92">
        <f>(VLOOKUP($A23,'Occupancy Raw Data'!$B$8:$BE$51,'Occupancy Raw Data'!AP$3,FALSE))/100</f>
        <v>0.76449501246882701</v>
      </c>
      <c r="K23" s="86">
        <f>(VLOOKUP($A23,'Occupancy Raw Data'!$B$8:$BE$51,'Occupancy Raw Data'!AR$3,FALSE))/100</f>
        <v>0.69060645194124404</v>
      </c>
      <c r="M23" s="113">
        <f>VLOOKUP($A23,'ADR Raw Data'!$B$6:$BE$49,'ADR Raw Data'!AG$1,FALSE)</f>
        <v>87.050595221842997</v>
      </c>
      <c r="N23" s="114">
        <f>VLOOKUP($A23,'ADR Raw Data'!$B$6:$BE$49,'ADR Raw Data'!AH$1,FALSE)</f>
        <v>90.157612432506298</v>
      </c>
      <c r="O23" s="114">
        <f>VLOOKUP($A23,'ADR Raw Data'!$B$6:$BE$49,'ADR Raw Data'!AI$1,FALSE)</f>
        <v>92.310869155691194</v>
      </c>
      <c r="P23" s="114">
        <f>VLOOKUP($A23,'ADR Raw Data'!$B$6:$BE$49,'ADR Raw Data'!AJ$1,FALSE)</f>
        <v>91.930702793296007</v>
      </c>
      <c r="Q23" s="114">
        <f>VLOOKUP($A23,'ADR Raw Data'!$B$6:$BE$49,'ADR Raw Data'!AK$1,FALSE)</f>
        <v>91.7647138448813</v>
      </c>
      <c r="R23" s="115">
        <f>VLOOKUP($A23,'ADR Raw Data'!$B$6:$BE$49,'ADR Raw Data'!AL$1,FALSE)</f>
        <v>90.7820714800568</v>
      </c>
      <c r="S23" s="114">
        <f>VLOOKUP($A23,'ADR Raw Data'!$B$6:$BE$49,'ADR Raw Data'!AN$1,FALSE)</f>
        <v>109.37228443092</v>
      </c>
      <c r="T23" s="114">
        <f>VLOOKUP($A23,'ADR Raw Data'!$B$6:$BE$49,'ADR Raw Data'!AO$1,FALSE)</f>
        <v>109.574213977314</v>
      </c>
      <c r="U23" s="115">
        <f>VLOOKUP($A23,'ADR Raw Data'!$B$6:$BE$49,'ADR Raw Data'!AP$1,FALSE)</f>
        <v>109.472741954274</v>
      </c>
      <c r="V23" s="116">
        <f>VLOOKUP($A23,'ADR Raw Data'!$B$6:$BE$49,'ADR Raw Data'!AR$1,FALSE)</f>
        <v>96.693576988443994</v>
      </c>
      <c r="X23" s="113">
        <f>VLOOKUP($A23,'RevPAR Raw Data'!$B$6:$BE$49,'RevPAR Raw Data'!AG$1,FALSE)</f>
        <v>49.691280489841297</v>
      </c>
      <c r="Y23" s="114">
        <f>VLOOKUP($A23,'RevPAR Raw Data'!$B$6:$BE$49,'RevPAR Raw Data'!AH$1,FALSE)</f>
        <v>58.740708154745299</v>
      </c>
      <c r="Z23" s="114">
        <f>VLOOKUP($A23,'RevPAR Raw Data'!$B$6:$BE$49,'RevPAR Raw Data'!AI$1,FALSE)</f>
        <v>63.2811176175897</v>
      </c>
      <c r="AA23" s="114">
        <f>VLOOKUP($A23,'RevPAR Raw Data'!$B$6:$BE$49,'RevPAR Raw Data'!AJ$1,FALSE)</f>
        <v>64.118658836626693</v>
      </c>
      <c r="AB23" s="114">
        <f>VLOOKUP($A23,'RevPAR Raw Data'!$B$6:$BE$49,'RevPAR Raw Data'!AK$1,FALSE)</f>
        <v>64.226309560919105</v>
      </c>
      <c r="AC23" s="115">
        <f>VLOOKUP($A23,'RevPAR Raw Data'!$B$6:$BE$49,'RevPAR Raw Data'!AL$1,FALSE)</f>
        <v>60.011605547688298</v>
      </c>
      <c r="AD23" s="114">
        <f>VLOOKUP($A23,'RevPAR Raw Data'!$B$6:$BE$49,'RevPAR Raw Data'!AN$1,FALSE)</f>
        <v>84.034647866939693</v>
      </c>
      <c r="AE23" s="114">
        <f>VLOOKUP($A23,'RevPAR Raw Data'!$B$6:$BE$49,'RevPAR Raw Data'!AO$1,FALSE)</f>
        <v>83.348082583719204</v>
      </c>
      <c r="AF23" s="115">
        <f>VLOOKUP($A23,'RevPAR Raw Data'!$B$6:$BE$49,'RevPAR Raw Data'!AP$1,FALSE)</f>
        <v>83.691365225329506</v>
      </c>
      <c r="AG23" s="116">
        <f>VLOOKUP($A23,'RevPAR Raw Data'!$B$6:$BE$49,'RevPAR Raw Data'!AR$1,FALSE)</f>
        <v>66.777208129496799</v>
      </c>
    </row>
    <row r="24" spans="1:33" x14ac:dyDescent="0.2">
      <c r="A24" s="93" t="s">
        <v>14</v>
      </c>
      <c r="B24" s="81">
        <f>(VLOOKUP($A23,'Occupancy Raw Data'!$B$8:$BE$51,'Occupancy Raw Data'!AT$3,FALSE))/100</f>
        <v>2.69216811926653E-2</v>
      </c>
      <c r="C24" s="82">
        <f>(VLOOKUP($A23,'Occupancy Raw Data'!$B$8:$BE$51,'Occupancy Raw Data'!AU$3,FALSE))/100</f>
        <v>4.3300908015218697E-3</v>
      </c>
      <c r="D24" s="82">
        <f>(VLOOKUP($A23,'Occupancy Raw Data'!$B$8:$BE$51,'Occupancy Raw Data'!AV$3,FALSE))/100</f>
        <v>-1.0745939584095401E-3</v>
      </c>
      <c r="E24" s="82">
        <f>(VLOOKUP($A23,'Occupancy Raw Data'!$B$8:$BE$51,'Occupancy Raw Data'!AW$3,FALSE))/100</f>
        <v>3.56884880218338E-3</v>
      </c>
      <c r="F24" s="82">
        <f>(VLOOKUP($A23,'Occupancy Raw Data'!$B$8:$BE$51,'Occupancy Raw Data'!AX$3,FALSE))/100</f>
        <v>3.0605328586750899E-2</v>
      </c>
      <c r="G24" s="82">
        <f>(VLOOKUP($A23,'Occupancy Raw Data'!$B$8:$BE$51,'Occupancy Raw Data'!AY$3,FALSE))/100</f>
        <v>1.2353454494386301E-2</v>
      </c>
      <c r="H24" s="83">
        <f>(VLOOKUP($A23,'Occupancy Raw Data'!$B$8:$BE$51,'Occupancy Raw Data'!BA$3,FALSE))/100</f>
        <v>5.4623923690993899E-2</v>
      </c>
      <c r="I24" s="83">
        <f>(VLOOKUP($A23,'Occupancy Raw Data'!$B$8:$BE$51,'Occupancy Raw Data'!BB$3,FALSE))/100</f>
        <v>3.7080358175985199E-2</v>
      </c>
      <c r="J24" s="82">
        <f>(VLOOKUP($A23,'Occupancy Raw Data'!$B$8:$BE$51,'Occupancy Raw Data'!BC$3,FALSE))/100</f>
        <v>4.5822638577847401E-2</v>
      </c>
      <c r="K24" s="84">
        <f>(VLOOKUP($A23,'Occupancy Raw Data'!$B$8:$BE$51,'Occupancy Raw Data'!BE$3,FALSE))/100</f>
        <v>2.2706512879386999E-2</v>
      </c>
      <c r="M24" s="81">
        <f>(VLOOKUP($A23,'ADR Raw Data'!$B$6:$BE$49,'ADR Raw Data'!AT$1,FALSE))/100</f>
        <v>-7.9810203438022091E-3</v>
      </c>
      <c r="N24" s="82">
        <f>(VLOOKUP($A23,'ADR Raw Data'!$B$6:$BE$49,'ADR Raw Data'!AU$1,FALSE))/100</f>
        <v>-5.3573019116286598E-3</v>
      </c>
      <c r="O24" s="82">
        <f>(VLOOKUP($A23,'ADR Raw Data'!$B$6:$BE$49,'ADR Raw Data'!AV$1,FALSE))/100</f>
        <v>-7.1690040599519198E-3</v>
      </c>
      <c r="P24" s="82">
        <f>(VLOOKUP($A23,'ADR Raw Data'!$B$6:$BE$49,'ADR Raw Data'!AW$1,FALSE))/100</f>
        <v>-1.0779887287700801E-2</v>
      </c>
      <c r="Q24" s="82">
        <f>(VLOOKUP($A23,'ADR Raw Data'!$B$6:$BE$49,'ADR Raw Data'!AX$1,FALSE))/100</f>
        <v>-7.6106832142415204E-3</v>
      </c>
      <c r="R24" s="82">
        <f>(VLOOKUP($A23,'ADR Raw Data'!$B$6:$BE$49,'ADR Raw Data'!AY$1,FALSE))/100</f>
        <v>-7.9348072848361689E-3</v>
      </c>
      <c r="S24" s="83">
        <f>(VLOOKUP($A23,'ADR Raw Data'!$B$6:$BE$49,'ADR Raw Data'!BA$1,FALSE))/100</f>
        <v>3.0185228317711698E-3</v>
      </c>
      <c r="T24" s="83">
        <f>(VLOOKUP($A23,'ADR Raw Data'!$B$6:$BE$49,'ADR Raw Data'!BB$1,FALSE))/100</f>
        <v>-3.2838084076944403E-3</v>
      </c>
      <c r="U24" s="82">
        <f>(VLOOKUP($A23,'ADR Raw Data'!$B$6:$BE$49,'ADR Raw Data'!BC$1,FALSE))/100</f>
        <v>-1.63812476348471E-4</v>
      </c>
      <c r="V24" s="84">
        <f>(VLOOKUP($A23,'ADR Raw Data'!$B$6:$BE$49,'ADR Raw Data'!BE$1,FALSE))/100</f>
        <v>-3.87536085981313E-3</v>
      </c>
      <c r="X24" s="81">
        <f>(VLOOKUP($A23,'RevPAR Raw Data'!$B$6:$BE$49,'RevPAR Raw Data'!AT$1,FALSE))/100</f>
        <v>1.8725798363575099E-2</v>
      </c>
      <c r="Y24" s="82">
        <f>(VLOOKUP($A23,'RevPAR Raw Data'!$B$6:$BE$49,'RevPAR Raw Data'!AU$1,FALSE))/100</f>
        <v>-1.0504087138353E-3</v>
      </c>
      <c r="Z24" s="82">
        <f>(VLOOKUP($A23,'RevPAR Raw Data'!$B$6:$BE$49,'RevPAR Raw Data'!AV$1,FALSE))/100</f>
        <v>-8.2358942499108304E-3</v>
      </c>
      <c r="AA24" s="82">
        <f>(VLOOKUP($A23,'RevPAR Raw Data'!$B$6:$BE$49,'RevPAR Raw Data'!AW$1,FALSE))/100</f>
        <v>-7.2495102733518401E-3</v>
      </c>
      <c r="AB24" s="82">
        <f>(VLOOKUP($A23,'RevPAR Raw Data'!$B$6:$BE$49,'RevPAR Raw Data'!AX$1,FALSE))/100</f>
        <v>2.2761717911967797E-2</v>
      </c>
      <c r="AC24" s="82">
        <f>(VLOOKUP($A23,'RevPAR Raw Data'!$B$6:$BE$49,'RevPAR Raw Data'!AY$1,FALSE))/100</f>
        <v>4.32062492883522E-3</v>
      </c>
      <c r="AD24" s="83">
        <f>(VLOOKUP($A23,'RevPAR Raw Data'!$B$6:$BE$49,'RevPAR Raw Data'!BA$1,FALSE))/100</f>
        <v>5.7807330083587301E-2</v>
      </c>
      <c r="AE24" s="83">
        <f>(VLOOKUP($A23,'RevPAR Raw Data'!$B$6:$BE$49,'RevPAR Raw Data'!BB$1,FALSE))/100</f>
        <v>3.36747849763522E-2</v>
      </c>
      <c r="AF24" s="82">
        <f>(VLOOKUP($A23,'RevPAR Raw Data'!$B$6:$BE$49,'RevPAR Raw Data'!BC$1,FALSE))/100</f>
        <v>4.5651319781600599E-2</v>
      </c>
      <c r="AG24" s="84">
        <f>(VLOOKUP($A23,'RevPAR Raw Data'!$B$6:$BE$49,'RevPAR Raw Data'!BE$1,FALSE))/100</f>
        <v>1.8743156088298199E-2</v>
      </c>
    </row>
    <row r="25" spans="1:33" x14ac:dyDescent="0.2">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x14ac:dyDescent="0.2">
      <c r="A26" s="108" t="s">
        <v>22</v>
      </c>
      <c r="B26" s="85">
        <f>(VLOOKUP($A26,'Occupancy Raw Data'!$B$8:$BE$51,'Occupancy Raw Data'!AG$3,FALSE))/100</f>
        <v>0.52943617671899101</v>
      </c>
      <c r="C26" s="91">
        <f>(VLOOKUP($A26,'Occupancy Raw Data'!$B$8:$BE$51,'Occupancy Raw Data'!AH$3,FALSE))/100</f>
        <v>0.56437661997262401</v>
      </c>
      <c r="D26" s="91">
        <f>(VLOOKUP($A26,'Occupancy Raw Data'!$B$8:$BE$51,'Occupancy Raw Data'!AI$3,FALSE))/100</f>
        <v>0.57607682674665806</v>
      </c>
      <c r="E26" s="91">
        <f>(VLOOKUP($A26,'Occupancy Raw Data'!$B$8:$BE$51,'Occupancy Raw Data'!AJ$3,FALSE))/100</f>
        <v>0.59917872848530696</v>
      </c>
      <c r="F26" s="91">
        <f>(VLOOKUP($A26,'Occupancy Raw Data'!$B$8:$BE$51,'Occupancy Raw Data'!AK$3,FALSE))/100</f>
        <v>0.61237149430643301</v>
      </c>
      <c r="G26" s="92">
        <f>(VLOOKUP($A26,'Occupancy Raw Data'!$B$8:$BE$51,'Occupancy Raw Data'!AL$3,FALSE))/100</f>
        <v>0.57628796924600201</v>
      </c>
      <c r="H26" s="91">
        <f>(VLOOKUP($A26,'Occupancy Raw Data'!$B$8:$BE$51,'Occupancy Raw Data'!AN$3,FALSE))/100</f>
        <v>0.69170282785333592</v>
      </c>
      <c r="I26" s="91">
        <f>(VLOOKUP($A26,'Occupancy Raw Data'!$B$8:$BE$51,'Occupancy Raw Data'!AO$3,FALSE))/100</f>
        <v>0.69275125957422001</v>
      </c>
      <c r="J26" s="92">
        <f>(VLOOKUP($A26,'Occupancy Raw Data'!$B$8:$BE$51,'Occupancy Raw Data'!AP$3,FALSE))/100</f>
        <v>0.69222704371377797</v>
      </c>
      <c r="K26" s="86">
        <f>(VLOOKUP($A26,'Occupancy Raw Data'!$B$8:$BE$51,'Occupancy Raw Data'!AR$3,FALSE))/100</f>
        <v>0.60941341909393798</v>
      </c>
      <c r="M26" s="113">
        <f>VLOOKUP($A26,'ADR Raw Data'!$B$6:$BE$49,'ADR Raw Data'!AG$1,FALSE)</f>
        <v>66.924343171472898</v>
      </c>
      <c r="N26" s="114">
        <f>VLOOKUP($A26,'ADR Raw Data'!$B$6:$BE$49,'ADR Raw Data'!AH$1,FALSE)</f>
        <v>66.232687392280297</v>
      </c>
      <c r="O26" s="114">
        <f>VLOOKUP($A26,'ADR Raw Data'!$B$6:$BE$49,'ADR Raw Data'!AI$1,FALSE)</f>
        <v>66.456646775273896</v>
      </c>
      <c r="P26" s="114">
        <f>VLOOKUP($A26,'ADR Raw Data'!$B$6:$BE$49,'ADR Raw Data'!AJ$1,FALSE)</f>
        <v>66.857642215903496</v>
      </c>
      <c r="Q26" s="114">
        <f>VLOOKUP($A26,'ADR Raw Data'!$B$6:$BE$49,'ADR Raw Data'!AK$1,FALSE)</f>
        <v>67.896520705521397</v>
      </c>
      <c r="R26" s="115">
        <f>VLOOKUP($A26,'ADR Raw Data'!$B$6:$BE$49,'ADR Raw Data'!AL$1,FALSE)</f>
        <v>66.888105944006398</v>
      </c>
      <c r="S26" s="114">
        <f>VLOOKUP($A26,'ADR Raw Data'!$B$6:$BE$49,'ADR Raw Data'!AN$1,FALSE)</f>
        <v>82.669444592859193</v>
      </c>
      <c r="T26" s="114">
        <f>VLOOKUP($A26,'ADR Raw Data'!$B$6:$BE$49,'ADR Raw Data'!AO$1,FALSE)</f>
        <v>84.864707721654597</v>
      </c>
      <c r="U26" s="115">
        <f>VLOOKUP($A26,'ADR Raw Data'!$B$6:$BE$49,'ADR Raw Data'!AP$1,FALSE)</f>
        <v>83.767907381463203</v>
      </c>
      <c r="V26" s="116">
        <f>VLOOKUP($A26,'ADR Raw Data'!$B$6:$BE$49,'ADR Raw Data'!AR$1,FALSE)</f>
        <v>72.366280145823893</v>
      </c>
      <c r="X26" s="113">
        <f>VLOOKUP($A26,'RevPAR Raw Data'!$B$6:$BE$49,'RevPAR Raw Data'!AG$1,FALSE)</f>
        <v>35.4321683781343</v>
      </c>
      <c r="Y26" s="114">
        <f>VLOOKUP($A26,'RevPAR Raw Data'!$B$6:$BE$49,'RevPAR Raw Data'!AH$1,FALSE)</f>
        <v>37.380180242158602</v>
      </c>
      <c r="Z26" s="114">
        <f>VLOOKUP($A26,'RevPAR Raw Data'!$B$6:$BE$49,'RevPAR Raw Data'!AI$1,FALSE)</f>
        <v>38.284134190523297</v>
      </c>
      <c r="AA26" s="114">
        <f>VLOOKUP($A26,'RevPAR Raw Data'!$B$6:$BE$49,'RevPAR Raw Data'!AJ$1,FALSE)</f>
        <v>40.059677052450702</v>
      </c>
      <c r="AB26" s="114">
        <f>VLOOKUP($A26,'RevPAR Raw Data'!$B$6:$BE$49,'RevPAR Raw Data'!AK$1,FALSE)</f>
        <v>41.577893842647804</v>
      </c>
      <c r="AC26" s="115">
        <f>VLOOKUP($A26,'RevPAR Raw Data'!$B$6:$BE$49,'RevPAR Raw Data'!AL$1,FALSE)</f>
        <v>38.546810741182902</v>
      </c>
      <c r="AD26" s="114">
        <f>VLOOKUP($A26,'RevPAR Raw Data'!$B$6:$BE$49,'RevPAR Raw Data'!AN$1,FALSE)</f>
        <v>57.182688601945401</v>
      </c>
      <c r="AE26" s="114">
        <f>VLOOKUP($A26,'RevPAR Raw Data'!$B$6:$BE$49,'RevPAR Raw Data'!AO$1,FALSE)</f>
        <v>58.790133167574297</v>
      </c>
      <c r="AF26" s="115">
        <f>VLOOKUP($A26,'RevPAR Raw Data'!$B$6:$BE$49,'RevPAR Raw Data'!AP$1,FALSE)</f>
        <v>57.986410884759799</v>
      </c>
      <c r="AG26" s="116">
        <f>VLOOKUP($A26,'RevPAR Raw Data'!$B$6:$BE$49,'RevPAR Raw Data'!AR$1,FALSE)</f>
        <v>44.100982210776301</v>
      </c>
    </row>
    <row r="27" spans="1:33" x14ac:dyDescent="0.2">
      <c r="A27" s="93" t="s">
        <v>14</v>
      </c>
      <c r="B27" s="81">
        <f>(VLOOKUP($A26,'Occupancy Raw Data'!$B$8:$BE$51,'Occupancy Raw Data'!AT$3,FALSE))/100</f>
        <v>2.59990604892112E-2</v>
      </c>
      <c r="C27" s="82">
        <f>(VLOOKUP($A26,'Occupancy Raw Data'!$B$8:$BE$51,'Occupancy Raw Data'!AU$3,FALSE))/100</f>
        <v>3.8107981967390001E-2</v>
      </c>
      <c r="D27" s="82">
        <f>(VLOOKUP($A26,'Occupancy Raw Data'!$B$8:$BE$51,'Occupancy Raw Data'!AV$3,FALSE))/100</f>
        <v>2.3524320282068301E-2</v>
      </c>
      <c r="E27" s="82">
        <f>(VLOOKUP($A26,'Occupancy Raw Data'!$B$8:$BE$51,'Occupancy Raw Data'!AW$3,FALSE))/100</f>
        <v>3.0793193668958798E-2</v>
      </c>
      <c r="F27" s="82">
        <f>(VLOOKUP($A26,'Occupancy Raw Data'!$B$8:$BE$51,'Occupancy Raw Data'!AX$3,FALSE))/100</f>
        <v>4.26191504553129E-2</v>
      </c>
      <c r="G27" s="82">
        <f>(VLOOKUP($A26,'Occupancy Raw Data'!$B$8:$BE$51,'Occupancy Raw Data'!AY$3,FALSE))/100</f>
        <v>3.2354403250925701E-2</v>
      </c>
      <c r="H27" s="83">
        <f>(VLOOKUP($A26,'Occupancy Raw Data'!$B$8:$BE$51,'Occupancy Raw Data'!BA$3,FALSE))/100</f>
        <v>4.5774218084080297E-2</v>
      </c>
      <c r="I27" s="83">
        <f>(VLOOKUP($A26,'Occupancy Raw Data'!$B$8:$BE$51,'Occupancy Raw Data'!BB$3,FALSE))/100</f>
        <v>3.1275943485235998E-2</v>
      </c>
      <c r="J27" s="82">
        <f>(VLOOKUP($A26,'Occupancy Raw Data'!$B$8:$BE$51,'Occupancy Raw Data'!BC$3,FALSE))/100</f>
        <v>3.8468990790493603E-2</v>
      </c>
      <c r="K27" s="84">
        <f>(VLOOKUP($A26,'Occupancy Raw Data'!$B$8:$BE$51,'Occupancy Raw Data'!BE$3,FALSE))/100</f>
        <v>3.4327253692372904E-2</v>
      </c>
      <c r="M27" s="81">
        <f>(VLOOKUP($A26,'ADR Raw Data'!$B$6:$BE$49,'ADR Raw Data'!AT$1,FALSE))/100</f>
        <v>-1.2694859529253899E-2</v>
      </c>
      <c r="N27" s="82">
        <f>(VLOOKUP($A26,'ADR Raw Data'!$B$6:$BE$49,'ADR Raw Data'!AU$1,FALSE))/100</f>
        <v>-2.1229114299717803E-2</v>
      </c>
      <c r="O27" s="82">
        <f>(VLOOKUP($A26,'ADR Raw Data'!$B$6:$BE$49,'ADR Raw Data'!AV$1,FALSE))/100</f>
        <v>-2.7510245187333599E-2</v>
      </c>
      <c r="P27" s="82">
        <f>(VLOOKUP($A26,'ADR Raw Data'!$B$6:$BE$49,'ADR Raw Data'!AW$1,FALSE))/100</f>
        <v>-2.9900759629863202E-2</v>
      </c>
      <c r="Q27" s="82">
        <f>(VLOOKUP($A26,'ADR Raw Data'!$B$6:$BE$49,'ADR Raw Data'!AX$1,FALSE))/100</f>
        <v>-1.60181241193867E-2</v>
      </c>
      <c r="R27" s="82">
        <f>(VLOOKUP($A26,'ADR Raw Data'!$B$6:$BE$49,'ADR Raw Data'!AY$1,FALSE))/100</f>
        <v>-2.1613698618350399E-2</v>
      </c>
      <c r="S27" s="83">
        <f>(VLOOKUP($A26,'ADR Raw Data'!$B$6:$BE$49,'ADR Raw Data'!BA$1,FALSE))/100</f>
        <v>-1.7592020943279201E-2</v>
      </c>
      <c r="T27" s="83">
        <f>(VLOOKUP($A26,'ADR Raw Data'!$B$6:$BE$49,'ADR Raw Data'!BB$1,FALSE))/100</f>
        <v>-1.91127080482064E-2</v>
      </c>
      <c r="U27" s="82">
        <f>(VLOOKUP($A26,'ADR Raw Data'!$B$6:$BE$49,'ADR Raw Data'!BC$1,FALSE))/100</f>
        <v>-1.8458572538816501E-2</v>
      </c>
      <c r="V27" s="84">
        <f>(VLOOKUP($A26,'ADR Raw Data'!$B$6:$BE$49,'ADR Raw Data'!BE$1,FALSE))/100</f>
        <v>-2.0144233369684697E-2</v>
      </c>
      <c r="X27" s="81">
        <f>(VLOOKUP($A26,'RevPAR Raw Data'!$B$6:$BE$49,'RevPAR Raw Data'!AT$1,FALSE))/100</f>
        <v>1.29741465391541E-2</v>
      </c>
      <c r="Y27" s="82">
        <f>(VLOOKUP($A26,'RevPAR Raw Data'!$B$6:$BE$49,'RevPAR Raw Data'!AU$1,FALSE))/100</f>
        <v>1.6069868962754801E-2</v>
      </c>
      <c r="Z27" s="82">
        <f>(VLOOKUP($A26,'RevPAR Raw Data'!$B$6:$BE$49,'RevPAR Raw Data'!AV$1,FALSE))/100</f>
        <v>-4.6330847240903797E-3</v>
      </c>
      <c r="AA27" s="82">
        <f>(VLOOKUP($A26,'RevPAR Raw Data'!$B$6:$BE$49,'RevPAR Raw Data'!AW$1,FALSE))/100</f>
        <v>-2.8305843035819502E-5</v>
      </c>
      <c r="AB27" s="82">
        <f>(VLOOKUP($A26,'RevPAR Raw Data'!$B$6:$BE$49,'RevPAR Raw Data'!AX$1,FALSE))/100</f>
        <v>2.5918347494070102E-2</v>
      </c>
      <c r="AC27" s="82">
        <f>(VLOOKUP($A26,'RevPAR Raw Data'!$B$6:$BE$49,'RevPAR Raw Data'!AY$1,FALSE))/100</f>
        <v>1.0041406311733201E-2</v>
      </c>
      <c r="AD27" s="83">
        <f>(VLOOKUP($A26,'RevPAR Raw Data'!$B$6:$BE$49,'RevPAR Raw Data'!BA$1,FALSE))/100</f>
        <v>2.7376936137603697E-2</v>
      </c>
      <c r="AE27" s="83">
        <f>(VLOOKUP($A26,'RevPAR Raw Data'!$B$6:$BE$49,'RevPAR Raw Data'!BB$1,FALSE))/100</f>
        <v>1.1565467460264E-2</v>
      </c>
      <c r="AF27" s="82">
        <f>(VLOOKUP($A26,'RevPAR Raw Data'!$B$6:$BE$49,'RevPAR Raw Data'!BC$1,FALSE))/100</f>
        <v>1.9300335594675599E-2</v>
      </c>
      <c r="AG27" s="84">
        <f>(VLOOKUP($A26,'RevPAR Raw Data'!$B$6:$BE$49,'RevPAR Raw Data'!BE$1,FALSE))/100</f>
        <v>1.34915241133686E-2</v>
      </c>
    </row>
    <row r="28" spans="1:33" x14ac:dyDescent="0.2">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x14ac:dyDescent="0.2">
      <c r="A29" s="108" t="s">
        <v>24</v>
      </c>
      <c r="B29" s="109">
        <f>(VLOOKUP($A29,'Occupancy Raw Data'!$B$8:$BE$45,'Occupancy Raw Data'!AG$3,FALSE))/100</f>
        <v>0.49644920558497801</v>
      </c>
      <c r="C29" s="110">
        <f>(VLOOKUP($A29,'Occupancy Raw Data'!$B$8:$BE$45,'Occupancy Raw Data'!AH$3,FALSE))/100</f>
        <v>0.63764594366875305</v>
      </c>
      <c r="D29" s="110">
        <f>(VLOOKUP($A29,'Occupancy Raw Data'!$B$8:$BE$45,'Occupancy Raw Data'!AI$3,FALSE))/100</f>
        <v>0.69458654309099599</v>
      </c>
      <c r="E29" s="110">
        <f>(VLOOKUP($A29,'Occupancy Raw Data'!$B$8:$BE$45,'Occupancy Raw Data'!AJ$3,FALSE))/100</f>
        <v>0.69919806210881008</v>
      </c>
      <c r="F29" s="110">
        <f>(VLOOKUP($A29,'Occupancy Raw Data'!$B$8:$BE$45,'Occupancy Raw Data'!AK$3,FALSE))/100</f>
        <v>0.69232215936446706</v>
      </c>
      <c r="G29" s="111">
        <f>(VLOOKUP($A29,'Occupancy Raw Data'!$B$8:$BE$45,'Occupancy Raw Data'!AL$3,FALSE))/100</f>
        <v>0.64404038276360098</v>
      </c>
      <c r="H29" s="91">
        <f>(VLOOKUP($A29,'Occupancy Raw Data'!$B$8:$BE$45,'Occupancy Raw Data'!AN$3,FALSE))/100</f>
        <v>0.76543692826191601</v>
      </c>
      <c r="I29" s="91">
        <f>(VLOOKUP($A29,'Occupancy Raw Data'!$B$8:$BE$45,'Occupancy Raw Data'!AO$3,FALSE))/100</f>
        <v>0.74981192826191601</v>
      </c>
      <c r="J29" s="111">
        <f>(VLOOKUP($A29,'Occupancy Raw Data'!$B$8:$BE$45,'Occupancy Raw Data'!AP$3,FALSE))/100</f>
        <v>0.75762442826191601</v>
      </c>
      <c r="K29" s="112">
        <f>(VLOOKUP($A29,'Occupancy Raw Data'!$B$8:$BE$45,'Occupancy Raw Data'!AR$3,FALSE))/100</f>
        <v>0.67649296719169105</v>
      </c>
      <c r="M29" s="113">
        <f>VLOOKUP($A29,'ADR Raw Data'!$B$6:$BE$43,'ADR Raw Data'!AG$1,FALSE)</f>
        <v>109.122439689659</v>
      </c>
      <c r="N29" s="114">
        <f>VLOOKUP($A29,'ADR Raw Data'!$B$6:$BE$43,'ADR Raw Data'!AH$1,FALSE)</f>
        <v>115.602049291537</v>
      </c>
      <c r="O29" s="114">
        <f>VLOOKUP($A29,'ADR Raw Data'!$B$6:$BE$43,'ADR Raw Data'!AI$1,FALSE)</f>
        <v>119.67449864616</v>
      </c>
      <c r="P29" s="114">
        <f>VLOOKUP($A29,'ADR Raw Data'!$B$6:$BE$43,'ADR Raw Data'!AJ$1,FALSE)</f>
        <v>119.828646374659</v>
      </c>
      <c r="Q29" s="114">
        <f>VLOOKUP($A29,'ADR Raw Data'!$B$6:$BE$43,'ADR Raw Data'!AK$1,FALSE)</f>
        <v>119.62455378196</v>
      </c>
      <c r="R29" s="115">
        <f>VLOOKUP($A29,'ADR Raw Data'!$B$6:$BE$43,'ADR Raw Data'!AL$1,FALSE)</f>
        <v>117.26404723692001</v>
      </c>
      <c r="S29" s="114">
        <f>VLOOKUP($A29,'ADR Raw Data'!$B$6:$BE$43,'ADR Raw Data'!AN$1,FALSE)</f>
        <v>142.55115727090401</v>
      </c>
      <c r="T29" s="114">
        <f>VLOOKUP($A29,'ADR Raw Data'!$B$6:$BE$43,'ADR Raw Data'!AO$1,FALSE)</f>
        <v>142.78316882543501</v>
      </c>
      <c r="U29" s="115">
        <f>VLOOKUP($A29,'ADR Raw Data'!$B$6:$BE$43,'ADR Raw Data'!AP$1,FALSE)</f>
        <v>142.66596681544399</v>
      </c>
      <c r="V29" s="116">
        <f>VLOOKUP($A29,'ADR Raw Data'!$B$6:$BE$43,'ADR Raw Data'!AR$1,FALSE)</f>
        <v>125.392149810794</v>
      </c>
      <c r="X29" s="113">
        <f>VLOOKUP($A29,'RevPAR Raw Data'!$B$6:$BE$43,'RevPAR Raw Data'!AG$1,FALSE)</f>
        <v>54.173748495425997</v>
      </c>
      <c r="Y29" s="114">
        <f>VLOOKUP($A29,'RevPAR Raw Data'!$B$6:$BE$43,'RevPAR Raw Data'!AH$1,FALSE)</f>
        <v>73.713177810543996</v>
      </c>
      <c r="Z29" s="114">
        <f>VLOOKUP($A29,'RevPAR Raw Data'!$B$6:$BE$43,'RevPAR Raw Data'!AI$1,FALSE)</f>
        <v>83.1242963107847</v>
      </c>
      <c r="AA29" s="114">
        <f>VLOOKUP($A29,'RevPAR Raw Data'!$B$6:$BE$43,'RevPAR Raw Data'!AJ$1,FALSE)</f>
        <v>83.783957330283997</v>
      </c>
      <c r="AB29" s="114">
        <f>VLOOKUP($A29,'RevPAR Raw Data'!$B$6:$BE$43,'RevPAR Raw Data'!AK$1,FALSE)</f>
        <v>82.818729387337498</v>
      </c>
      <c r="AC29" s="115">
        <f>VLOOKUP($A29,'RevPAR Raw Data'!$B$6:$BE$43,'RevPAR Raw Data'!AL$1,FALSE)</f>
        <v>75.522781866875306</v>
      </c>
      <c r="AD29" s="114">
        <f>VLOOKUP($A29,'RevPAR Raw Data'!$B$6:$BE$43,'RevPAR Raw Data'!AN$1,FALSE)</f>
        <v>109.113919941622</v>
      </c>
      <c r="AE29" s="114">
        <f>VLOOKUP($A29,'RevPAR Raw Data'!$B$6:$BE$43,'RevPAR Raw Data'!AO$1,FALSE)</f>
        <v>107.06052314034601</v>
      </c>
      <c r="AF29" s="115">
        <f>VLOOKUP($A29,'RevPAR Raw Data'!$B$6:$BE$43,'RevPAR Raw Data'!AP$1,FALSE)</f>
        <v>108.087221540984</v>
      </c>
      <c r="AG29" s="116">
        <f>VLOOKUP($A29,'RevPAR Raw Data'!$B$6:$BE$43,'RevPAR Raw Data'!AR$1,FALSE)</f>
        <v>84.826907488049301</v>
      </c>
    </row>
    <row r="30" spans="1:33" x14ac:dyDescent="0.2">
      <c r="A30" s="93" t="s">
        <v>14</v>
      </c>
      <c r="B30" s="81">
        <f>(VLOOKUP($A29,'Occupancy Raw Data'!$B$8:$BE$51,'Occupancy Raw Data'!AT$3,FALSE))/100</f>
        <v>1.0641930270434301E-2</v>
      </c>
      <c r="C30" s="82">
        <f>(VLOOKUP($A29,'Occupancy Raw Data'!$B$8:$BE$51,'Occupancy Raw Data'!AU$3,FALSE))/100</f>
        <v>-2.4216608222355201E-3</v>
      </c>
      <c r="D30" s="82">
        <f>(VLOOKUP($A29,'Occupancy Raw Data'!$B$8:$BE$51,'Occupancy Raw Data'!AV$3,FALSE))/100</f>
        <v>1.2342786170226001E-2</v>
      </c>
      <c r="E30" s="82">
        <f>(VLOOKUP($A29,'Occupancy Raw Data'!$B$8:$BE$51,'Occupancy Raw Data'!AW$3,FALSE))/100</f>
        <v>2.26545511622982E-3</v>
      </c>
      <c r="F30" s="82">
        <f>(VLOOKUP($A29,'Occupancy Raw Data'!$B$8:$BE$51,'Occupancy Raw Data'!AX$3,FALSE))/100</f>
        <v>1.6286638667141699E-2</v>
      </c>
      <c r="G30" s="82">
        <f>(VLOOKUP($A29,'Occupancy Raw Data'!$B$8:$BE$51,'Occupancy Raw Data'!AY$3,FALSE))/100</f>
        <v>7.7685844501257598E-3</v>
      </c>
      <c r="H30" s="83">
        <f>(VLOOKUP($A29,'Occupancy Raw Data'!$B$8:$BE$51,'Occupancy Raw Data'!BA$3,FALSE))/100</f>
        <v>4.4646733423406602E-2</v>
      </c>
      <c r="I30" s="83">
        <f>(VLOOKUP($A29,'Occupancy Raw Data'!$B$8:$BE$51,'Occupancy Raw Data'!BB$3,FALSE))/100</f>
        <v>1.4206509166858401E-2</v>
      </c>
      <c r="J30" s="82">
        <f>(VLOOKUP($A29,'Occupancy Raw Data'!$B$8:$BE$51,'Occupancy Raw Data'!BC$3,FALSE))/100</f>
        <v>2.9358528294500502E-2</v>
      </c>
      <c r="K30" s="84">
        <f>(VLOOKUP($A29,'Occupancy Raw Data'!$B$8:$BE$51,'Occupancy Raw Data'!BE$3,FALSE))/100</f>
        <v>1.4577733035482501E-2</v>
      </c>
      <c r="M30" s="81">
        <f>(VLOOKUP($A29,'ADR Raw Data'!$B$6:$BE$49,'ADR Raw Data'!AT$1,FALSE))/100</f>
        <v>-3.9091330879854006E-3</v>
      </c>
      <c r="N30" s="82">
        <f>(VLOOKUP($A29,'ADR Raw Data'!$B$6:$BE$49,'ADR Raw Data'!AU$1,FALSE))/100</f>
        <v>-1.59653147363195E-2</v>
      </c>
      <c r="O30" s="82">
        <f>(VLOOKUP($A29,'ADR Raw Data'!$B$6:$BE$49,'ADR Raw Data'!AV$1,FALSE))/100</f>
        <v>-1.0623838383467098E-2</v>
      </c>
      <c r="P30" s="82">
        <f>(VLOOKUP($A29,'ADR Raw Data'!$B$6:$BE$49,'ADR Raw Data'!AW$1,FALSE))/100</f>
        <v>-9.6881650966670393E-3</v>
      </c>
      <c r="Q30" s="82">
        <f>(VLOOKUP($A29,'ADR Raw Data'!$B$6:$BE$49,'ADR Raw Data'!AX$1,FALSE))/100</f>
        <v>-1.02308437006339E-2</v>
      </c>
      <c r="R30" s="82">
        <f>(VLOOKUP($A29,'ADR Raw Data'!$B$6:$BE$49,'ADR Raw Data'!AY$1,FALSE))/100</f>
        <v>-1.04066066407073E-2</v>
      </c>
      <c r="S30" s="83">
        <f>(VLOOKUP($A29,'ADR Raw Data'!$B$6:$BE$49,'ADR Raw Data'!BA$1,FALSE))/100</f>
        <v>1.66751484671789E-2</v>
      </c>
      <c r="T30" s="83">
        <f>(VLOOKUP($A29,'ADR Raw Data'!$B$6:$BE$49,'ADR Raw Data'!BB$1,FALSE))/100</f>
        <v>1.23458627522427E-2</v>
      </c>
      <c r="U30" s="82">
        <f>(VLOOKUP($A29,'ADR Raw Data'!$B$6:$BE$49,'ADR Raw Data'!BC$1,FALSE))/100</f>
        <v>1.4482245888112899E-2</v>
      </c>
      <c r="V30" s="84">
        <f>(VLOOKUP($A29,'ADR Raw Data'!$B$6:$BE$49,'ADR Raw Data'!BE$1,FALSE))/100</f>
        <v>-6.7900314598896892E-4</v>
      </c>
      <c r="X30" s="81">
        <f>(VLOOKUP($A29,'RevPAR Raw Data'!$B$6:$BE$49,'RevPAR Raw Data'!AT$1,FALSE))/100</f>
        <v>6.6911964607087905E-3</v>
      </c>
      <c r="Y30" s="82">
        <f>(VLOOKUP($A29,'RevPAR Raw Data'!$B$6:$BE$49,'RevPAR Raw Data'!AU$1,FALSE))/100</f>
        <v>-1.8348312981343401E-2</v>
      </c>
      <c r="Z30" s="82">
        <f>(VLOOKUP($A29,'RevPAR Raw Data'!$B$6:$BE$49,'RevPAR Raw Data'!AV$1,FALSE))/100</f>
        <v>1.5878200212847099E-3</v>
      </c>
      <c r="AA30" s="82">
        <f>(VLOOKUP($A29,'RevPAR Raw Data'!$B$6:$BE$49,'RevPAR Raw Data'!AW$1,FALSE))/100</f>
        <v>-7.4446580836223294E-3</v>
      </c>
      <c r="AB30" s="82">
        <f>(VLOOKUP($A29,'RevPAR Raw Data'!$B$6:$BE$49,'RevPAR Raw Data'!AX$1,FALSE))/100</f>
        <v>5.8891689118955801E-3</v>
      </c>
      <c r="AC30" s="82">
        <f>(VLOOKUP($A29,'RevPAR Raw Data'!$B$6:$BE$49,'RevPAR Raw Data'!AY$1,FALSE))/100</f>
        <v>-2.7188667931091499E-3</v>
      </c>
      <c r="AD30" s="83">
        <f>(VLOOKUP($A29,'RevPAR Raw Data'!$B$6:$BE$49,'RevPAR Raw Data'!BA$1,FALSE))/100</f>
        <v>6.2066372798995399E-2</v>
      </c>
      <c r="AE30" s="83">
        <f>(VLOOKUP($A29,'RevPAR Raw Data'!$B$6:$BE$49,'RevPAR Raw Data'!BB$1,FALSE))/100</f>
        <v>2.6727763531463701E-2</v>
      </c>
      <c r="AF30" s="82">
        <f>(VLOOKUP($A29,'RevPAR Raw Data'!$B$6:$BE$49,'RevPAR Raw Data'!BC$1,FALSE))/100</f>
        <v>4.4265951608287502E-2</v>
      </c>
      <c r="AG30" s="84">
        <f>(VLOOKUP($A29,'RevPAR Raw Data'!$B$6:$BE$49,'RevPAR Raw Data'!BE$1,FALSE))/100</f>
        <v>1.3888831562901001E-2</v>
      </c>
    </row>
    <row r="31" spans="1:33" x14ac:dyDescent="0.2">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x14ac:dyDescent="0.2">
      <c r="A32" s="108" t="s">
        <v>25</v>
      </c>
      <c r="B32" s="109">
        <f>(VLOOKUP($A32,'Occupancy Raw Data'!$B$8:$BE$45,'Occupancy Raw Data'!AG$3,FALSE))/100</f>
        <v>0.50019546520719305</v>
      </c>
      <c r="C32" s="110">
        <f>(VLOOKUP($A32,'Occupancy Raw Data'!$B$8:$BE$45,'Occupancy Raw Data'!AH$3,FALSE))/100</f>
        <v>0.64483971853010102</v>
      </c>
      <c r="D32" s="110">
        <f>(VLOOKUP($A32,'Occupancy Raw Data'!$B$8:$BE$45,'Occupancy Raw Data'!AI$3,FALSE))/100</f>
        <v>0.67748240813135197</v>
      </c>
      <c r="E32" s="110">
        <f>(VLOOKUP($A32,'Occupancy Raw Data'!$B$8:$BE$45,'Occupancy Raw Data'!AJ$3,FALSE))/100</f>
        <v>0.70074276778733302</v>
      </c>
      <c r="F32" s="110">
        <f>(VLOOKUP($A32,'Occupancy Raw Data'!$B$8:$BE$45,'Occupancy Raw Data'!AK$3,FALSE))/100</f>
        <v>0.68334636434714602</v>
      </c>
      <c r="G32" s="111">
        <f>(VLOOKUP($A32,'Occupancy Raw Data'!$B$8:$BE$45,'Occupancy Raw Data'!AL$3,FALSE))/100</f>
        <v>0.64132134480062508</v>
      </c>
      <c r="H32" s="91">
        <f>(VLOOKUP($A32,'Occupancy Raw Data'!$B$8:$BE$45,'Occupancy Raw Data'!AN$3,FALSE))/100</f>
        <v>0.74804534792806809</v>
      </c>
      <c r="I32" s="91">
        <f>(VLOOKUP($A32,'Occupancy Raw Data'!$B$8:$BE$45,'Occupancy Raw Data'!AO$3,FALSE))/100</f>
        <v>0.77111024237685599</v>
      </c>
      <c r="J32" s="111">
        <f>(VLOOKUP($A32,'Occupancy Raw Data'!$B$8:$BE$45,'Occupancy Raw Data'!AP$3,FALSE))/100</f>
        <v>0.75957779515246204</v>
      </c>
      <c r="K32" s="112">
        <f>(VLOOKUP($A32,'Occupancy Raw Data'!$B$8:$BE$45,'Occupancy Raw Data'!AR$3,FALSE))/100</f>
        <v>0.67510890204400698</v>
      </c>
      <c r="M32" s="113">
        <f>VLOOKUP($A32,'ADR Raw Data'!$B$6:$BE$43,'ADR Raw Data'!AG$1,FALSE)</f>
        <v>118.549753810082</v>
      </c>
      <c r="N32" s="114">
        <f>VLOOKUP($A32,'ADR Raw Data'!$B$6:$BE$43,'ADR Raw Data'!AH$1,FALSE)</f>
        <v>122.271282206729</v>
      </c>
      <c r="O32" s="114">
        <f>VLOOKUP($A32,'ADR Raw Data'!$B$6:$BE$43,'ADR Raw Data'!AI$1,FALSE)</f>
        <v>122.680429890363</v>
      </c>
      <c r="P32" s="114">
        <f>VLOOKUP($A32,'ADR Raw Data'!$B$6:$BE$43,'ADR Raw Data'!AJ$1,FALSE)</f>
        <v>120.112412831241</v>
      </c>
      <c r="Q32" s="114">
        <f>VLOOKUP($A32,'ADR Raw Data'!$B$6:$BE$43,'ADR Raw Data'!AK$1,FALSE)</f>
        <v>117.57529176201299</v>
      </c>
      <c r="R32" s="115">
        <f>VLOOKUP($A32,'ADR Raw Data'!$B$6:$BE$43,'ADR Raw Data'!AL$1,FALSE)</f>
        <v>120.30468576653401</v>
      </c>
      <c r="S32" s="114">
        <f>VLOOKUP($A32,'ADR Raw Data'!$B$6:$BE$43,'ADR Raw Data'!AN$1,FALSE)</f>
        <v>150.90178991376999</v>
      </c>
      <c r="T32" s="114">
        <f>VLOOKUP($A32,'ADR Raw Data'!$B$6:$BE$43,'ADR Raw Data'!AO$1,FALSE)</f>
        <v>156.983513307984</v>
      </c>
      <c r="U32" s="115">
        <f>VLOOKUP($A32,'ADR Raw Data'!$B$6:$BE$43,'ADR Raw Data'!AP$1,FALSE)</f>
        <v>153.98882012351999</v>
      </c>
      <c r="V32" s="116">
        <f>VLOOKUP($A32,'ADR Raw Data'!$B$6:$BE$43,'ADR Raw Data'!AR$1,FALSE)</f>
        <v>131.13287339206599</v>
      </c>
      <c r="X32" s="113">
        <f>VLOOKUP($A32,'RevPAR Raw Data'!$B$6:$BE$43,'RevPAR Raw Data'!AG$1,FALSE)</f>
        <v>59.298049257232201</v>
      </c>
      <c r="Y32" s="114">
        <f>VLOOKUP($A32,'RevPAR Raw Data'!$B$6:$BE$43,'RevPAR Raw Data'!AH$1,FALSE)</f>
        <v>78.845379202501903</v>
      </c>
      <c r="Z32" s="114">
        <f>VLOOKUP($A32,'RevPAR Raw Data'!$B$6:$BE$43,'RevPAR Raw Data'!AI$1,FALSE)</f>
        <v>83.113833072713007</v>
      </c>
      <c r="AA32" s="114">
        <f>VLOOKUP($A32,'RevPAR Raw Data'!$B$6:$BE$43,'RevPAR Raw Data'!AJ$1,FALSE)</f>
        <v>84.167904612978802</v>
      </c>
      <c r="AB32" s="114">
        <f>VLOOKUP($A32,'RevPAR Raw Data'!$B$6:$BE$43,'RevPAR Raw Data'!AK$1,FALSE)</f>
        <v>80.344648162626996</v>
      </c>
      <c r="AC32" s="115">
        <f>VLOOKUP($A32,'RevPAR Raw Data'!$B$6:$BE$43,'RevPAR Raw Data'!AL$1,FALSE)</f>
        <v>77.153962861610594</v>
      </c>
      <c r="AD32" s="114">
        <f>VLOOKUP($A32,'RevPAR Raw Data'!$B$6:$BE$43,'RevPAR Raw Data'!AN$1,FALSE)</f>
        <v>112.88138193901401</v>
      </c>
      <c r="AE32" s="114">
        <f>VLOOKUP($A32,'RevPAR Raw Data'!$B$6:$BE$43,'RevPAR Raw Data'!AO$1,FALSE)</f>
        <v>121.05159499609</v>
      </c>
      <c r="AF32" s="115">
        <f>VLOOKUP($A32,'RevPAR Raw Data'!$B$6:$BE$43,'RevPAR Raw Data'!AP$1,FALSE)</f>
        <v>116.966488467552</v>
      </c>
      <c r="AG32" s="116">
        <f>VLOOKUP($A32,'RevPAR Raw Data'!$B$6:$BE$43,'RevPAR Raw Data'!AR$1,FALSE)</f>
        <v>88.528970177594104</v>
      </c>
    </row>
    <row r="33" spans="1:33" x14ac:dyDescent="0.2">
      <c r="A33" s="93" t="s">
        <v>14</v>
      </c>
      <c r="B33" s="81">
        <f>(VLOOKUP($A32,'Occupancy Raw Data'!$B$8:$BE$51,'Occupancy Raw Data'!AT$3,FALSE))/100</f>
        <v>2.93644408688656E-2</v>
      </c>
      <c r="C33" s="82">
        <f>(VLOOKUP($A32,'Occupancy Raw Data'!$B$8:$BE$51,'Occupancy Raw Data'!AU$3,FALSE))/100</f>
        <v>-4.34908669179472E-2</v>
      </c>
      <c r="D33" s="82">
        <f>(VLOOKUP($A32,'Occupancy Raw Data'!$B$8:$BE$51,'Occupancy Raw Data'!AV$3,FALSE))/100</f>
        <v>-3.7222222222222198E-2</v>
      </c>
      <c r="E33" s="82">
        <f>(VLOOKUP($A32,'Occupancy Raw Data'!$B$8:$BE$51,'Occupancy Raw Data'!AW$3,FALSE))/100</f>
        <v>1.1568848758465001E-2</v>
      </c>
      <c r="F33" s="82">
        <f>(VLOOKUP($A32,'Occupancy Raw Data'!$B$8:$BE$51,'Occupancy Raw Data'!AX$3,FALSE))/100</f>
        <v>2.8235294117646997E-2</v>
      </c>
      <c r="G33" s="82">
        <f>(VLOOKUP($A32,'Occupancy Raw Data'!$B$8:$BE$51,'Occupancy Raw Data'!AY$3,FALSE))/100</f>
        <v>-4.4905637478002301E-3</v>
      </c>
      <c r="H33" s="83">
        <f>(VLOOKUP($A32,'Occupancy Raw Data'!$B$8:$BE$51,'Occupancy Raw Data'!BA$3,FALSE))/100</f>
        <v>5.60154525386313E-2</v>
      </c>
      <c r="I33" s="83">
        <f>(VLOOKUP($A32,'Occupancy Raw Data'!$B$8:$BE$51,'Occupancy Raw Data'!BB$3,FALSE))/100</f>
        <v>3.0026109660574399E-2</v>
      </c>
      <c r="J33" s="82">
        <f>(VLOOKUP($A32,'Occupancy Raw Data'!$B$8:$BE$51,'Occupancy Raw Data'!BC$3,FALSE))/100</f>
        <v>4.2661658170110001E-2</v>
      </c>
      <c r="K33" s="84">
        <f>(VLOOKUP($A32,'Occupancy Raw Data'!$B$8:$BE$51,'Occupancy Raw Data'!BE$3,FALSE))/100</f>
        <v>1.0195128065850401E-2</v>
      </c>
      <c r="M33" s="81">
        <f>(VLOOKUP($A32,'ADR Raw Data'!$B$6:$BE$49,'ADR Raw Data'!AT$1,FALSE))/100</f>
        <v>3.3334174606936196E-4</v>
      </c>
      <c r="N33" s="82">
        <f>(VLOOKUP($A32,'ADR Raw Data'!$B$6:$BE$49,'ADR Raw Data'!AU$1,FALSE))/100</f>
        <v>-1.9627180887506902E-2</v>
      </c>
      <c r="O33" s="82">
        <f>(VLOOKUP($A32,'ADR Raw Data'!$B$6:$BE$49,'ADR Raw Data'!AV$1,FALSE))/100</f>
        <v>9.0797797713596494E-3</v>
      </c>
      <c r="P33" s="82">
        <f>(VLOOKUP($A32,'ADR Raw Data'!$B$6:$BE$49,'ADR Raw Data'!AW$1,FALSE))/100</f>
        <v>-3.7971149525496802E-2</v>
      </c>
      <c r="Q33" s="82">
        <f>(VLOOKUP($A32,'ADR Raw Data'!$B$6:$BE$49,'ADR Raw Data'!AX$1,FALSE))/100</f>
        <v>-8.4224784496874608E-2</v>
      </c>
      <c r="R33" s="82">
        <f>(VLOOKUP($A32,'ADR Raw Data'!$B$6:$BE$49,'ADR Raw Data'!AY$1,FALSE))/100</f>
        <v>-2.8876208452551899E-2</v>
      </c>
      <c r="S33" s="83">
        <f>(VLOOKUP($A32,'ADR Raw Data'!$B$6:$BE$49,'ADR Raw Data'!BA$1,FALSE))/100</f>
        <v>-3.9449798587962201E-2</v>
      </c>
      <c r="T33" s="83">
        <f>(VLOOKUP($A32,'ADR Raw Data'!$B$6:$BE$49,'ADR Raw Data'!BB$1,FALSE))/100</f>
        <v>-1.3495135575138399E-2</v>
      </c>
      <c r="U33" s="82">
        <f>(VLOOKUP($A32,'ADR Raw Data'!$B$6:$BE$49,'ADR Raw Data'!BC$1,FALSE))/100</f>
        <v>-2.6269988254899998E-2</v>
      </c>
      <c r="V33" s="84">
        <f>(VLOOKUP($A32,'ADR Raw Data'!$B$6:$BE$49,'ADR Raw Data'!BE$1,FALSE))/100</f>
        <v>-2.54163253213231E-2</v>
      </c>
      <c r="X33" s="81">
        <f>(VLOOKUP($A32,'RevPAR Raw Data'!$B$6:$BE$49,'RevPAR Raw Data'!AT$1,FALSE))/100</f>
        <v>2.97075710089265E-2</v>
      </c>
      <c r="Y33" s="82">
        <f>(VLOOKUP($A32,'RevPAR Raw Data'!$B$6:$BE$49,'RevPAR Raw Data'!AU$1,FALSE))/100</f>
        <v>-6.2264444693501099E-2</v>
      </c>
      <c r="Z33" s="82">
        <f>(VLOOKUP($A32,'RevPAR Raw Data'!$B$6:$BE$49,'RevPAR Raw Data'!AV$1,FALSE))/100</f>
        <v>-2.8480412031240899E-2</v>
      </c>
      <c r="AA33" s="82">
        <f>(VLOOKUP($A32,'RevPAR Raw Data'!$B$6:$BE$49,'RevPAR Raw Data'!AW$1,FALSE))/100</f>
        <v>-2.6841583253077301E-2</v>
      </c>
      <c r="AB33" s="82">
        <f>(VLOOKUP($A32,'RevPAR Raw Data'!$B$6:$BE$49,'RevPAR Raw Data'!AX$1,FALSE))/100</f>
        <v>-5.8367601941492202E-2</v>
      </c>
      <c r="AC33" s="82">
        <f>(VLOOKUP($A32,'RevPAR Raw Data'!$B$6:$BE$49,'RevPAR Raw Data'!AY$1,FALSE))/100</f>
        <v>-3.3237101745501201E-2</v>
      </c>
      <c r="AD33" s="83">
        <f>(VLOOKUP($A32,'RevPAR Raw Data'!$B$6:$BE$49,'RevPAR Raw Data'!BA$1,FALSE))/100</f>
        <v>1.4355855630206501E-2</v>
      </c>
      <c r="AE33" s="83">
        <f>(VLOOKUP($A32,'RevPAR Raw Data'!$B$6:$BE$49,'RevPAR Raw Data'!BB$1,FALSE))/100</f>
        <v>1.61257676647725E-2</v>
      </c>
      <c r="AF33" s="82">
        <f>(VLOOKUP($A32,'RevPAR Raw Data'!$B$6:$BE$49,'RevPAR Raw Data'!BC$1,FALSE))/100</f>
        <v>1.5270948656146598E-2</v>
      </c>
      <c r="AG33" s="84">
        <f>(VLOOKUP($A32,'RevPAR Raw Data'!$B$6:$BE$49,'RevPAR Raw Data'!BE$1,FALSE))/100</f>
        <v>-1.5480319947086801E-2</v>
      </c>
    </row>
    <row r="34" spans="1:33" x14ac:dyDescent="0.2">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x14ac:dyDescent="0.2">
      <c r="A35" s="108" t="s">
        <v>26</v>
      </c>
      <c r="B35" s="109">
        <f>(VLOOKUP($A35,'Occupancy Raw Data'!$B$8:$BE$45,'Occupancy Raw Data'!AG$3,FALSE))/100</f>
        <v>0.52151639344262202</v>
      </c>
      <c r="C35" s="110">
        <f>(VLOOKUP($A35,'Occupancy Raw Data'!$B$8:$BE$45,'Occupancy Raw Data'!AH$3,FALSE))/100</f>
        <v>0.6547131147540981</v>
      </c>
      <c r="D35" s="110">
        <f>(VLOOKUP($A35,'Occupancy Raw Data'!$B$8:$BE$45,'Occupancy Raw Data'!AI$3,FALSE))/100</f>
        <v>0.6890368852459009</v>
      </c>
      <c r="E35" s="110">
        <f>(VLOOKUP($A35,'Occupancy Raw Data'!$B$8:$BE$45,'Occupancy Raw Data'!AJ$3,FALSE))/100</f>
        <v>0.70286885245901598</v>
      </c>
      <c r="F35" s="110">
        <f>(VLOOKUP($A35,'Occupancy Raw Data'!$B$8:$BE$45,'Occupancy Raw Data'!AK$3,FALSE))/100</f>
        <v>0.70184426229508101</v>
      </c>
      <c r="G35" s="111">
        <f>(VLOOKUP($A35,'Occupancy Raw Data'!$B$8:$BE$45,'Occupancy Raw Data'!AL$3,FALSE))/100</f>
        <v>0.65399590163934407</v>
      </c>
      <c r="H35" s="91">
        <f>(VLOOKUP($A35,'Occupancy Raw Data'!$B$8:$BE$45,'Occupancy Raw Data'!AN$3,FALSE))/100</f>
        <v>0.77254098360655699</v>
      </c>
      <c r="I35" s="91">
        <f>(VLOOKUP($A35,'Occupancy Raw Data'!$B$8:$BE$45,'Occupancy Raw Data'!AO$3,FALSE))/100</f>
        <v>0.76127049180327799</v>
      </c>
      <c r="J35" s="111">
        <f>(VLOOKUP($A35,'Occupancy Raw Data'!$B$8:$BE$45,'Occupancy Raw Data'!AP$3,FALSE))/100</f>
        <v>0.76690573770491799</v>
      </c>
      <c r="K35" s="112">
        <f>(VLOOKUP($A35,'Occupancy Raw Data'!$B$8:$BE$45,'Occupancy Raw Data'!AR$3,FALSE))/100</f>
        <v>0.68625585480093609</v>
      </c>
      <c r="M35" s="113">
        <f>VLOOKUP($A35,'ADR Raw Data'!$B$6:$BE$43,'ADR Raw Data'!AG$1,FALSE)</f>
        <v>126.700802226588</v>
      </c>
      <c r="N35" s="114">
        <f>VLOOKUP($A35,'ADR Raw Data'!$B$6:$BE$43,'ADR Raw Data'!AH$1,FALSE)</f>
        <v>127.626202399582</v>
      </c>
      <c r="O35" s="114">
        <f>VLOOKUP($A35,'ADR Raw Data'!$B$6:$BE$43,'ADR Raw Data'!AI$1,FALSE)</f>
        <v>129.33626765799201</v>
      </c>
      <c r="P35" s="114">
        <f>VLOOKUP($A35,'ADR Raw Data'!$B$6:$BE$43,'ADR Raw Data'!AJ$1,FALSE)</f>
        <v>128.99680272108799</v>
      </c>
      <c r="Q35" s="114">
        <f>VLOOKUP($A35,'ADR Raw Data'!$B$6:$BE$43,'ADR Raw Data'!AK$1,FALSE)</f>
        <v>132.061503649635</v>
      </c>
      <c r="R35" s="115">
        <f>VLOOKUP($A35,'ADR Raw Data'!$B$6:$BE$43,'ADR Raw Data'!AL$1,FALSE)</f>
        <v>129.08551725938599</v>
      </c>
      <c r="S35" s="114">
        <f>VLOOKUP($A35,'ADR Raw Data'!$B$6:$BE$43,'ADR Raw Data'!AN$1,FALSE)</f>
        <v>158.43712201591501</v>
      </c>
      <c r="T35" s="114">
        <f>VLOOKUP($A35,'ADR Raw Data'!$B$6:$BE$43,'ADR Raw Data'!AO$1,FALSE)</f>
        <v>162.87432256617299</v>
      </c>
      <c r="U35" s="115">
        <f>VLOOKUP($A35,'ADR Raw Data'!$B$6:$BE$43,'ADR Raw Data'!AP$1,FALSE)</f>
        <v>160.639419951013</v>
      </c>
      <c r="V35" s="116">
        <f>VLOOKUP($A35,'ADR Raw Data'!$B$6:$BE$43,'ADR Raw Data'!AR$1,FALSE)</f>
        <v>139.16042230990701</v>
      </c>
      <c r="X35" s="113">
        <f>VLOOKUP($A35,'RevPAR Raw Data'!$B$6:$BE$43,'RevPAR Raw Data'!AG$1,FALSE)</f>
        <v>66.076545423497194</v>
      </c>
      <c r="Y35" s="114">
        <f>VLOOKUP($A35,'RevPAR Raw Data'!$B$6:$BE$43,'RevPAR Raw Data'!AH$1,FALSE)</f>
        <v>83.558548497267694</v>
      </c>
      <c r="Z35" s="114">
        <f>VLOOKUP($A35,'RevPAR Raw Data'!$B$6:$BE$43,'RevPAR Raw Data'!AI$1,FALSE)</f>
        <v>89.117459016393397</v>
      </c>
      <c r="AA35" s="114">
        <f>VLOOKUP($A35,'RevPAR Raw Data'!$B$6:$BE$43,'RevPAR Raw Data'!AJ$1,FALSE)</f>
        <v>90.667834699453493</v>
      </c>
      <c r="AB35" s="114">
        <f>VLOOKUP($A35,'RevPAR Raw Data'!$B$6:$BE$43,'RevPAR Raw Data'!AK$1,FALSE)</f>
        <v>92.6866086065573</v>
      </c>
      <c r="AC35" s="115">
        <f>VLOOKUP($A35,'RevPAR Raw Data'!$B$6:$BE$43,'RevPAR Raw Data'!AL$1,FALSE)</f>
        <v>84.421399248633804</v>
      </c>
      <c r="AD35" s="114">
        <f>VLOOKUP($A35,'RevPAR Raw Data'!$B$6:$BE$43,'RevPAR Raw Data'!AN$1,FALSE)</f>
        <v>122.399170081967</v>
      </c>
      <c r="AE35" s="114">
        <f>VLOOKUP($A35,'RevPAR Raw Data'!$B$6:$BE$43,'RevPAR Raw Data'!AO$1,FALSE)</f>
        <v>123.99141564207601</v>
      </c>
      <c r="AF35" s="115">
        <f>VLOOKUP($A35,'RevPAR Raw Data'!$B$6:$BE$43,'RevPAR Raw Data'!AP$1,FALSE)</f>
        <v>123.19529286202101</v>
      </c>
      <c r="AG35" s="116">
        <f>VLOOKUP($A35,'RevPAR Raw Data'!$B$6:$BE$43,'RevPAR Raw Data'!AR$1,FALSE)</f>
        <v>95.499654566744695</v>
      </c>
    </row>
    <row r="36" spans="1:33" x14ac:dyDescent="0.2">
      <c r="A36" s="93" t="s">
        <v>14</v>
      </c>
      <c r="B36" s="81">
        <f>(VLOOKUP($A35,'Occupancy Raw Data'!$B$8:$BE$51,'Occupancy Raw Data'!AT$3,FALSE))/100</f>
        <v>3.2803517078119702E-2</v>
      </c>
      <c r="C36" s="82">
        <f>(VLOOKUP($A35,'Occupancy Raw Data'!$B$8:$BE$51,'Occupancy Raw Data'!AU$3,FALSE))/100</f>
        <v>4.8974008207934301E-2</v>
      </c>
      <c r="D36" s="82">
        <f>(VLOOKUP($A35,'Occupancy Raw Data'!$B$8:$BE$51,'Occupancy Raw Data'!AV$3,FALSE))/100</f>
        <v>5.9055118110236206E-2</v>
      </c>
      <c r="E36" s="82">
        <f>(VLOOKUP($A35,'Occupancy Raw Data'!$B$8:$BE$51,'Occupancy Raw Data'!AW$3,FALSE))/100</f>
        <v>6.9090909090909008E-2</v>
      </c>
      <c r="F36" s="82">
        <f>(VLOOKUP($A35,'Occupancy Raw Data'!$B$8:$BE$51,'Occupancy Raw Data'!AX$3,FALSE))/100</f>
        <v>0.109611231101511</v>
      </c>
      <c r="G36" s="82">
        <f>(VLOOKUP($A35,'Occupancy Raw Data'!$B$8:$BE$51,'Occupancy Raw Data'!AY$3,FALSE))/100</f>
        <v>6.5253671562082699E-2</v>
      </c>
      <c r="H36" s="83">
        <f>(VLOOKUP($A35,'Occupancy Raw Data'!$B$8:$BE$51,'Occupancy Raw Data'!BA$3,FALSE))/100</f>
        <v>6.3469675599435796E-2</v>
      </c>
      <c r="I36" s="83">
        <f>(VLOOKUP($A35,'Occupancy Raw Data'!$B$8:$BE$51,'Occupancy Raw Data'!BB$3,FALSE))/100</f>
        <v>2.6243093922651898E-2</v>
      </c>
      <c r="J36" s="82">
        <f>(VLOOKUP($A35,'Occupancy Raw Data'!$B$8:$BE$51,'Occupancy Raw Data'!BC$3,FALSE))/100</f>
        <v>4.4661549197487702E-2</v>
      </c>
      <c r="K36" s="84">
        <f>(VLOOKUP($A35,'Occupancy Raw Data'!$B$8:$BE$51,'Occupancy Raw Data'!BE$3,FALSE))/100</f>
        <v>5.85911040867012E-2</v>
      </c>
      <c r="M36" s="81">
        <f>(VLOOKUP($A35,'ADR Raw Data'!$B$6:$BE$49,'ADR Raw Data'!AT$1,FALSE))/100</f>
        <v>-2.31196579796943E-2</v>
      </c>
      <c r="N36" s="82">
        <f>(VLOOKUP($A35,'ADR Raw Data'!$B$6:$BE$49,'ADR Raw Data'!AU$1,FALSE))/100</f>
        <v>-2.9811584076129601E-2</v>
      </c>
      <c r="O36" s="82">
        <f>(VLOOKUP($A35,'ADR Raw Data'!$B$6:$BE$49,'ADR Raw Data'!AV$1,FALSE))/100</f>
        <v>-2.8015368084371703E-2</v>
      </c>
      <c r="P36" s="82">
        <f>(VLOOKUP($A35,'ADR Raw Data'!$B$6:$BE$49,'ADR Raw Data'!AW$1,FALSE))/100</f>
        <v>-3.7377801999860599E-2</v>
      </c>
      <c r="Q36" s="82">
        <f>(VLOOKUP($A35,'ADR Raw Data'!$B$6:$BE$49,'ADR Raw Data'!AX$1,FALSE))/100</f>
        <v>-1.5832268024575599E-2</v>
      </c>
      <c r="R36" s="82">
        <f>(VLOOKUP($A35,'ADR Raw Data'!$B$6:$BE$49,'ADR Raw Data'!AY$1,FALSE))/100</f>
        <v>-2.6762339998230803E-2</v>
      </c>
      <c r="S36" s="83">
        <f>(VLOOKUP($A35,'ADR Raw Data'!$B$6:$BE$49,'ADR Raw Data'!BA$1,FALSE))/100</f>
        <v>-3.3409520376782603E-2</v>
      </c>
      <c r="T36" s="83">
        <f>(VLOOKUP($A35,'ADR Raw Data'!$B$6:$BE$49,'ADR Raw Data'!BB$1,FALSE))/100</f>
        <v>-3.2730500920572496E-2</v>
      </c>
      <c r="U36" s="82">
        <f>(VLOOKUP($A35,'ADR Raw Data'!$B$6:$BE$49,'ADR Raw Data'!BC$1,FALSE))/100</f>
        <v>-3.3299747163205898E-2</v>
      </c>
      <c r="V36" s="84">
        <f>(VLOOKUP($A35,'ADR Raw Data'!$B$6:$BE$49,'ADR Raw Data'!BE$1,FALSE))/100</f>
        <v>-3.01481954118051E-2</v>
      </c>
      <c r="X36" s="81">
        <f>(VLOOKUP($A35,'RevPAR Raw Data'!$B$6:$BE$49,'RevPAR Raw Data'!AT$1,FALSE))/100</f>
        <v>8.9254530030482004E-3</v>
      </c>
      <c r="Y36" s="82">
        <f>(VLOOKUP($A35,'RevPAR Raw Data'!$B$6:$BE$49,'RevPAR Raw Data'!AU$1,FALSE))/100</f>
        <v>1.7702431368568701E-2</v>
      </c>
      <c r="Z36" s="82">
        <f>(VLOOKUP($A35,'RevPAR Raw Data'!$B$6:$BE$49,'RevPAR Raw Data'!AV$1,FALSE))/100</f>
        <v>2.9385299154740099E-2</v>
      </c>
      <c r="AA36" s="82">
        <f>(VLOOKUP($A35,'RevPAR Raw Data'!$B$6:$BE$49,'RevPAR Raw Data'!AW$1,FALSE))/100</f>
        <v>2.9130640771057998E-2</v>
      </c>
      <c r="AB36" s="82">
        <f>(VLOOKUP($A35,'RevPAR Raw Data'!$B$6:$BE$49,'RevPAR Raw Data'!AX$1,FALSE))/100</f>
        <v>9.2043568687633304E-2</v>
      </c>
      <c r="AC36" s="82">
        <f>(VLOOKUP($A35,'RevPAR Raw Data'!$B$6:$BE$49,'RevPAR Raw Data'!AY$1,FALSE))/100</f>
        <v>3.6744990619374598E-2</v>
      </c>
      <c r="AD36" s="83">
        <f>(VLOOKUP($A35,'RevPAR Raw Data'!$B$6:$BE$49,'RevPAR Raw Data'!BA$1,FALSE))/100</f>
        <v>2.7939663802405899E-2</v>
      </c>
      <c r="AE36" s="83">
        <f>(VLOOKUP($A35,'RevPAR Raw Data'!$B$6:$BE$49,'RevPAR Raw Data'!BB$1,FALSE))/100</f>
        <v>-7.3463566077146105E-3</v>
      </c>
      <c r="AF36" s="82">
        <f>(VLOOKUP($A35,'RevPAR Raw Data'!$B$6:$BE$49,'RevPAR Raw Data'!BC$1,FALSE))/100</f>
        <v>9.8745837380884299E-3</v>
      </c>
      <c r="AG36" s="84">
        <f>(VLOOKUP($A35,'RevPAR Raw Data'!$B$6:$BE$49,'RevPAR Raw Data'!BE$1,FALSE))/100</f>
        <v>2.6676492619496801E-2</v>
      </c>
    </row>
    <row r="37" spans="1:33" x14ac:dyDescent="0.2">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x14ac:dyDescent="0.2">
      <c r="A38" s="108" t="s">
        <v>27</v>
      </c>
      <c r="B38" s="109">
        <f>(VLOOKUP($A38,'Occupancy Raw Data'!$B$8:$BE$45,'Occupancy Raw Data'!AG$3,FALSE))/100</f>
        <v>0.63335034447563099</v>
      </c>
      <c r="C38" s="110">
        <f>(VLOOKUP($A38,'Occupancy Raw Data'!$B$8:$BE$45,'Occupancy Raw Data'!AH$3,FALSE))/100</f>
        <v>0.70417198264863401</v>
      </c>
      <c r="D38" s="110">
        <f>(VLOOKUP($A38,'Occupancy Raw Data'!$B$8:$BE$45,'Occupancy Raw Data'!AI$3,FALSE))/100</f>
        <v>0.73665475886705711</v>
      </c>
      <c r="E38" s="110">
        <f>(VLOOKUP($A38,'Occupancy Raw Data'!$B$8:$BE$45,'Occupancy Raw Data'!AJ$3,FALSE))/100</f>
        <v>0.75371268180658302</v>
      </c>
      <c r="F38" s="110">
        <f>(VLOOKUP($A38,'Occupancy Raw Data'!$B$8:$BE$45,'Occupancy Raw Data'!AK$3,FALSE))/100</f>
        <v>0.76350472059198693</v>
      </c>
      <c r="G38" s="111">
        <f>(VLOOKUP($A38,'Occupancy Raw Data'!$B$8:$BE$45,'Occupancy Raw Data'!AL$3,FALSE))/100</f>
        <v>0.71827889767797903</v>
      </c>
      <c r="H38" s="91">
        <f>(VLOOKUP($A38,'Occupancy Raw Data'!$B$8:$BE$45,'Occupancy Raw Data'!AN$3,FALSE))/100</f>
        <v>0.86708981883133407</v>
      </c>
      <c r="I38" s="91">
        <f>(VLOOKUP($A38,'Occupancy Raw Data'!$B$8:$BE$45,'Occupancy Raw Data'!AO$3,FALSE))/100</f>
        <v>0.87358382240367405</v>
      </c>
      <c r="J38" s="111">
        <f>(VLOOKUP($A38,'Occupancy Raw Data'!$B$8:$BE$45,'Occupancy Raw Data'!AP$3,FALSE))/100</f>
        <v>0.87033682061750395</v>
      </c>
      <c r="K38" s="112">
        <f>(VLOOKUP($A38,'Occupancy Raw Data'!$B$8:$BE$45,'Occupancy Raw Data'!AR$3,FALSE))/100</f>
        <v>0.76172401851784299</v>
      </c>
      <c r="M38" s="113">
        <f>VLOOKUP($A38,'ADR Raw Data'!$B$6:$BE$43,'ADR Raw Data'!AG$1,FALSE)</f>
        <v>137.208649127754</v>
      </c>
      <c r="N38" s="114">
        <f>VLOOKUP($A38,'ADR Raw Data'!$B$6:$BE$43,'ADR Raw Data'!AH$1,FALSE)</f>
        <v>137.678465656876</v>
      </c>
      <c r="O38" s="114">
        <f>VLOOKUP($A38,'ADR Raw Data'!$B$6:$BE$43,'ADR Raw Data'!AI$1,FALSE)</f>
        <v>142.90796697206301</v>
      </c>
      <c r="P38" s="114">
        <f>VLOOKUP($A38,'ADR Raw Data'!$B$6:$BE$43,'ADR Raw Data'!AJ$1,FALSE)</f>
        <v>141.107568217211</v>
      </c>
      <c r="Q38" s="114">
        <f>VLOOKUP($A38,'ADR Raw Data'!$B$6:$BE$43,'ADR Raw Data'!AK$1,FALSE)</f>
        <v>142.92263044440901</v>
      </c>
      <c r="R38" s="115">
        <f>VLOOKUP($A38,'ADR Raw Data'!$B$6:$BE$43,'ADR Raw Data'!AL$1,FALSE)</f>
        <v>140.50279510894501</v>
      </c>
      <c r="S38" s="114">
        <f>VLOOKUP($A38,'ADR Raw Data'!$B$6:$BE$43,'ADR Raw Data'!AN$1,FALSE)</f>
        <v>186.287473606768</v>
      </c>
      <c r="T38" s="114">
        <f>VLOOKUP($A38,'ADR Raw Data'!$B$6:$BE$43,'ADR Raw Data'!AO$1,FALSE)</f>
        <v>191.041826964503</v>
      </c>
      <c r="U38" s="115">
        <f>VLOOKUP($A38,'ADR Raw Data'!$B$6:$BE$43,'ADR Raw Data'!AP$1,FALSE)</f>
        <v>188.67351891757099</v>
      </c>
      <c r="V38" s="116">
        <f>VLOOKUP($A38,'ADR Raw Data'!$B$6:$BE$43,'ADR Raw Data'!AR$1,FALSE)</f>
        <v>156.22830858223</v>
      </c>
      <c r="X38" s="113">
        <f>VLOOKUP($A38,'RevPAR Raw Data'!$B$6:$BE$43,'RevPAR Raw Data'!AG$1,FALSE)</f>
        <v>86.901145190099498</v>
      </c>
      <c r="Y38" s="114">
        <f>VLOOKUP($A38,'RevPAR Raw Data'!$B$6:$BE$43,'RevPAR Raw Data'!AH$1,FALSE)</f>
        <v>96.949318129624899</v>
      </c>
      <c r="Z38" s="114">
        <f>VLOOKUP($A38,'RevPAR Raw Data'!$B$6:$BE$43,'RevPAR Raw Data'!AI$1,FALSE)</f>
        <v>105.27383394998699</v>
      </c>
      <c r="AA38" s="114">
        <f>VLOOKUP($A38,'RevPAR Raw Data'!$B$6:$BE$43,'RevPAR Raw Data'!AJ$1,FALSE)</f>
        <v>106.3545636642</v>
      </c>
      <c r="AB38" s="114">
        <f>VLOOKUP($A38,'RevPAR Raw Data'!$B$6:$BE$43,'RevPAR Raw Data'!AK$1,FALSE)</f>
        <v>109.12210302373001</v>
      </c>
      <c r="AC38" s="115">
        <f>VLOOKUP($A38,'RevPAR Raw Data'!$B$6:$BE$43,'RevPAR Raw Data'!AL$1,FALSE)</f>
        <v>100.920192791528</v>
      </c>
      <c r="AD38" s="114">
        <f>VLOOKUP($A38,'RevPAR Raw Data'!$B$6:$BE$43,'RevPAR Raw Data'!AN$1,FALSE)</f>
        <v>161.527971740239</v>
      </c>
      <c r="AE38" s="114">
        <f>VLOOKUP($A38,'RevPAR Raw Data'!$B$6:$BE$43,'RevPAR Raw Data'!AO$1,FALSE)</f>
        <v>166.891049438632</v>
      </c>
      <c r="AF38" s="115">
        <f>VLOOKUP($A38,'RevPAR Raw Data'!$B$6:$BE$43,'RevPAR Raw Data'!AP$1,FALSE)</f>
        <v>164.20951058943601</v>
      </c>
      <c r="AG38" s="116">
        <f>VLOOKUP($A38,'RevPAR Raw Data'!$B$6:$BE$43,'RevPAR Raw Data'!AR$1,FALSE)</f>
        <v>119.00285501950199</v>
      </c>
    </row>
    <row r="39" spans="1:33" x14ac:dyDescent="0.2">
      <c r="A39" s="93" t="s">
        <v>14</v>
      </c>
      <c r="B39" s="81">
        <f>(VLOOKUP($A38,'Occupancy Raw Data'!$B$8:$BE$51,'Occupancy Raw Data'!AT$3,FALSE))/100</f>
        <v>5.2587348936213594E-3</v>
      </c>
      <c r="C39" s="82">
        <f>(VLOOKUP($A38,'Occupancy Raw Data'!$B$8:$BE$51,'Occupancy Raw Data'!AU$3,FALSE))/100</f>
        <v>-1.08103987300352E-2</v>
      </c>
      <c r="D39" s="82">
        <f>(VLOOKUP($A38,'Occupancy Raw Data'!$B$8:$BE$51,'Occupancy Raw Data'!AV$3,FALSE))/100</f>
        <v>-7.7358645809759898E-3</v>
      </c>
      <c r="E39" s="82">
        <f>(VLOOKUP($A38,'Occupancy Raw Data'!$B$8:$BE$51,'Occupancy Raw Data'!AW$3,FALSE))/100</f>
        <v>-9.2296062730578207E-3</v>
      </c>
      <c r="F39" s="82">
        <f>(VLOOKUP($A38,'Occupancy Raw Data'!$B$8:$BE$51,'Occupancy Raw Data'!AX$3,FALSE))/100</f>
        <v>1.24828516552276E-3</v>
      </c>
      <c r="G39" s="82">
        <f>(VLOOKUP($A38,'Occupancy Raw Data'!$B$8:$BE$51,'Occupancy Raw Data'!AY$3,FALSE))/100</f>
        <v>-4.48910698203184E-3</v>
      </c>
      <c r="H39" s="83">
        <f>(VLOOKUP($A38,'Occupancy Raw Data'!$B$8:$BE$51,'Occupancy Raw Data'!BA$3,FALSE))/100</f>
        <v>2.3955626743875299E-2</v>
      </c>
      <c r="I39" s="83">
        <f>(VLOOKUP($A38,'Occupancy Raw Data'!$B$8:$BE$51,'Occupancy Raw Data'!BB$3,FALSE))/100</f>
        <v>2.6531824932468702E-2</v>
      </c>
      <c r="J39" s="82">
        <f>(VLOOKUP($A38,'Occupancy Raw Data'!$B$8:$BE$51,'Occupancy Raw Data'!BC$3,FALSE))/100</f>
        <v>2.5246913071803299E-2</v>
      </c>
      <c r="K39" s="84">
        <f>(VLOOKUP($A38,'Occupancy Raw Data'!$B$8:$BE$51,'Occupancy Raw Data'!BE$3,FALSE))/100</f>
        <v>5.0240070208412303E-3</v>
      </c>
      <c r="M39" s="81">
        <f>(VLOOKUP($A38,'ADR Raw Data'!$B$6:$BE$49,'ADR Raw Data'!AT$1,FALSE))/100</f>
        <v>-4.76941022582865E-3</v>
      </c>
      <c r="N39" s="82">
        <f>(VLOOKUP($A38,'ADR Raw Data'!$B$6:$BE$49,'ADR Raw Data'!AU$1,FALSE))/100</f>
        <v>-2.56083496045851E-2</v>
      </c>
      <c r="O39" s="82">
        <f>(VLOOKUP($A38,'ADR Raw Data'!$B$6:$BE$49,'ADR Raw Data'!AV$1,FALSE))/100</f>
        <v>-1.50509327776711E-3</v>
      </c>
      <c r="P39" s="82">
        <f>(VLOOKUP($A38,'ADR Raw Data'!$B$6:$BE$49,'ADR Raw Data'!AW$1,FALSE))/100</f>
        <v>-1.3444833309294E-2</v>
      </c>
      <c r="Q39" s="82">
        <f>(VLOOKUP($A38,'ADR Raw Data'!$B$6:$BE$49,'ADR Raw Data'!AX$1,FALSE))/100</f>
        <v>-4.4399308969676797E-3</v>
      </c>
      <c r="R39" s="82">
        <f>(VLOOKUP($A38,'ADR Raw Data'!$B$6:$BE$49,'ADR Raw Data'!AY$1,FALSE))/100</f>
        <v>-9.9689323312633707E-3</v>
      </c>
      <c r="S39" s="83">
        <f>(VLOOKUP($A38,'ADR Raw Data'!$B$6:$BE$49,'ADR Raw Data'!BA$1,FALSE))/100</f>
        <v>2.16831687551758E-4</v>
      </c>
      <c r="T39" s="83">
        <f>(VLOOKUP($A38,'ADR Raw Data'!$B$6:$BE$49,'ADR Raw Data'!BB$1,FALSE))/100</f>
        <v>3.5372657602851399E-3</v>
      </c>
      <c r="U39" s="82">
        <f>(VLOOKUP($A38,'ADR Raw Data'!$B$6:$BE$49,'ADR Raw Data'!BC$1,FALSE))/100</f>
        <v>1.91518395733941E-3</v>
      </c>
      <c r="V39" s="84">
        <f>(VLOOKUP($A38,'ADR Raw Data'!$B$6:$BE$49,'ADR Raw Data'!BE$1,FALSE))/100</f>
        <v>-3.42744114944792E-3</v>
      </c>
      <c r="X39" s="81">
        <f>(VLOOKUP($A38,'RevPAR Raw Data'!$B$6:$BE$49,'RevPAR Raw Data'!AT$1,FALSE))/100</f>
        <v>4.6424360381615396E-4</v>
      </c>
      <c r="Y39" s="82">
        <f>(VLOOKUP($A38,'RevPAR Raw Data'!$B$6:$BE$49,'RevPAR Raw Data'!AU$1,FALSE))/100</f>
        <v>-3.6141911864576701E-2</v>
      </c>
      <c r="Z39" s="82">
        <f>(VLOOKUP($A38,'RevPAR Raw Data'!$B$6:$BE$49,'RevPAR Raw Data'!AV$1,FALSE))/100</f>
        <v>-9.2293146609645597E-3</v>
      </c>
      <c r="AA39" s="82">
        <f>(VLOOKUP($A38,'RevPAR Raw Data'!$B$6:$BE$49,'RevPAR Raw Data'!AW$1,FALSE))/100</f>
        <v>-2.25503490645001E-2</v>
      </c>
      <c r="AB39" s="82">
        <f>(VLOOKUP($A38,'RevPAR Raw Data'!$B$6:$BE$49,'RevPAR Raw Data'!AX$1,FALSE))/100</f>
        <v>-3.1971880313195499E-3</v>
      </c>
      <c r="AC39" s="82">
        <f>(VLOOKUP($A38,'RevPAR Raw Data'!$B$6:$BE$49,'RevPAR Raw Data'!AY$1,FALSE))/100</f>
        <v>-1.44132877095635E-2</v>
      </c>
      <c r="AD39" s="83">
        <f>(VLOOKUP($A38,'RevPAR Raw Data'!$B$6:$BE$49,'RevPAR Raw Data'!BA$1,FALSE))/100</f>
        <v>2.4177652770400303E-2</v>
      </c>
      <c r="AE39" s="83">
        <f>(VLOOKUP($A38,'RevPAR Raw Data'!$B$6:$BE$49,'RevPAR Raw Data'!BB$1,FALSE))/100</f>
        <v>3.0162940808645299E-2</v>
      </c>
      <c r="AF39" s="82">
        <f>(VLOOKUP($A38,'RevPAR Raw Data'!$B$6:$BE$49,'RevPAR Raw Data'!BC$1,FALSE))/100</f>
        <v>2.72104495120301E-2</v>
      </c>
      <c r="AG39" s="84">
        <f>(VLOOKUP($A38,'RevPAR Raw Data'!$B$6:$BE$49,'RevPAR Raw Data'!BE$1,FALSE))/100</f>
        <v>1.5793463829949601E-3</v>
      </c>
    </row>
    <row r="40" spans="1:33" x14ac:dyDescent="0.2">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x14ac:dyDescent="0.2">
      <c r="A41" s="108" t="s">
        <v>28</v>
      </c>
      <c r="B41" s="109">
        <f>(VLOOKUP($A41,'Occupancy Raw Data'!$B$8:$BE$45,'Occupancy Raw Data'!AG$3,FALSE))/100</f>
        <v>0.63938689893897194</v>
      </c>
      <c r="C41" s="110">
        <f>(VLOOKUP($A41,'Occupancy Raw Data'!$B$8:$BE$45,'Occupancy Raw Data'!AH$3,FALSE))/100</f>
        <v>0.78818948002107003</v>
      </c>
      <c r="D41" s="110">
        <f>(VLOOKUP($A41,'Occupancy Raw Data'!$B$8:$BE$45,'Occupancy Raw Data'!AI$3,FALSE))/100</f>
        <v>0.84282113025810801</v>
      </c>
      <c r="E41" s="110">
        <f>(VLOOKUP($A41,'Occupancy Raw Data'!$B$8:$BE$45,'Occupancy Raw Data'!AJ$3,FALSE))/100</f>
        <v>0.81410377003536694</v>
      </c>
      <c r="F41" s="110">
        <f>(VLOOKUP($A41,'Occupancy Raw Data'!$B$8:$BE$45,'Occupancy Raw Data'!AK$3,FALSE))/100</f>
        <v>0.75829163217698803</v>
      </c>
      <c r="G41" s="111">
        <f>(VLOOKUP($A41,'Occupancy Raw Data'!$B$8:$BE$45,'Occupancy Raw Data'!AL$3,FALSE))/100</f>
        <v>0.76855858228610108</v>
      </c>
      <c r="H41" s="91">
        <f>(VLOOKUP($A41,'Occupancy Raw Data'!$B$8:$BE$45,'Occupancy Raw Data'!AN$3,FALSE))/100</f>
        <v>0.78944521784934907</v>
      </c>
      <c r="I41" s="91">
        <f>(VLOOKUP($A41,'Occupancy Raw Data'!$B$8:$BE$45,'Occupancy Raw Data'!AO$3,FALSE))/100</f>
        <v>0.78262566784558596</v>
      </c>
      <c r="J41" s="111">
        <f>(VLOOKUP($A41,'Occupancy Raw Data'!$B$8:$BE$45,'Occupancy Raw Data'!AP$3,FALSE))/100</f>
        <v>0.78603544284746707</v>
      </c>
      <c r="K41" s="112">
        <f>(VLOOKUP($A41,'Occupancy Raw Data'!$B$8:$BE$45,'Occupancy Raw Data'!AR$3,FALSE))/100</f>
        <v>0.77355197101792006</v>
      </c>
      <c r="M41" s="113">
        <f>VLOOKUP($A41,'ADR Raw Data'!$B$6:$BE$43,'ADR Raw Data'!AG$1,FALSE)</f>
        <v>143.64024612170701</v>
      </c>
      <c r="N41" s="114">
        <f>VLOOKUP($A41,'ADR Raw Data'!$B$6:$BE$43,'ADR Raw Data'!AH$1,FALSE)</f>
        <v>173.998791798935</v>
      </c>
      <c r="O41" s="114">
        <f>VLOOKUP($A41,'ADR Raw Data'!$B$6:$BE$43,'ADR Raw Data'!AI$1,FALSE)</f>
        <v>185.425334144327</v>
      </c>
      <c r="P41" s="114">
        <f>VLOOKUP($A41,'ADR Raw Data'!$B$6:$BE$43,'ADR Raw Data'!AJ$1,FALSE)</f>
        <v>177.776122427757</v>
      </c>
      <c r="Q41" s="114">
        <f>VLOOKUP($A41,'ADR Raw Data'!$B$6:$BE$43,'ADR Raw Data'!AK$1,FALSE)</f>
        <v>153.35669846369399</v>
      </c>
      <c r="R41" s="115">
        <f>VLOOKUP($A41,'ADR Raw Data'!$B$6:$BE$43,'ADR Raw Data'!AL$1,FALSE)</f>
        <v>168.18065038491099</v>
      </c>
      <c r="S41" s="114">
        <f>VLOOKUP($A41,'ADR Raw Data'!$B$6:$BE$43,'ADR Raw Data'!AN$1,FALSE)</f>
        <v>143.18350445324799</v>
      </c>
      <c r="T41" s="114">
        <f>VLOOKUP($A41,'ADR Raw Data'!$B$6:$BE$43,'ADR Raw Data'!AO$1,FALSE)</f>
        <v>140.62554532616201</v>
      </c>
      <c r="U41" s="115">
        <f>VLOOKUP($A41,'ADR Raw Data'!$B$6:$BE$43,'ADR Raw Data'!AP$1,FALSE)</f>
        <v>141.91007302698401</v>
      </c>
      <c r="V41" s="116">
        <f>VLOOKUP($A41,'ADR Raw Data'!$B$6:$BE$43,'ADR Raw Data'!AR$1,FALSE)</f>
        <v>160.55364232669999</v>
      </c>
      <c r="X41" s="113">
        <f>VLOOKUP($A41,'RevPAR Raw Data'!$B$6:$BE$43,'RevPAR Raw Data'!AG$1,FALSE)</f>
        <v>91.841691530589202</v>
      </c>
      <c r="Y41" s="114">
        <f>VLOOKUP($A41,'RevPAR Raw Data'!$B$6:$BE$43,'RevPAR Raw Data'!AH$1,FALSE)</f>
        <v>137.14401723229699</v>
      </c>
      <c r="Z41" s="114">
        <f>VLOOKUP($A41,'RevPAR Raw Data'!$B$6:$BE$43,'RevPAR Raw Data'!AI$1,FALSE)</f>
        <v>156.28038970200899</v>
      </c>
      <c r="AA41" s="114">
        <f>VLOOKUP($A41,'RevPAR Raw Data'!$B$6:$BE$43,'RevPAR Raw Data'!AJ$1,FALSE)</f>
        <v>144.728211490706</v>
      </c>
      <c r="AB41" s="114">
        <f>VLOOKUP($A41,'RevPAR Raw Data'!$B$6:$BE$43,'RevPAR Raw Data'!AK$1,FALSE)</f>
        <v>116.289101183309</v>
      </c>
      <c r="AC41" s="115">
        <f>VLOOKUP($A41,'RevPAR Raw Data'!$B$6:$BE$43,'RevPAR Raw Data'!AL$1,FALSE)</f>
        <v>129.25668222778199</v>
      </c>
      <c r="AD41" s="114">
        <f>VLOOKUP($A41,'RevPAR Raw Data'!$B$6:$BE$43,'RevPAR Raw Data'!AN$1,FALSE)</f>
        <v>113.035532865527</v>
      </c>
      <c r="AE41" s="114">
        <f>VLOOKUP($A41,'RevPAR Raw Data'!$B$6:$BE$43,'RevPAR Raw Data'!AO$1,FALSE)</f>
        <v>110.05716132703699</v>
      </c>
      <c r="AF41" s="115">
        <f>VLOOKUP($A41,'RevPAR Raw Data'!$B$6:$BE$43,'RevPAR Raw Data'!AP$1,FALSE)</f>
        <v>111.54634709628201</v>
      </c>
      <c r="AG41" s="116">
        <f>VLOOKUP($A41,'RevPAR Raw Data'!$B$6:$BE$43,'RevPAR Raw Data'!AR$1,FALSE)</f>
        <v>124.196586475925</v>
      </c>
    </row>
    <row r="42" spans="1:33" x14ac:dyDescent="0.2">
      <c r="A42" s="93" t="s">
        <v>14</v>
      </c>
      <c r="B42" s="81">
        <f>(VLOOKUP($A41,'Occupancy Raw Data'!$B$8:$BE$51,'Occupancy Raw Data'!AT$3,FALSE))/100</f>
        <v>2.3026804390599297E-2</v>
      </c>
      <c r="C42" s="82">
        <f>(VLOOKUP($A41,'Occupancy Raw Data'!$B$8:$BE$51,'Occupancy Raw Data'!AU$3,FALSE))/100</f>
        <v>-3.3625790504995096E-4</v>
      </c>
      <c r="D42" s="82">
        <f>(VLOOKUP($A41,'Occupancy Raw Data'!$B$8:$BE$51,'Occupancy Raw Data'!AV$3,FALSE))/100</f>
        <v>-7.0556842168284792E-3</v>
      </c>
      <c r="E42" s="82">
        <f>(VLOOKUP($A41,'Occupancy Raw Data'!$B$8:$BE$51,'Occupancy Raw Data'!AW$3,FALSE))/100</f>
        <v>-3.3938443246266596E-2</v>
      </c>
      <c r="F42" s="82">
        <f>(VLOOKUP($A41,'Occupancy Raw Data'!$B$8:$BE$51,'Occupancy Raw Data'!AX$3,FALSE))/100</f>
        <v>4.8583833510391098E-4</v>
      </c>
      <c r="G42" s="82">
        <f>(VLOOKUP($A41,'Occupancy Raw Data'!$B$8:$BE$51,'Occupancy Raw Data'!AY$3,FALSE))/100</f>
        <v>-5.2018718916188797E-3</v>
      </c>
      <c r="H42" s="83">
        <f>(VLOOKUP($A41,'Occupancy Raw Data'!$B$8:$BE$51,'Occupancy Raw Data'!BA$3,FALSE))/100</f>
        <v>6.4710671920190407E-2</v>
      </c>
      <c r="I42" s="83">
        <f>(VLOOKUP($A41,'Occupancy Raw Data'!$B$8:$BE$51,'Occupancy Raw Data'!BB$3,FALSE))/100</f>
        <v>5.2207381356390199E-2</v>
      </c>
      <c r="J42" s="82">
        <f>(VLOOKUP($A41,'Occupancy Raw Data'!$B$8:$BE$51,'Occupancy Raw Data'!BC$3,FALSE))/100</f>
        <v>5.8449221153988005E-2</v>
      </c>
      <c r="K42" s="84">
        <f>(VLOOKUP($A41,'Occupancy Raw Data'!$B$8:$BE$51,'Occupancy Raw Data'!BE$3,FALSE))/100</f>
        <v>1.24749718266876E-2</v>
      </c>
      <c r="M42" s="81">
        <f>(VLOOKUP($A41,'ADR Raw Data'!$B$6:$BE$49,'ADR Raw Data'!AT$1,FALSE))/100</f>
        <v>-3.1467639929608202E-2</v>
      </c>
      <c r="N42" s="82">
        <f>(VLOOKUP($A41,'ADR Raw Data'!$B$6:$BE$49,'ADR Raw Data'!AU$1,FALSE))/100</f>
        <v>-1.2755880045746402E-3</v>
      </c>
      <c r="O42" s="82">
        <f>(VLOOKUP($A41,'ADR Raw Data'!$B$6:$BE$49,'ADR Raw Data'!AV$1,FALSE))/100</f>
        <v>-7.1112912861212097E-3</v>
      </c>
      <c r="P42" s="82">
        <f>(VLOOKUP($A41,'ADR Raw Data'!$B$6:$BE$49,'ADR Raw Data'!AW$1,FALSE))/100</f>
        <v>-2.30632317166874E-2</v>
      </c>
      <c r="Q42" s="82">
        <f>(VLOOKUP($A41,'ADR Raw Data'!$B$6:$BE$49,'ADR Raw Data'!AX$1,FALSE))/100</f>
        <v>-2.8081860147031897E-2</v>
      </c>
      <c r="R42" s="82">
        <f>(VLOOKUP($A41,'ADR Raw Data'!$B$6:$BE$49,'ADR Raw Data'!AY$1,FALSE))/100</f>
        <v>-1.7916779164570601E-2</v>
      </c>
      <c r="S42" s="83">
        <f>(VLOOKUP($A41,'ADR Raw Data'!$B$6:$BE$49,'ADR Raw Data'!BA$1,FALSE))/100</f>
        <v>1.1590893517799199E-2</v>
      </c>
      <c r="T42" s="83">
        <f>(VLOOKUP($A41,'ADR Raw Data'!$B$6:$BE$49,'ADR Raw Data'!BB$1,FALSE))/100</f>
        <v>1.10598423608173E-2</v>
      </c>
      <c r="U42" s="82">
        <f>(VLOOKUP($A41,'ADR Raw Data'!$B$6:$BE$49,'ADR Raw Data'!BC$1,FALSE))/100</f>
        <v>1.13811129024883E-2</v>
      </c>
      <c r="V42" s="84">
        <f>(VLOOKUP($A41,'ADR Raw Data'!$B$6:$BE$49,'ADR Raw Data'!BE$1,FALSE))/100</f>
        <v>-1.29347245289122E-2</v>
      </c>
      <c r="X42" s="81">
        <f>(VLOOKUP($A41,'RevPAR Raw Data'!$B$6:$BE$49,'RevPAR Raw Data'!AT$1,FALSE))/100</f>
        <v>-9.1654347283017697E-3</v>
      </c>
      <c r="Y42" s="82">
        <f>(VLOOKUP($A41,'RevPAR Raw Data'!$B$6:$BE$49,'RevPAR Raw Data'!AU$1,FALSE))/100</f>
        <v>-1.6114169830744702E-3</v>
      </c>
      <c r="Z42" s="82">
        <f>(VLOOKUP($A41,'RevPAR Raw Data'!$B$6:$BE$49,'RevPAR Raw Data'!AV$1,FALSE))/100</f>
        <v>-1.41168004772609E-2</v>
      </c>
      <c r="AA42" s="82">
        <f>(VLOOKUP($A41,'RevPAR Raw Data'!$B$6:$BE$49,'RevPAR Raw Data'!AW$1,FALSE))/100</f>
        <v>-5.62189447822617E-2</v>
      </c>
      <c r="AB42" s="82">
        <f>(VLOOKUP($A41,'RevPAR Raw Data'!$B$6:$BE$49,'RevPAR Raw Data'!AX$1,FALSE))/100</f>
        <v>-2.7609665056108401E-2</v>
      </c>
      <c r="AC42" s="82">
        <f>(VLOOKUP($A41,'RevPAR Raw Data'!$B$6:$BE$49,'RevPAR Raw Data'!AY$1,FALSE))/100</f>
        <v>-2.3025450266264902E-2</v>
      </c>
      <c r="AD42" s="83">
        <f>(VLOOKUP($A41,'RevPAR Raw Data'!$B$6:$BE$49,'RevPAR Raw Data'!BA$1,FALSE))/100</f>
        <v>7.7051619945681896E-2</v>
      </c>
      <c r="AE42" s="83">
        <f>(VLOOKUP($A41,'RevPAR Raw Data'!$B$6:$BE$49,'RevPAR Raw Data'!BB$1,FALSE))/100</f>
        <v>6.3844629125080404E-2</v>
      </c>
      <c r="AF42" s="82">
        <f>(VLOOKUP($A41,'RevPAR Raw Data'!$B$6:$BE$49,'RevPAR Raw Data'!BC$1,FALSE))/100</f>
        <v>7.0495551241492399E-2</v>
      </c>
      <c r="AG42" s="84">
        <f>(VLOOKUP($A41,'RevPAR Raw Data'!$B$6:$BE$49,'RevPAR Raw Data'!BE$1,FALSE))/100</f>
        <v>-6.21113026308766E-4</v>
      </c>
    </row>
    <row r="43" spans="1:33" x14ac:dyDescent="0.2">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x14ac:dyDescent="0.2">
      <c r="A44" s="108" t="s">
        <v>29</v>
      </c>
      <c r="B44" s="109">
        <f>(VLOOKUP($A44,'Occupancy Raw Data'!$B$8:$BE$45,'Occupancy Raw Data'!AG$3,FALSE))/100</f>
        <v>0.48415922014622198</v>
      </c>
      <c r="C44" s="110">
        <f>(VLOOKUP($A44,'Occupancy Raw Data'!$B$8:$BE$45,'Occupancy Raw Data'!AH$3,FALSE))/100</f>
        <v>0.59096263200649801</v>
      </c>
      <c r="D44" s="110">
        <f>(VLOOKUP($A44,'Occupancy Raw Data'!$B$8:$BE$45,'Occupancy Raw Data'!AI$3,FALSE))/100</f>
        <v>0.62126320064987806</v>
      </c>
      <c r="E44" s="110">
        <f>(VLOOKUP($A44,'Occupancy Raw Data'!$B$8:$BE$45,'Occupancy Raw Data'!AJ$3,FALSE))/100</f>
        <v>0.65741267262388303</v>
      </c>
      <c r="F44" s="110">
        <f>(VLOOKUP($A44,'Occupancy Raw Data'!$B$8:$BE$45,'Occupancy Raw Data'!AK$3,FALSE))/100</f>
        <v>0.67355808285946295</v>
      </c>
      <c r="G44" s="111">
        <f>(VLOOKUP($A44,'Occupancy Raw Data'!$B$8:$BE$45,'Occupancy Raw Data'!AL$3,FALSE))/100</f>
        <v>0.60547116165718895</v>
      </c>
      <c r="H44" s="91">
        <f>(VLOOKUP($A44,'Occupancy Raw Data'!$B$8:$BE$45,'Occupancy Raw Data'!AN$3,FALSE))/100</f>
        <v>0.77408610885458895</v>
      </c>
      <c r="I44" s="91">
        <f>(VLOOKUP($A44,'Occupancy Raw Data'!$B$8:$BE$45,'Occupancy Raw Data'!AO$3,FALSE))/100</f>
        <v>0.75422420796100698</v>
      </c>
      <c r="J44" s="111">
        <f>(VLOOKUP($A44,'Occupancy Raw Data'!$B$8:$BE$45,'Occupancy Raw Data'!AP$3,FALSE))/100</f>
        <v>0.76415515840779802</v>
      </c>
      <c r="K44" s="112">
        <f>(VLOOKUP($A44,'Occupancy Raw Data'!$B$8:$BE$45,'Occupancy Raw Data'!AR$3,FALSE))/100</f>
        <v>0.65080944644307703</v>
      </c>
      <c r="M44" s="113">
        <f>VLOOKUP($A44,'ADR Raw Data'!$B$6:$BE$43,'ADR Raw Data'!AG$1,FALSE)</f>
        <v>94.834091862416102</v>
      </c>
      <c r="N44" s="114">
        <f>VLOOKUP($A44,'ADR Raw Data'!$B$6:$BE$43,'ADR Raw Data'!AH$1,FALSE)</f>
        <v>98.137816419808203</v>
      </c>
      <c r="O44" s="114">
        <f>VLOOKUP($A44,'ADR Raw Data'!$B$6:$BE$43,'ADR Raw Data'!AI$1,FALSE)</f>
        <v>100.416527736916</v>
      </c>
      <c r="P44" s="114">
        <f>VLOOKUP($A44,'ADR Raw Data'!$B$6:$BE$43,'ADR Raw Data'!AJ$1,FALSE)</f>
        <v>100.639363627938</v>
      </c>
      <c r="Q44" s="114">
        <f>VLOOKUP($A44,'ADR Raw Data'!$B$6:$BE$43,'ADR Raw Data'!AK$1,FALSE)</f>
        <v>102.171790387746</v>
      </c>
      <c r="R44" s="115">
        <f>VLOOKUP($A44,'ADR Raw Data'!$B$6:$BE$43,'ADR Raw Data'!AL$1,FALSE)</f>
        <v>99.5178376837261</v>
      </c>
      <c r="S44" s="114">
        <f>VLOOKUP($A44,'ADR Raw Data'!$B$6:$BE$43,'ADR Raw Data'!AN$1,FALSE)</f>
        <v>120.91757634589101</v>
      </c>
      <c r="T44" s="114">
        <f>VLOOKUP($A44,'ADR Raw Data'!$B$6:$BE$43,'ADR Raw Data'!AO$1,FALSE)</f>
        <v>120.886328019817</v>
      </c>
      <c r="U44" s="115">
        <f>VLOOKUP($A44,'ADR Raw Data'!$B$6:$BE$43,'ADR Raw Data'!AP$1,FALSE)</f>
        <v>120.902155234273</v>
      </c>
      <c r="V44" s="116">
        <f>VLOOKUP($A44,'ADR Raw Data'!$B$6:$BE$43,'ADR Raw Data'!AR$1,FALSE)</f>
        <v>106.691733275083</v>
      </c>
      <c r="X44" s="113">
        <f>VLOOKUP($A44,'RevPAR Raw Data'!$B$6:$BE$43,'RevPAR Raw Data'!AG$1,FALSE)</f>
        <v>45.914799959382599</v>
      </c>
      <c r="Y44" s="114">
        <f>VLOOKUP($A44,'RevPAR Raw Data'!$B$6:$BE$43,'RevPAR Raw Data'!AH$1,FALSE)</f>
        <v>57.995782290820401</v>
      </c>
      <c r="Z44" s="114">
        <f>VLOOKUP($A44,'RevPAR Raw Data'!$B$6:$BE$43,'RevPAR Raw Data'!AI$1,FALSE)</f>
        <v>62.385093419983697</v>
      </c>
      <c r="AA44" s="114">
        <f>VLOOKUP($A44,'RevPAR Raw Data'!$B$6:$BE$43,'RevPAR Raw Data'!AJ$1,FALSE)</f>
        <v>66.161593013809906</v>
      </c>
      <c r="AB44" s="114">
        <f>VLOOKUP($A44,'RevPAR Raw Data'!$B$6:$BE$43,'RevPAR Raw Data'!AK$1,FALSE)</f>
        <v>68.818635255889504</v>
      </c>
      <c r="AC44" s="115">
        <f>VLOOKUP($A44,'RevPAR Raw Data'!$B$6:$BE$43,'RevPAR Raw Data'!AL$1,FALSE)</f>
        <v>60.255180787977203</v>
      </c>
      <c r="AD44" s="114">
        <f>VLOOKUP($A44,'RevPAR Raw Data'!$B$6:$BE$43,'RevPAR Raw Data'!AN$1,FALSE)</f>
        <v>93.600616165718904</v>
      </c>
      <c r="AE44" s="114">
        <f>VLOOKUP($A44,'RevPAR Raw Data'!$B$6:$BE$43,'RevPAR Raw Data'!AO$1,FALSE)</f>
        <v>91.175395004061699</v>
      </c>
      <c r="AF44" s="115">
        <f>VLOOKUP($A44,'RevPAR Raw Data'!$B$6:$BE$43,'RevPAR Raw Data'!AP$1,FALSE)</f>
        <v>92.388005584890294</v>
      </c>
      <c r="AG44" s="116">
        <f>VLOOKUP($A44,'RevPAR Raw Data'!$B$6:$BE$43,'RevPAR Raw Data'!AR$1,FALSE)</f>
        <v>69.435987872809505</v>
      </c>
    </row>
    <row r="45" spans="1:33" x14ac:dyDescent="0.2">
      <c r="A45" s="93" t="s">
        <v>14</v>
      </c>
      <c r="B45" s="81">
        <f>(VLOOKUP($A44,'Occupancy Raw Data'!$B$8:$BE$51,'Occupancy Raw Data'!AT$3,FALSE))/100</f>
        <v>3.9351291493160197E-2</v>
      </c>
      <c r="C45" s="82">
        <f>(VLOOKUP($A44,'Occupancy Raw Data'!$B$8:$BE$51,'Occupancy Raw Data'!AU$3,FALSE))/100</f>
        <v>3.4746029149058E-2</v>
      </c>
      <c r="D45" s="82">
        <f>(VLOOKUP($A44,'Occupancy Raw Data'!$B$8:$BE$51,'Occupancy Raw Data'!AV$3,FALSE))/100</f>
        <v>4.4227729748935803E-2</v>
      </c>
      <c r="E45" s="82">
        <f>(VLOOKUP($A44,'Occupancy Raw Data'!$B$8:$BE$51,'Occupancy Raw Data'!AW$3,FALSE))/100</f>
        <v>5.5101321995327003E-2</v>
      </c>
      <c r="F45" s="82">
        <f>(VLOOKUP($A44,'Occupancy Raw Data'!$B$8:$BE$51,'Occupancy Raw Data'!AX$3,FALSE))/100</f>
        <v>7.9350699927284205E-2</v>
      </c>
      <c r="G45" s="82">
        <f>(VLOOKUP($A44,'Occupancy Raw Data'!$B$8:$BE$51,'Occupancy Raw Data'!AY$3,FALSE))/100</f>
        <v>5.1548450431601195E-2</v>
      </c>
      <c r="H45" s="83">
        <f>(VLOOKUP($A44,'Occupancy Raw Data'!$B$8:$BE$51,'Occupancy Raw Data'!BA$3,FALSE))/100</f>
        <v>9.1070249317958096E-2</v>
      </c>
      <c r="I45" s="83">
        <f>(VLOOKUP($A44,'Occupancy Raw Data'!$B$8:$BE$51,'Occupancy Raw Data'!BB$3,FALSE))/100</f>
        <v>4.49411369692225E-2</v>
      </c>
      <c r="J45" s="82">
        <f>(VLOOKUP($A44,'Occupancy Raw Data'!$B$8:$BE$51,'Occupancy Raw Data'!BC$3,FALSE))/100</f>
        <v>6.7807284020112102E-2</v>
      </c>
      <c r="K45" s="84">
        <f>(VLOOKUP($A44,'Occupancy Raw Data'!$B$8:$BE$51,'Occupancy Raw Data'!BE$3,FALSE))/100</f>
        <v>5.6953332117295502E-2</v>
      </c>
      <c r="M45" s="81">
        <f>(VLOOKUP($A44,'ADR Raw Data'!$B$6:$BE$49,'ADR Raw Data'!AT$1,FALSE))/100</f>
        <v>-2.0244866531244302E-2</v>
      </c>
      <c r="N45" s="82">
        <f>(VLOOKUP($A44,'ADR Raw Data'!$B$6:$BE$49,'ADR Raw Data'!AU$1,FALSE))/100</f>
        <v>-2.6880159301230201E-2</v>
      </c>
      <c r="O45" s="82">
        <f>(VLOOKUP($A44,'ADR Raw Data'!$B$6:$BE$49,'ADR Raw Data'!AV$1,FALSE))/100</f>
        <v>-1.3171560715671099E-2</v>
      </c>
      <c r="P45" s="82">
        <f>(VLOOKUP($A44,'ADR Raw Data'!$B$6:$BE$49,'ADR Raw Data'!AW$1,FALSE))/100</f>
        <v>-2.1589458986165901E-2</v>
      </c>
      <c r="Q45" s="82">
        <f>(VLOOKUP($A44,'ADR Raw Data'!$B$6:$BE$49,'ADR Raw Data'!AX$1,FALSE))/100</f>
        <v>-1.0910899911931499E-2</v>
      </c>
      <c r="R45" s="82">
        <f>(VLOOKUP($A44,'ADR Raw Data'!$B$6:$BE$49,'ADR Raw Data'!AY$1,FALSE))/100</f>
        <v>-1.80406102163207E-2</v>
      </c>
      <c r="S45" s="83">
        <f>(VLOOKUP($A44,'ADR Raw Data'!$B$6:$BE$49,'ADR Raw Data'!BA$1,FALSE))/100</f>
        <v>1.40528343807232E-2</v>
      </c>
      <c r="T45" s="83">
        <f>(VLOOKUP($A44,'ADR Raw Data'!$B$6:$BE$49,'ADR Raw Data'!BB$1,FALSE))/100</f>
        <v>-7.1847272636260291E-3</v>
      </c>
      <c r="U45" s="82">
        <f>(VLOOKUP($A44,'ADR Raw Data'!$B$6:$BE$49,'ADR Raw Data'!BC$1,FALSE))/100</f>
        <v>3.2345250801221396E-3</v>
      </c>
      <c r="V45" s="84">
        <f>(VLOOKUP($A44,'ADR Raw Data'!$B$6:$BE$49,'ADR Raw Data'!BE$1,FALSE))/100</f>
        <v>-9.4541609652527905E-3</v>
      </c>
      <c r="X45" s="81">
        <f>(VLOOKUP($A44,'RevPAR Raw Data'!$B$6:$BE$49,'RevPAR Raw Data'!AT$1,FALSE))/100</f>
        <v>1.8309763317804699E-2</v>
      </c>
      <c r="Y45" s="82">
        <f>(VLOOKUP($A44,'RevPAR Raw Data'!$B$6:$BE$49,'RevPAR Raw Data'!AU$1,FALSE))/100</f>
        <v>6.9318910492159099E-3</v>
      </c>
      <c r="Z45" s="82">
        <f>(VLOOKUP($A44,'RevPAR Raw Data'!$B$6:$BE$49,'RevPAR Raw Data'!AV$1,FALSE))/100</f>
        <v>3.0473620805560202E-2</v>
      </c>
      <c r="AA45" s="82">
        <f>(VLOOKUP($A44,'RevPAR Raw Data'!$B$6:$BE$49,'RevPAR Raw Data'!AW$1,FALSE))/100</f>
        <v>3.2322255277859396E-2</v>
      </c>
      <c r="AB45" s="82">
        <f>(VLOOKUP($A44,'RevPAR Raw Data'!$B$6:$BE$49,'RevPAR Raw Data'!AX$1,FALSE))/100</f>
        <v>6.7574012470504402E-2</v>
      </c>
      <c r="AC45" s="82">
        <f>(VLOOKUP($A44,'RevPAR Raw Data'!$B$6:$BE$49,'RevPAR Raw Data'!AY$1,FALSE))/100</f>
        <v>3.2577874713788597E-2</v>
      </c>
      <c r="AD45" s="83">
        <f>(VLOOKUP($A44,'RevPAR Raw Data'!$B$6:$BE$49,'RevPAR Raw Data'!BA$1,FALSE))/100</f>
        <v>0.10640287882935701</v>
      </c>
      <c r="AE45" s="83">
        <f>(VLOOKUP($A44,'RevPAR Raw Data'!$B$6:$BE$49,'RevPAR Raw Data'!BB$1,FALSE))/100</f>
        <v>3.7433519893555395E-2</v>
      </c>
      <c r="AF45" s="82">
        <f>(VLOOKUP($A44,'RevPAR Raw Data'!$B$6:$BE$49,'RevPAR Raw Data'!BC$1,FALSE))/100</f>
        <v>7.1261133461012302E-2</v>
      </c>
      <c r="AG45" s="84">
        <f>(VLOOKUP($A44,'RevPAR Raw Data'!$B$6:$BE$49,'RevPAR Raw Data'!BE$1,FALSE))/100</f>
        <v>4.6960725182698296E-2</v>
      </c>
    </row>
    <row r="46" spans="1:33" x14ac:dyDescent="0.2">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x14ac:dyDescent="0.2">
      <c r="A47" s="108" t="s">
        <v>30</v>
      </c>
      <c r="B47" s="109">
        <f>(VLOOKUP($A47,'Occupancy Raw Data'!$B$8:$BE$45,'Occupancy Raw Data'!AG$3,FALSE))/100</f>
        <v>0.46024872307350601</v>
      </c>
      <c r="C47" s="110">
        <f>(VLOOKUP($A47,'Occupancy Raw Data'!$B$8:$BE$45,'Occupancy Raw Data'!AH$3,FALSE))/100</f>
        <v>0.62153009105041002</v>
      </c>
      <c r="D47" s="110">
        <f>(VLOOKUP($A47,'Occupancy Raw Data'!$B$8:$BE$45,'Occupancy Raw Data'!AI$3,FALSE))/100</f>
        <v>0.65739506995336394</v>
      </c>
      <c r="E47" s="110">
        <f>(VLOOKUP($A47,'Occupancy Raw Data'!$B$8:$BE$45,'Occupancy Raw Data'!AJ$3,FALSE))/100</f>
        <v>0.65872751499000604</v>
      </c>
      <c r="F47" s="110">
        <f>(VLOOKUP($A47,'Occupancy Raw Data'!$B$8:$BE$45,'Occupancy Raw Data'!AK$3,FALSE))/100</f>
        <v>0.62103042416166898</v>
      </c>
      <c r="G47" s="111">
        <f>(VLOOKUP($A47,'Occupancy Raw Data'!$B$8:$BE$45,'Occupancy Raw Data'!AL$3,FALSE))/100</f>
        <v>0.60378636464579105</v>
      </c>
      <c r="H47" s="91">
        <f>(VLOOKUP($A47,'Occupancy Raw Data'!$B$8:$BE$45,'Occupancy Raw Data'!AN$3,FALSE))/100</f>
        <v>0.66211414612480501</v>
      </c>
      <c r="I47" s="91">
        <f>(VLOOKUP($A47,'Occupancy Raw Data'!$B$8:$BE$45,'Occupancy Raw Data'!AO$3,FALSE))/100</f>
        <v>0.660282034199422</v>
      </c>
      <c r="J47" s="111">
        <f>(VLOOKUP($A47,'Occupancy Raw Data'!$B$8:$BE$45,'Occupancy Raw Data'!AP$3,FALSE))/100</f>
        <v>0.66119809016211406</v>
      </c>
      <c r="K47" s="112">
        <f>(VLOOKUP($A47,'Occupancy Raw Data'!$B$8:$BE$45,'Occupancy Raw Data'!AR$3,FALSE))/100</f>
        <v>0.62018971479331197</v>
      </c>
      <c r="M47" s="113">
        <f>VLOOKUP($A47,'ADR Raw Data'!$B$6:$BE$43,'ADR Raw Data'!AG$1,FALSE)</f>
        <v>99.122072376356996</v>
      </c>
      <c r="N47" s="114">
        <f>VLOOKUP($A47,'ADR Raw Data'!$B$6:$BE$43,'ADR Raw Data'!AH$1,FALSE)</f>
        <v>109.828771773112</v>
      </c>
      <c r="O47" s="114">
        <f>VLOOKUP($A47,'ADR Raw Data'!$B$6:$BE$43,'ADR Raw Data'!AI$1,FALSE)</f>
        <v>112.713192297947</v>
      </c>
      <c r="P47" s="114">
        <f>VLOOKUP($A47,'ADR Raw Data'!$B$6:$BE$43,'ADR Raw Data'!AJ$1,FALSE)</f>
        <v>110.758963337547</v>
      </c>
      <c r="Q47" s="114">
        <f>VLOOKUP($A47,'ADR Raw Data'!$B$6:$BE$43,'ADR Raw Data'!AK$1,FALSE)</f>
        <v>106.915523869122</v>
      </c>
      <c r="R47" s="115">
        <f>VLOOKUP($A47,'ADR Raw Data'!$B$6:$BE$43,'ADR Raw Data'!AL$1,FALSE)</f>
        <v>108.428271879655</v>
      </c>
      <c r="S47" s="114">
        <f>VLOOKUP($A47,'ADR Raw Data'!$B$6:$BE$43,'ADR Raw Data'!AN$1,FALSE)</f>
        <v>117.705727821566</v>
      </c>
      <c r="T47" s="114">
        <f>VLOOKUP($A47,'ADR Raw Data'!$B$6:$BE$43,'ADR Raw Data'!AO$1,FALSE)</f>
        <v>118.864483309509</v>
      </c>
      <c r="U47" s="115">
        <f>VLOOKUP($A47,'ADR Raw Data'!$B$6:$BE$43,'ADR Raw Data'!AP$1,FALSE)</f>
        <v>118.284302867458</v>
      </c>
      <c r="V47" s="116">
        <f>VLOOKUP($A47,'ADR Raw Data'!$B$6:$BE$43,'ADR Raw Data'!AR$1,FALSE)</f>
        <v>111.43048173819599</v>
      </c>
      <c r="X47" s="113">
        <f>VLOOKUP($A47,'RevPAR Raw Data'!$B$6:$BE$43,'RevPAR Raw Data'!AG$1,FALSE)</f>
        <v>45.620807239618003</v>
      </c>
      <c r="Y47" s="114">
        <f>VLOOKUP($A47,'RevPAR Raw Data'!$B$6:$BE$43,'RevPAR Raw Data'!AH$1,FALSE)</f>
        <v>68.261886520097704</v>
      </c>
      <c r="Z47" s="114">
        <f>VLOOKUP($A47,'RevPAR Raw Data'!$B$6:$BE$43,'RevPAR Raw Data'!AI$1,FALSE)</f>
        <v>74.097096935376399</v>
      </c>
      <c r="AA47" s="114">
        <f>VLOOKUP($A47,'RevPAR Raw Data'!$B$6:$BE$43,'RevPAR Raw Data'!AJ$1,FALSE)</f>
        <v>72.959976682211803</v>
      </c>
      <c r="AB47" s="114">
        <f>VLOOKUP($A47,'RevPAR Raw Data'!$B$6:$BE$43,'RevPAR Raw Data'!AK$1,FALSE)</f>
        <v>66.397793137907996</v>
      </c>
      <c r="AC47" s="115">
        <f>VLOOKUP($A47,'RevPAR Raw Data'!$B$6:$BE$43,'RevPAR Raw Data'!AL$1,FALSE)</f>
        <v>65.467512103042395</v>
      </c>
      <c r="AD47" s="114">
        <f>VLOOKUP($A47,'RevPAR Raw Data'!$B$6:$BE$43,'RevPAR Raw Data'!AN$1,FALSE)</f>
        <v>77.934627470575094</v>
      </c>
      <c r="AE47" s="114">
        <f>VLOOKUP($A47,'RevPAR Raw Data'!$B$6:$BE$43,'RevPAR Raw Data'!AO$1,FALSE)</f>
        <v>78.484082833666406</v>
      </c>
      <c r="AF47" s="115">
        <f>VLOOKUP($A47,'RevPAR Raw Data'!$B$6:$BE$43,'RevPAR Raw Data'!AP$1,FALSE)</f>
        <v>78.209355152120807</v>
      </c>
      <c r="AG47" s="116">
        <f>VLOOKUP($A47,'RevPAR Raw Data'!$B$6:$BE$43,'RevPAR Raw Data'!AR$1,FALSE)</f>
        <v>69.108038688493295</v>
      </c>
    </row>
    <row r="48" spans="1:33" x14ac:dyDescent="0.2">
      <c r="A48" s="93" t="s">
        <v>14</v>
      </c>
      <c r="B48" s="81">
        <f>(VLOOKUP($A47,'Occupancy Raw Data'!$B$8:$BE$51,'Occupancy Raw Data'!AT$3,FALSE))/100</f>
        <v>-6.8572876268719302E-2</v>
      </c>
      <c r="C48" s="82">
        <f>(VLOOKUP($A47,'Occupancy Raw Data'!$B$8:$BE$51,'Occupancy Raw Data'!AU$3,FALSE))/100</f>
        <v>-5.0519057823500697E-2</v>
      </c>
      <c r="D48" s="82">
        <f>(VLOOKUP($A47,'Occupancy Raw Data'!$B$8:$BE$51,'Occupancy Raw Data'!AV$3,FALSE))/100</f>
        <v>-3.4249131849237703E-2</v>
      </c>
      <c r="E48" s="82">
        <f>(VLOOKUP($A47,'Occupancy Raw Data'!$B$8:$BE$51,'Occupancy Raw Data'!AW$3,FALSE))/100</f>
        <v>-4.8045466721241797E-2</v>
      </c>
      <c r="F48" s="82">
        <f>(VLOOKUP($A47,'Occupancy Raw Data'!$B$8:$BE$51,'Occupancy Raw Data'!AX$3,FALSE))/100</f>
        <v>-6.0878134201800702E-2</v>
      </c>
      <c r="G48" s="82">
        <f>(VLOOKUP($A47,'Occupancy Raw Data'!$B$8:$BE$51,'Occupancy Raw Data'!AY$3,FALSE))/100</f>
        <v>-5.1456807965299403E-2</v>
      </c>
      <c r="H48" s="83">
        <f>(VLOOKUP($A47,'Occupancy Raw Data'!$B$8:$BE$51,'Occupancy Raw Data'!BA$3,FALSE))/100</f>
        <v>-3.0408668566785101E-2</v>
      </c>
      <c r="I48" s="83">
        <f>(VLOOKUP($A47,'Occupancy Raw Data'!$B$8:$BE$51,'Occupancy Raw Data'!BB$3,FALSE))/100</f>
        <v>-4.7011009323824203E-2</v>
      </c>
      <c r="J48" s="82">
        <f>(VLOOKUP($A47,'Occupancy Raw Data'!$B$8:$BE$51,'Occupancy Raw Data'!BC$3,FALSE))/100</f>
        <v>-3.87700231385983E-2</v>
      </c>
      <c r="K48" s="84">
        <f>(VLOOKUP($A47,'Occupancy Raw Data'!$B$8:$BE$51,'Occupancy Raw Data'!BE$3,FALSE))/100</f>
        <v>-4.7627944338552303E-2</v>
      </c>
      <c r="M48" s="81">
        <f>(VLOOKUP($A47,'ADR Raw Data'!$B$6:$BE$49,'ADR Raw Data'!AT$1,FALSE))/100</f>
        <v>1.75061379057871E-2</v>
      </c>
      <c r="N48" s="82">
        <f>(VLOOKUP($A47,'ADR Raw Data'!$B$6:$BE$49,'ADR Raw Data'!AU$1,FALSE))/100</f>
        <v>2.0608659356701402E-2</v>
      </c>
      <c r="O48" s="82">
        <f>(VLOOKUP($A47,'ADR Raw Data'!$B$6:$BE$49,'ADR Raw Data'!AV$1,FALSE))/100</f>
        <v>1.53700725780353E-2</v>
      </c>
      <c r="P48" s="82">
        <f>(VLOOKUP($A47,'ADR Raw Data'!$B$6:$BE$49,'ADR Raw Data'!AW$1,FALSE))/100</f>
        <v>-3.1634084450643E-3</v>
      </c>
      <c r="Q48" s="82">
        <f>(VLOOKUP($A47,'ADR Raw Data'!$B$6:$BE$49,'ADR Raw Data'!AX$1,FALSE))/100</f>
        <v>-2.3769944464643502E-2</v>
      </c>
      <c r="R48" s="82">
        <f>(VLOOKUP($A47,'ADR Raw Data'!$B$6:$BE$49,'ADR Raw Data'!AY$1,FALSE))/100</f>
        <v>4.7856407403031901E-3</v>
      </c>
      <c r="S48" s="83">
        <f>(VLOOKUP($A47,'ADR Raw Data'!$B$6:$BE$49,'ADR Raw Data'!BA$1,FALSE))/100</f>
        <v>3.0869333945110902E-2</v>
      </c>
      <c r="T48" s="83">
        <f>(VLOOKUP($A47,'ADR Raw Data'!$B$6:$BE$49,'ADR Raw Data'!BB$1,FALSE))/100</f>
        <v>3.5248322186745805E-2</v>
      </c>
      <c r="U48" s="82">
        <f>(VLOOKUP($A47,'ADR Raw Data'!$B$6:$BE$49,'ADR Raw Data'!BC$1,FALSE))/100</f>
        <v>3.3037089881748201E-2</v>
      </c>
      <c r="V48" s="84">
        <f>(VLOOKUP($A47,'ADR Raw Data'!$B$6:$BE$49,'ADR Raw Data'!BE$1,FALSE))/100</f>
        <v>1.3920592155203E-2</v>
      </c>
      <c r="X48" s="81">
        <f>(VLOOKUP($A47,'RevPAR Raw Data'!$B$6:$BE$49,'RevPAR Raw Data'!AT$1,FALSE))/100</f>
        <v>-5.2267184591488797E-2</v>
      </c>
      <c r="Y48" s="82">
        <f>(VLOOKUP($A47,'RevPAR Raw Data'!$B$6:$BE$49,'RevPAR Raw Data'!AU$1,FALSE))/100</f>
        <v>-3.0951528520505298E-2</v>
      </c>
      <c r="Z48" s="82">
        <f>(VLOOKUP($A47,'RevPAR Raw Data'!$B$6:$BE$49,'RevPAR Raw Data'!AV$1,FALSE))/100</f>
        <v>-1.9405470913459899E-2</v>
      </c>
      <c r="AA48" s="82">
        <f>(VLOOKUP($A47,'RevPAR Raw Data'!$B$6:$BE$49,'RevPAR Raw Data'!AW$1,FALSE))/100</f>
        <v>-5.1056887731133101E-2</v>
      </c>
      <c r="AB48" s="82">
        <f>(VLOOKUP($A47,'RevPAR Raw Data'!$B$6:$BE$49,'RevPAR Raw Data'!AX$1,FALSE))/100</f>
        <v>-8.320100879735641E-2</v>
      </c>
      <c r="AC48" s="82">
        <f>(VLOOKUP($A47,'RevPAR Raw Data'!$B$6:$BE$49,'RevPAR Raw Data'!AY$1,FALSE))/100</f>
        <v>-4.6917421021560907E-2</v>
      </c>
      <c r="AD48" s="83">
        <f>(VLOOKUP($A47,'RevPAR Raw Data'!$B$6:$BE$49,'RevPAR Raw Data'!BA$1,FALSE))/100</f>
        <v>-4.7802996648840698E-4</v>
      </c>
      <c r="AE48" s="83">
        <f>(VLOOKUP($A47,'RevPAR Raw Data'!$B$6:$BE$49,'RevPAR Raw Data'!BB$1,FALSE))/100</f>
        <v>-1.34197463400486E-2</v>
      </c>
      <c r="AF48" s="82">
        <f>(VLOOKUP($A47,'RevPAR Raw Data'!$B$6:$BE$49,'RevPAR Raw Data'!BC$1,FALSE))/100</f>
        <v>-7.0137819959973802E-3</v>
      </c>
      <c r="AG48" s="84">
        <f>(VLOOKUP($A47,'RevPAR Raw Data'!$B$6:$BE$49,'RevPAR Raw Data'!BE$1,FALSE))/100</f>
        <v>-3.43703613716769E-2</v>
      </c>
    </row>
    <row r="49" spans="1:33" x14ac:dyDescent="0.2">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x14ac:dyDescent="0.2">
      <c r="A50" s="108" t="s">
        <v>31</v>
      </c>
      <c r="B50" s="109">
        <f>(VLOOKUP($A50,'Occupancy Raw Data'!$B$8:$BE$45,'Occupancy Raw Data'!AG$3,FALSE))/100</f>
        <v>0.47837678556394303</v>
      </c>
      <c r="C50" s="110">
        <f>(VLOOKUP($A50,'Occupancy Raw Data'!$B$8:$BE$45,'Occupancy Raw Data'!AH$3,FALSE))/100</f>
        <v>0.56750764740549398</v>
      </c>
      <c r="D50" s="110">
        <f>(VLOOKUP($A50,'Occupancy Raw Data'!$B$8:$BE$45,'Occupancy Raw Data'!AI$3,FALSE))/100</f>
        <v>0.59613279824881404</v>
      </c>
      <c r="E50" s="110">
        <f>(VLOOKUP($A50,'Occupancy Raw Data'!$B$8:$BE$45,'Occupancy Raw Data'!AJ$3,FALSE))/100</f>
        <v>0.62927623270563804</v>
      </c>
      <c r="F50" s="110">
        <f>(VLOOKUP($A50,'Occupancy Raw Data'!$B$8:$BE$45,'Occupancy Raw Data'!AK$3,FALSE))/100</f>
        <v>0.62028513695554499</v>
      </c>
      <c r="G50" s="111">
        <f>(VLOOKUP($A50,'Occupancy Raw Data'!$B$8:$BE$45,'Occupancy Raw Data'!AL$3,FALSE))/100</f>
        <v>0.57831548460968496</v>
      </c>
      <c r="H50" s="91">
        <f>(VLOOKUP($A50,'Occupancy Raw Data'!$B$8:$BE$45,'Occupancy Raw Data'!AN$3,FALSE))/100</f>
        <v>0.74158060170633111</v>
      </c>
      <c r="I50" s="91">
        <f>(VLOOKUP($A50,'Occupancy Raw Data'!$B$8:$BE$45,'Occupancy Raw Data'!AO$3,FALSE))/100</f>
        <v>0.69193421643466491</v>
      </c>
      <c r="J50" s="111">
        <f>(VLOOKUP($A50,'Occupancy Raw Data'!$B$8:$BE$45,'Occupancy Raw Data'!AP$3,FALSE))/100</f>
        <v>0.71675740907049801</v>
      </c>
      <c r="K50" s="112">
        <f>(VLOOKUP($A50,'Occupancy Raw Data'!$B$8:$BE$45,'Occupancy Raw Data'!AR$3,FALSE))/100</f>
        <v>0.61786968584120405</v>
      </c>
      <c r="M50" s="113">
        <f>VLOOKUP($A50,'ADR Raw Data'!$B$6:$BE$43,'ADR Raw Data'!AG$1,FALSE)</f>
        <v>106.269028511087</v>
      </c>
      <c r="N50" s="114">
        <f>VLOOKUP($A50,'ADR Raw Data'!$B$6:$BE$43,'ADR Raw Data'!AH$1,FALSE)</f>
        <v>108.051582434971</v>
      </c>
      <c r="O50" s="114">
        <f>VLOOKUP($A50,'ADR Raw Data'!$B$6:$BE$43,'ADR Raw Data'!AI$1,FALSE)</f>
        <v>108.528849449204</v>
      </c>
      <c r="P50" s="114">
        <f>VLOOKUP($A50,'ADR Raw Data'!$B$6:$BE$43,'ADR Raw Data'!AJ$1,FALSE)</f>
        <v>107.929560272934</v>
      </c>
      <c r="Q50" s="114">
        <f>VLOOKUP($A50,'ADR Raw Data'!$B$6:$BE$43,'ADR Raw Data'!AK$1,FALSE)</f>
        <v>111.681474074744</v>
      </c>
      <c r="R50" s="115">
        <f>VLOOKUP($A50,'ADR Raw Data'!$B$6:$BE$43,'ADR Raw Data'!AL$1,FALSE)</f>
        <v>108.607165041005</v>
      </c>
      <c r="S50" s="114">
        <f>VLOOKUP($A50,'ADR Raw Data'!$B$6:$BE$43,'ADR Raw Data'!AN$1,FALSE)</f>
        <v>137.685273236451</v>
      </c>
      <c r="T50" s="114">
        <f>VLOOKUP($A50,'ADR Raw Data'!$B$6:$BE$43,'ADR Raw Data'!AO$1,FALSE)</f>
        <v>137.078828635165</v>
      </c>
      <c r="U50" s="115">
        <f>VLOOKUP($A50,'ADR Raw Data'!$B$6:$BE$43,'ADR Raw Data'!AP$1,FALSE)</f>
        <v>137.39255232091401</v>
      </c>
      <c r="V50" s="116">
        <f>VLOOKUP($A50,'ADR Raw Data'!$B$6:$BE$43,'ADR Raw Data'!AR$1,FALSE)</f>
        <v>118.147692162944</v>
      </c>
      <c r="X50" s="113">
        <f>VLOOKUP($A50,'RevPAR Raw Data'!$B$6:$BE$43,'RevPAR Raw Data'!AG$1,FALSE)</f>
        <v>50.836636264137098</v>
      </c>
      <c r="Y50" s="114">
        <f>VLOOKUP($A50,'RevPAR Raw Data'!$B$6:$BE$43,'RevPAR Raw Data'!AH$1,FALSE)</f>
        <v>61.320099346111697</v>
      </c>
      <c r="Z50" s="114">
        <f>VLOOKUP($A50,'RevPAR Raw Data'!$B$6:$BE$43,'RevPAR Raw Data'!AI$1,FALSE)</f>
        <v>64.697606712878496</v>
      </c>
      <c r="AA50" s="114">
        <f>VLOOKUP($A50,'RevPAR Raw Data'!$B$6:$BE$43,'RevPAR Raw Data'!AJ$1,FALSE)</f>
        <v>67.917507086127998</v>
      </c>
      <c r="AB50" s="114">
        <f>VLOOKUP($A50,'RevPAR Raw Data'!$B$6:$BE$43,'RevPAR Raw Data'!AK$1,FALSE)</f>
        <v>69.274358441849998</v>
      </c>
      <c r="AC50" s="115">
        <f>VLOOKUP($A50,'RevPAR Raw Data'!$B$6:$BE$43,'RevPAR Raw Data'!AL$1,FALSE)</f>
        <v>62.8092052827731</v>
      </c>
      <c r="AD50" s="114">
        <f>VLOOKUP($A50,'RevPAR Raw Data'!$B$6:$BE$43,'RevPAR Raw Data'!AN$1,FALSE)</f>
        <v>102.104727772788</v>
      </c>
      <c r="AE50" s="114">
        <f>VLOOKUP($A50,'RevPAR Raw Data'!$B$6:$BE$43,'RevPAR Raw Data'!AO$1,FALSE)</f>
        <v>94.849531881454794</v>
      </c>
      <c r="AF50" s="115">
        <f>VLOOKUP($A50,'RevPAR Raw Data'!$B$6:$BE$43,'RevPAR Raw Data'!AP$1,FALSE)</f>
        <v>98.477129827121601</v>
      </c>
      <c r="AG50" s="116">
        <f>VLOOKUP($A50,'RevPAR Raw Data'!$B$6:$BE$43,'RevPAR Raw Data'!AR$1,FALSE)</f>
        <v>72.999877439581695</v>
      </c>
    </row>
    <row r="51" spans="1:33" x14ac:dyDescent="0.2">
      <c r="A51" s="93" t="s">
        <v>14</v>
      </c>
      <c r="B51" s="81">
        <f>(VLOOKUP($A50,'Occupancy Raw Data'!$B$8:$BE$51,'Occupancy Raw Data'!AT$3,FALSE))/100</f>
        <v>1.4521568418545601E-2</v>
      </c>
      <c r="C51" s="82">
        <f>(VLOOKUP($A50,'Occupancy Raw Data'!$B$8:$BE$51,'Occupancy Raw Data'!AU$3,FALSE))/100</f>
        <v>1.3017157466616001E-2</v>
      </c>
      <c r="D51" s="82">
        <f>(VLOOKUP($A50,'Occupancy Raw Data'!$B$8:$BE$51,'Occupancy Raw Data'!AV$3,FALSE))/100</f>
        <v>1.0109913922106799E-2</v>
      </c>
      <c r="E51" s="82">
        <f>(VLOOKUP($A50,'Occupancy Raw Data'!$B$8:$BE$51,'Occupancy Raw Data'!AW$3,FALSE))/100</f>
        <v>2.3747030919538198E-2</v>
      </c>
      <c r="F51" s="82">
        <f>(VLOOKUP($A50,'Occupancy Raw Data'!$B$8:$BE$51,'Occupancy Raw Data'!AX$3,FALSE))/100</f>
        <v>8.2791165506563708E-3</v>
      </c>
      <c r="G51" s="82">
        <f>(VLOOKUP($A50,'Occupancy Raw Data'!$B$8:$BE$51,'Occupancy Raw Data'!AY$3,FALSE))/100</f>
        <v>1.3954489618762399E-2</v>
      </c>
      <c r="H51" s="83">
        <f>(VLOOKUP($A50,'Occupancy Raw Data'!$B$8:$BE$51,'Occupancy Raw Data'!BA$3,FALSE))/100</f>
        <v>1.7750050964450498E-2</v>
      </c>
      <c r="I51" s="83">
        <f>(VLOOKUP($A50,'Occupancy Raw Data'!$B$8:$BE$51,'Occupancy Raw Data'!BB$3,FALSE))/100</f>
        <v>-2.4073508490897001E-2</v>
      </c>
      <c r="J51" s="82">
        <f>(VLOOKUP($A50,'Occupancy Raw Data'!$B$8:$BE$51,'Occupancy Raw Data'!BC$3,FALSE))/100</f>
        <v>-2.8759808225527999E-3</v>
      </c>
      <c r="K51" s="84">
        <f>(VLOOKUP($A50,'Occupancy Raw Data'!$B$8:$BE$51,'Occupancy Raw Data'!BE$3,FALSE))/100</f>
        <v>8.31254011233961E-3</v>
      </c>
      <c r="M51" s="81">
        <f>(VLOOKUP($A50,'ADR Raw Data'!$B$6:$BE$49,'ADR Raw Data'!AT$1,FALSE))/100</f>
        <v>2.5472093686960001E-2</v>
      </c>
      <c r="N51" s="82">
        <f>(VLOOKUP($A50,'ADR Raw Data'!$B$6:$BE$49,'ADR Raw Data'!AU$1,FALSE))/100</f>
        <v>1.2741454386965601E-2</v>
      </c>
      <c r="O51" s="82">
        <f>(VLOOKUP($A50,'ADR Raw Data'!$B$6:$BE$49,'ADR Raw Data'!AV$1,FALSE))/100</f>
        <v>1.5069988667554499E-2</v>
      </c>
      <c r="P51" s="82">
        <f>(VLOOKUP($A50,'ADR Raw Data'!$B$6:$BE$49,'ADR Raw Data'!AW$1,FALSE))/100</f>
        <v>1.3031261886132099E-2</v>
      </c>
      <c r="Q51" s="82">
        <f>(VLOOKUP($A50,'ADR Raw Data'!$B$6:$BE$49,'ADR Raw Data'!AX$1,FALSE))/100</f>
        <v>1.81839392093852E-2</v>
      </c>
      <c r="R51" s="82">
        <f>(VLOOKUP($A50,'ADR Raw Data'!$B$6:$BE$49,'ADR Raw Data'!AY$1,FALSE))/100</f>
        <v>1.6484193452770902E-2</v>
      </c>
      <c r="S51" s="83">
        <f>(VLOOKUP($A50,'ADR Raw Data'!$B$6:$BE$49,'ADR Raw Data'!BA$1,FALSE))/100</f>
        <v>9.81461113407066E-3</v>
      </c>
      <c r="T51" s="83">
        <f>(VLOOKUP($A50,'ADR Raw Data'!$B$6:$BE$49,'ADR Raw Data'!BB$1,FALSE))/100</f>
        <v>8.5603214256912089E-3</v>
      </c>
      <c r="U51" s="82">
        <f>(VLOOKUP($A50,'ADR Raw Data'!$B$6:$BE$49,'ADR Raw Data'!BC$1,FALSE))/100</f>
        <v>9.2437342032007496E-3</v>
      </c>
      <c r="V51" s="84">
        <f>(VLOOKUP($A50,'ADR Raw Data'!$B$6:$BE$49,'ADR Raw Data'!BE$1,FALSE))/100</f>
        <v>1.2733481232466199E-2</v>
      </c>
      <c r="X51" s="81">
        <f>(VLOOKUP($A50,'RevPAR Raw Data'!$B$6:$BE$49,'RevPAR Raw Data'!AT$1,FALSE))/100</f>
        <v>4.0363556856744399E-2</v>
      </c>
      <c r="Y51" s="82">
        <f>(VLOOKUP($A50,'RevPAR Raw Data'!$B$6:$BE$49,'RevPAR Raw Data'!AU$1,FALSE))/100</f>
        <v>2.5924469371690399E-2</v>
      </c>
      <c r="Z51" s="82">
        <f>(VLOOKUP($A50,'RevPAR Raw Data'!$B$6:$BE$49,'RevPAR Raw Data'!AV$1,FALSE))/100</f>
        <v>2.5332258877897501E-2</v>
      </c>
      <c r="AA51" s="82">
        <f>(VLOOKUP($A50,'RevPAR Raw Data'!$B$6:$BE$49,'RevPAR Raw Data'!AW$1,FALSE))/100</f>
        <v>3.70877465846009E-2</v>
      </c>
      <c r="AB51" s="82">
        <f>(VLOOKUP($A50,'RevPAR Raw Data'!$B$6:$BE$49,'RevPAR Raw Data'!AX$1,FALSE))/100</f>
        <v>2.66136027121061E-2</v>
      </c>
      <c r="AC51" s="82">
        <f>(VLOOKUP($A50,'RevPAR Raw Data'!$B$6:$BE$49,'RevPAR Raw Data'!AY$1,FALSE))/100</f>
        <v>3.0668711577943698E-2</v>
      </c>
      <c r="AD51" s="83">
        <f>(VLOOKUP($A50,'RevPAR Raw Data'!$B$6:$BE$49,'RevPAR Raw Data'!BA$1,FALSE))/100</f>
        <v>2.77388719463472E-2</v>
      </c>
      <c r="AE51" s="83">
        <f>(VLOOKUP($A50,'RevPAR Raw Data'!$B$6:$BE$49,'RevPAR Raw Data'!BB$1,FALSE))/100</f>
        <v>-1.5719264035731997E-2</v>
      </c>
      <c r="AF51" s="82">
        <f>(VLOOKUP($A50,'RevPAR Raw Data'!$B$6:$BE$49,'RevPAR Raw Data'!BC$1,FALSE))/100</f>
        <v>6.3411685783507695E-3</v>
      </c>
      <c r="AG51" s="84">
        <f>(VLOOKUP($A50,'RevPAR Raw Data'!$B$6:$BE$49,'RevPAR Raw Data'!BE$1,FALSE))/100</f>
        <v>2.1151868918320396E-2</v>
      </c>
    </row>
    <row r="52" spans="1:33" x14ac:dyDescent="0.2">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x14ac:dyDescent="0.2">
      <c r="A53" s="108" t="s">
        <v>32</v>
      </c>
      <c r="B53" s="109">
        <f>(VLOOKUP($A53,'Occupancy Raw Data'!$B$8:$BE$45,'Occupancy Raw Data'!AG$3,FALSE))/100</f>
        <v>0.41747416020671801</v>
      </c>
      <c r="C53" s="110">
        <f>(VLOOKUP($A53,'Occupancy Raw Data'!$B$8:$BE$45,'Occupancy Raw Data'!AH$3,FALSE))/100</f>
        <v>0.54312015503875899</v>
      </c>
      <c r="D53" s="110">
        <f>(VLOOKUP($A53,'Occupancy Raw Data'!$B$8:$BE$45,'Occupancy Raw Data'!AI$3,FALSE))/100</f>
        <v>0.57832687338501199</v>
      </c>
      <c r="E53" s="110">
        <f>(VLOOKUP($A53,'Occupancy Raw Data'!$B$8:$BE$45,'Occupancy Raw Data'!AJ$3,FALSE))/100</f>
        <v>0.57348191214470201</v>
      </c>
      <c r="F53" s="110">
        <f>(VLOOKUP($A53,'Occupancy Raw Data'!$B$8:$BE$45,'Occupancy Raw Data'!AK$3,FALSE))/100</f>
        <v>0.57445090439276403</v>
      </c>
      <c r="G53" s="111">
        <f>(VLOOKUP($A53,'Occupancy Raw Data'!$B$8:$BE$45,'Occupancy Raw Data'!AL$3,FALSE))/100</f>
        <v>0.53737080103359103</v>
      </c>
      <c r="H53" s="91">
        <f>(VLOOKUP($A53,'Occupancy Raw Data'!$B$8:$BE$45,'Occupancy Raw Data'!AN$3,FALSE))/100</f>
        <v>0.61854005167958592</v>
      </c>
      <c r="I53" s="91">
        <f>(VLOOKUP($A53,'Occupancy Raw Data'!$B$8:$BE$45,'Occupancy Raw Data'!AO$3,FALSE))/100</f>
        <v>0.59528423772609795</v>
      </c>
      <c r="J53" s="111">
        <f>(VLOOKUP($A53,'Occupancy Raw Data'!$B$8:$BE$45,'Occupancy Raw Data'!AP$3,FALSE))/100</f>
        <v>0.60691214470284205</v>
      </c>
      <c r="K53" s="112">
        <f>(VLOOKUP($A53,'Occupancy Raw Data'!$B$8:$BE$45,'Occupancy Raw Data'!AR$3,FALSE))/100</f>
        <v>0.55723975636766299</v>
      </c>
      <c r="M53" s="113">
        <f>VLOOKUP($A53,'ADR Raw Data'!$B$6:$BE$43,'ADR Raw Data'!AG$1,FALSE)</f>
        <v>85.551361702127593</v>
      </c>
      <c r="N53" s="114">
        <f>VLOOKUP($A53,'ADR Raw Data'!$B$6:$BE$43,'ADR Raw Data'!AH$1,FALSE)</f>
        <v>90.152375854891403</v>
      </c>
      <c r="O53" s="114">
        <f>VLOOKUP($A53,'ADR Raw Data'!$B$6:$BE$43,'ADR Raw Data'!AI$1,FALSE)</f>
        <v>91.943085730242899</v>
      </c>
      <c r="P53" s="114">
        <f>VLOOKUP($A53,'ADR Raw Data'!$B$6:$BE$43,'ADR Raw Data'!AJ$1,FALSE)</f>
        <v>90.905930723739701</v>
      </c>
      <c r="Q53" s="114">
        <f>VLOOKUP($A53,'ADR Raw Data'!$B$6:$BE$43,'ADR Raw Data'!AK$1,FALSE)</f>
        <v>91.721723362383997</v>
      </c>
      <c r="R53" s="115">
        <f>VLOOKUP($A53,'ADR Raw Data'!$B$6:$BE$43,'ADR Raw Data'!AL$1,FALSE)</f>
        <v>90.319290136442802</v>
      </c>
      <c r="S53" s="114">
        <f>VLOOKUP($A53,'ADR Raw Data'!$B$6:$BE$43,'ADR Raw Data'!AN$1,FALSE)</f>
        <v>99.482744125326306</v>
      </c>
      <c r="T53" s="114">
        <f>VLOOKUP($A53,'ADR Raw Data'!$B$6:$BE$43,'ADR Raw Data'!AO$1,FALSE)</f>
        <v>98.357240911557199</v>
      </c>
      <c r="U53" s="115">
        <f>VLOOKUP($A53,'ADR Raw Data'!$B$6:$BE$43,'ADR Raw Data'!AP$1,FALSE)</f>
        <v>98.930774348057398</v>
      </c>
      <c r="V53" s="116">
        <f>VLOOKUP($A53,'ADR Raw Data'!$B$6:$BE$43,'ADR Raw Data'!AR$1,FALSE)</f>
        <v>92.999036558605496</v>
      </c>
      <c r="X53" s="113">
        <f>VLOOKUP($A53,'RevPAR Raw Data'!$B$6:$BE$43,'RevPAR Raw Data'!AG$1,FALSE)</f>
        <v>35.7154828811369</v>
      </c>
      <c r="Y53" s="114">
        <f>VLOOKUP($A53,'RevPAR Raw Data'!$B$6:$BE$43,'RevPAR Raw Data'!AH$1,FALSE)</f>
        <v>48.963572351421099</v>
      </c>
      <c r="Z53" s="114">
        <f>VLOOKUP($A53,'RevPAR Raw Data'!$B$6:$BE$43,'RevPAR Raw Data'!AI$1,FALSE)</f>
        <v>53.173157299741597</v>
      </c>
      <c r="AA53" s="114">
        <f>VLOOKUP($A53,'RevPAR Raw Data'!$B$6:$BE$43,'RevPAR Raw Data'!AJ$1,FALSE)</f>
        <v>52.132906976744103</v>
      </c>
      <c r="AB53" s="114">
        <f>VLOOKUP($A53,'RevPAR Raw Data'!$B$6:$BE$43,'RevPAR Raw Data'!AK$1,FALSE)</f>
        <v>52.6896269379844</v>
      </c>
      <c r="AC53" s="115">
        <f>VLOOKUP($A53,'RevPAR Raw Data'!$B$6:$BE$43,'RevPAR Raw Data'!AL$1,FALSE)</f>
        <v>48.534949289405603</v>
      </c>
      <c r="AD53" s="114">
        <f>VLOOKUP($A53,'RevPAR Raw Data'!$B$6:$BE$43,'RevPAR Raw Data'!AN$1,FALSE)</f>
        <v>61.534061692506398</v>
      </c>
      <c r="AE53" s="114">
        <f>VLOOKUP($A53,'RevPAR Raw Data'!$B$6:$BE$43,'RevPAR Raw Data'!AO$1,FALSE)</f>
        <v>58.550515180878499</v>
      </c>
      <c r="AF53" s="115">
        <f>VLOOKUP($A53,'RevPAR Raw Data'!$B$6:$BE$43,'RevPAR Raw Data'!AP$1,FALSE)</f>
        <v>60.042288436692502</v>
      </c>
      <c r="AG53" s="116">
        <f>VLOOKUP($A53,'RevPAR Raw Data'!$B$6:$BE$43,'RevPAR Raw Data'!AR$1,FALSE)</f>
        <v>51.822760474344697</v>
      </c>
    </row>
    <row r="54" spans="1:33" x14ac:dyDescent="0.2">
      <c r="A54" s="93" t="s">
        <v>14</v>
      </c>
      <c r="B54" s="81">
        <f>(VLOOKUP($A53,'Occupancy Raw Data'!$B$8:$BE$51,'Occupancy Raw Data'!AT$3,FALSE))/100</f>
        <v>7.6186511240632804E-2</v>
      </c>
      <c r="C54" s="82">
        <f>(VLOOKUP($A53,'Occupancy Raw Data'!$B$8:$BE$51,'Occupancy Raw Data'!AU$3,FALSE))/100</f>
        <v>4.9625468164794004E-2</v>
      </c>
      <c r="D54" s="82">
        <f>(VLOOKUP($A53,'Occupancy Raw Data'!$B$8:$BE$51,'Occupancy Raw Data'!AV$3,FALSE))/100</f>
        <v>4.83021077283372E-2</v>
      </c>
      <c r="E54" s="82">
        <f>(VLOOKUP($A53,'Occupancy Raw Data'!$B$8:$BE$51,'Occupancy Raw Data'!AW$3,FALSE))/100</f>
        <v>-2.5280898876404402E-3</v>
      </c>
      <c r="F54" s="82">
        <f>(VLOOKUP($A53,'Occupancy Raw Data'!$B$8:$BE$51,'Occupancy Raw Data'!AX$3,FALSE))/100</f>
        <v>2.30083405234397E-2</v>
      </c>
      <c r="G54" s="82">
        <f>(VLOOKUP($A53,'Occupancy Raw Data'!$B$8:$BE$51,'Occupancy Raw Data'!AY$3,FALSE))/100</f>
        <v>3.5992278473130301E-2</v>
      </c>
      <c r="H54" s="83">
        <f>(VLOOKUP($A53,'Occupancy Raw Data'!$B$8:$BE$51,'Occupancy Raw Data'!BA$3,FALSE))/100</f>
        <v>2.6116479498563503E-4</v>
      </c>
      <c r="I54" s="83">
        <f>(VLOOKUP($A53,'Occupancy Raw Data'!$B$8:$BE$51,'Occupancy Raw Data'!BB$3,FALSE))/100</f>
        <v>-3.7837837837837803E-3</v>
      </c>
      <c r="J54" s="82">
        <f>(VLOOKUP($A53,'Occupancy Raw Data'!$B$8:$BE$51,'Occupancy Raw Data'!BC$3,FALSE))/100</f>
        <v>-1.7266569265506702E-3</v>
      </c>
      <c r="K54" s="84">
        <f>(VLOOKUP($A53,'Occupancy Raw Data'!$B$8:$BE$51,'Occupancy Raw Data'!BE$3,FALSE))/100</f>
        <v>2.3952857385111003E-2</v>
      </c>
      <c r="M54" s="81">
        <f>(VLOOKUP($A53,'ADR Raw Data'!$B$6:$BE$49,'ADR Raw Data'!AT$1,FALSE))/100</f>
        <v>6.0052569774574696E-2</v>
      </c>
      <c r="N54" s="82">
        <f>(VLOOKUP($A53,'ADR Raw Data'!$B$6:$BE$49,'ADR Raw Data'!AU$1,FALSE))/100</f>
        <v>3.5057591588193299E-2</v>
      </c>
      <c r="O54" s="82">
        <f>(VLOOKUP($A53,'ADR Raw Data'!$B$6:$BE$49,'ADR Raw Data'!AV$1,FALSE))/100</f>
        <v>2.2856334814870798E-2</v>
      </c>
      <c r="P54" s="82">
        <f>(VLOOKUP($A53,'ADR Raw Data'!$B$6:$BE$49,'ADR Raw Data'!AW$1,FALSE))/100</f>
        <v>2.18541518587103E-2</v>
      </c>
      <c r="Q54" s="82">
        <f>(VLOOKUP($A53,'ADR Raw Data'!$B$6:$BE$49,'ADR Raw Data'!AX$1,FALSE))/100</f>
        <v>2.5806508479336E-2</v>
      </c>
      <c r="R54" s="82">
        <f>(VLOOKUP($A53,'ADR Raw Data'!$B$6:$BE$49,'ADR Raw Data'!AY$1,FALSE))/100</f>
        <v>3.0451747992980602E-2</v>
      </c>
      <c r="S54" s="83">
        <f>(VLOOKUP($A53,'ADR Raw Data'!$B$6:$BE$49,'ADR Raw Data'!BA$1,FALSE))/100</f>
        <v>2.1273353414423803E-2</v>
      </c>
      <c r="T54" s="83">
        <f>(VLOOKUP($A53,'ADR Raw Data'!$B$6:$BE$49,'ADR Raw Data'!BB$1,FALSE))/100</f>
        <v>1.1688799398465599E-2</v>
      </c>
      <c r="U54" s="82">
        <f>(VLOOKUP($A53,'ADR Raw Data'!$B$6:$BE$49,'ADR Raw Data'!BC$1,FALSE))/100</f>
        <v>1.6579566307844101E-2</v>
      </c>
      <c r="V54" s="84">
        <f>(VLOOKUP($A53,'ADR Raw Data'!$B$6:$BE$49,'ADR Raw Data'!BE$1,FALSE))/100</f>
        <v>2.49430292455174E-2</v>
      </c>
      <c r="X54" s="81">
        <f>(VLOOKUP($A53,'RevPAR Raw Data'!$B$6:$BE$49,'RevPAR Raw Data'!AT$1,FALSE))/100</f>
        <v>0.14081427679736699</v>
      </c>
      <c r="Y54" s="82">
        <f>(VLOOKUP($A53,'RevPAR Raw Data'!$B$6:$BE$49,'RevPAR Raw Data'!AU$1,FALSE))/100</f>
        <v>8.6422809148281501E-2</v>
      </c>
      <c r="Z54" s="82">
        <f>(VLOOKUP($A53,'RevPAR Raw Data'!$B$6:$BE$49,'RevPAR Raw Data'!AV$1,FALSE))/100</f>
        <v>7.2262451689710905E-2</v>
      </c>
      <c r="AA54" s="82">
        <f>(VLOOKUP($A53,'RevPAR Raw Data'!$B$6:$BE$49,'RevPAR Raw Data'!AW$1,FALSE))/100</f>
        <v>1.9270812710752899E-2</v>
      </c>
      <c r="AB54" s="82">
        <f>(VLOOKUP($A53,'RevPAR Raw Data'!$B$6:$BE$49,'RevPAR Raw Data'!AX$1,FALSE))/100</f>
        <v>4.9408613937589399E-2</v>
      </c>
      <c r="AC54" s="82">
        <f>(VLOOKUP($A53,'RevPAR Raw Data'!$B$6:$BE$49,'RevPAR Raw Data'!AY$1,FALSE))/100</f>
        <v>6.7540054259867907E-2</v>
      </c>
      <c r="AD54" s="83">
        <f>(VLOOKUP($A53,'RevPAR Raw Data'!$B$6:$BE$49,'RevPAR Raw Data'!BA$1,FALSE))/100</f>
        <v>2.15400740603926E-2</v>
      </c>
      <c r="AE54" s="83">
        <f>(VLOOKUP($A53,'RevPAR Raw Data'!$B$6:$BE$49,'RevPAR Raw Data'!BB$1,FALSE))/100</f>
        <v>7.8607877250660794E-3</v>
      </c>
      <c r="AF54" s="82">
        <f>(VLOOKUP($A53,'RevPAR Raw Data'!$B$6:$BE$49,'RevPAR Raw Data'!BC$1,FALSE))/100</f>
        <v>1.48242821582888E-2</v>
      </c>
      <c r="AG54" s="84">
        <f>(VLOOKUP($A53,'RevPAR Raw Data'!$B$6:$BE$49,'RevPAR Raw Data'!BE$1,FALSE))/100</f>
        <v>4.9493343452898998E-2</v>
      </c>
    </row>
    <row r="55" spans="1:33" x14ac:dyDescent="0.2">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x14ac:dyDescent="0.2">
      <c r="A56" s="108" t="s">
        <v>33</v>
      </c>
      <c r="B56" s="109">
        <f>(VLOOKUP($A56,'Occupancy Raw Data'!$B$8:$BE$45,'Occupancy Raw Data'!AG$3,FALSE))/100</f>
        <v>0.48116883116883102</v>
      </c>
      <c r="C56" s="110">
        <f>(VLOOKUP($A56,'Occupancy Raw Data'!$B$8:$BE$45,'Occupancy Raw Data'!AH$3,FALSE))/100</f>
        <v>0.62040328092959596</v>
      </c>
      <c r="D56" s="110">
        <f>(VLOOKUP($A56,'Occupancy Raw Data'!$B$8:$BE$45,'Occupancy Raw Data'!AI$3,FALSE))/100</f>
        <v>0.65830485304169495</v>
      </c>
      <c r="E56" s="110">
        <f>(VLOOKUP($A56,'Occupancy Raw Data'!$B$8:$BE$45,'Occupancy Raw Data'!AJ$3,FALSE))/100</f>
        <v>0.70857826384142097</v>
      </c>
      <c r="F56" s="110">
        <f>(VLOOKUP($A56,'Occupancy Raw Data'!$B$8:$BE$45,'Occupancy Raw Data'!AK$3,FALSE))/100</f>
        <v>0.701742993848257</v>
      </c>
      <c r="G56" s="110">
        <f>(VLOOKUP($A56,'Occupancy Raw Data'!$B$8:$BE$45,'Occupancy Raw Data'!AL$3,FALSE))/100</f>
        <v>0.63403964456595996</v>
      </c>
      <c r="H56" s="91">
        <f>(VLOOKUP($A56,'Occupancy Raw Data'!$B$8:$BE$45,'Occupancy Raw Data'!AN$3,FALSE))/100</f>
        <v>0.76695146958304805</v>
      </c>
      <c r="I56" s="91">
        <f>(VLOOKUP($A56,'Occupancy Raw Data'!$B$8:$BE$45,'Occupancy Raw Data'!AO$3,FALSE))/100</f>
        <v>0.73434723171565197</v>
      </c>
      <c r="J56" s="110">
        <f>(VLOOKUP($A56,'Occupancy Raw Data'!$B$8:$BE$45,'Occupancy Raw Data'!AP$3,FALSE))/100</f>
        <v>0.75064935064935001</v>
      </c>
      <c r="K56" s="133">
        <f>(VLOOKUP($A56,'Occupancy Raw Data'!$B$8:$BE$45,'Occupancy Raw Data'!AR$3,FALSE))/100</f>
        <v>0.6673567034469291</v>
      </c>
      <c r="M56" s="113">
        <f>VLOOKUP($A56,'ADR Raw Data'!$B$6:$BE$43,'ADR Raw Data'!AG$1,FALSE)</f>
        <v>122.08530080261301</v>
      </c>
      <c r="N56" s="114">
        <f>VLOOKUP($A56,'ADR Raw Data'!$B$6:$BE$43,'ADR Raw Data'!AH$1,FALSE)</f>
        <v>129.593002809452</v>
      </c>
      <c r="O56" s="114">
        <f>VLOOKUP($A56,'ADR Raw Data'!$B$6:$BE$43,'ADR Raw Data'!AI$1,FALSE)</f>
        <v>131.085794829197</v>
      </c>
      <c r="P56" s="114">
        <f>VLOOKUP($A56,'ADR Raw Data'!$B$6:$BE$43,'ADR Raw Data'!AJ$1,FALSE)</f>
        <v>133.60495586745699</v>
      </c>
      <c r="Q56" s="114">
        <f>VLOOKUP($A56,'ADR Raw Data'!$B$6:$BE$43,'ADR Raw Data'!AK$1,FALSE)</f>
        <v>134.13041348073801</v>
      </c>
      <c r="R56" s="115">
        <f>VLOOKUP($A56,'ADR Raw Data'!$B$6:$BE$43,'ADR Raw Data'!AL$1,FALSE)</f>
        <v>130.66458214747701</v>
      </c>
      <c r="S56" s="114">
        <f>VLOOKUP($A56,'ADR Raw Data'!$B$6:$BE$43,'ADR Raw Data'!AN$1,FALSE)</f>
        <v>154.19397219375199</v>
      </c>
      <c r="T56" s="114">
        <f>VLOOKUP($A56,'ADR Raw Data'!$B$6:$BE$43,'ADR Raw Data'!AO$1,FALSE)</f>
        <v>151.77214734490599</v>
      </c>
      <c r="U56" s="115">
        <f>VLOOKUP($A56,'ADR Raw Data'!$B$6:$BE$43,'ADR Raw Data'!AP$1,FALSE)</f>
        <v>153.00935758513901</v>
      </c>
      <c r="V56" s="116">
        <f>VLOOKUP($A56,'ADR Raw Data'!$B$6:$BE$43,'ADR Raw Data'!AR$1,FALSE)</f>
        <v>137.84561702563499</v>
      </c>
      <c r="X56" s="113">
        <f>VLOOKUP($A56,'RevPAR Raw Data'!$B$6:$BE$43,'RevPAR Raw Data'!AG$1,FALSE)</f>
        <v>58.743641490088798</v>
      </c>
      <c r="Y56" s="114">
        <f>VLOOKUP($A56,'RevPAR Raw Data'!$B$6:$BE$43,'RevPAR Raw Data'!AH$1,FALSE)</f>
        <v>80.399924128503002</v>
      </c>
      <c r="Z56" s="114">
        <f>VLOOKUP($A56,'RevPAR Raw Data'!$B$6:$BE$43,'RevPAR Raw Data'!AI$1,FALSE)</f>
        <v>86.294414900888498</v>
      </c>
      <c r="AA56" s="114">
        <f>VLOOKUP($A56,'RevPAR Raw Data'!$B$6:$BE$43,'RevPAR Raw Data'!AJ$1,FALSE)</f>
        <v>94.669567669172906</v>
      </c>
      <c r="AB56" s="114">
        <f>VLOOKUP($A56,'RevPAR Raw Data'!$B$6:$BE$43,'RevPAR Raw Data'!AK$1,FALSE)</f>
        <v>94.125077922077907</v>
      </c>
      <c r="AC56" s="115">
        <f>VLOOKUP($A56,'RevPAR Raw Data'!$B$6:$BE$43,'RevPAR Raw Data'!AL$1,FALSE)</f>
        <v>82.846525222146198</v>
      </c>
      <c r="AD56" s="114">
        <f>VLOOKUP($A56,'RevPAR Raw Data'!$B$6:$BE$43,'RevPAR Raw Data'!AN$1,FALSE)</f>
        <v>118.259293574846</v>
      </c>
      <c r="AE56" s="114">
        <f>VLOOKUP($A56,'RevPAR Raw Data'!$B$6:$BE$43,'RevPAR Raw Data'!AO$1,FALSE)</f>
        <v>111.453456254272</v>
      </c>
      <c r="AF56" s="115">
        <f>VLOOKUP($A56,'RevPAR Raw Data'!$B$6:$BE$43,'RevPAR Raw Data'!AP$1,FALSE)</f>
        <v>114.856374914559</v>
      </c>
      <c r="AG56" s="116">
        <f>VLOOKUP($A56,'RevPAR Raw Data'!$B$6:$BE$43,'RevPAR Raw Data'!AR$1,FALSE)</f>
        <v>91.992196562835602</v>
      </c>
    </row>
    <row r="57" spans="1:33" ht="17.25" thickBot="1" x14ac:dyDescent="0.25">
      <c r="A57" s="97" t="s">
        <v>14</v>
      </c>
      <c r="B57" s="81">
        <f>(VLOOKUP($A56,'Occupancy Raw Data'!$B$8:$BE$51,'Occupancy Raw Data'!AT$3,FALSE))/100</f>
        <v>3.2481833845231803E-2</v>
      </c>
      <c r="C57" s="82">
        <f>(VLOOKUP($A56,'Occupancy Raw Data'!$B$8:$BE$51,'Occupancy Raw Data'!AU$3,FALSE))/100</f>
        <v>-4.4909764748547101E-3</v>
      </c>
      <c r="D57" s="82">
        <f>(VLOOKUP($A56,'Occupancy Raw Data'!$B$8:$BE$51,'Occupancy Raw Data'!AV$3,FALSE))/100</f>
        <v>-1.66856149267705E-3</v>
      </c>
      <c r="E57" s="82">
        <f>(VLOOKUP($A56,'Occupancy Raw Data'!$B$8:$BE$51,'Occupancy Raw Data'!AW$3,FALSE))/100</f>
        <v>3.2166181319857802E-2</v>
      </c>
      <c r="F57" s="82">
        <f>(VLOOKUP($A56,'Occupancy Raw Data'!$B$8:$BE$51,'Occupancy Raw Data'!AX$3,FALSE))/100</f>
        <v>5.9773623440157797E-2</v>
      </c>
      <c r="G57" s="82">
        <f>(VLOOKUP($A56,'Occupancy Raw Data'!$B$8:$BE$51,'Occupancy Raw Data'!AY$3,FALSE))/100</f>
        <v>2.3536760950155399E-2</v>
      </c>
      <c r="H57" s="83">
        <f>(VLOOKUP($A56,'Occupancy Raw Data'!$B$8:$BE$51,'Occupancy Raw Data'!BA$3,FALSE))/100</f>
        <v>0.151391923204237</v>
      </c>
      <c r="I57" s="83">
        <f>(VLOOKUP($A56,'Occupancy Raw Data'!$B$8:$BE$51,'Occupancy Raw Data'!BB$3,FALSE))/100</f>
        <v>0.12130935045914799</v>
      </c>
      <c r="J57" s="82">
        <f>(VLOOKUP($A56,'Occupancy Raw Data'!$B$8:$BE$51,'Occupancy Raw Data'!BC$3,FALSE))/100</f>
        <v>0.136478236739871</v>
      </c>
      <c r="K57" s="84">
        <f>(VLOOKUP($A56,'Occupancy Raw Data'!$B$8:$BE$51,'Occupancy Raw Data'!BE$3,FALSE))/100</f>
        <v>5.7304618394228998E-2</v>
      </c>
      <c r="M57" s="81">
        <f>(VLOOKUP($A56,'ADR Raw Data'!$B$6:$BE$49,'ADR Raw Data'!AT$1,FALSE))/100</f>
        <v>3.22242849695836E-2</v>
      </c>
      <c r="N57" s="82">
        <f>(VLOOKUP($A56,'ADR Raw Data'!$B$6:$BE$49,'ADR Raw Data'!AU$1,FALSE))/100</f>
        <v>3.2074579662673401E-2</v>
      </c>
      <c r="O57" s="82">
        <f>(VLOOKUP($A56,'ADR Raw Data'!$B$6:$BE$49,'ADR Raw Data'!AV$1,FALSE))/100</f>
        <v>3.08220595305129E-2</v>
      </c>
      <c r="P57" s="82">
        <f>(VLOOKUP($A56,'ADR Raw Data'!$B$6:$BE$49,'ADR Raw Data'!AW$1,FALSE))/100</f>
        <v>4.0575870590172904E-2</v>
      </c>
      <c r="Q57" s="82">
        <f>(VLOOKUP($A56,'ADR Raw Data'!$B$6:$BE$49,'ADR Raw Data'!AX$1,FALSE))/100</f>
        <v>5.0567528075420302E-2</v>
      </c>
      <c r="R57" s="82">
        <f>(VLOOKUP($A56,'ADR Raw Data'!$B$6:$BE$49,'ADR Raw Data'!AY$1,FALSE))/100</f>
        <v>3.7949622341813802E-2</v>
      </c>
      <c r="S57" s="83">
        <f>(VLOOKUP($A56,'ADR Raw Data'!$B$6:$BE$49,'ADR Raw Data'!BA$1,FALSE))/100</f>
        <v>0.11439142986256201</v>
      </c>
      <c r="T57" s="83">
        <f>(VLOOKUP($A56,'ADR Raw Data'!$B$6:$BE$49,'ADR Raw Data'!BB$1,FALSE))/100</f>
        <v>8.7754364358246309E-2</v>
      </c>
      <c r="U57" s="82">
        <f>(VLOOKUP($A56,'ADR Raw Data'!$B$6:$BE$49,'ADR Raw Data'!BC$1,FALSE))/100</f>
        <v>0.10124553706622899</v>
      </c>
      <c r="V57" s="84">
        <f>(VLOOKUP($A56,'ADR Raw Data'!$B$6:$BE$49,'ADR Raw Data'!BE$1,FALSE))/100</f>
        <v>6.2063032016806102E-2</v>
      </c>
      <c r="X57" s="81">
        <f>(VLOOKUP($A56,'RevPAR Raw Data'!$B$6:$BE$49,'RevPAR Raw Data'!AT$1,FALSE))/100</f>
        <v>6.5752822684978798E-2</v>
      </c>
      <c r="Y57" s="82">
        <f>(VLOOKUP($A56,'RevPAR Raw Data'!$B$6:$BE$49,'RevPAR Raw Data'!AU$1,FALSE))/100</f>
        <v>2.7439557005112799E-2</v>
      </c>
      <c r="Z57" s="82">
        <f>(VLOOKUP($A56,'RevPAR Raw Data'!$B$6:$BE$49,'RevPAR Raw Data'!AV$1,FALSE))/100</f>
        <v>2.9102069536178301E-2</v>
      </c>
      <c r="AA57" s="82">
        <f>(VLOOKUP($A56,'RevPAR Raw Data'!$B$6:$BE$49,'RevPAR Raw Data'!AW$1,FALSE))/100</f>
        <v>7.4047222720645289E-2</v>
      </c>
      <c r="AB57" s="82">
        <f>(VLOOKUP($A56,'RevPAR Raw Data'!$B$6:$BE$49,'RevPAR Raw Data'!AX$1,FALSE))/100</f>
        <v>0.11336375589705699</v>
      </c>
      <c r="AC57" s="82">
        <f>(VLOOKUP($A56,'RevPAR Raw Data'!$B$6:$BE$49,'RevPAR Raw Data'!AY$1,FALSE))/100</f>
        <v>6.2379594481177199E-2</v>
      </c>
      <c r="AD57" s="83">
        <f>(VLOOKUP($A56,'RevPAR Raw Data'!$B$6:$BE$49,'RevPAR Raw Data'!BA$1,FALSE))/100</f>
        <v>0.283101291631775</v>
      </c>
      <c r="AE57" s="83">
        <f>(VLOOKUP($A56,'RevPAR Raw Data'!$B$6:$BE$49,'RevPAR Raw Data'!BB$1,FALSE))/100</f>
        <v>0.21970913975764803</v>
      </c>
      <c r="AF57" s="82">
        <f>(VLOOKUP($A56,'RevPAR Raw Data'!$B$6:$BE$49,'RevPAR Raw Data'!BC$1,FALSE))/100</f>
        <v>0.25154158618267997</v>
      </c>
      <c r="AG57" s="84">
        <f>(VLOOKUP($A56,'RevPAR Raw Data'!$B$6:$BE$49,'RevPAR Raw Data'!BE$1,FALSE))/100</f>
        <v>0.122924148777147</v>
      </c>
    </row>
    <row r="58" spans="1:33" x14ac:dyDescent="0.2">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x14ac:dyDescent="0.2">
      <c r="A59" s="126" t="s">
        <v>34</v>
      </c>
      <c r="B59" s="109">
        <f>(VLOOKUP($A59,'Occupancy Raw Data'!$B$8:$BE$45,'Occupancy Raw Data'!AG$3,FALSE))/100</f>
        <v>0.64219010439512203</v>
      </c>
      <c r="C59" s="110">
        <f>(VLOOKUP($A59,'Occupancy Raw Data'!$B$8:$BE$45,'Occupancy Raw Data'!AH$3,FALSE))/100</f>
        <v>0.78014299499956097</v>
      </c>
      <c r="D59" s="110">
        <f>(VLOOKUP($A59,'Occupancy Raw Data'!$B$8:$BE$45,'Occupancy Raw Data'!AI$3,FALSE))/100</f>
        <v>0.83444381086060104</v>
      </c>
      <c r="E59" s="110">
        <f>(VLOOKUP($A59,'Occupancy Raw Data'!$B$8:$BE$45,'Occupancy Raw Data'!AJ$3,FALSE))/100</f>
        <v>0.793705588209492</v>
      </c>
      <c r="F59" s="110">
        <f>(VLOOKUP($A59,'Occupancy Raw Data'!$B$8:$BE$45,'Occupancy Raw Data'!AK$3,FALSE))/100</f>
        <v>0.72359198175278494</v>
      </c>
      <c r="G59" s="111">
        <f>(VLOOKUP($A59,'Occupancy Raw Data'!$B$8:$BE$45,'Occupancy Raw Data'!AL$3,FALSE))/100</f>
        <v>0.75481489604351193</v>
      </c>
      <c r="H59" s="91">
        <f>(VLOOKUP($A59,'Occupancy Raw Data'!$B$8:$BE$45,'Occupancy Raw Data'!AN$3,FALSE))/100</f>
        <v>0.76931967716466299</v>
      </c>
      <c r="I59" s="91">
        <f>(VLOOKUP($A59,'Occupancy Raw Data'!$B$8:$BE$45,'Occupancy Raw Data'!AO$3,FALSE))/100</f>
        <v>0.78078340205281094</v>
      </c>
      <c r="J59" s="111">
        <f>(VLOOKUP($A59,'Occupancy Raw Data'!$B$8:$BE$45,'Occupancy Raw Data'!AP$3,FALSE))/100</f>
        <v>0.77505153960873696</v>
      </c>
      <c r="K59" s="112">
        <f>(VLOOKUP($A59,'Occupancy Raw Data'!$B$8:$BE$45,'Occupancy Raw Data'!AR$3,FALSE))/100</f>
        <v>0.76059679420500503</v>
      </c>
      <c r="M59" s="113">
        <f>VLOOKUP($A59,'ADR Raw Data'!$B$6:$BE$43,'ADR Raw Data'!AG$1,FALSE)</f>
        <v>179.954450929432</v>
      </c>
      <c r="N59" s="114">
        <f>VLOOKUP($A59,'ADR Raw Data'!$B$6:$BE$43,'ADR Raw Data'!AH$1,FALSE)</f>
        <v>215.43190088104399</v>
      </c>
      <c r="O59" s="114">
        <f>VLOOKUP($A59,'ADR Raw Data'!$B$6:$BE$43,'ADR Raw Data'!AI$1,FALSE)</f>
        <v>228.32314292998399</v>
      </c>
      <c r="P59" s="114">
        <f>VLOOKUP($A59,'ADR Raw Data'!$B$6:$BE$43,'ADR Raw Data'!AJ$1,FALSE)</f>
        <v>214.098156303709</v>
      </c>
      <c r="Q59" s="114">
        <f>VLOOKUP($A59,'ADR Raw Data'!$B$6:$BE$43,'ADR Raw Data'!AK$1,FALSE)</f>
        <v>183.26679479524299</v>
      </c>
      <c r="R59" s="115">
        <f>VLOOKUP($A59,'ADR Raw Data'!$B$6:$BE$43,'ADR Raw Data'!AL$1,FALSE)</f>
        <v>205.79794592948599</v>
      </c>
      <c r="S59" s="114">
        <f>VLOOKUP($A59,'ADR Raw Data'!$B$6:$BE$43,'ADR Raw Data'!AN$1,FALSE)</f>
        <v>173.597954153469</v>
      </c>
      <c r="T59" s="114">
        <f>VLOOKUP($A59,'ADR Raw Data'!$B$6:$BE$43,'ADR Raw Data'!AO$1,FALSE)</f>
        <v>174.497117464312</v>
      </c>
      <c r="U59" s="115">
        <f>VLOOKUP($A59,'ADR Raw Data'!$B$6:$BE$43,'ADR Raw Data'!AP$1,FALSE)</f>
        <v>174.05086067191499</v>
      </c>
      <c r="V59" s="116">
        <f>VLOOKUP($A59,'ADR Raw Data'!$B$6:$BE$43,'ADR Raw Data'!AR$1,FALSE)</f>
        <v>196.554968199201</v>
      </c>
      <c r="X59" s="113">
        <f>VLOOKUP($A59,'RevPAR Raw Data'!$B$6:$BE$43,'RevPAR Raw Data'!AG$1,FALSE)</f>
        <v>115.564967628739</v>
      </c>
      <c r="Y59" s="114">
        <f>VLOOKUP($A59,'RevPAR Raw Data'!$B$6:$BE$43,'RevPAR Raw Data'!AH$1,FALSE)</f>
        <v>168.06768837178601</v>
      </c>
      <c r="Z59" s="114">
        <f>VLOOKUP($A59,'RevPAR Raw Data'!$B$6:$BE$43,'RevPAR Raw Data'!AI$1,FALSE)</f>
        <v>190.52283349416601</v>
      </c>
      <c r="AA59" s="114">
        <f>VLOOKUP($A59,'RevPAR Raw Data'!$B$6:$BE$43,'RevPAR Raw Data'!AJ$1,FALSE)</f>
        <v>169.930903083603</v>
      </c>
      <c r="AB59" s="114">
        <f>VLOOKUP($A59,'RevPAR Raw Data'!$B$6:$BE$43,'RevPAR Raw Data'!AK$1,FALSE)</f>
        <v>132.61038323537099</v>
      </c>
      <c r="AC59" s="115">
        <f>VLOOKUP($A59,'RevPAR Raw Data'!$B$6:$BE$43,'RevPAR Raw Data'!AL$1,FALSE)</f>
        <v>155.339355162733</v>
      </c>
      <c r="AD59" s="114">
        <f>VLOOKUP($A59,'RevPAR Raw Data'!$B$6:$BE$43,'RevPAR Raw Data'!AN$1,FALSE)</f>
        <v>133.55232204579301</v>
      </c>
      <c r="AE59" s="114">
        <f>VLOOKUP($A59,'RevPAR Raw Data'!$B$6:$BE$43,'RevPAR Raw Data'!AO$1,FALSE)</f>
        <v>136.24445302219399</v>
      </c>
      <c r="AF59" s="115">
        <f>VLOOKUP($A59,'RevPAR Raw Data'!$B$6:$BE$43,'RevPAR Raw Data'!AP$1,FALSE)</f>
        <v>134.898387533994</v>
      </c>
      <c r="AG59" s="116">
        <f>VLOOKUP($A59,'RevPAR Raw Data'!$B$6:$BE$43,'RevPAR Raw Data'!AR$1,FALSE)</f>
        <v>149.49907869737899</v>
      </c>
    </row>
    <row r="60" spans="1:33" x14ac:dyDescent="0.2">
      <c r="A60" s="93" t="s">
        <v>14</v>
      </c>
      <c r="B60" s="81">
        <f>(VLOOKUP($A59,'Occupancy Raw Data'!$B$8:$BE$51,'Occupancy Raw Data'!AT$3,FALSE))/100</f>
        <v>8.0806478066344396E-3</v>
      </c>
      <c r="C60" s="82">
        <f>(VLOOKUP($A59,'Occupancy Raw Data'!$B$8:$BE$51,'Occupancy Raw Data'!AU$3,FALSE))/100</f>
        <v>-2.5329875053707398E-2</v>
      </c>
      <c r="D60" s="82">
        <f>(VLOOKUP($A59,'Occupancy Raw Data'!$B$8:$BE$51,'Occupancy Raw Data'!AV$3,FALSE))/100</f>
        <v>-2.2676811652124398E-2</v>
      </c>
      <c r="E60" s="82">
        <f>(VLOOKUP($A59,'Occupancy Raw Data'!$B$8:$BE$51,'Occupancy Raw Data'!AW$3,FALSE))/100</f>
        <v>-5.6569008319268602E-2</v>
      </c>
      <c r="F60" s="82">
        <f>(VLOOKUP($A59,'Occupancy Raw Data'!$B$8:$BE$51,'Occupancy Raw Data'!AX$3,FALSE))/100</f>
        <v>-4.9101847491663797E-2</v>
      </c>
      <c r="G60" s="82">
        <f>(VLOOKUP($A59,'Occupancy Raw Data'!$B$8:$BE$51,'Occupancy Raw Data'!AY$3,FALSE))/100</f>
        <v>-3.0677660253277499E-2</v>
      </c>
      <c r="H60" s="83">
        <f>(VLOOKUP($A59,'Occupancy Raw Data'!$B$8:$BE$51,'Occupancy Raw Data'!BA$3,FALSE))/100</f>
        <v>2.8110413137719302E-2</v>
      </c>
      <c r="I60" s="83">
        <f>(VLOOKUP($A59,'Occupancy Raw Data'!$B$8:$BE$51,'Occupancy Raw Data'!BB$3,FALSE))/100</f>
        <v>2.7826601381862701E-2</v>
      </c>
      <c r="J60" s="82">
        <f>(VLOOKUP($A59,'Occupancy Raw Data'!$B$8:$BE$51,'Occupancy Raw Data'!BC$3,FALSE))/100</f>
        <v>2.7967438212285697E-2</v>
      </c>
      <c r="K60" s="84">
        <f>(VLOOKUP($A59,'Occupancy Raw Data'!$B$8:$BE$51,'Occupancy Raw Data'!BE$3,FALSE))/100</f>
        <v>-1.4305624347002699E-2</v>
      </c>
      <c r="M60" s="81">
        <f>(VLOOKUP($A59,'ADR Raw Data'!$B$6:$BE$49,'ADR Raw Data'!AT$1,FALSE))/100</f>
        <v>-1.3120375888315501E-2</v>
      </c>
      <c r="N60" s="82">
        <f>(VLOOKUP($A59,'ADR Raw Data'!$B$6:$BE$49,'ADR Raw Data'!AU$1,FALSE))/100</f>
        <v>7.2480373829990697E-3</v>
      </c>
      <c r="O60" s="82">
        <f>(VLOOKUP($A59,'ADR Raw Data'!$B$6:$BE$49,'ADR Raw Data'!AV$1,FALSE))/100</f>
        <v>-1.7781086601642199E-2</v>
      </c>
      <c r="P60" s="82">
        <f>(VLOOKUP($A59,'ADR Raw Data'!$B$6:$BE$49,'ADR Raw Data'!AW$1,FALSE))/100</f>
        <v>-5.3757778111907906E-2</v>
      </c>
      <c r="Q60" s="82">
        <f>(VLOOKUP($A59,'ADR Raw Data'!$B$6:$BE$49,'ADR Raw Data'!AX$1,FALSE))/100</f>
        <v>-6.0297441948776703E-2</v>
      </c>
      <c r="R60" s="82">
        <f>(VLOOKUP($A59,'ADR Raw Data'!$B$6:$BE$49,'ADR Raw Data'!AY$1,FALSE))/100</f>
        <v>-2.8270384377589299E-2</v>
      </c>
      <c r="S60" s="83">
        <f>(VLOOKUP($A59,'ADR Raw Data'!$B$6:$BE$49,'ADR Raw Data'!BA$1,FALSE))/100</f>
        <v>1.11601837049356E-2</v>
      </c>
      <c r="T60" s="83">
        <f>(VLOOKUP($A59,'ADR Raw Data'!$B$6:$BE$49,'ADR Raw Data'!BB$1,FALSE))/100</f>
        <v>3.1246346908655197E-2</v>
      </c>
      <c r="U60" s="82">
        <f>(VLOOKUP($A59,'ADR Raw Data'!$B$6:$BE$49,'ADR Raw Data'!BC$1,FALSE))/100</f>
        <v>2.1205732014483402E-2</v>
      </c>
      <c r="V60" s="84">
        <f>(VLOOKUP($A59,'ADR Raw Data'!$B$6:$BE$49,'ADR Raw Data'!BE$1,FALSE))/100</f>
        <v>-1.84121741375903E-2</v>
      </c>
      <c r="X60" s="81">
        <f>(VLOOKUP($A59,'RevPAR Raw Data'!$B$6:$BE$49,'RevPAR Raw Data'!AT$1,FALSE))/100</f>
        <v>-5.1457492183252795E-3</v>
      </c>
      <c r="Y60" s="82">
        <f>(VLOOKUP($A59,'RevPAR Raw Data'!$B$6:$BE$49,'RevPAR Raw Data'!AU$1,FALSE))/100</f>
        <v>-1.82654295520043E-2</v>
      </c>
      <c r="Z60" s="82">
        <f>(VLOOKUP($A59,'RevPAR Raw Data'!$B$6:$BE$49,'RevPAR Raw Data'!AV$1,FALSE))/100</f>
        <v>-4.0054679901931199E-2</v>
      </c>
      <c r="AA60" s="82">
        <f>(VLOOKUP($A59,'RevPAR Raw Data'!$B$6:$BE$49,'RevPAR Raw Data'!AW$1,FALSE))/100</f>
        <v>-0.107285762233938</v>
      </c>
      <c r="AB60" s="82">
        <f>(VLOOKUP($A59,'RevPAR Raw Data'!$B$6:$BE$49,'RevPAR Raw Data'!AX$1,FALSE))/100</f>
        <v>-0.10643857364173399</v>
      </c>
      <c r="AC60" s="82">
        <f>(VLOOKUP($A59,'RevPAR Raw Data'!$B$6:$BE$49,'RevPAR Raw Data'!AY$1,FALSE))/100</f>
        <v>-5.8080775383701599E-2</v>
      </c>
      <c r="AD60" s="83">
        <f>(VLOOKUP($A59,'RevPAR Raw Data'!$B$6:$BE$49,'RevPAR Raw Data'!BA$1,FALSE))/100</f>
        <v>3.9584314217293602E-2</v>
      </c>
      <c r="AE60" s="83">
        <f>(VLOOKUP($A59,'RevPAR Raw Data'!$B$6:$BE$49,'RevPAR Raw Data'!BB$1,FALSE))/100</f>
        <v>5.9942427930584595E-2</v>
      </c>
      <c r="AF60" s="82">
        <f>(VLOOKUP($A59,'RevPAR Raw Data'!$B$6:$BE$49,'RevPAR Raw Data'!BC$1,FALSE))/100</f>
        <v>4.9766240226630502E-2</v>
      </c>
      <c r="AG60" s="84">
        <f>(VLOOKUP($A59,'RevPAR Raw Data'!$B$6:$BE$49,'RevPAR Raw Data'!BE$1,FALSE))/100</f>
        <v>-3.2454400837969105E-2</v>
      </c>
    </row>
    <row r="61" spans="1:33" x14ac:dyDescent="0.2">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x14ac:dyDescent="0.2">
      <c r="A62" s="108" t="s">
        <v>35</v>
      </c>
      <c r="B62" s="109">
        <f>(VLOOKUP($A62,'Occupancy Raw Data'!$B$8:$BE$45,'Occupancy Raw Data'!AG$3,FALSE))/100</f>
        <v>0.67802790107799593</v>
      </c>
      <c r="C62" s="110">
        <f>(VLOOKUP($A62,'Occupancy Raw Data'!$B$8:$BE$45,'Occupancy Raw Data'!AH$3,FALSE))/100</f>
        <v>0.84688755020080297</v>
      </c>
      <c r="D62" s="110">
        <f>(VLOOKUP($A62,'Occupancy Raw Data'!$B$8:$BE$45,'Occupancy Raw Data'!AI$3,FALSE))/100</f>
        <v>0.89830374128091295</v>
      </c>
      <c r="E62" s="110">
        <f>(VLOOKUP($A62,'Occupancy Raw Data'!$B$8:$BE$45,'Occupancy Raw Data'!AJ$3,FALSE))/100</f>
        <v>0.86744345804269696</v>
      </c>
      <c r="F62" s="110">
        <f>(VLOOKUP($A62,'Occupancy Raw Data'!$B$8:$BE$45,'Occupancy Raw Data'!AK$3,FALSE))/100</f>
        <v>0.81079581483829999</v>
      </c>
      <c r="G62" s="111">
        <f>(VLOOKUP($A62,'Occupancy Raw Data'!$B$8:$BE$45,'Occupancy Raw Data'!AL$3,FALSE))/100</f>
        <v>0.82029169308814209</v>
      </c>
      <c r="H62" s="91">
        <f>(VLOOKUP($A62,'Occupancy Raw Data'!$B$8:$BE$45,'Occupancy Raw Data'!AN$3,FALSE))/100</f>
        <v>0.83676812513210708</v>
      </c>
      <c r="I62" s="91">
        <f>(VLOOKUP($A62,'Occupancy Raw Data'!$B$8:$BE$45,'Occupancy Raw Data'!AO$3,FALSE))/100</f>
        <v>0.79348974846755393</v>
      </c>
      <c r="J62" s="111">
        <f>(VLOOKUP($A62,'Occupancy Raw Data'!$B$8:$BE$45,'Occupancy Raw Data'!AP$3,FALSE))/100</f>
        <v>0.8151289367998299</v>
      </c>
      <c r="K62" s="112">
        <f>(VLOOKUP($A62,'Occupancy Raw Data'!$B$8:$BE$45,'Occupancy Raw Data'!AR$3,FALSE))/100</f>
        <v>0.81881661986290988</v>
      </c>
      <c r="M62" s="113">
        <f>VLOOKUP($A62,'ADR Raw Data'!$B$6:$BE$43,'ADR Raw Data'!AG$1,FALSE)</f>
        <v>188.65690904839801</v>
      </c>
      <c r="N62" s="114">
        <f>VLOOKUP($A62,'ADR Raw Data'!$B$6:$BE$43,'ADR Raw Data'!AH$1,FALSE)</f>
        <v>242.16625682463399</v>
      </c>
      <c r="O62" s="114">
        <f>VLOOKUP($A62,'ADR Raw Data'!$B$6:$BE$43,'ADR Raw Data'!AI$1,FALSE)</f>
        <v>255.07187299626401</v>
      </c>
      <c r="P62" s="114">
        <f>VLOOKUP($A62,'ADR Raw Data'!$B$6:$BE$43,'ADR Raw Data'!AJ$1,FALSE)</f>
        <v>245.98976729310701</v>
      </c>
      <c r="Q62" s="114">
        <f>VLOOKUP($A62,'ADR Raw Data'!$B$6:$BE$43,'ADR Raw Data'!AK$1,FALSE)</f>
        <v>202.57543617818601</v>
      </c>
      <c r="R62" s="115">
        <f>VLOOKUP($A62,'ADR Raw Data'!$B$6:$BE$43,'ADR Raw Data'!AL$1,FALSE)</f>
        <v>229.12917246443999</v>
      </c>
      <c r="S62" s="114">
        <f>VLOOKUP($A62,'ADR Raw Data'!$B$6:$BE$43,'ADR Raw Data'!AN$1,FALSE)</f>
        <v>160.33581023050201</v>
      </c>
      <c r="T62" s="114">
        <f>VLOOKUP($A62,'ADR Raw Data'!$B$6:$BE$43,'ADR Raw Data'!AO$1,FALSE)</f>
        <v>152.25132292221599</v>
      </c>
      <c r="U62" s="115">
        <f>VLOOKUP($A62,'ADR Raw Data'!$B$6:$BE$43,'ADR Raw Data'!AP$1,FALSE)</f>
        <v>156.40087582250101</v>
      </c>
      <c r="V62" s="116">
        <f>VLOOKUP($A62,'ADR Raw Data'!$B$6:$BE$43,'ADR Raw Data'!AR$1,FALSE)</f>
        <v>208.443243290586</v>
      </c>
      <c r="X62" s="113">
        <f>VLOOKUP($A62,'RevPAR Raw Data'!$B$6:$BE$43,'RevPAR Raw Data'!AG$1,FALSE)</f>
        <v>127.914648065948</v>
      </c>
      <c r="Y62" s="114">
        <f>VLOOKUP($A62,'RevPAR Raw Data'!$B$6:$BE$43,'RevPAR Raw Data'!AH$1,FALSE)</f>
        <v>205.08758798351201</v>
      </c>
      <c r="Z62" s="114">
        <f>VLOOKUP($A62,'RevPAR Raw Data'!$B$6:$BE$43,'RevPAR Raw Data'!AI$1,FALSE)</f>
        <v>229.13201780807401</v>
      </c>
      <c r="AA62" s="114">
        <f>VLOOKUP($A62,'RevPAR Raw Data'!$B$6:$BE$43,'RevPAR Raw Data'!AJ$1,FALSE)</f>
        <v>213.38221438385099</v>
      </c>
      <c r="AB62" s="114">
        <f>VLOOKUP($A62,'RevPAR Raw Data'!$B$6:$BE$43,'RevPAR Raw Data'!AK$1,FALSE)</f>
        <v>164.247315842316</v>
      </c>
      <c r="AC62" s="115">
        <f>VLOOKUP($A62,'RevPAR Raw Data'!$B$6:$BE$43,'RevPAR Raw Data'!AL$1,FALSE)</f>
        <v>187.95275681673999</v>
      </c>
      <c r="AD62" s="114">
        <f>VLOOKUP($A62,'RevPAR Raw Data'!$B$6:$BE$43,'RevPAR Raw Data'!AN$1,FALSE)</f>
        <v>134.16389531811399</v>
      </c>
      <c r="AE62" s="114">
        <f>VLOOKUP($A62,'RevPAR Raw Data'!$B$6:$BE$43,'RevPAR Raw Data'!AO$1,FALSE)</f>
        <v>120.809863929401</v>
      </c>
      <c r="AF62" s="115">
        <f>VLOOKUP($A62,'RevPAR Raw Data'!$B$6:$BE$43,'RevPAR Raw Data'!AP$1,FALSE)</f>
        <v>127.486879623758</v>
      </c>
      <c r="AG62" s="116">
        <f>VLOOKUP($A62,'RevPAR Raw Data'!$B$6:$BE$43,'RevPAR Raw Data'!AR$1,FALSE)</f>
        <v>170.67679190445901</v>
      </c>
    </row>
    <row r="63" spans="1:33" x14ac:dyDescent="0.2">
      <c r="A63" s="93" t="s">
        <v>14</v>
      </c>
      <c r="B63" s="81">
        <f>(VLOOKUP($A62,'Occupancy Raw Data'!$B$8:$BE$51,'Occupancy Raw Data'!AT$3,FALSE))/100</f>
        <v>4.5942905587165905E-2</v>
      </c>
      <c r="C63" s="82">
        <f>(VLOOKUP($A62,'Occupancy Raw Data'!$B$8:$BE$51,'Occupancy Raw Data'!AU$3,FALSE))/100</f>
        <v>-7.7876418165483E-3</v>
      </c>
      <c r="D63" s="82">
        <f>(VLOOKUP($A62,'Occupancy Raw Data'!$B$8:$BE$51,'Occupancy Raw Data'!AV$3,FALSE))/100</f>
        <v>2.2525334498616199E-3</v>
      </c>
      <c r="E63" s="82">
        <f>(VLOOKUP($A62,'Occupancy Raw Data'!$B$8:$BE$51,'Occupancy Raw Data'!AW$3,FALSE))/100</f>
        <v>-3.7691163635623803E-2</v>
      </c>
      <c r="F63" s="82">
        <f>(VLOOKUP($A62,'Occupancy Raw Data'!$B$8:$BE$51,'Occupancy Raw Data'!AX$3,FALSE))/100</f>
        <v>-1.5091958658250899E-2</v>
      </c>
      <c r="G63" s="82">
        <f>(VLOOKUP($A62,'Occupancy Raw Data'!$B$8:$BE$51,'Occupancy Raw Data'!AY$3,FALSE))/100</f>
        <v>-5.1532571498540099E-3</v>
      </c>
      <c r="H63" s="83">
        <f>(VLOOKUP($A62,'Occupancy Raw Data'!$B$8:$BE$51,'Occupancy Raw Data'!BA$3,FALSE))/100</f>
        <v>0.109469863856616</v>
      </c>
      <c r="I63" s="83">
        <f>(VLOOKUP($A62,'Occupancy Raw Data'!$B$8:$BE$51,'Occupancy Raw Data'!BB$3,FALSE))/100</f>
        <v>7.5937122637831297E-2</v>
      </c>
      <c r="J63" s="82">
        <f>(VLOOKUP($A62,'Occupancy Raw Data'!$B$8:$BE$51,'Occupancy Raw Data'!BC$3,FALSE))/100</f>
        <v>9.2891403727608901E-2</v>
      </c>
      <c r="K63" s="84">
        <f>(VLOOKUP($A62,'Occupancy Raw Data'!$B$8:$BE$51,'Occupancy Raw Data'!BE$3,FALSE))/100</f>
        <v>2.08962902258348E-2</v>
      </c>
      <c r="M63" s="81">
        <f>(VLOOKUP($A62,'ADR Raw Data'!$B$6:$BE$49,'ADR Raw Data'!AT$1,FALSE))/100</f>
        <v>-8.5375373589119605E-2</v>
      </c>
      <c r="N63" s="82">
        <f>(VLOOKUP($A62,'ADR Raw Data'!$B$6:$BE$49,'ADR Raw Data'!AU$1,FALSE))/100</f>
        <v>2.8717768128461801E-3</v>
      </c>
      <c r="O63" s="82">
        <f>(VLOOKUP($A62,'ADR Raw Data'!$B$6:$BE$49,'ADR Raw Data'!AV$1,FALSE))/100</f>
        <v>-9.11847961061092E-3</v>
      </c>
      <c r="P63" s="82">
        <f>(VLOOKUP($A62,'ADR Raw Data'!$B$6:$BE$49,'ADR Raw Data'!AW$1,FALSE))/100</f>
        <v>-2.89274304204481E-2</v>
      </c>
      <c r="Q63" s="82">
        <f>(VLOOKUP($A62,'ADR Raw Data'!$B$6:$BE$49,'ADR Raw Data'!AX$1,FALSE))/100</f>
        <v>-6.2079121498727602E-2</v>
      </c>
      <c r="R63" s="82">
        <f>(VLOOKUP($A62,'ADR Raw Data'!$B$6:$BE$49,'ADR Raw Data'!AY$1,FALSE))/100</f>
        <v>-3.2818592499583403E-2</v>
      </c>
      <c r="S63" s="83">
        <f>(VLOOKUP($A62,'ADR Raw Data'!$B$6:$BE$49,'ADR Raw Data'!BA$1,FALSE))/100</f>
        <v>-2.7887964235355698E-2</v>
      </c>
      <c r="T63" s="83">
        <f>(VLOOKUP($A62,'ADR Raw Data'!$B$6:$BE$49,'ADR Raw Data'!BB$1,FALSE))/100</f>
        <v>-3.6743107625369704E-2</v>
      </c>
      <c r="U63" s="82">
        <f>(VLOOKUP($A62,'ADR Raw Data'!$B$6:$BE$49,'ADR Raw Data'!BC$1,FALSE))/100</f>
        <v>-3.17878340058389E-2</v>
      </c>
      <c r="V63" s="84">
        <f>(VLOOKUP($A62,'ADR Raw Data'!$B$6:$BE$49,'ADR Raw Data'!BE$1,FALSE))/100</f>
        <v>-3.8897841758857396E-2</v>
      </c>
      <c r="X63" s="81">
        <f>(VLOOKUP($A62,'RevPAR Raw Data'!$B$6:$BE$49,'RevPAR Raw Data'!AT$1,FALSE))/100</f>
        <v>-4.3354860730227596E-2</v>
      </c>
      <c r="Y63" s="82">
        <f>(VLOOKUP($A62,'RevPAR Raw Data'!$B$6:$BE$49,'RevPAR Raw Data'!AU$1,FALSE))/100</f>
        <v>-4.93822937289763E-3</v>
      </c>
      <c r="Z63" s="82">
        <f>(VLOOKUP($A62,'RevPAR Raw Data'!$B$6:$BE$49,'RevPAR Raw Data'!AV$1,FALSE))/100</f>
        <v>-6.8864858410840803E-3</v>
      </c>
      <c r="AA63" s="82">
        <f>(VLOOKUP($A62,'RevPAR Raw Data'!$B$6:$BE$49,'RevPAR Raw Data'!AW$1,FALSE))/100</f>
        <v>-6.5528285542536702E-2</v>
      </c>
      <c r="AB63" s="82">
        <f>(VLOOKUP($A62,'RevPAR Raw Data'!$B$6:$BE$49,'RevPAR Raw Data'!AX$1,FALSE))/100</f>
        <v>-7.6234184621779194E-2</v>
      </c>
      <c r="AC63" s="82">
        <f>(VLOOKUP($A62,'RevPAR Raw Data'!$B$6:$BE$49,'RevPAR Raw Data'!AY$1,FALSE))/100</f>
        <v>-3.7802727002990803E-2</v>
      </c>
      <c r="AD63" s="83">
        <f>(VLOOKUP($A62,'RevPAR Raw Data'!$B$6:$BE$49,'RevPAR Raw Data'!BA$1,FALSE))/100</f>
        <v>7.8529007973178494E-2</v>
      </c>
      <c r="AE63" s="83">
        <f>(VLOOKUP($A62,'RevPAR Raw Data'!$B$6:$BE$49,'RevPAR Raw Data'!BB$1,FALSE))/100</f>
        <v>3.6403849142618801E-2</v>
      </c>
      <c r="AF63" s="82">
        <f>(VLOOKUP($A62,'RevPAR Raw Data'!$B$6:$BE$49,'RevPAR Raw Data'!BC$1,FALSE))/100</f>
        <v>5.8150753199507299E-2</v>
      </c>
      <c r="AG63" s="84">
        <f>(VLOOKUP($A62,'RevPAR Raw Data'!$B$6:$BE$49,'RevPAR Raw Data'!BE$1,FALSE))/100</f>
        <v>-1.8814372123574199E-2</v>
      </c>
    </row>
    <row r="64" spans="1:33" x14ac:dyDescent="0.2">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x14ac:dyDescent="0.2">
      <c r="A65" s="108" t="s">
        <v>36</v>
      </c>
      <c r="B65" s="109">
        <f>(VLOOKUP($A65,'Occupancy Raw Data'!$B$8:$BE$45,'Occupancy Raw Data'!AG$3,FALSE))/100</f>
        <v>0.63869186046511606</v>
      </c>
      <c r="C65" s="110">
        <f>(VLOOKUP($A65,'Occupancy Raw Data'!$B$8:$BE$45,'Occupancy Raw Data'!AH$3,FALSE))/100</f>
        <v>0.77296511627906894</v>
      </c>
      <c r="D65" s="110">
        <f>(VLOOKUP($A65,'Occupancy Raw Data'!$B$8:$BE$45,'Occupancy Raw Data'!AI$3,FALSE))/100</f>
        <v>0.82561046511627889</v>
      </c>
      <c r="E65" s="110">
        <f>(VLOOKUP($A65,'Occupancy Raw Data'!$B$8:$BE$45,'Occupancy Raw Data'!AJ$3,FALSE))/100</f>
        <v>0.77808139534883691</v>
      </c>
      <c r="F65" s="110">
        <f>(VLOOKUP($A65,'Occupancy Raw Data'!$B$8:$BE$45,'Occupancy Raw Data'!AK$3,FALSE))/100</f>
        <v>0.72453488372093</v>
      </c>
      <c r="G65" s="111">
        <f>(VLOOKUP($A65,'Occupancy Raw Data'!$B$8:$BE$45,'Occupancy Raw Data'!AL$3,FALSE))/100</f>
        <v>0.74797674418604598</v>
      </c>
      <c r="H65" s="91">
        <f>(VLOOKUP($A65,'Occupancy Raw Data'!$B$8:$BE$45,'Occupancy Raw Data'!AN$3,FALSE))/100</f>
        <v>0.75261627906976702</v>
      </c>
      <c r="I65" s="91">
        <f>(VLOOKUP($A65,'Occupancy Raw Data'!$B$8:$BE$45,'Occupancy Raw Data'!AO$3,FALSE))/100</f>
        <v>0.76255813953488305</v>
      </c>
      <c r="J65" s="111">
        <f>(VLOOKUP($A65,'Occupancy Raw Data'!$B$8:$BE$45,'Occupancy Raw Data'!AP$3,FALSE))/100</f>
        <v>0.75758720930232504</v>
      </c>
      <c r="K65" s="112">
        <f>(VLOOKUP($A65,'Occupancy Raw Data'!$B$8:$BE$45,'Occupancy Raw Data'!AR$3,FALSE))/100</f>
        <v>0.75072259136212593</v>
      </c>
      <c r="M65" s="113">
        <f>VLOOKUP($A65,'ADR Raw Data'!$B$6:$BE$43,'ADR Raw Data'!AG$1,FALSE)</f>
        <v>155.861568431113</v>
      </c>
      <c r="N65" s="114">
        <f>VLOOKUP($A65,'ADR Raw Data'!$B$6:$BE$43,'ADR Raw Data'!AH$1,FALSE)</f>
        <v>177.299546446032</v>
      </c>
      <c r="O65" s="114">
        <f>VLOOKUP($A65,'ADR Raw Data'!$B$6:$BE$43,'ADR Raw Data'!AI$1,FALSE)</f>
        <v>183.57577197985901</v>
      </c>
      <c r="P65" s="114">
        <f>VLOOKUP($A65,'ADR Raw Data'!$B$6:$BE$43,'ADR Raw Data'!AJ$1,FALSE)</f>
        <v>171.99090226406599</v>
      </c>
      <c r="Q65" s="114">
        <f>VLOOKUP($A65,'ADR Raw Data'!$B$6:$BE$43,'ADR Raw Data'!AK$1,FALSE)</f>
        <v>156.15578598940701</v>
      </c>
      <c r="R65" s="115">
        <f>VLOOKUP($A65,'ADR Raw Data'!$B$6:$BE$43,'ADR Raw Data'!AL$1,FALSE)</f>
        <v>169.82324612131899</v>
      </c>
      <c r="S65" s="114">
        <f>VLOOKUP($A65,'ADR Raw Data'!$B$6:$BE$43,'ADR Raw Data'!AN$1,FALSE)</f>
        <v>147.61003437620701</v>
      </c>
      <c r="T65" s="114">
        <f>VLOOKUP($A65,'ADR Raw Data'!$B$6:$BE$43,'ADR Raw Data'!AO$1,FALSE)</f>
        <v>145.74591224458601</v>
      </c>
      <c r="U65" s="115">
        <f>VLOOKUP($A65,'ADR Raw Data'!$B$6:$BE$43,'ADR Raw Data'!AP$1,FALSE)</f>
        <v>146.671857564943</v>
      </c>
      <c r="V65" s="116">
        <f>VLOOKUP($A65,'ADR Raw Data'!$B$6:$BE$43,'ADR Raw Data'!AR$1,FALSE)</f>
        <v>163.14807892727899</v>
      </c>
      <c r="X65" s="113">
        <f>VLOOKUP($A65,'RevPAR Raw Data'!$B$6:$BE$43,'RevPAR Raw Data'!AG$1,FALSE)</f>
        <v>99.547515116279001</v>
      </c>
      <c r="Y65" s="114">
        <f>VLOOKUP($A65,'RevPAR Raw Data'!$B$6:$BE$43,'RevPAR Raw Data'!AH$1,FALSE)</f>
        <v>137.046364534883</v>
      </c>
      <c r="Z65" s="114">
        <f>VLOOKUP($A65,'RevPAR Raw Data'!$B$6:$BE$43,'RevPAR Raw Data'!AI$1,FALSE)</f>
        <v>151.56207848837201</v>
      </c>
      <c r="AA65" s="114">
        <f>VLOOKUP($A65,'RevPAR Raw Data'!$B$6:$BE$43,'RevPAR Raw Data'!AJ$1,FALSE)</f>
        <v>133.82292122093</v>
      </c>
      <c r="AB65" s="114">
        <f>VLOOKUP($A65,'RevPAR Raw Data'!$B$6:$BE$43,'RevPAR Raw Data'!AK$1,FALSE)</f>
        <v>113.140314244186</v>
      </c>
      <c r="AC65" s="115">
        <f>VLOOKUP($A65,'RevPAR Raw Data'!$B$6:$BE$43,'RevPAR Raw Data'!AL$1,FALSE)</f>
        <v>127.02383872093</v>
      </c>
      <c r="AD65" s="114">
        <f>VLOOKUP($A65,'RevPAR Raw Data'!$B$6:$BE$43,'RevPAR Raw Data'!AN$1,FALSE)</f>
        <v>111.093714825581</v>
      </c>
      <c r="AE65" s="114">
        <f>VLOOKUP($A65,'RevPAR Raw Data'!$B$6:$BE$43,'RevPAR Raw Data'!AO$1,FALSE)</f>
        <v>111.13973168604601</v>
      </c>
      <c r="AF65" s="115">
        <f>VLOOKUP($A65,'RevPAR Raw Data'!$B$6:$BE$43,'RevPAR Raw Data'!AP$1,FALSE)</f>
        <v>111.116723255813</v>
      </c>
      <c r="AG65" s="116">
        <f>VLOOKUP($A65,'RevPAR Raw Data'!$B$6:$BE$43,'RevPAR Raw Data'!AR$1,FALSE)</f>
        <v>122.478948588039</v>
      </c>
    </row>
    <row r="66" spans="1:33" x14ac:dyDescent="0.2">
      <c r="A66" s="93" t="s">
        <v>14</v>
      </c>
      <c r="B66" s="81">
        <f>(VLOOKUP($A65,'Occupancy Raw Data'!$B$8:$BE$51,'Occupancy Raw Data'!AT$3,FALSE))/100</f>
        <v>-1.1035656280608598E-2</v>
      </c>
      <c r="C66" s="82">
        <f>(VLOOKUP($A65,'Occupancy Raw Data'!$B$8:$BE$51,'Occupancy Raw Data'!AU$3,FALSE))/100</f>
        <v>-2.6923740204407597E-2</v>
      </c>
      <c r="D66" s="82">
        <f>(VLOOKUP($A65,'Occupancy Raw Data'!$B$8:$BE$51,'Occupancy Raw Data'!AV$3,FALSE))/100</f>
        <v>-2.13731174348161E-2</v>
      </c>
      <c r="E66" s="82">
        <f>(VLOOKUP($A65,'Occupancy Raw Data'!$B$8:$BE$51,'Occupancy Raw Data'!AW$3,FALSE))/100</f>
        <v>-5.7022855412901301E-2</v>
      </c>
      <c r="F66" s="82">
        <f>(VLOOKUP($A65,'Occupancy Raw Data'!$B$8:$BE$51,'Occupancy Raw Data'!AX$3,FALSE))/100</f>
        <v>-7.0009856732258504E-3</v>
      </c>
      <c r="G66" s="82">
        <f>(VLOOKUP($A65,'Occupancy Raw Data'!$B$8:$BE$51,'Occupancy Raw Data'!AY$3,FALSE))/100</f>
        <v>-2.5713843872663799E-2</v>
      </c>
      <c r="H66" s="83">
        <f>(VLOOKUP($A65,'Occupancy Raw Data'!$B$8:$BE$51,'Occupancy Raw Data'!BA$3,FALSE))/100</f>
        <v>9.3635168746871306E-2</v>
      </c>
      <c r="I66" s="83">
        <f>(VLOOKUP($A65,'Occupancy Raw Data'!$B$8:$BE$51,'Occupancy Raw Data'!BB$3,FALSE))/100</f>
        <v>9.5760071713708594E-2</v>
      </c>
      <c r="J66" s="82">
        <f>(VLOOKUP($A65,'Occupancy Raw Data'!$B$8:$BE$51,'Occupancy Raw Data'!BC$3,FALSE))/100</f>
        <v>9.4703560418831698E-2</v>
      </c>
      <c r="K66" s="84">
        <f>(VLOOKUP($A65,'Occupancy Raw Data'!$B$8:$BE$51,'Occupancy Raw Data'!BE$3,FALSE))/100</f>
        <v>6.1987122847764796E-3</v>
      </c>
      <c r="M66" s="81">
        <f>(VLOOKUP($A65,'ADR Raw Data'!$B$6:$BE$49,'ADR Raw Data'!AT$1,FALSE))/100</f>
        <v>-4.3353794852170696E-2</v>
      </c>
      <c r="N66" s="82">
        <f>(VLOOKUP($A65,'ADR Raw Data'!$B$6:$BE$49,'ADR Raw Data'!AU$1,FALSE))/100</f>
        <v>-7.3488715763636997E-2</v>
      </c>
      <c r="O66" s="82">
        <f>(VLOOKUP($A65,'ADR Raw Data'!$B$6:$BE$49,'ADR Raw Data'!AV$1,FALSE))/100</f>
        <v>-7.8746600596842409E-2</v>
      </c>
      <c r="P66" s="82">
        <f>(VLOOKUP($A65,'ADR Raw Data'!$B$6:$BE$49,'ADR Raw Data'!AW$1,FALSE))/100</f>
        <v>-8.604619474410781E-2</v>
      </c>
      <c r="Q66" s="82">
        <f>(VLOOKUP($A65,'ADR Raw Data'!$B$6:$BE$49,'ADR Raw Data'!AX$1,FALSE))/100</f>
        <v>-6.43267311487601E-2</v>
      </c>
      <c r="R66" s="82">
        <f>(VLOOKUP($A65,'ADR Raw Data'!$B$6:$BE$49,'ADR Raw Data'!AY$1,FALSE))/100</f>
        <v>-7.19053440518998E-2</v>
      </c>
      <c r="S66" s="83">
        <f>(VLOOKUP($A65,'ADR Raw Data'!$B$6:$BE$49,'ADR Raw Data'!BA$1,FALSE))/100</f>
        <v>-1.2732096588219E-2</v>
      </c>
      <c r="T66" s="83">
        <f>(VLOOKUP($A65,'ADR Raw Data'!$B$6:$BE$49,'ADR Raw Data'!BB$1,FALSE))/100</f>
        <v>-8.2882335437276904E-3</v>
      </c>
      <c r="U66" s="82">
        <f>(VLOOKUP($A65,'ADR Raw Data'!$B$6:$BE$49,'ADR Raw Data'!BC$1,FALSE))/100</f>
        <v>-1.0522953292707899E-2</v>
      </c>
      <c r="V66" s="84">
        <f>(VLOOKUP($A65,'ADR Raw Data'!$B$6:$BE$49,'ADR Raw Data'!BE$1,FALSE))/100</f>
        <v>-6.1134548286914697E-2</v>
      </c>
      <c r="X66" s="81">
        <f>(VLOOKUP($A65,'RevPAR Raw Data'!$B$6:$BE$49,'RevPAR Raw Data'!AT$1,FALSE))/100</f>
        <v>-5.3911013554330804E-2</v>
      </c>
      <c r="Y66" s="82">
        <f>(VLOOKUP($A65,'RevPAR Raw Data'!$B$6:$BE$49,'RevPAR Raw Data'!AU$1,FALSE))/100</f>
        <v>-9.8433864876868907E-2</v>
      </c>
      <c r="Z66" s="82">
        <f>(VLOOKUP($A65,'RevPAR Raw Data'!$B$6:$BE$49,'RevPAR Raw Data'!AV$1,FALSE))/100</f>
        <v>-9.8436657689509696E-2</v>
      </c>
      <c r="AA66" s="82">
        <f>(VLOOKUP($A65,'RevPAR Raw Data'!$B$6:$BE$49,'RevPAR Raw Data'!AW$1,FALSE))/100</f>
        <v>-0.13816245043528499</v>
      </c>
      <c r="AB66" s="82">
        <f>(VLOOKUP($A65,'RevPAR Raw Data'!$B$6:$BE$49,'RevPAR Raw Data'!AX$1,FALSE))/100</f>
        <v>-7.0877366298808003E-2</v>
      </c>
      <c r="AC66" s="82">
        <f>(VLOOKUP($A65,'RevPAR Raw Data'!$B$6:$BE$49,'RevPAR Raw Data'!AY$1,FALSE))/100</f>
        <v>-9.5770225134002906E-2</v>
      </c>
      <c r="AD66" s="83">
        <f>(VLOOKUP($A65,'RevPAR Raw Data'!$B$6:$BE$49,'RevPAR Raw Data'!BA$1,FALSE))/100</f>
        <v>7.9710900146112901E-2</v>
      </c>
      <c r="AE66" s="83">
        <f>(VLOOKUP($A65,'RevPAR Raw Data'!$B$6:$BE$49,'RevPAR Raw Data'!BB$1,FALSE))/100</f>
        <v>8.6678156331453593E-2</v>
      </c>
      <c r="AF66" s="82">
        <f>(VLOOKUP($A65,'RevPAR Raw Data'!$B$6:$BE$49,'RevPAR Raw Data'!BC$1,FALSE))/100</f>
        <v>8.31840459831832E-2</v>
      </c>
      <c r="AG66" s="84">
        <f>(VLOOKUP($A65,'RevPAR Raw Data'!$B$6:$BE$49,'RevPAR Raw Data'!BE$1,FALSE))/100</f>
        <v>-5.5314791477628598E-2</v>
      </c>
    </row>
    <row r="67" spans="1:33" x14ac:dyDescent="0.2">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x14ac:dyDescent="0.2">
      <c r="A68" s="108" t="s">
        <v>37</v>
      </c>
      <c r="B68" s="109">
        <f>(VLOOKUP($A68,'Occupancy Raw Data'!$B$8:$BE$45,'Occupancy Raw Data'!AG$3,FALSE))/100</f>
        <v>0.64819200554528611</v>
      </c>
      <c r="C68" s="110">
        <f>(VLOOKUP($A68,'Occupancy Raw Data'!$B$8:$BE$45,'Occupancy Raw Data'!AH$3,FALSE))/100</f>
        <v>0.824948012939001</v>
      </c>
      <c r="D68" s="110">
        <f>(VLOOKUP($A68,'Occupancy Raw Data'!$B$8:$BE$45,'Occupancy Raw Data'!AI$3,FALSE))/100</f>
        <v>0.893801987060998</v>
      </c>
      <c r="E68" s="110">
        <f>(VLOOKUP($A68,'Occupancy Raw Data'!$B$8:$BE$45,'Occupancy Raw Data'!AJ$3,FALSE))/100</f>
        <v>0.84507855822550793</v>
      </c>
      <c r="F68" s="110">
        <f>(VLOOKUP($A68,'Occupancy Raw Data'!$B$8:$BE$45,'Occupancy Raw Data'!AK$3,FALSE))/100</f>
        <v>0.74171095194085002</v>
      </c>
      <c r="G68" s="111">
        <f>(VLOOKUP($A68,'Occupancy Raw Data'!$B$8:$BE$45,'Occupancy Raw Data'!AL$3,FALSE))/100</f>
        <v>0.79074630314232908</v>
      </c>
      <c r="H68" s="91">
        <f>(VLOOKUP($A68,'Occupancy Raw Data'!$B$8:$BE$45,'Occupancy Raw Data'!AN$3,FALSE))/100</f>
        <v>0.770101663585951</v>
      </c>
      <c r="I68" s="91">
        <f>(VLOOKUP($A68,'Occupancy Raw Data'!$B$8:$BE$45,'Occupancy Raw Data'!AO$3,FALSE))/100</f>
        <v>0.78717074861367808</v>
      </c>
      <c r="J68" s="111">
        <f>(VLOOKUP($A68,'Occupancy Raw Data'!$B$8:$BE$45,'Occupancy Raw Data'!AP$3,FALSE))/100</f>
        <v>0.77863620609981499</v>
      </c>
      <c r="K68" s="112">
        <f>(VLOOKUP($A68,'Occupancy Raw Data'!$B$8:$BE$45,'Occupancy Raw Data'!AR$3,FALSE))/100</f>
        <v>0.78728627541589602</v>
      </c>
      <c r="M68" s="113">
        <f>VLOOKUP($A68,'ADR Raw Data'!$B$6:$BE$43,'ADR Raw Data'!AG$1,FALSE)</f>
        <v>150.976328476585</v>
      </c>
      <c r="N68" s="114">
        <f>VLOOKUP($A68,'ADR Raw Data'!$B$6:$BE$43,'ADR Raw Data'!AH$1,FALSE)</f>
        <v>191.34411301333799</v>
      </c>
      <c r="O68" s="114">
        <f>VLOOKUP($A68,'ADR Raw Data'!$B$6:$BE$43,'ADR Raw Data'!AI$1,FALSE)</f>
        <v>211.75512262901</v>
      </c>
      <c r="P68" s="114">
        <f>VLOOKUP($A68,'ADR Raw Data'!$B$6:$BE$43,'ADR Raw Data'!AJ$1,FALSE)</f>
        <v>200.95308407382001</v>
      </c>
      <c r="Q68" s="114">
        <f>VLOOKUP($A68,'ADR Raw Data'!$B$6:$BE$43,'ADR Raw Data'!AK$1,FALSE)</f>
        <v>162.441738250068</v>
      </c>
      <c r="R68" s="115">
        <f>VLOOKUP($A68,'ADR Raw Data'!$B$6:$BE$43,'ADR Raw Data'!AL$1,FALSE)</f>
        <v>185.97208745452599</v>
      </c>
      <c r="S68" s="114">
        <f>VLOOKUP($A68,'ADR Raw Data'!$B$6:$BE$43,'ADR Raw Data'!AN$1,FALSE)</f>
        <v>146.296640789078</v>
      </c>
      <c r="T68" s="114">
        <f>VLOOKUP($A68,'ADR Raw Data'!$B$6:$BE$43,'ADR Raw Data'!AO$1,FALSE)</f>
        <v>143.419572555494</v>
      </c>
      <c r="U68" s="115">
        <f>VLOOKUP($A68,'ADR Raw Data'!$B$6:$BE$43,'ADR Raw Data'!AP$1,FALSE)</f>
        <v>144.84233906415099</v>
      </c>
      <c r="V68" s="116">
        <f>VLOOKUP($A68,'ADR Raw Data'!$B$6:$BE$43,'ADR Raw Data'!AR$1,FALSE)</f>
        <v>174.349845241152</v>
      </c>
      <c r="X68" s="113">
        <f>VLOOKUP($A68,'RevPAR Raw Data'!$B$6:$BE$43,'RevPAR Raw Data'!AG$1,FALSE)</f>
        <v>97.861649145101595</v>
      </c>
      <c r="Y68" s="114">
        <f>VLOOKUP($A68,'RevPAR Raw Data'!$B$6:$BE$43,'RevPAR Raw Data'!AH$1,FALSE)</f>
        <v>157.84894581792901</v>
      </c>
      <c r="Z68" s="114">
        <f>VLOOKUP($A68,'RevPAR Raw Data'!$B$6:$BE$43,'RevPAR Raw Data'!AI$1,FALSE)</f>
        <v>189.267149376155</v>
      </c>
      <c r="AA68" s="114">
        <f>VLOOKUP($A68,'RevPAR Raw Data'!$B$6:$BE$43,'RevPAR Raw Data'!AJ$1,FALSE)</f>
        <v>169.82114256007301</v>
      </c>
      <c r="AB68" s="114">
        <f>VLOOKUP($A68,'RevPAR Raw Data'!$B$6:$BE$43,'RevPAR Raw Data'!AK$1,FALSE)</f>
        <v>120.484816312384</v>
      </c>
      <c r="AC68" s="115">
        <f>VLOOKUP($A68,'RevPAR Raw Data'!$B$6:$BE$43,'RevPAR Raw Data'!AL$1,FALSE)</f>
        <v>147.056740642329</v>
      </c>
      <c r="AD68" s="114">
        <f>VLOOKUP($A68,'RevPAR Raw Data'!$B$6:$BE$43,'RevPAR Raw Data'!AN$1,FALSE)</f>
        <v>112.663286448706</v>
      </c>
      <c r="AE68" s="114">
        <f>VLOOKUP($A68,'RevPAR Raw Data'!$B$6:$BE$43,'RevPAR Raw Data'!AO$1,FALSE)</f>
        <v>112.89569229436199</v>
      </c>
      <c r="AF68" s="115">
        <f>VLOOKUP($A68,'RevPAR Raw Data'!$B$6:$BE$43,'RevPAR Raw Data'!AP$1,FALSE)</f>
        <v>112.779489371534</v>
      </c>
      <c r="AG68" s="116">
        <f>VLOOKUP($A68,'RevPAR Raw Data'!$B$6:$BE$43,'RevPAR Raw Data'!AR$1,FALSE)</f>
        <v>137.263240279244</v>
      </c>
    </row>
    <row r="69" spans="1:33" x14ac:dyDescent="0.2">
      <c r="A69" s="93" t="s">
        <v>14</v>
      </c>
      <c r="B69" s="81">
        <f>(VLOOKUP($A68,'Occupancy Raw Data'!$B$8:$BE$51,'Occupancy Raw Data'!AT$3,FALSE))/100</f>
        <v>4.8854377904994299E-2</v>
      </c>
      <c r="C69" s="82">
        <f>(VLOOKUP($A68,'Occupancy Raw Data'!$B$8:$BE$51,'Occupancy Raw Data'!AU$3,FALSE))/100</f>
        <v>2.0434014944868802E-2</v>
      </c>
      <c r="D69" s="82">
        <f>(VLOOKUP($A68,'Occupancy Raw Data'!$B$8:$BE$51,'Occupancy Raw Data'!AV$3,FALSE))/100</f>
        <v>3.2734532931892901E-3</v>
      </c>
      <c r="E69" s="82">
        <f>(VLOOKUP($A68,'Occupancy Raw Data'!$B$8:$BE$51,'Occupancy Raw Data'!AW$3,FALSE))/100</f>
        <v>-4.37815356946595E-2</v>
      </c>
      <c r="F69" s="82">
        <f>(VLOOKUP($A68,'Occupancy Raw Data'!$B$8:$BE$51,'Occupancy Raw Data'!AX$3,FALSE))/100</f>
        <v>-9.1269392751723404E-3</v>
      </c>
      <c r="G69" s="82">
        <f>(VLOOKUP($A68,'Occupancy Raw Data'!$B$8:$BE$51,'Occupancy Raw Data'!AY$3,FALSE))/100</f>
        <v>1.0388177543463599E-3</v>
      </c>
      <c r="H69" s="83">
        <f>(VLOOKUP($A68,'Occupancy Raw Data'!$B$8:$BE$51,'Occupancy Raw Data'!BA$3,FALSE))/100</f>
        <v>8.9869322935114487E-2</v>
      </c>
      <c r="I69" s="83">
        <f>(VLOOKUP($A68,'Occupancy Raw Data'!$B$8:$BE$51,'Occupancy Raw Data'!BB$3,FALSE))/100</f>
        <v>8.3830692426386411E-2</v>
      </c>
      <c r="J69" s="82">
        <f>(VLOOKUP($A68,'Occupancy Raw Data'!$B$8:$BE$51,'Occupancy Raw Data'!BC$3,FALSE))/100</f>
        <v>8.6808526788838894E-2</v>
      </c>
      <c r="K69" s="84">
        <f>(VLOOKUP($A68,'Occupancy Raw Data'!$B$8:$BE$51,'Occupancy Raw Data'!BE$3,FALSE))/100</f>
        <v>2.38716769480786E-2</v>
      </c>
      <c r="M69" s="81">
        <f>(VLOOKUP($A68,'ADR Raw Data'!$B$6:$BE$49,'ADR Raw Data'!AT$1,FALSE))/100</f>
        <v>2.2863659855972898E-2</v>
      </c>
      <c r="N69" s="82">
        <f>(VLOOKUP($A68,'ADR Raw Data'!$B$6:$BE$49,'ADR Raw Data'!AU$1,FALSE))/100</f>
        <v>4.4713152110025106E-2</v>
      </c>
      <c r="O69" s="82">
        <f>(VLOOKUP($A68,'ADR Raw Data'!$B$6:$BE$49,'ADR Raw Data'!AV$1,FALSE))/100</f>
        <v>3.38580039420808E-2</v>
      </c>
      <c r="P69" s="82">
        <f>(VLOOKUP($A68,'ADR Raw Data'!$B$6:$BE$49,'ADR Raw Data'!AW$1,FALSE))/100</f>
        <v>1.9061809569646398E-2</v>
      </c>
      <c r="Q69" s="82">
        <f>(VLOOKUP($A68,'ADR Raw Data'!$B$6:$BE$49,'ADR Raw Data'!AX$1,FALSE))/100</f>
        <v>1.2883435383378302E-2</v>
      </c>
      <c r="R69" s="82">
        <f>(VLOOKUP($A68,'ADR Raw Data'!$B$6:$BE$49,'ADR Raw Data'!AY$1,FALSE))/100</f>
        <v>2.5753175493594196E-2</v>
      </c>
      <c r="S69" s="83">
        <f>(VLOOKUP($A68,'ADR Raw Data'!$B$6:$BE$49,'ADR Raw Data'!BA$1,FALSE))/100</f>
        <v>3.6797836508553401E-2</v>
      </c>
      <c r="T69" s="83">
        <f>(VLOOKUP($A68,'ADR Raw Data'!$B$6:$BE$49,'ADR Raw Data'!BB$1,FALSE))/100</f>
        <v>4.0713500425566401E-2</v>
      </c>
      <c r="U69" s="82">
        <f>(VLOOKUP($A68,'ADR Raw Data'!$B$6:$BE$49,'ADR Raw Data'!BC$1,FALSE))/100</f>
        <v>3.8788091206102999E-2</v>
      </c>
      <c r="V69" s="84">
        <f>(VLOOKUP($A68,'ADR Raw Data'!$B$6:$BE$49,'ADR Raw Data'!BE$1,FALSE))/100</f>
        <v>2.46412608379722E-2</v>
      </c>
      <c r="X69" s="81">
        <f>(VLOOKUP($A68,'RevPAR Raw Data'!$B$6:$BE$49,'RevPAR Raw Data'!AT$1,FALSE))/100</f>
        <v>7.2835027639862202E-2</v>
      </c>
      <c r="Y69" s="82">
        <f>(VLOOKUP($A68,'RevPAR Raw Data'!$B$6:$BE$49,'RevPAR Raw Data'!AU$1,FALSE))/100</f>
        <v>6.6060836273342402E-2</v>
      </c>
      <c r="Z69" s="82">
        <f>(VLOOKUP($A68,'RevPAR Raw Data'!$B$6:$BE$49,'RevPAR Raw Data'!AV$1,FALSE))/100</f>
        <v>3.7242289829775198E-2</v>
      </c>
      <c r="AA69" s="82">
        <f>(VLOOKUP($A68,'RevPAR Raw Data'!$B$6:$BE$49,'RevPAR Raw Data'!AW$1,FALSE))/100</f>
        <v>-2.5554281421091299E-2</v>
      </c>
      <c r="AB69" s="82">
        <f>(VLOOKUP($A68,'RevPAR Raw Data'!$B$6:$BE$49,'RevPAR Raw Data'!AX$1,FALSE))/100</f>
        <v>3.6389097758063298E-3</v>
      </c>
      <c r="AC69" s="82">
        <f>(VLOOKUP($A68,'RevPAR Raw Data'!$B$6:$BE$49,'RevPAR Raw Data'!AY$1,FALSE))/100</f>
        <v>2.6818746103874101E-2</v>
      </c>
      <c r="AD69" s="83">
        <f>(VLOOKUP($A68,'RevPAR Raw Data'!$B$6:$BE$49,'RevPAR Raw Data'!BA$1,FALSE))/100</f>
        <v>0.129974156096168</v>
      </c>
      <c r="AE69" s="83">
        <f>(VLOOKUP($A68,'RevPAR Raw Data'!$B$6:$BE$49,'RevPAR Raw Data'!BB$1,FALSE))/100</f>
        <v>0.12795723378373</v>
      </c>
      <c r="AF69" s="82">
        <f>(VLOOKUP($A68,'RevPAR Raw Data'!$B$6:$BE$49,'RevPAR Raw Data'!BC$1,FALSE))/100</f>
        <v>0.12896375504949401</v>
      </c>
      <c r="AG69" s="84">
        <f>(VLOOKUP($A68,'RevPAR Raw Data'!$B$6:$BE$49,'RevPAR Raw Data'!BE$1,FALSE))/100</f>
        <v>4.9101166004368195E-2</v>
      </c>
    </row>
    <row r="70" spans="1:33" x14ac:dyDescent="0.2">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x14ac:dyDescent="0.2">
      <c r="A71" s="108" t="s">
        <v>38</v>
      </c>
      <c r="B71" s="109">
        <f>(VLOOKUP($A71,'Occupancy Raw Data'!$B$8:$BE$45,'Occupancy Raw Data'!AG$3,FALSE))/100</f>
        <v>0.57340425531914807</v>
      </c>
      <c r="C71" s="110">
        <f>(VLOOKUP($A71,'Occupancy Raw Data'!$B$8:$BE$45,'Occupancy Raw Data'!AH$3,FALSE))/100</f>
        <v>0.73686579378068695</v>
      </c>
      <c r="D71" s="110">
        <f>(VLOOKUP($A71,'Occupancy Raw Data'!$B$8:$BE$45,'Occupancy Raw Data'!AI$3,FALSE))/100</f>
        <v>0.79500818330605494</v>
      </c>
      <c r="E71" s="110">
        <f>(VLOOKUP($A71,'Occupancy Raw Data'!$B$8:$BE$45,'Occupancy Raw Data'!AJ$3,FALSE))/100</f>
        <v>0.76497545008183299</v>
      </c>
      <c r="F71" s="110">
        <f>(VLOOKUP($A71,'Occupancy Raw Data'!$B$8:$BE$45,'Occupancy Raw Data'!AK$3,FALSE))/100</f>
        <v>0.717430441898527</v>
      </c>
      <c r="G71" s="111">
        <f>(VLOOKUP($A71,'Occupancy Raw Data'!$B$8:$BE$45,'Occupancy Raw Data'!AL$3,FALSE))/100</f>
        <v>0.71753682487725001</v>
      </c>
      <c r="H71" s="91">
        <f>(VLOOKUP($A71,'Occupancy Raw Data'!$B$8:$BE$45,'Occupancy Raw Data'!AN$3,FALSE))/100</f>
        <v>0.76072013093289603</v>
      </c>
      <c r="I71" s="91">
        <f>(VLOOKUP($A71,'Occupancy Raw Data'!$B$8:$BE$45,'Occupancy Raw Data'!AO$3,FALSE))/100</f>
        <v>0.77467266775777399</v>
      </c>
      <c r="J71" s="111">
        <f>(VLOOKUP($A71,'Occupancy Raw Data'!$B$8:$BE$45,'Occupancy Raw Data'!AP$3,FALSE))/100</f>
        <v>0.76769639934533496</v>
      </c>
      <c r="K71" s="112">
        <f>(VLOOKUP($A71,'Occupancy Raw Data'!$B$8:$BE$45,'Occupancy Raw Data'!AR$3,FALSE))/100</f>
        <v>0.73186813186813093</v>
      </c>
      <c r="M71" s="113">
        <f>VLOOKUP($A71,'ADR Raw Data'!$B$6:$BE$43,'ADR Raw Data'!AG$1,FALSE)</f>
        <v>144.207536748965</v>
      </c>
      <c r="N71" s="114">
        <f>VLOOKUP($A71,'ADR Raw Data'!$B$6:$BE$43,'ADR Raw Data'!AH$1,FALSE)</f>
        <v>158.82482814148401</v>
      </c>
      <c r="O71" s="114">
        <f>VLOOKUP($A71,'ADR Raw Data'!$B$6:$BE$43,'ADR Raw Data'!AI$1,FALSE)</f>
        <v>163.80188419969099</v>
      </c>
      <c r="P71" s="114">
        <f>VLOOKUP($A71,'ADR Raw Data'!$B$6:$BE$43,'ADR Raw Data'!AJ$1,FALSE)</f>
        <v>160.15165329482201</v>
      </c>
      <c r="Q71" s="114">
        <f>VLOOKUP($A71,'ADR Raw Data'!$B$6:$BE$43,'ADR Raw Data'!AK$1,FALSE)</f>
        <v>151.22172578989299</v>
      </c>
      <c r="R71" s="115">
        <f>VLOOKUP($A71,'ADR Raw Data'!$B$6:$BE$43,'ADR Raw Data'!AL$1,FALSE)</f>
        <v>156.35400716216299</v>
      </c>
      <c r="S71" s="114">
        <f>VLOOKUP($A71,'ADR Raw Data'!$B$6:$BE$43,'ADR Raw Data'!AN$1,FALSE)</f>
        <v>174.88304862306299</v>
      </c>
      <c r="T71" s="114">
        <f>VLOOKUP($A71,'ADR Raw Data'!$B$6:$BE$43,'ADR Raw Data'!AO$1,FALSE)</f>
        <v>175.56751914646301</v>
      </c>
      <c r="U71" s="115">
        <f>VLOOKUP($A71,'ADR Raw Data'!$B$6:$BE$43,'ADR Raw Data'!AP$1,FALSE)</f>
        <v>175.228393870752</v>
      </c>
      <c r="V71" s="116">
        <f>VLOOKUP($A71,'ADR Raw Data'!$B$6:$BE$43,'ADR Raw Data'!AR$1,FALSE)</f>
        <v>162.010685339594</v>
      </c>
      <c r="X71" s="113">
        <f>VLOOKUP($A71,'RevPAR Raw Data'!$B$6:$BE$43,'RevPAR Raw Data'!AG$1,FALSE)</f>
        <v>82.689215220949194</v>
      </c>
      <c r="Y71" s="114">
        <f>VLOOKUP($A71,'RevPAR Raw Data'!$B$6:$BE$43,'RevPAR Raw Data'!AH$1,FALSE)</f>
        <v>117.03258306055599</v>
      </c>
      <c r="Z71" s="114">
        <f>VLOOKUP($A71,'RevPAR Raw Data'!$B$6:$BE$43,'RevPAR Raw Data'!AI$1,FALSE)</f>
        <v>130.223838379705</v>
      </c>
      <c r="AA71" s="114">
        <f>VLOOKUP($A71,'RevPAR Raw Data'!$B$6:$BE$43,'RevPAR Raw Data'!AJ$1,FALSE)</f>
        <v>122.51208306055599</v>
      </c>
      <c r="AB71" s="114">
        <f>VLOOKUP($A71,'RevPAR Raw Data'!$B$6:$BE$43,'RevPAR Raw Data'!AK$1,FALSE)</f>
        <v>108.491069558101</v>
      </c>
      <c r="AC71" s="115">
        <f>VLOOKUP($A71,'RevPAR Raw Data'!$B$6:$BE$43,'RevPAR Raw Data'!AL$1,FALSE)</f>
        <v>112.189757855973</v>
      </c>
      <c r="AD71" s="114">
        <f>VLOOKUP($A71,'RevPAR Raw Data'!$B$6:$BE$43,'RevPAR Raw Data'!AN$1,FALSE)</f>
        <v>133.03705564648101</v>
      </c>
      <c r="AE71" s="114">
        <f>VLOOKUP($A71,'RevPAR Raw Data'!$B$6:$BE$43,'RevPAR Raw Data'!AO$1,FALSE)</f>
        <v>136.00735842880499</v>
      </c>
      <c r="AF71" s="115">
        <f>VLOOKUP($A71,'RevPAR Raw Data'!$B$6:$BE$43,'RevPAR Raw Data'!AP$1,FALSE)</f>
        <v>134.522207037643</v>
      </c>
      <c r="AG71" s="116">
        <f>VLOOKUP($A71,'RevPAR Raw Data'!$B$6:$BE$43,'RevPAR Raw Data'!AR$1,FALSE)</f>
        <v>118.57045762216499</v>
      </c>
    </row>
    <row r="72" spans="1:33" x14ac:dyDescent="0.2">
      <c r="A72" s="93" t="s">
        <v>14</v>
      </c>
      <c r="B72" s="81">
        <f>(VLOOKUP($A71,'Occupancy Raw Data'!$B$8:$BE$51,'Occupancy Raw Data'!AT$3,FALSE))/100</f>
        <v>2.6502186143381699E-2</v>
      </c>
      <c r="C72" s="82">
        <f>(VLOOKUP($A71,'Occupancy Raw Data'!$B$8:$BE$51,'Occupancy Raw Data'!AU$3,FALSE))/100</f>
        <v>2.3387565681798603E-2</v>
      </c>
      <c r="D72" s="82">
        <f>(VLOOKUP($A71,'Occupancy Raw Data'!$B$8:$BE$51,'Occupancy Raw Data'!AV$3,FALSE))/100</f>
        <v>7.2516759519190097E-3</v>
      </c>
      <c r="E72" s="82">
        <f>(VLOOKUP($A71,'Occupancy Raw Data'!$B$8:$BE$51,'Occupancy Raw Data'!AW$3,FALSE))/100</f>
        <v>-2.69222990180287E-2</v>
      </c>
      <c r="F72" s="82">
        <f>(VLOOKUP($A71,'Occupancy Raw Data'!$B$8:$BE$51,'Occupancy Raw Data'!AX$3,FALSE))/100</f>
        <v>1.35246718132646E-2</v>
      </c>
      <c r="G72" s="82">
        <f>(VLOOKUP($A71,'Occupancy Raw Data'!$B$8:$BE$51,'Occupancy Raw Data'!AY$3,FALSE))/100</f>
        <v>7.2366417267098505E-3</v>
      </c>
      <c r="H72" s="83">
        <f>(VLOOKUP($A71,'Occupancy Raw Data'!$B$8:$BE$51,'Occupancy Raw Data'!BA$3,FALSE))/100</f>
        <v>1.07712732655875E-2</v>
      </c>
      <c r="I72" s="83">
        <f>(VLOOKUP($A71,'Occupancy Raw Data'!$B$8:$BE$51,'Occupancy Raw Data'!BB$3,FALSE))/100</f>
        <v>3.8096984133324498E-2</v>
      </c>
      <c r="J72" s="82">
        <f>(VLOOKUP($A71,'Occupancy Raw Data'!$B$8:$BE$51,'Occupancy Raw Data'!BC$3,FALSE))/100</f>
        <v>2.4376058585907502E-2</v>
      </c>
      <c r="K72" s="84">
        <f>(VLOOKUP($A71,'Occupancy Raw Data'!$B$8:$BE$51,'Occupancy Raw Data'!BE$3,FALSE))/100</f>
        <v>1.2312856596634201E-2</v>
      </c>
      <c r="M72" s="81">
        <f>(VLOOKUP($A71,'ADR Raw Data'!$B$6:$BE$49,'ADR Raw Data'!AT$1,FALSE))/100</f>
        <v>-4.2195660192903099E-2</v>
      </c>
      <c r="N72" s="82">
        <f>(VLOOKUP($A71,'ADR Raw Data'!$B$6:$BE$49,'ADR Raw Data'!AU$1,FALSE))/100</f>
        <v>8.2136124848599494E-3</v>
      </c>
      <c r="O72" s="82">
        <f>(VLOOKUP($A71,'ADR Raw Data'!$B$6:$BE$49,'ADR Raw Data'!AV$1,FALSE))/100</f>
        <v>-1.00660895858587E-2</v>
      </c>
      <c r="P72" s="82">
        <f>(VLOOKUP($A71,'ADR Raw Data'!$B$6:$BE$49,'ADR Raw Data'!AW$1,FALSE))/100</f>
        <v>-2.2394504015481102E-2</v>
      </c>
      <c r="Q72" s="82">
        <f>(VLOOKUP($A71,'ADR Raw Data'!$B$6:$BE$49,'ADR Raw Data'!AX$1,FALSE))/100</f>
        <v>-3.1909096879246104E-2</v>
      </c>
      <c r="R72" s="82">
        <f>(VLOOKUP($A71,'ADR Raw Data'!$B$6:$BE$49,'ADR Raw Data'!AY$1,FALSE))/100</f>
        <v>-1.8624561414324999E-2</v>
      </c>
      <c r="S72" s="83">
        <f>(VLOOKUP($A71,'ADR Raw Data'!$B$6:$BE$49,'ADR Raw Data'!BA$1,FALSE))/100</f>
        <v>-1.4054949701908199E-2</v>
      </c>
      <c r="T72" s="83">
        <f>(VLOOKUP($A71,'ADR Raw Data'!$B$6:$BE$49,'ADR Raw Data'!BB$1,FALSE))/100</f>
        <v>-1.3391391263263599E-2</v>
      </c>
      <c r="U72" s="82">
        <f>(VLOOKUP($A71,'ADR Raw Data'!$B$6:$BE$49,'ADR Raw Data'!BC$1,FALSE))/100</f>
        <v>-1.3698351853759E-2</v>
      </c>
      <c r="V72" s="84">
        <f>(VLOOKUP($A71,'ADR Raw Data'!$B$6:$BE$49,'ADR Raw Data'!BE$1,FALSE))/100</f>
        <v>-1.6646915360727502E-2</v>
      </c>
      <c r="X72" s="81">
        <f>(VLOOKUP($A71,'RevPAR Raw Data'!$B$6:$BE$49,'RevPAR Raw Data'!AT$1,FALSE))/100</f>
        <v>-1.6811751290396498E-2</v>
      </c>
      <c r="Y72" s="82">
        <f>(VLOOKUP($A71,'RevPAR Raw Data'!$B$6:$BE$49,'RevPAR Raw Data'!AU$1,FALSE))/100</f>
        <v>3.1793274568132995E-2</v>
      </c>
      <c r="Z72" s="82">
        <f>(VLOOKUP($A71,'RevPAR Raw Data'!$B$6:$BE$49,'RevPAR Raw Data'!AV$1,FALSE))/100</f>
        <v>-2.8874096537193999E-3</v>
      </c>
      <c r="AA72" s="82">
        <f>(VLOOKUP($A71,'RevPAR Raw Data'!$B$6:$BE$49,'RevPAR Raw Data'!AW$1,FALSE))/100</f>
        <v>-4.8713891500044702E-2</v>
      </c>
      <c r="AB72" s="82">
        <f>(VLOOKUP($A71,'RevPAR Raw Data'!$B$6:$BE$49,'RevPAR Raw Data'!AX$1,FALSE))/100</f>
        <v>-1.8815985129130901E-2</v>
      </c>
      <c r="AC72" s="82">
        <f>(VLOOKUP($A71,'RevPAR Raw Data'!$B$6:$BE$49,'RevPAR Raw Data'!AY$1,FALSE))/100</f>
        <v>-1.1522698965887802E-2</v>
      </c>
      <c r="AD72" s="83">
        <f>(VLOOKUP($A71,'RevPAR Raw Data'!$B$6:$BE$49,'RevPAR Raw Data'!BA$1,FALSE))/100</f>
        <v>-3.4350661402939801E-3</v>
      </c>
      <c r="AE72" s="83">
        <f>(VLOOKUP($A71,'RevPAR Raw Data'!$B$6:$BE$49,'RevPAR Raw Data'!BB$1,FALSE))/100</f>
        <v>2.4195421249581201E-2</v>
      </c>
      <c r="AF72" s="82">
        <f>(VLOOKUP($A71,'RevPAR Raw Data'!$B$6:$BE$49,'RevPAR Raw Data'!BC$1,FALSE))/100</f>
        <v>1.0343794904830901E-2</v>
      </c>
      <c r="AG72" s="84">
        <f>(VLOOKUP($A71,'RevPAR Raw Data'!$B$6:$BE$49,'RevPAR Raw Data'!BE$1,FALSE))/100</f>
        <v>-4.5390298457062403E-3</v>
      </c>
    </row>
    <row r="73" spans="1:33" x14ac:dyDescent="0.2">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x14ac:dyDescent="0.2">
      <c r="A74" s="108" t="s">
        <v>39</v>
      </c>
      <c r="B74" s="109">
        <f>(VLOOKUP($A74,'Occupancy Raw Data'!$B$8:$BE$45,'Occupancy Raw Data'!AG$3,FALSE))/100</f>
        <v>0.58772802653399603</v>
      </c>
      <c r="C74" s="110">
        <f>(VLOOKUP($A74,'Occupancy Raw Data'!$B$8:$BE$45,'Occupancy Raw Data'!AH$3,FALSE))/100</f>
        <v>0.68490878938640098</v>
      </c>
      <c r="D74" s="110">
        <f>(VLOOKUP($A74,'Occupancy Raw Data'!$B$8:$BE$45,'Occupancy Raw Data'!AI$3,FALSE))/100</f>
        <v>0.716556108347153</v>
      </c>
      <c r="E74" s="110">
        <f>(VLOOKUP($A74,'Occupancy Raw Data'!$B$8:$BE$45,'Occupancy Raw Data'!AJ$3,FALSE))/100</f>
        <v>0.71763405196240992</v>
      </c>
      <c r="F74" s="110">
        <f>(VLOOKUP($A74,'Occupancy Raw Data'!$B$8:$BE$45,'Occupancy Raw Data'!AK$3,FALSE))/100</f>
        <v>0.70671641791044704</v>
      </c>
      <c r="G74" s="111">
        <f>(VLOOKUP($A74,'Occupancy Raw Data'!$B$8:$BE$45,'Occupancy Raw Data'!AL$3,FALSE))/100</f>
        <v>0.68270867882808106</v>
      </c>
      <c r="H74" s="91">
        <f>(VLOOKUP($A74,'Occupancy Raw Data'!$B$8:$BE$45,'Occupancy Raw Data'!AN$3,FALSE))/100</f>
        <v>0.76113875069098891</v>
      </c>
      <c r="I74" s="91">
        <f>(VLOOKUP($A74,'Occupancy Raw Data'!$B$8:$BE$45,'Occupancy Raw Data'!AO$3,FALSE))/100</f>
        <v>0.7511608623548921</v>
      </c>
      <c r="J74" s="111">
        <f>(VLOOKUP($A74,'Occupancy Raw Data'!$B$8:$BE$45,'Occupancy Raw Data'!AP$3,FALSE))/100</f>
        <v>0.75614980652293995</v>
      </c>
      <c r="K74" s="112">
        <f>(VLOOKUP($A74,'Occupancy Raw Data'!$B$8:$BE$45,'Occupancy Raw Data'!AR$3,FALSE))/100</f>
        <v>0.70369185816947</v>
      </c>
      <c r="M74" s="113">
        <f>VLOOKUP($A74,'ADR Raw Data'!$B$6:$BE$43,'ADR Raw Data'!AG$1,FALSE)</f>
        <v>100.339363243039</v>
      </c>
      <c r="N74" s="114">
        <f>VLOOKUP($A74,'ADR Raw Data'!$B$6:$BE$43,'ADR Raw Data'!AH$1,FALSE)</f>
        <v>106.300604116222</v>
      </c>
      <c r="O74" s="114">
        <f>VLOOKUP($A74,'ADR Raw Data'!$B$6:$BE$43,'ADR Raw Data'!AI$1,FALSE)</f>
        <v>109.14307849566001</v>
      </c>
      <c r="P74" s="114">
        <f>VLOOKUP($A74,'ADR Raw Data'!$B$6:$BE$43,'ADR Raw Data'!AJ$1,FALSE)</f>
        <v>107.628232552765</v>
      </c>
      <c r="Q74" s="114">
        <f>VLOOKUP($A74,'ADR Raw Data'!$B$6:$BE$43,'ADR Raw Data'!AK$1,FALSE)</f>
        <v>105.17474871915201</v>
      </c>
      <c r="R74" s="115">
        <f>VLOOKUP($A74,'ADR Raw Data'!$B$6:$BE$43,'ADR Raw Data'!AL$1,FALSE)</f>
        <v>105.916925070039</v>
      </c>
      <c r="S74" s="114">
        <f>VLOOKUP($A74,'ADR Raw Data'!$B$6:$BE$43,'ADR Raw Data'!AN$1,FALSE)</f>
        <v>117.559452029922</v>
      </c>
      <c r="T74" s="114">
        <f>VLOOKUP($A74,'ADR Raw Data'!$B$6:$BE$43,'ADR Raw Data'!AO$1,FALSE)</f>
        <v>117.858571218309</v>
      </c>
      <c r="U74" s="115">
        <f>VLOOKUP($A74,'ADR Raw Data'!$B$6:$BE$43,'ADR Raw Data'!AP$1,FALSE)</f>
        <v>117.708024856072</v>
      </c>
      <c r="V74" s="116">
        <f>VLOOKUP($A74,'ADR Raw Data'!$B$6:$BE$43,'ADR Raw Data'!AR$1,FALSE)</f>
        <v>109.53695023482599</v>
      </c>
      <c r="X74" s="113">
        <f>VLOOKUP($A74,'RevPAR Raw Data'!$B$6:$BE$43,'RevPAR Raw Data'!AG$1,FALSE)</f>
        <v>58.972255942509598</v>
      </c>
      <c r="Y74" s="114">
        <f>VLOOKUP($A74,'RevPAR Raw Data'!$B$6:$BE$43,'RevPAR Raw Data'!AH$1,FALSE)</f>
        <v>72.806218076285205</v>
      </c>
      <c r="Z74" s="114">
        <f>VLOOKUP($A74,'RevPAR Raw Data'!$B$6:$BE$43,'RevPAR Raw Data'!AI$1,FALSE)</f>
        <v>78.207139579878302</v>
      </c>
      <c r="AA74" s="114">
        <f>VLOOKUP($A74,'RevPAR Raw Data'!$B$6:$BE$43,'RevPAR Raw Data'!AJ$1,FALSE)</f>
        <v>77.237684632393496</v>
      </c>
      <c r="AB74" s="114">
        <f>VLOOKUP($A74,'RevPAR Raw Data'!$B$6:$BE$43,'RevPAR Raw Data'!AK$1,FALSE)</f>
        <v>74.328721669430607</v>
      </c>
      <c r="AC74" s="115">
        <f>VLOOKUP($A74,'RevPAR Raw Data'!$B$6:$BE$43,'RevPAR Raw Data'!AL$1,FALSE)</f>
        <v>72.310403980099494</v>
      </c>
      <c r="AD74" s="114">
        <f>VLOOKUP($A74,'RevPAR Raw Data'!$B$6:$BE$43,'RevPAR Raw Data'!AN$1,FALSE)</f>
        <v>89.479054449972296</v>
      </c>
      <c r="AE74" s="114">
        <f>VLOOKUP($A74,'RevPAR Raw Data'!$B$6:$BE$43,'RevPAR Raw Data'!AO$1,FALSE)</f>
        <v>88.530745992260904</v>
      </c>
      <c r="AF74" s="115">
        <f>VLOOKUP($A74,'RevPAR Raw Data'!$B$6:$BE$43,'RevPAR Raw Data'!AP$1,FALSE)</f>
        <v>89.0049002211166</v>
      </c>
      <c r="AG74" s="116">
        <f>VLOOKUP($A74,'RevPAR Raw Data'!$B$6:$BE$43,'RevPAR Raw Data'!AR$1,FALSE)</f>
        <v>77.080260048961506</v>
      </c>
    </row>
    <row r="75" spans="1:33" x14ac:dyDescent="0.2">
      <c r="A75" s="93" t="s">
        <v>14</v>
      </c>
      <c r="B75" s="81">
        <f>(VLOOKUP($A74,'Occupancy Raw Data'!$B$8:$BE$51,'Occupancy Raw Data'!AT$3,FALSE))/100</f>
        <v>1.1651721887467601E-2</v>
      </c>
      <c r="C75" s="82">
        <f>(VLOOKUP($A74,'Occupancy Raw Data'!$B$8:$BE$51,'Occupancy Raw Data'!AU$3,FALSE))/100</f>
        <v>2.0291231672789799E-2</v>
      </c>
      <c r="D75" s="82">
        <f>(VLOOKUP($A74,'Occupancy Raw Data'!$B$8:$BE$51,'Occupancy Raw Data'!AV$3,FALSE))/100</f>
        <v>-1.2202499486558301E-2</v>
      </c>
      <c r="E75" s="82">
        <f>(VLOOKUP($A74,'Occupancy Raw Data'!$B$8:$BE$51,'Occupancy Raw Data'!AW$3,FALSE))/100</f>
        <v>-1.13207946413543E-2</v>
      </c>
      <c r="F75" s="82">
        <f>(VLOOKUP($A74,'Occupancy Raw Data'!$B$8:$BE$51,'Occupancy Raw Data'!AX$3,FALSE))/100</f>
        <v>-1.10169406975816E-3</v>
      </c>
      <c r="G75" s="82">
        <f>(VLOOKUP($A74,'Occupancy Raw Data'!$B$8:$BE$51,'Occupancy Raw Data'!AY$3,FALSE))/100</f>
        <v>7.4522846906282798E-4</v>
      </c>
      <c r="H75" s="83">
        <f>(VLOOKUP($A74,'Occupancy Raw Data'!$B$8:$BE$51,'Occupancy Raw Data'!BA$3,FALSE))/100</f>
        <v>1.76993326237029E-2</v>
      </c>
      <c r="I75" s="83">
        <f>(VLOOKUP($A74,'Occupancy Raw Data'!$B$8:$BE$51,'Occupancy Raw Data'!BB$3,FALSE))/100</f>
        <v>1.0227154364394699E-2</v>
      </c>
      <c r="J75" s="82">
        <f>(VLOOKUP($A74,'Occupancy Raw Data'!$B$8:$BE$51,'Occupancy Raw Data'!BC$3,FALSE))/100</f>
        <v>1.3974127679269598E-2</v>
      </c>
      <c r="K75" s="84">
        <f>(VLOOKUP($A74,'Occupancy Raw Data'!$B$8:$BE$51,'Occupancy Raw Data'!BE$3,FALSE))/100</f>
        <v>4.7698095931905694E-3</v>
      </c>
      <c r="M75" s="81">
        <f>(VLOOKUP($A74,'ADR Raw Data'!$B$6:$BE$49,'ADR Raw Data'!AT$1,FALSE))/100</f>
        <v>2.1252239954525201E-2</v>
      </c>
      <c r="N75" s="82">
        <f>(VLOOKUP($A74,'ADR Raw Data'!$B$6:$BE$49,'ADR Raw Data'!AU$1,FALSE))/100</f>
        <v>2.9508690560577602E-2</v>
      </c>
      <c r="O75" s="82">
        <f>(VLOOKUP($A74,'ADR Raw Data'!$B$6:$BE$49,'ADR Raw Data'!AV$1,FALSE))/100</f>
        <v>2.5182483638523399E-2</v>
      </c>
      <c r="P75" s="82">
        <f>(VLOOKUP($A74,'ADR Raw Data'!$B$6:$BE$49,'ADR Raw Data'!AW$1,FALSE))/100</f>
        <v>1.58127743383327E-2</v>
      </c>
      <c r="Q75" s="82">
        <f>(VLOOKUP($A74,'ADR Raw Data'!$B$6:$BE$49,'ADR Raw Data'!AX$1,FALSE))/100</f>
        <v>8.1470035582507302E-3</v>
      </c>
      <c r="R75" s="82">
        <f>(VLOOKUP($A74,'ADR Raw Data'!$B$6:$BE$49,'ADR Raw Data'!AY$1,FALSE))/100</f>
        <v>1.9603013324784799E-2</v>
      </c>
      <c r="S75" s="83">
        <f>(VLOOKUP($A74,'ADR Raw Data'!$B$6:$BE$49,'ADR Raw Data'!BA$1,FALSE))/100</f>
        <v>2.6106649730940502E-2</v>
      </c>
      <c r="T75" s="83">
        <f>(VLOOKUP($A74,'ADR Raw Data'!$B$6:$BE$49,'ADR Raw Data'!BB$1,FALSE))/100</f>
        <v>2.5520953630267199E-2</v>
      </c>
      <c r="U75" s="82">
        <f>(VLOOKUP($A74,'ADR Raw Data'!$B$6:$BE$49,'ADR Raw Data'!BC$1,FALSE))/100</f>
        <v>2.5809396697466801E-2</v>
      </c>
      <c r="V75" s="84">
        <f>(VLOOKUP($A74,'ADR Raw Data'!$B$6:$BE$49,'ADR Raw Data'!BE$1,FALSE))/100</f>
        <v>2.1930912367998899E-2</v>
      </c>
      <c r="X75" s="81">
        <f>(VLOOKUP($A74,'RevPAR Raw Data'!$B$6:$BE$49,'RevPAR Raw Data'!AT$1,FALSE))/100</f>
        <v>3.3151587031428703E-2</v>
      </c>
      <c r="Y75" s="82">
        <f>(VLOOKUP($A74,'RevPAR Raw Data'!$B$6:$BE$49,'RevPAR Raw Data'!AU$1,FALSE))/100</f>
        <v>5.0398689909892803E-2</v>
      </c>
      <c r="Z75" s="82">
        <f>(VLOOKUP($A74,'RevPAR Raw Data'!$B$6:$BE$49,'RevPAR Raw Data'!AV$1,FALSE))/100</f>
        <v>1.26726949082956E-2</v>
      </c>
      <c r="AA75" s="82">
        <f>(VLOOKUP($A74,'RevPAR Raw Data'!$B$6:$BE$49,'RevPAR Raw Data'!AW$1,FALSE))/100</f>
        <v>4.3129665259840303E-3</v>
      </c>
      <c r="AB75" s="82">
        <f>(VLOOKUP($A74,'RevPAR Raw Data'!$B$6:$BE$49,'RevPAR Raw Data'!AX$1,FALSE))/100</f>
        <v>7.0363339829861401E-3</v>
      </c>
      <c r="AC75" s="82">
        <f>(VLOOKUP($A74,'RevPAR Raw Data'!$B$6:$BE$49,'RevPAR Raw Data'!AY$1,FALSE))/100</f>
        <v>2.0362850517456697E-2</v>
      </c>
      <c r="AD75" s="83">
        <f>(VLOOKUP($A74,'RevPAR Raw Data'!$B$6:$BE$49,'RevPAR Raw Data'!BA$1,FALSE))/100</f>
        <v>4.4268052631921899E-2</v>
      </c>
      <c r="AE75" s="83">
        <f>(VLOOKUP($A74,'RevPAR Raw Data'!$B$6:$BE$49,'RevPAR Raw Data'!BB$1,FALSE))/100</f>
        <v>3.6009114726965198E-2</v>
      </c>
      <c r="AF75" s="82">
        <f>(VLOOKUP($A74,'RevPAR Raw Data'!$B$6:$BE$49,'RevPAR Raw Data'!BC$1,FALSE))/100</f>
        <v>4.0144188181511796E-2</v>
      </c>
      <c r="AG75" s="84">
        <f>(VLOOKUP($A74,'RevPAR Raw Data'!$B$6:$BE$49,'RevPAR Raw Data'!BE$1,FALSE))/100</f>
        <v>2.6805328237389802E-2</v>
      </c>
    </row>
    <row r="76" spans="1:33" x14ac:dyDescent="0.2">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x14ac:dyDescent="0.2">
      <c r="A77" s="108" t="s">
        <v>40</v>
      </c>
      <c r="B77" s="109">
        <f>(VLOOKUP($A77,'Occupancy Raw Data'!$B$8:$BE$45,'Occupancy Raw Data'!AG$3,FALSE))/100</f>
        <v>0.69073166219591098</v>
      </c>
      <c r="C77" s="110">
        <f>(VLOOKUP($A77,'Occupancy Raw Data'!$B$8:$BE$45,'Occupancy Raw Data'!AH$3,FALSE))/100</f>
        <v>0.85137822588104695</v>
      </c>
      <c r="D77" s="110">
        <f>(VLOOKUP($A77,'Occupancy Raw Data'!$B$8:$BE$45,'Occupancy Raw Data'!AI$3,FALSE))/100</f>
        <v>0.91853205068911192</v>
      </c>
      <c r="E77" s="110">
        <f>(VLOOKUP($A77,'Occupancy Raw Data'!$B$8:$BE$45,'Occupancy Raw Data'!AJ$3,FALSE))/100</f>
        <v>0.89663305892146794</v>
      </c>
      <c r="F77" s="110">
        <f>(VLOOKUP($A77,'Occupancy Raw Data'!$B$8:$BE$45,'Occupancy Raw Data'!AK$3,FALSE))/100</f>
        <v>0.83262417907686592</v>
      </c>
      <c r="G77" s="111">
        <f>(VLOOKUP($A77,'Occupancy Raw Data'!$B$8:$BE$45,'Occupancy Raw Data'!AL$3,FALSE))/100</f>
        <v>0.83797983535288101</v>
      </c>
      <c r="H77" s="91">
        <f>(VLOOKUP($A77,'Occupancy Raw Data'!$B$8:$BE$45,'Occupancy Raw Data'!AN$3,FALSE))/100</f>
        <v>0.84476459161964601</v>
      </c>
      <c r="I77" s="91">
        <f>(VLOOKUP($A77,'Occupancy Raw Data'!$B$8:$BE$45,'Occupancy Raw Data'!AO$3,FALSE))/100</f>
        <v>0.82765239108315602</v>
      </c>
      <c r="J77" s="111">
        <f>(VLOOKUP($A77,'Occupancy Raw Data'!$B$8:$BE$45,'Occupancy Raw Data'!AP$3,FALSE))/100</f>
        <v>0.83620849135140107</v>
      </c>
      <c r="K77" s="112">
        <f>(VLOOKUP($A77,'Occupancy Raw Data'!$B$8:$BE$45,'Occupancy Raw Data'!AR$3,FALSE))/100</f>
        <v>0.837473737066744</v>
      </c>
      <c r="M77" s="113">
        <f>VLOOKUP($A77,'ADR Raw Data'!$B$6:$BE$43,'ADR Raw Data'!AG$1,FALSE)</f>
        <v>123.15093572145901</v>
      </c>
      <c r="N77" s="114">
        <f>VLOOKUP($A77,'ADR Raw Data'!$B$6:$BE$43,'ADR Raw Data'!AH$1,FALSE)</f>
        <v>154.25489013227499</v>
      </c>
      <c r="O77" s="114">
        <f>VLOOKUP($A77,'ADR Raw Data'!$B$6:$BE$43,'ADR Raw Data'!AI$1,FALSE)</f>
        <v>169.51368268674</v>
      </c>
      <c r="P77" s="114">
        <f>VLOOKUP($A77,'ADR Raw Data'!$B$6:$BE$43,'ADR Raw Data'!AJ$1,FALSE)</f>
        <v>164.48827332748701</v>
      </c>
      <c r="Q77" s="114">
        <f>VLOOKUP($A77,'ADR Raw Data'!$B$6:$BE$43,'ADR Raw Data'!AK$1,FALSE)</f>
        <v>140.45352163528301</v>
      </c>
      <c r="R77" s="115">
        <f>VLOOKUP($A77,'ADR Raw Data'!$B$6:$BE$43,'ADR Raw Data'!AL$1,FALSE)</f>
        <v>151.919616862043</v>
      </c>
      <c r="S77" s="114">
        <f>VLOOKUP($A77,'ADR Raw Data'!$B$6:$BE$43,'ADR Raw Data'!AN$1,FALSE)</f>
        <v>128.130872683474</v>
      </c>
      <c r="T77" s="114">
        <f>VLOOKUP($A77,'ADR Raw Data'!$B$6:$BE$43,'ADR Raw Data'!AO$1,FALSE)</f>
        <v>125.87144365902</v>
      </c>
      <c r="U77" s="115">
        <f>VLOOKUP($A77,'ADR Raw Data'!$B$6:$BE$43,'ADR Raw Data'!AP$1,FALSE)</f>
        <v>127.01271743037999</v>
      </c>
      <c r="V77" s="116">
        <f>VLOOKUP($A77,'ADR Raw Data'!$B$6:$BE$43,'ADR Raw Data'!AR$1,FALSE)</f>
        <v>144.81411104098399</v>
      </c>
      <c r="X77" s="113">
        <f>VLOOKUP($A77,'RevPAR Raw Data'!$B$6:$BE$43,'RevPAR Raw Data'!AG$1,FALSE)</f>
        <v>85.064250531865596</v>
      </c>
      <c r="Y77" s="114">
        <f>VLOOKUP($A77,'RevPAR Raw Data'!$B$6:$BE$43,'RevPAR Raw Data'!AH$1,FALSE)</f>
        <v>131.32925469429199</v>
      </c>
      <c r="Z77" s="114">
        <f>VLOOKUP($A77,'RevPAR Raw Data'!$B$6:$BE$43,'RevPAR Raw Data'!AI$1,FALSE)</f>
        <v>155.70375057811401</v>
      </c>
      <c r="AA77" s="114">
        <f>VLOOKUP($A77,'RevPAR Raw Data'!$B$6:$BE$43,'RevPAR Raw Data'!AJ$1,FALSE)</f>
        <v>147.485623670335</v>
      </c>
      <c r="AB77" s="114">
        <f>VLOOKUP($A77,'RevPAR Raw Data'!$B$6:$BE$43,'RevPAR Raw Data'!AK$1,FALSE)</f>
        <v>116.94499815003201</v>
      </c>
      <c r="AC77" s="115">
        <f>VLOOKUP($A77,'RevPAR Raw Data'!$B$6:$BE$43,'RevPAR Raw Data'!AL$1,FALSE)</f>
        <v>127.305575524928</v>
      </c>
      <c r="AD77" s="114">
        <f>VLOOKUP($A77,'RevPAR Raw Data'!$B$6:$BE$43,'RevPAR Raw Data'!AN$1,FALSE)</f>
        <v>108.240424336324</v>
      </c>
      <c r="AE77" s="114">
        <f>VLOOKUP($A77,'RevPAR Raw Data'!$B$6:$BE$43,'RevPAR Raw Data'!AO$1,FALSE)</f>
        <v>104.177801313477</v>
      </c>
      <c r="AF77" s="115">
        <f>VLOOKUP($A77,'RevPAR Raw Data'!$B$6:$BE$43,'RevPAR Raw Data'!AP$1,FALSE)</f>
        <v>106.2091128249</v>
      </c>
      <c r="AG77" s="116">
        <f>VLOOKUP($A77,'RevPAR Raw Data'!$B$6:$BE$43,'RevPAR Raw Data'!AR$1,FALSE)</f>
        <v>121.27801475349099</v>
      </c>
    </row>
    <row r="78" spans="1:33" x14ac:dyDescent="0.2">
      <c r="A78" s="93" t="s">
        <v>14</v>
      </c>
      <c r="B78" s="81">
        <f>(VLOOKUP($A77,'Occupancy Raw Data'!$B$8:$BE$51,'Occupancy Raw Data'!AT$3,FALSE))/100</f>
        <v>2.5301771736032E-2</v>
      </c>
      <c r="C78" s="82">
        <f>(VLOOKUP($A77,'Occupancy Raw Data'!$B$8:$BE$51,'Occupancy Raw Data'!AU$3,FALSE))/100</f>
        <v>-3.0292410732576103E-3</v>
      </c>
      <c r="D78" s="82">
        <f>(VLOOKUP($A77,'Occupancy Raw Data'!$B$8:$BE$51,'Occupancy Raw Data'!AV$3,FALSE))/100</f>
        <v>-6.4727584081437795E-3</v>
      </c>
      <c r="E78" s="82">
        <f>(VLOOKUP($A77,'Occupancy Raw Data'!$B$8:$BE$51,'Occupancy Raw Data'!AW$3,FALSE))/100</f>
        <v>-1.5769287294012699E-2</v>
      </c>
      <c r="F78" s="82">
        <f>(VLOOKUP($A77,'Occupancy Raw Data'!$B$8:$BE$51,'Occupancy Raw Data'!AX$3,FALSE))/100</f>
        <v>2.7933492894756096E-2</v>
      </c>
      <c r="G78" s="82">
        <f>(VLOOKUP($A77,'Occupancy Raw Data'!$B$8:$BE$51,'Occupancy Raw Data'!AY$3,FALSE))/100</f>
        <v>4.0100724300265803E-3</v>
      </c>
      <c r="H78" s="83">
        <f>(VLOOKUP($A77,'Occupancy Raw Data'!$B$8:$BE$51,'Occupancy Raw Data'!BA$3,FALSE))/100</f>
        <v>6.0905777747185794E-2</v>
      </c>
      <c r="I78" s="83">
        <f>(VLOOKUP($A77,'Occupancy Raw Data'!$B$8:$BE$51,'Occupancy Raw Data'!BB$3,FALSE))/100</f>
        <v>2.6604483680271903E-2</v>
      </c>
      <c r="J78" s="82">
        <f>(VLOOKUP($A77,'Occupancy Raw Data'!$B$8:$BE$51,'Occupancy Raw Data'!BC$3,FALSE))/100</f>
        <v>4.3648784671566798E-2</v>
      </c>
      <c r="K78" s="84">
        <f>(VLOOKUP($A77,'Occupancy Raw Data'!$B$8:$BE$51,'Occupancy Raw Data'!BE$3,FALSE))/100</f>
        <v>1.50079771560039E-2</v>
      </c>
      <c r="M78" s="81">
        <f>(VLOOKUP($A77,'ADR Raw Data'!$B$6:$BE$49,'ADR Raw Data'!AT$1,FALSE))/100</f>
        <v>5.7014987169493906E-3</v>
      </c>
      <c r="N78" s="82">
        <f>(VLOOKUP($A77,'ADR Raw Data'!$B$6:$BE$49,'ADR Raw Data'!AU$1,FALSE))/100</f>
        <v>3.9754206212241898E-2</v>
      </c>
      <c r="O78" s="82">
        <f>(VLOOKUP($A77,'ADR Raw Data'!$B$6:$BE$49,'ADR Raw Data'!AV$1,FALSE))/100</f>
        <v>3.2855307600895299E-2</v>
      </c>
      <c r="P78" s="82">
        <f>(VLOOKUP($A77,'ADR Raw Data'!$B$6:$BE$49,'ADR Raw Data'!AW$1,FALSE))/100</f>
        <v>2.1439012439483197E-2</v>
      </c>
      <c r="Q78" s="82">
        <f>(VLOOKUP($A77,'ADR Raw Data'!$B$6:$BE$49,'ADR Raw Data'!AX$1,FALSE))/100</f>
        <v>3.4641273728317101E-2</v>
      </c>
      <c r="R78" s="82">
        <f>(VLOOKUP($A77,'ADR Raw Data'!$B$6:$BE$49,'ADR Raw Data'!AY$1,FALSE))/100</f>
        <v>2.6562795252478101E-2</v>
      </c>
      <c r="S78" s="83">
        <f>(VLOOKUP($A77,'ADR Raw Data'!$B$6:$BE$49,'ADR Raw Data'!BA$1,FALSE))/100</f>
        <v>7.6081639453064898E-2</v>
      </c>
      <c r="T78" s="83">
        <f>(VLOOKUP($A77,'ADR Raw Data'!$B$6:$BE$49,'ADR Raw Data'!BB$1,FALSE))/100</f>
        <v>6.6392117582465701E-2</v>
      </c>
      <c r="U78" s="82">
        <f>(VLOOKUP($A77,'ADR Raw Data'!$B$6:$BE$49,'ADR Raw Data'!BC$1,FALSE))/100</f>
        <v>7.1384617452602606E-2</v>
      </c>
      <c r="V78" s="84">
        <f>(VLOOKUP($A77,'ADR Raw Data'!$B$6:$BE$49,'ADR Raw Data'!BE$1,FALSE))/100</f>
        <v>3.5712291998478501E-2</v>
      </c>
      <c r="X78" s="81">
        <f>(VLOOKUP($A77,'RevPAR Raw Data'!$B$6:$BE$49,'RevPAR Raw Data'!AT$1,FALSE))/100</f>
        <v>3.11475284720709E-2</v>
      </c>
      <c r="Y78" s="82">
        <f>(VLOOKUP($A77,'RevPAR Raw Data'!$B$6:$BE$49,'RevPAR Raw Data'!AU$1,FALSE))/100</f>
        <v>3.6604540064691403E-2</v>
      </c>
      <c r="Z78" s="82">
        <f>(VLOOKUP($A77,'RevPAR Raw Data'!$B$6:$BE$49,'RevPAR Raw Data'!AV$1,FALSE))/100</f>
        <v>2.6169884724225597E-2</v>
      </c>
      <c r="AA78" s="82">
        <f>(VLOOKUP($A77,'RevPAR Raw Data'!$B$6:$BE$49,'RevPAR Raw Data'!AW$1,FALSE))/100</f>
        <v>5.3316471990124004E-3</v>
      </c>
      <c r="AB78" s="82">
        <f>(VLOOKUP($A77,'RevPAR Raw Data'!$B$6:$BE$49,'RevPAR Raw Data'!AX$1,FALSE))/100</f>
        <v>6.3542418396628608E-2</v>
      </c>
      <c r="AC78" s="82">
        <f>(VLOOKUP($A77,'RevPAR Raw Data'!$B$6:$BE$49,'RevPAR Raw Data'!AY$1,FALSE))/100</f>
        <v>3.0679386415411097E-2</v>
      </c>
      <c r="AD78" s="83">
        <f>(VLOOKUP($A77,'RevPAR Raw Data'!$B$6:$BE$49,'RevPAR Raw Data'!BA$1,FALSE))/100</f>
        <v>0.14162122862342</v>
      </c>
      <c r="AE78" s="83">
        <f>(VLOOKUP($A77,'RevPAR Raw Data'!$B$6:$BE$49,'RevPAR Raw Data'!BB$1,FALSE))/100</f>
        <v>9.4762929271459004E-2</v>
      </c>
      <c r="AF78" s="82">
        <f>(VLOOKUP($A77,'RevPAR Raw Data'!$B$6:$BE$49,'RevPAR Raw Data'!BC$1,FALSE))/100</f>
        <v>0.11814925392021999</v>
      </c>
      <c r="AG78" s="84">
        <f>(VLOOKUP($A77,'RevPAR Raw Data'!$B$6:$BE$49,'RevPAR Raw Data'!BE$1,FALSE))/100</f>
        <v>5.1256238416984096E-2</v>
      </c>
    </row>
    <row r="79" spans="1:33" x14ac:dyDescent="0.2">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x14ac:dyDescent="0.2">
      <c r="A80" s="135" t="s">
        <v>41</v>
      </c>
      <c r="B80" s="109">
        <f>(VLOOKUP($A80,'Occupancy Raw Data'!$B$8:$BE$45,'Occupancy Raw Data'!AG$3,FALSE))/100</f>
        <v>0.63463506357287203</v>
      </c>
      <c r="C80" s="110">
        <f>(VLOOKUP($A80,'Occupancy Raw Data'!$B$8:$BE$45,'Occupancy Raw Data'!AH$3,FALSE))/100</f>
        <v>0.70592110312363998</v>
      </c>
      <c r="D80" s="110">
        <f>(VLOOKUP($A80,'Occupancy Raw Data'!$B$8:$BE$45,'Occupancy Raw Data'!AI$3,FALSE))/100</f>
        <v>0.73843664458031599</v>
      </c>
      <c r="E80" s="110">
        <f>(VLOOKUP($A80,'Occupancy Raw Data'!$B$8:$BE$45,'Occupancy Raw Data'!AJ$3,FALSE))/100</f>
        <v>0.75555782956841999</v>
      </c>
      <c r="F80" s="110">
        <f>(VLOOKUP($A80,'Occupancy Raw Data'!$B$8:$BE$45,'Occupancy Raw Data'!AK$3,FALSE))/100</f>
        <v>0.76565018291590903</v>
      </c>
      <c r="G80" s="111">
        <f>(VLOOKUP($A80,'Occupancy Raw Data'!$B$8:$BE$45,'Occupancy Raw Data'!AL$3,FALSE))/100</f>
        <v>0.72004016475223198</v>
      </c>
      <c r="H80" s="91">
        <f>(VLOOKUP($A80,'Occupancy Raw Data'!$B$8:$BE$45,'Occupancy Raw Data'!AN$3,FALSE))/100</f>
        <v>0.86949013789045493</v>
      </c>
      <c r="I80" s="91">
        <f>(VLOOKUP($A80,'Occupancy Raw Data'!$B$8:$BE$45,'Occupancy Raw Data'!AO$3,FALSE))/100</f>
        <v>0.87603929494231092</v>
      </c>
      <c r="J80" s="111">
        <f>(VLOOKUP($A80,'Occupancy Raw Data'!$B$8:$BE$45,'Occupancy Raw Data'!AP$3,FALSE))/100</f>
        <v>0.87276471641638298</v>
      </c>
      <c r="K80" s="112">
        <f>(VLOOKUP($A80,'Occupancy Raw Data'!$B$8:$BE$45,'Occupancy Raw Data'!AR$3,FALSE))/100</f>
        <v>0.76367575094198903</v>
      </c>
      <c r="M80" s="113">
        <f>VLOOKUP($A80,'ADR Raw Data'!$B$6:$BE$43,'ADR Raw Data'!AG$1,FALSE)</f>
        <v>137.42193165203699</v>
      </c>
      <c r="N80" s="114">
        <f>VLOOKUP($A80,'ADR Raw Data'!$B$6:$BE$43,'ADR Raw Data'!AH$1,FALSE)</f>
        <v>137.929679713703</v>
      </c>
      <c r="O80" s="114">
        <f>VLOOKUP($A80,'ADR Raw Data'!$B$6:$BE$43,'ADR Raw Data'!AI$1,FALSE)</f>
        <v>143.17970643258599</v>
      </c>
      <c r="P80" s="114">
        <f>VLOOKUP($A80,'ADR Raw Data'!$B$6:$BE$43,'ADR Raw Data'!AJ$1,FALSE)</f>
        <v>141.37721776342499</v>
      </c>
      <c r="Q80" s="114">
        <f>VLOOKUP($A80,'ADR Raw Data'!$B$6:$BE$43,'ADR Raw Data'!AK$1,FALSE)</f>
        <v>143.170422608884</v>
      </c>
      <c r="R80" s="115">
        <f>VLOOKUP($A80,'ADR Raw Data'!$B$6:$BE$43,'ADR Raw Data'!AL$1,FALSE)</f>
        <v>140.75506863263001</v>
      </c>
      <c r="S80" s="114">
        <f>VLOOKUP($A80,'ADR Raw Data'!$B$6:$BE$43,'ADR Raw Data'!AN$1,FALSE)</f>
        <v>186.589839620448</v>
      </c>
      <c r="T80" s="114">
        <f>VLOOKUP($A80,'ADR Raw Data'!$B$6:$BE$43,'ADR Raw Data'!AO$1,FALSE)</f>
        <v>191.35887419437199</v>
      </c>
      <c r="U80" s="115">
        <f>VLOOKUP($A80,'ADR Raw Data'!$B$6:$BE$43,'ADR Raw Data'!AP$1,FALSE)</f>
        <v>188.98330352149301</v>
      </c>
      <c r="V80" s="116">
        <f>VLOOKUP($A80,'ADR Raw Data'!$B$6:$BE$43,'ADR Raw Data'!AR$1,FALSE)</f>
        <v>156.50292710121701</v>
      </c>
      <c r="X80" s="113">
        <f>VLOOKUP($A80,'RevPAR Raw Data'!$B$6:$BE$43,'RevPAR Raw Data'!AG$1,FALSE)</f>
        <v>87.212776330297501</v>
      </c>
      <c r="Y80" s="114">
        <f>VLOOKUP($A80,'RevPAR Raw Data'!$B$6:$BE$43,'RevPAR Raw Data'!AH$1,FALSE)</f>
        <v>97.367471656987803</v>
      </c>
      <c r="Z80" s="114">
        <f>VLOOKUP($A80,'RevPAR Raw Data'!$B$6:$BE$43,'RevPAR Raw Data'!AI$1,FALSE)</f>
        <v>105.729141990073</v>
      </c>
      <c r="AA80" s="114">
        <f>VLOOKUP($A80,'RevPAR Raw Data'!$B$6:$BE$43,'RevPAR Raw Data'!AJ$1,FALSE)</f>
        <v>106.818663803755</v>
      </c>
      <c r="AB80" s="114">
        <f>VLOOKUP($A80,'RevPAR Raw Data'!$B$6:$BE$43,'RevPAR Raw Data'!AK$1,FALSE)</f>
        <v>109.61846025864</v>
      </c>
      <c r="AC80" s="115">
        <f>VLOOKUP($A80,'RevPAR Raw Data'!$B$6:$BE$43,'RevPAR Raw Data'!AL$1,FALSE)</f>
        <v>101.34930280795101</v>
      </c>
      <c r="AD80" s="114">
        <f>VLOOKUP($A80,'RevPAR Raw Data'!$B$6:$BE$43,'RevPAR Raw Data'!AN$1,FALSE)</f>
        <v>162.23802538054099</v>
      </c>
      <c r="AE80" s="114">
        <f>VLOOKUP($A80,'RevPAR Raw Data'!$B$6:$BE$43,'RevPAR Raw Data'!AO$1,FALSE)</f>
        <v>167.63789323019199</v>
      </c>
      <c r="AF80" s="115">
        <f>VLOOKUP($A80,'RevPAR Raw Data'!$B$6:$BE$43,'RevPAR Raw Data'!AP$1,FALSE)</f>
        <v>164.937959305367</v>
      </c>
      <c r="AG80" s="116">
        <f>VLOOKUP($A80,'RevPAR Raw Data'!$B$6:$BE$43,'RevPAR Raw Data'!AR$1,FALSE)</f>
        <v>119.517490378641</v>
      </c>
    </row>
    <row r="81" spans="1:33" x14ac:dyDescent="0.2">
      <c r="A81" s="93" t="s">
        <v>14</v>
      </c>
      <c r="B81" s="81">
        <f>(VLOOKUP($A80,'Occupancy Raw Data'!$B$8:$BE$51,'Occupancy Raw Data'!AT$3,FALSE))/100</f>
        <v>6.0005115789428494E-3</v>
      </c>
      <c r="C81" s="82">
        <f>(VLOOKUP($A80,'Occupancy Raw Data'!$B$8:$BE$51,'Occupancy Raw Data'!AU$3,FALSE))/100</f>
        <v>-1.04383654278392E-2</v>
      </c>
      <c r="D81" s="82">
        <f>(VLOOKUP($A80,'Occupancy Raw Data'!$B$8:$BE$51,'Occupancy Raw Data'!AV$3,FALSE))/100</f>
        <v>-7.32698074786185E-3</v>
      </c>
      <c r="E81" s="82">
        <f>(VLOOKUP($A80,'Occupancy Raw Data'!$B$8:$BE$51,'Occupancy Raw Data'!AW$3,FALSE))/100</f>
        <v>-9.023537795774101E-3</v>
      </c>
      <c r="F81" s="82">
        <f>(VLOOKUP($A80,'Occupancy Raw Data'!$B$8:$BE$51,'Occupancy Raw Data'!AX$3,FALSE))/100</f>
        <v>1.9351216008212399E-3</v>
      </c>
      <c r="G81" s="82">
        <f>(VLOOKUP($A80,'Occupancy Raw Data'!$B$8:$BE$51,'Occupancy Raw Data'!AY$3,FALSE))/100</f>
        <v>-4.0148514866245599E-3</v>
      </c>
      <c r="H81" s="83">
        <f>(VLOOKUP($A80,'Occupancy Raw Data'!$B$8:$BE$51,'Occupancy Raw Data'!BA$3,FALSE))/100</f>
        <v>2.4722632411187502E-2</v>
      </c>
      <c r="I81" s="83">
        <f>(VLOOKUP($A80,'Occupancy Raw Data'!$B$8:$BE$51,'Occupancy Raw Data'!BB$3,FALSE))/100</f>
        <v>2.7650948987128297E-2</v>
      </c>
      <c r="J81" s="82">
        <f>(VLOOKUP($A80,'Occupancy Raw Data'!$B$8:$BE$51,'Occupancy Raw Data'!BC$3,FALSE))/100</f>
        <v>2.6190195127207199E-2</v>
      </c>
      <c r="K81" s="84">
        <f>(VLOOKUP($A80,'Occupancy Raw Data'!$B$8:$BE$51,'Occupancy Raw Data'!BE$3,FALSE))/100</f>
        <v>5.6476496954658796E-3</v>
      </c>
      <c r="M81" s="81">
        <f>(VLOOKUP($A80,'ADR Raw Data'!$B$6:$BE$49,'ADR Raw Data'!AT$1,FALSE))/100</f>
        <v>-5.31194234815881E-3</v>
      </c>
      <c r="N81" s="82">
        <f>(VLOOKUP($A80,'ADR Raw Data'!$B$6:$BE$49,'ADR Raw Data'!AU$1,FALSE))/100</f>
        <v>-2.5897852870641499E-2</v>
      </c>
      <c r="O81" s="82">
        <f>(VLOOKUP($A80,'ADR Raw Data'!$B$6:$BE$49,'ADR Raw Data'!AV$1,FALSE))/100</f>
        <v>-1.64373101622481E-3</v>
      </c>
      <c r="P81" s="82">
        <f>(VLOOKUP($A80,'ADR Raw Data'!$B$6:$BE$49,'ADR Raw Data'!AW$1,FALSE))/100</f>
        <v>-1.37243837687351E-2</v>
      </c>
      <c r="Q81" s="82">
        <f>(VLOOKUP($A80,'ADR Raw Data'!$B$6:$BE$49,'ADR Raw Data'!AX$1,FALSE))/100</f>
        <v>-4.6258585076106896E-3</v>
      </c>
      <c r="R81" s="82">
        <f>(VLOOKUP($A80,'ADR Raw Data'!$B$6:$BE$49,'ADR Raw Data'!AY$1,FALSE))/100</f>
        <v>-1.02482551531487E-2</v>
      </c>
      <c r="S81" s="83">
        <f>(VLOOKUP($A80,'ADR Raw Data'!$B$6:$BE$49,'ADR Raw Data'!BA$1,FALSE))/100</f>
        <v>-5.4492409576628804E-4</v>
      </c>
      <c r="T81" s="83">
        <f>(VLOOKUP($A80,'ADR Raw Data'!$B$6:$BE$49,'ADR Raw Data'!BB$1,FALSE))/100</f>
        <v>2.4775767740720699E-3</v>
      </c>
      <c r="U81" s="82">
        <f>(VLOOKUP($A80,'ADR Raw Data'!$B$6:$BE$49,'ADR Raw Data'!BC$1,FALSE))/100</f>
        <v>1.0046483267662099E-3</v>
      </c>
      <c r="V81" s="84">
        <f>(VLOOKUP($A80,'ADR Raw Data'!$B$6:$BE$49,'ADR Raw Data'!BE$1,FALSE))/100</f>
        <v>-3.9206980348078305E-3</v>
      </c>
      <c r="X81" s="81">
        <f>(VLOOKUP($A80,'RevPAR Raw Data'!$B$6:$BE$49,'RevPAR Raw Data'!AT$1,FALSE))/100</f>
        <v>6.5669485921723099E-4</v>
      </c>
      <c r="Y81" s="82">
        <f>(VLOOKUP($A80,'RevPAR Raw Data'!$B$6:$BE$49,'RevPAR Raw Data'!AU$1,FALSE))/100</f>
        <v>-3.6065887046420601E-2</v>
      </c>
      <c r="Z81" s="82">
        <f>(VLOOKUP($A80,'RevPAR Raw Data'!$B$6:$BE$49,'RevPAR Raw Data'!AV$1,FALSE))/100</f>
        <v>-8.9586681785761308E-3</v>
      </c>
      <c r="AA81" s="82">
        <f>(VLOOKUP($A80,'RevPAR Raw Data'!$B$6:$BE$49,'RevPAR Raw Data'!AW$1,FALSE))/100</f>
        <v>-2.26240790688483E-2</v>
      </c>
      <c r="AB81" s="82">
        <f>(VLOOKUP($A80,'RevPAR Raw Data'!$B$6:$BE$49,'RevPAR Raw Data'!AX$1,FALSE))/100</f>
        <v>-2.6996885055098601E-3</v>
      </c>
      <c r="AC81" s="82">
        <f>(VLOOKUP($A80,'RevPAR Raw Data'!$B$6:$BE$49,'RevPAR Raw Data'!AY$1,FALSE))/100</f>
        <v>-1.4221961417336299E-2</v>
      </c>
      <c r="AD81" s="83">
        <f>(VLOOKUP($A80,'RevPAR Raw Data'!$B$6:$BE$49,'RevPAR Raw Data'!BA$1,FALSE))/100</f>
        <v>2.4164236357309597E-2</v>
      </c>
      <c r="AE81" s="83">
        <f>(VLOOKUP($A80,'RevPAR Raw Data'!$B$6:$BE$49,'RevPAR Raw Data'!BB$1,FALSE))/100</f>
        <v>3.0197033110191902E-2</v>
      </c>
      <c r="AF81" s="82">
        <f>(VLOOKUP($A80,'RevPAR Raw Data'!$B$6:$BE$49,'RevPAR Raw Data'!BC$1,FALSE))/100</f>
        <v>2.7221155389685697E-2</v>
      </c>
      <c r="AG81" s="84">
        <f>(VLOOKUP($A80,'RevPAR Raw Data'!$B$6:$BE$49,'RevPAR Raw Data'!BE$1,FALSE))/100</f>
        <v>1.7048089315957499E-3</v>
      </c>
    </row>
    <row r="82" spans="1:33" x14ac:dyDescent="0.2">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x14ac:dyDescent="0.2">
      <c r="A83" s="108" t="s">
        <v>42</v>
      </c>
      <c r="B83" s="109">
        <f>(VLOOKUP($A83,'Occupancy Raw Data'!$B$8:$BE$45,'Occupancy Raw Data'!AG$3,FALSE))/100</f>
        <v>0.68318821165438703</v>
      </c>
      <c r="C83" s="110">
        <f>(VLOOKUP($A83,'Occupancy Raw Data'!$B$8:$BE$45,'Occupancy Raw Data'!AH$3,FALSE))/100</f>
        <v>0.80169959812458103</v>
      </c>
      <c r="D83" s="110">
        <f>(VLOOKUP($A83,'Occupancy Raw Data'!$B$8:$BE$45,'Occupancy Raw Data'!AI$3,FALSE))/100</f>
        <v>0.83070997990622897</v>
      </c>
      <c r="E83" s="110">
        <f>(VLOOKUP($A83,'Occupancy Raw Data'!$B$8:$BE$45,'Occupancy Raw Data'!AJ$3,FALSE))/100</f>
        <v>0.83096115204286602</v>
      </c>
      <c r="F83" s="110">
        <f>(VLOOKUP($A83,'Occupancy Raw Data'!$B$8:$BE$45,'Occupancy Raw Data'!AK$3,FALSE))/100</f>
        <v>0.82459812458137904</v>
      </c>
      <c r="G83" s="111">
        <f>(VLOOKUP($A83,'Occupancy Raw Data'!$B$8:$BE$45,'Occupancy Raw Data'!AL$3,FALSE))/100</f>
        <v>0.79423141326188795</v>
      </c>
      <c r="H83" s="91">
        <f>(VLOOKUP($A83,'Occupancy Raw Data'!$B$8:$BE$45,'Occupancy Raw Data'!AN$3,FALSE))/100</f>
        <v>0.88605157401205603</v>
      </c>
      <c r="I83" s="91">
        <f>(VLOOKUP($A83,'Occupancy Raw Data'!$B$8:$BE$45,'Occupancy Raw Data'!AO$3,FALSE))/100</f>
        <v>0.88370730073677095</v>
      </c>
      <c r="J83" s="111">
        <f>(VLOOKUP($A83,'Occupancy Raw Data'!$B$8:$BE$45,'Occupancy Raw Data'!AP$3,FALSE))/100</f>
        <v>0.88487943737441299</v>
      </c>
      <c r="K83" s="112">
        <f>(VLOOKUP($A83,'Occupancy Raw Data'!$B$8:$BE$45,'Occupancy Raw Data'!AR$3,FALSE))/100</f>
        <v>0.82013084872261</v>
      </c>
      <c r="M83" s="113">
        <f>VLOOKUP($A83,'ADR Raw Data'!$B$6:$BE$43,'ADR Raw Data'!AG$1,FALSE)</f>
        <v>100.633671875</v>
      </c>
      <c r="N83" s="114">
        <f>VLOOKUP($A83,'ADR Raw Data'!$B$6:$BE$43,'ADR Raw Data'!AH$1,FALSE)</f>
        <v>106.517872487076</v>
      </c>
      <c r="O83" s="114">
        <f>VLOOKUP($A83,'ADR Raw Data'!$B$6:$BE$43,'ADR Raw Data'!AI$1,FALSE)</f>
        <v>109.488893534569</v>
      </c>
      <c r="P83" s="114">
        <f>VLOOKUP($A83,'ADR Raw Data'!$B$6:$BE$43,'ADR Raw Data'!AJ$1,FALSE)</f>
        <v>108.861730322418</v>
      </c>
      <c r="Q83" s="114">
        <f>VLOOKUP($A83,'ADR Raw Data'!$B$6:$BE$43,'ADR Raw Data'!AK$1,FALSE)</f>
        <v>107.725084800487</v>
      </c>
      <c r="R83" s="115">
        <f>VLOOKUP($A83,'ADR Raw Data'!$B$6:$BE$43,'ADR Raw Data'!AL$1,FALSE)</f>
        <v>106.868188562453</v>
      </c>
      <c r="S83" s="114">
        <f>VLOOKUP($A83,'ADR Raw Data'!$B$6:$BE$43,'ADR Raw Data'!AN$1,FALSE)</f>
        <v>135.70386386185299</v>
      </c>
      <c r="T83" s="114">
        <f>VLOOKUP($A83,'ADR Raw Data'!$B$6:$BE$43,'ADR Raw Data'!AO$1,FALSE)</f>
        <v>137.91205446234</v>
      </c>
      <c r="U83" s="115">
        <f>VLOOKUP($A83,'ADR Raw Data'!$B$6:$BE$43,'ADR Raw Data'!AP$1,FALSE)</f>
        <v>136.80649664585101</v>
      </c>
      <c r="V83" s="116">
        <f>VLOOKUP($A83,'ADR Raw Data'!$B$6:$BE$43,'ADR Raw Data'!AR$1,FALSE)</f>
        <v>116.097305826934</v>
      </c>
      <c r="X83" s="113">
        <f>VLOOKUP($A83,'RevPAR Raw Data'!$B$6:$BE$43,'RevPAR Raw Data'!AG$1,FALSE)</f>
        <v>68.751738320495605</v>
      </c>
      <c r="Y83" s="114">
        <f>VLOOKUP($A83,'RevPAR Raw Data'!$B$6:$BE$43,'RevPAR Raw Data'!AH$1,FALSE)</f>
        <v>85.395335565974506</v>
      </c>
      <c r="Z83" s="114">
        <f>VLOOKUP($A83,'RevPAR Raw Data'!$B$6:$BE$43,'RevPAR Raw Data'!AI$1,FALSE)</f>
        <v>90.953516548057607</v>
      </c>
      <c r="AA83" s="114">
        <f>VLOOKUP($A83,'RevPAR Raw Data'!$B$6:$BE$43,'RevPAR Raw Data'!AJ$1,FALSE)</f>
        <v>90.459868842096398</v>
      </c>
      <c r="AB83" s="114">
        <f>VLOOKUP($A83,'RevPAR Raw Data'!$B$6:$BE$43,'RevPAR Raw Data'!AK$1,FALSE)</f>
        <v>88.829902896851905</v>
      </c>
      <c r="AC83" s="115">
        <f>VLOOKUP($A83,'RevPAR Raw Data'!$B$6:$BE$43,'RevPAR Raw Data'!AL$1,FALSE)</f>
        <v>84.878072434695198</v>
      </c>
      <c r="AD83" s="114">
        <f>VLOOKUP($A83,'RevPAR Raw Data'!$B$6:$BE$43,'RevPAR Raw Data'!AN$1,FALSE)</f>
        <v>120.240622174313</v>
      </c>
      <c r="AE83" s="114">
        <f>VLOOKUP($A83,'RevPAR Raw Data'!$B$6:$BE$43,'RevPAR Raw Data'!AO$1,FALSE)</f>
        <v>121.873889387977</v>
      </c>
      <c r="AF83" s="115">
        <f>VLOOKUP($A83,'RevPAR Raw Data'!$B$6:$BE$43,'RevPAR Raw Data'!AP$1,FALSE)</f>
        <v>121.057255781145</v>
      </c>
      <c r="AG83" s="116">
        <f>VLOOKUP($A83,'RevPAR Raw Data'!$B$6:$BE$43,'RevPAR Raw Data'!AR$1,FALSE)</f>
        <v>95.214981962252395</v>
      </c>
    </row>
    <row r="84" spans="1:33" x14ac:dyDescent="0.2">
      <c r="A84" s="93" t="s">
        <v>14</v>
      </c>
      <c r="B84" s="81">
        <f>(VLOOKUP($A83,'Occupancy Raw Data'!$B$8:$BE$51,'Occupancy Raw Data'!AT$3,FALSE))/100</f>
        <v>5.9609108693808401E-2</v>
      </c>
      <c r="C84" s="82">
        <f>(VLOOKUP($A83,'Occupancy Raw Data'!$B$8:$BE$51,'Occupancy Raw Data'!AU$3,FALSE))/100</f>
        <v>3.3791587336609502E-2</v>
      </c>
      <c r="D84" s="82">
        <f>(VLOOKUP($A83,'Occupancy Raw Data'!$B$8:$BE$51,'Occupancy Raw Data'!AV$3,FALSE))/100</f>
        <v>1.3337221135876201E-2</v>
      </c>
      <c r="E84" s="82">
        <f>(VLOOKUP($A83,'Occupancy Raw Data'!$B$8:$BE$51,'Occupancy Raw Data'!AW$3,FALSE))/100</f>
        <v>4.8430671441164301E-3</v>
      </c>
      <c r="F84" s="82">
        <f>(VLOOKUP($A83,'Occupancy Raw Data'!$B$8:$BE$51,'Occupancy Raw Data'!AX$3,FALSE))/100</f>
        <v>1.0545436130816299E-2</v>
      </c>
      <c r="G84" s="82">
        <f>(VLOOKUP($A83,'Occupancy Raw Data'!$B$8:$BE$51,'Occupancy Raw Data'!AY$3,FALSE))/100</f>
        <v>2.27099067999476E-2</v>
      </c>
      <c r="H84" s="83">
        <f>(VLOOKUP($A83,'Occupancy Raw Data'!$B$8:$BE$51,'Occupancy Raw Data'!BA$3,FALSE))/100</f>
        <v>1.33025031476684E-2</v>
      </c>
      <c r="I84" s="83">
        <f>(VLOOKUP($A83,'Occupancy Raw Data'!$B$8:$BE$51,'Occupancy Raw Data'!BB$3,FALSE))/100</f>
        <v>3.9130064968267902E-2</v>
      </c>
      <c r="J84" s="82">
        <f>(VLOOKUP($A83,'Occupancy Raw Data'!$B$8:$BE$51,'Occupancy Raw Data'!BC$3,FALSE))/100</f>
        <v>2.60366756395248E-2</v>
      </c>
      <c r="K84" s="84">
        <f>(VLOOKUP($A83,'Occupancy Raw Data'!$B$8:$BE$51,'Occupancy Raw Data'!BE$3,FALSE))/100</f>
        <v>2.3733151298052698E-2</v>
      </c>
      <c r="M84" s="81">
        <f>(VLOOKUP($A83,'ADR Raw Data'!$B$6:$BE$49,'ADR Raw Data'!AT$1,FALSE))/100</f>
        <v>-1.77621127209475E-2</v>
      </c>
      <c r="N84" s="82">
        <f>(VLOOKUP($A83,'ADR Raw Data'!$B$6:$BE$49,'ADR Raw Data'!AU$1,FALSE))/100</f>
        <v>-1.5151609548307601E-2</v>
      </c>
      <c r="O84" s="82">
        <f>(VLOOKUP($A83,'ADR Raw Data'!$B$6:$BE$49,'ADR Raw Data'!AV$1,FALSE))/100</f>
        <v>-2.6269690924266599E-2</v>
      </c>
      <c r="P84" s="82">
        <f>(VLOOKUP($A83,'ADR Raw Data'!$B$6:$BE$49,'ADR Raw Data'!AW$1,FALSE))/100</f>
        <v>-3.9261689393558598E-2</v>
      </c>
      <c r="Q84" s="82">
        <f>(VLOOKUP($A83,'ADR Raw Data'!$B$6:$BE$49,'ADR Raw Data'!AX$1,FALSE))/100</f>
        <v>-4.1277232685424298E-2</v>
      </c>
      <c r="R84" s="82">
        <f>(VLOOKUP($A83,'ADR Raw Data'!$B$6:$BE$49,'ADR Raw Data'!AY$1,FALSE))/100</f>
        <v>-2.9319177935462501E-2</v>
      </c>
      <c r="S84" s="83">
        <f>(VLOOKUP($A83,'ADR Raw Data'!$B$6:$BE$49,'ADR Raw Data'!BA$1,FALSE))/100</f>
        <v>-3.40248728887853E-2</v>
      </c>
      <c r="T84" s="83">
        <f>(VLOOKUP($A83,'ADR Raw Data'!$B$6:$BE$49,'ADR Raw Data'!BB$1,FALSE))/100</f>
        <v>-5.9968560264812296E-3</v>
      </c>
      <c r="U84" s="82">
        <f>(VLOOKUP($A83,'ADR Raw Data'!$B$6:$BE$49,'ADR Raw Data'!BC$1,FALSE))/100</f>
        <v>-2.0193559341584701E-2</v>
      </c>
      <c r="V84" s="84">
        <f>(VLOOKUP($A83,'ADR Raw Data'!$B$6:$BE$49,'ADR Raw Data'!BE$1,FALSE))/100</f>
        <v>-2.58569100852814E-2</v>
      </c>
      <c r="X84" s="81">
        <f>(VLOOKUP($A83,'RevPAR Raw Data'!$B$6:$BE$49,'RevPAR Raw Data'!AT$1,FALSE))/100</f>
        <v>4.0788212265046198E-2</v>
      </c>
      <c r="Y84" s="82">
        <f>(VLOOKUP($A83,'RevPAR Raw Data'!$B$6:$BE$49,'RevPAR Raw Data'!AU$1,FALSE))/100</f>
        <v>1.8127980850959999E-2</v>
      </c>
      <c r="Z84" s="82">
        <f>(VLOOKUP($A83,'RevPAR Raw Data'!$B$6:$BE$49,'RevPAR Raw Data'!AV$1,FALSE))/100</f>
        <v>-1.32828344654184E-2</v>
      </c>
      <c r="AA84" s="82">
        <f>(VLOOKUP($A83,'RevPAR Raw Data'!$B$6:$BE$49,'RevPAR Raw Data'!AW$1,FALSE))/100</f>
        <v>-3.4608769247366597E-2</v>
      </c>
      <c r="AB84" s="82">
        <f>(VLOOKUP($A83,'RevPAR Raw Data'!$B$6:$BE$49,'RevPAR Raw Data'!AX$1,FALSE))/100</f>
        <v>-3.1167082975548998E-2</v>
      </c>
      <c r="AC84" s="82">
        <f>(VLOOKUP($A83,'RevPAR Raw Data'!$B$6:$BE$49,'RevPAR Raw Data'!AY$1,FALSE))/100</f>
        <v>-7.2751069338803601E-3</v>
      </c>
      <c r="AD84" s="83">
        <f>(VLOOKUP($A83,'RevPAR Raw Data'!$B$6:$BE$49,'RevPAR Raw Data'!BA$1,FALSE))/100</f>
        <v>-2.1174985719818903E-2</v>
      </c>
      <c r="AE84" s="83">
        <f>(VLOOKUP($A83,'RevPAR Raw Data'!$B$6:$BE$49,'RevPAR Raw Data'!BB$1,FALSE))/100</f>
        <v>3.2898551575865097E-2</v>
      </c>
      <c r="AF84" s="82">
        <f>(VLOOKUP($A83,'RevPAR Raw Data'!$B$6:$BE$49,'RevPAR Raw Data'!BC$1,FALSE))/100</f>
        <v>5.3173431433557704E-3</v>
      </c>
      <c r="AG84" s="84">
        <f>(VLOOKUP($A83,'RevPAR Raw Data'!$B$6:$BE$49,'RevPAR Raw Data'!BE$1,FALSE))/100</f>
        <v>-2.7374247463828601E-3</v>
      </c>
    </row>
    <row r="85" spans="1:33" x14ac:dyDescent="0.2">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x14ac:dyDescent="0.2">
      <c r="A86" s="108" t="s">
        <v>43</v>
      </c>
      <c r="B86" s="109">
        <f>(VLOOKUP($A86,'Occupancy Raw Data'!$B$8:$BE$45,'Occupancy Raw Data'!AG$3,FALSE))/100</f>
        <v>0.61876069594979999</v>
      </c>
      <c r="C86" s="110">
        <f>(VLOOKUP($A86,'Occupancy Raw Data'!$B$8:$BE$45,'Occupancy Raw Data'!AH$3,FALSE))/100</f>
        <v>0.71798345693097498</v>
      </c>
      <c r="D86" s="110">
        <f>(VLOOKUP($A86,'Occupancy Raw Data'!$B$8:$BE$45,'Occupancy Raw Data'!AI$3,FALSE))/100</f>
        <v>0.74215630347974892</v>
      </c>
      <c r="E86" s="110">
        <f>(VLOOKUP($A86,'Occupancy Raw Data'!$B$8:$BE$45,'Occupancy Raw Data'!AJ$3,FALSE))/100</f>
        <v>0.76101682829435202</v>
      </c>
      <c r="F86" s="110">
        <f>(VLOOKUP($A86,'Occupancy Raw Data'!$B$8:$BE$45,'Occupancy Raw Data'!AK$3,FALSE))/100</f>
        <v>0.76821876782658294</v>
      </c>
      <c r="G86" s="111">
        <f>(VLOOKUP($A86,'Occupancy Raw Data'!$B$8:$BE$45,'Occupancy Raw Data'!AL$3,FALSE))/100</f>
        <v>0.72162721049629197</v>
      </c>
      <c r="H86" s="91">
        <f>(VLOOKUP($A86,'Occupancy Raw Data'!$B$8:$BE$45,'Occupancy Raw Data'!AN$3,FALSE))/100</f>
        <v>0.8830219623502561</v>
      </c>
      <c r="I86" s="91">
        <f>(VLOOKUP($A86,'Occupancy Raw Data'!$B$8:$BE$45,'Occupancy Raw Data'!AO$3,FALSE))/100</f>
        <v>0.88312892184825997</v>
      </c>
      <c r="J86" s="111">
        <f>(VLOOKUP($A86,'Occupancy Raw Data'!$B$8:$BE$45,'Occupancy Raw Data'!AP$3,FALSE))/100</f>
        <v>0.88307544209925792</v>
      </c>
      <c r="K86" s="112">
        <f>(VLOOKUP($A86,'Occupancy Raw Data'!$B$8:$BE$45,'Occupancy Raw Data'!AR$3,FALSE))/100</f>
        <v>0.76775527666856802</v>
      </c>
      <c r="M86" s="113">
        <f>VLOOKUP($A86,'ADR Raw Data'!$B$6:$BE$43,'ADR Raw Data'!AG$1,FALSE)</f>
        <v>87.7067318755401</v>
      </c>
      <c r="N86" s="114">
        <f>VLOOKUP($A86,'ADR Raw Data'!$B$6:$BE$43,'ADR Raw Data'!AH$1,FALSE)</f>
        <v>96.239836721620804</v>
      </c>
      <c r="O86" s="114">
        <f>VLOOKUP($A86,'ADR Raw Data'!$B$6:$BE$43,'ADR Raw Data'!AI$1,FALSE)</f>
        <v>98.500560852229</v>
      </c>
      <c r="P86" s="114">
        <f>VLOOKUP($A86,'ADR Raw Data'!$B$6:$BE$43,'ADR Raw Data'!AJ$1,FALSE)</f>
        <v>98.883701096275402</v>
      </c>
      <c r="Q86" s="114">
        <f>VLOOKUP($A86,'ADR Raw Data'!$B$6:$BE$43,'ADR Raw Data'!AK$1,FALSE)</f>
        <v>97.710639406877903</v>
      </c>
      <c r="R86" s="115">
        <f>VLOOKUP($A86,'ADR Raw Data'!$B$6:$BE$43,'ADR Raw Data'!AL$1,FALSE)</f>
        <v>96.112287284710604</v>
      </c>
      <c r="S86" s="114">
        <f>VLOOKUP($A86,'ADR Raw Data'!$B$6:$BE$43,'ADR Raw Data'!AN$1,FALSE)</f>
        <v>128.61553869261499</v>
      </c>
      <c r="T86" s="114">
        <f>VLOOKUP($A86,'ADR Raw Data'!$B$6:$BE$43,'ADR Raw Data'!AO$1,FALSE)</f>
        <v>127.535836883326</v>
      </c>
      <c r="U86" s="115">
        <f>VLOOKUP($A86,'ADR Raw Data'!$B$6:$BE$43,'ADR Raw Data'!AP$1,FALSE)</f>
        <v>128.07565509417199</v>
      </c>
      <c r="V86" s="116">
        <f>VLOOKUP($A86,'ADR Raw Data'!$B$6:$BE$43,'ADR Raw Data'!AR$1,FALSE)</f>
        <v>106.616402711326</v>
      </c>
      <c r="X86" s="113">
        <f>VLOOKUP($A86,'RevPAR Raw Data'!$B$6:$BE$43,'RevPAR Raw Data'!AG$1,FALSE)</f>
        <v>54.269478454791702</v>
      </c>
      <c r="Y86" s="114">
        <f>VLOOKUP($A86,'RevPAR Raw Data'!$B$6:$BE$43,'RevPAR Raw Data'!AH$1,FALSE)</f>
        <v>69.098610663861905</v>
      </c>
      <c r="Z86" s="114">
        <f>VLOOKUP($A86,'RevPAR Raw Data'!$B$6:$BE$43,'RevPAR Raw Data'!AI$1,FALSE)</f>
        <v>73.1028121327723</v>
      </c>
      <c r="AA86" s="114">
        <f>VLOOKUP($A86,'RevPAR Raw Data'!$B$6:$BE$43,'RevPAR Raw Data'!AJ$1,FALSE)</f>
        <v>75.252160578294294</v>
      </c>
      <c r="AB86" s="114">
        <f>VLOOKUP($A86,'RevPAR Raw Data'!$B$6:$BE$43,'RevPAR Raw Data'!AK$1,FALSE)</f>
        <v>75.063147008699303</v>
      </c>
      <c r="AC86" s="115">
        <f>VLOOKUP($A86,'RevPAR Raw Data'!$B$6:$BE$43,'RevPAR Raw Data'!AL$1,FALSE)</f>
        <v>69.357241767683902</v>
      </c>
      <c r="AD86" s="114">
        <f>VLOOKUP($A86,'RevPAR Raw Data'!$B$6:$BE$43,'RevPAR Raw Data'!AN$1,FALSE)</f>
        <v>113.570345365088</v>
      </c>
      <c r="AE86" s="114">
        <f>VLOOKUP($A86,'RevPAR Raw Data'!$B$6:$BE$43,'RevPAR Raw Data'!AO$1,FALSE)</f>
        <v>112.630586123787</v>
      </c>
      <c r="AF86" s="115">
        <f>VLOOKUP($A86,'RevPAR Raw Data'!$B$6:$BE$43,'RevPAR Raw Data'!AP$1,FALSE)</f>
        <v>113.100465744438</v>
      </c>
      <c r="AG86" s="116">
        <f>VLOOKUP($A86,'RevPAR Raw Data'!$B$6:$BE$43,'RevPAR Raw Data'!AR$1,FALSE)</f>
        <v>81.855305761042203</v>
      </c>
    </row>
    <row r="87" spans="1:33" x14ac:dyDescent="0.2">
      <c r="A87" s="93" t="s">
        <v>14</v>
      </c>
      <c r="B87" s="81">
        <f>(VLOOKUP($A86,'Occupancy Raw Data'!$B$8:$BE$51,'Occupancy Raw Data'!AT$3,FALSE))/100</f>
        <v>4.2736601625636403E-2</v>
      </c>
      <c r="C87" s="82">
        <f>(VLOOKUP($A86,'Occupancy Raw Data'!$B$8:$BE$51,'Occupancy Raw Data'!AU$3,FALSE))/100</f>
        <v>1.8752520482751001E-2</v>
      </c>
      <c r="D87" s="82">
        <f>(VLOOKUP($A86,'Occupancy Raw Data'!$B$8:$BE$51,'Occupancy Raw Data'!AV$3,FALSE))/100</f>
        <v>1.46606535728354E-2</v>
      </c>
      <c r="E87" s="82">
        <f>(VLOOKUP($A86,'Occupancy Raw Data'!$B$8:$BE$51,'Occupancy Raw Data'!AW$3,FALSE))/100</f>
        <v>-1.69706789926399E-2</v>
      </c>
      <c r="F87" s="82">
        <f>(VLOOKUP($A86,'Occupancy Raw Data'!$B$8:$BE$51,'Occupancy Raw Data'!AX$3,FALSE))/100</f>
        <v>6.1676723824383196E-3</v>
      </c>
      <c r="G87" s="82">
        <f>(VLOOKUP($A86,'Occupancy Raw Data'!$B$8:$BE$51,'Occupancy Raw Data'!AY$3,FALSE))/100</f>
        <v>1.14571025495278E-2</v>
      </c>
      <c r="H87" s="83">
        <f>(VLOOKUP($A86,'Occupancy Raw Data'!$B$8:$BE$51,'Occupancy Raw Data'!BA$3,FALSE))/100</f>
        <v>7.4738679726922205E-2</v>
      </c>
      <c r="I87" s="83">
        <f>(VLOOKUP($A86,'Occupancy Raw Data'!$B$8:$BE$51,'Occupancy Raw Data'!BB$3,FALSE))/100</f>
        <v>8.4390889099418193E-2</v>
      </c>
      <c r="J87" s="82">
        <f>(VLOOKUP($A86,'Occupancy Raw Data'!$B$8:$BE$51,'Occupancy Raw Data'!BC$3,FALSE))/100</f>
        <v>7.9543501980053208E-2</v>
      </c>
      <c r="K87" s="84">
        <f>(VLOOKUP($A86,'Occupancy Raw Data'!$B$8:$BE$51,'Occupancy Raw Data'!BE$3,FALSE))/100</f>
        <v>3.2864834848315899E-2</v>
      </c>
      <c r="M87" s="81">
        <f>(VLOOKUP($A86,'ADR Raw Data'!$B$6:$BE$49,'ADR Raw Data'!AT$1,FALSE))/100</f>
        <v>-5.4276088042564598E-2</v>
      </c>
      <c r="N87" s="82">
        <f>(VLOOKUP($A86,'ADR Raw Data'!$B$6:$BE$49,'ADR Raw Data'!AU$1,FALSE))/100</f>
        <v>-3.9671892388999798E-2</v>
      </c>
      <c r="O87" s="82">
        <f>(VLOOKUP($A86,'ADR Raw Data'!$B$6:$BE$49,'ADR Raw Data'!AV$1,FALSE))/100</f>
        <v>-3.1887373241484399E-2</v>
      </c>
      <c r="P87" s="82">
        <f>(VLOOKUP($A86,'ADR Raw Data'!$B$6:$BE$49,'ADR Raw Data'!AW$1,FALSE))/100</f>
        <v>-5.6568079186477903E-2</v>
      </c>
      <c r="Q87" s="82">
        <f>(VLOOKUP($A86,'ADR Raw Data'!$B$6:$BE$49,'ADR Raw Data'!AX$1,FALSE))/100</f>
        <v>-5.5767318360034498E-2</v>
      </c>
      <c r="R87" s="82">
        <f>(VLOOKUP($A86,'ADR Raw Data'!$B$6:$BE$49,'ADR Raw Data'!AY$1,FALSE))/100</f>
        <v>-4.8226951344575601E-2</v>
      </c>
      <c r="S87" s="83">
        <f>(VLOOKUP($A86,'ADR Raw Data'!$B$6:$BE$49,'ADR Raw Data'!BA$1,FALSE))/100</f>
        <v>-1.6925003798901599E-3</v>
      </c>
      <c r="T87" s="83">
        <f>(VLOOKUP($A86,'ADR Raw Data'!$B$6:$BE$49,'ADR Raw Data'!BB$1,FALSE))/100</f>
        <v>5.7412452369152199E-3</v>
      </c>
      <c r="U87" s="82">
        <f>(VLOOKUP($A86,'ADR Raw Data'!$B$6:$BE$49,'ADR Raw Data'!BC$1,FALSE))/100</f>
        <v>1.9596492575749301E-3</v>
      </c>
      <c r="V87" s="84">
        <f>(VLOOKUP($A86,'ADR Raw Data'!$B$6:$BE$49,'ADR Raw Data'!BE$1,FALSE))/100</f>
        <v>-2.5642611549123999E-2</v>
      </c>
      <c r="X87" s="81">
        <f>(VLOOKUP($A86,'RevPAR Raw Data'!$B$6:$BE$49,'RevPAR Raw Data'!AT$1,FALSE))/100</f>
        <v>-1.3859061969401201E-2</v>
      </c>
      <c r="Y87" s="82">
        <f>(VLOOKUP($A86,'RevPAR Raw Data'!$B$6:$BE$49,'RevPAR Raw Data'!AU$1,FALSE))/100</f>
        <v>-2.1663319880862997E-2</v>
      </c>
      <c r="Z87" s="82">
        <f>(VLOOKUP($A86,'RevPAR Raw Data'!$B$6:$BE$49,'RevPAR Raw Data'!AV$1,FALSE))/100</f>
        <v>-1.7694209401090101E-2</v>
      </c>
      <c r="AA87" s="82">
        <f>(VLOOKUP($A86,'RevPAR Raw Data'!$B$6:$BE$49,'RevPAR Raw Data'!AW$1,FALSE))/100</f>
        <v>-7.2578759466013804E-2</v>
      </c>
      <c r="AB87" s="82">
        <f>(VLOOKUP($A86,'RevPAR Raw Data'!$B$6:$BE$49,'RevPAR Raw Data'!AX$1,FALSE))/100</f>
        <v>-4.9943600526888003E-2</v>
      </c>
      <c r="AC87" s="82">
        <f>(VLOOKUP($A86,'RevPAR Raw Data'!$B$6:$BE$49,'RevPAR Raw Data'!AY$1,FALSE))/100</f>
        <v>-3.7322389922253701E-2</v>
      </c>
      <c r="AD87" s="83">
        <f>(VLOOKUP($A86,'RevPAR Raw Data'!$B$6:$BE$49,'RevPAR Raw Data'!BA$1,FALSE))/100</f>
        <v>7.2919684103201807E-2</v>
      </c>
      <c r="AE87" s="83">
        <f>(VLOOKUP($A86,'RevPAR Raw Data'!$B$6:$BE$49,'RevPAR Raw Data'!BB$1,FALSE))/100</f>
        <v>9.0616643126414487E-2</v>
      </c>
      <c r="AF87" s="82">
        <f>(VLOOKUP($A86,'RevPAR Raw Data'!$B$6:$BE$49,'RevPAR Raw Data'!BC$1,FALSE))/100</f>
        <v>8.1659028602228206E-2</v>
      </c>
      <c r="AG87" s="84">
        <f>(VLOOKUP($A86,'RevPAR Raw Data'!$B$6:$BE$49,'RevPAR Raw Data'!BE$1,FALSE))/100</f>
        <v>6.37948310555042E-3</v>
      </c>
    </row>
    <row r="88" spans="1:33" x14ac:dyDescent="0.2">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x14ac:dyDescent="0.2">
      <c r="A89" s="108" t="s">
        <v>44</v>
      </c>
      <c r="B89" s="109">
        <f>(VLOOKUP($A89,'Occupancy Raw Data'!$B$8:$BE$45,'Occupancy Raw Data'!AG$3,FALSE))/100</f>
        <v>0.6959898209898201</v>
      </c>
      <c r="C89" s="110">
        <f>(VLOOKUP($A89,'Occupancy Raw Data'!$B$8:$BE$45,'Occupancy Raw Data'!AH$3,FALSE))/100</f>
        <v>0.76697964197964097</v>
      </c>
      <c r="D89" s="110">
        <f>(VLOOKUP($A89,'Occupancy Raw Data'!$B$8:$BE$45,'Occupancy Raw Data'!AI$3,FALSE))/100</f>
        <v>0.79918392418392403</v>
      </c>
      <c r="E89" s="110">
        <f>(VLOOKUP($A89,'Occupancy Raw Data'!$B$8:$BE$45,'Occupancy Raw Data'!AJ$3,FALSE))/100</f>
        <v>0.78163390663390597</v>
      </c>
      <c r="F89" s="110">
        <f>(VLOOKUP($A89,'Occupancy Raw Data'!$B$8:$BE$45,'Occupancy Raw Data'!AK$3,FALSE))/100</f>
        <v>0.78097578097577991</v>
      </c>
      <c r="G89" s="111">
        <f>(VLOOKUP($A89,'Occupancy Raw Data'!$B$8:$BE$45,'Occupancy Raw Data'!AL$3,FALSE))/100</f>
        <v>0.76495261495261402</v>
      </c>
      <c r="H89" s="91">
        <f>(VLOOKUP($A89,'Occupancy Raw Data'!$B$8:$BE$45,'Occupancy Raw Data'!AN$3,FALSE))/100</f>
        <v>0.87197262197262104</v>
      </c>
      <c r="I89" s="91">
        <f>(VLOOKUP($A89,'Occupancy Raw Data'!$B$8:$BE$45,'Occupancy Raw Data'!AO$3,FALSE))/100</f>
        <v>0.87736925236925201</v>
      </c>
      <c r="J89" s="111">
        <f>(VLOOKUP($A89,'Occupancy Raw Data'!$B$8:$BE$45,'Occupancy Raw Data'!AP$3,FALSE))/100</f>
        <v>0.87467093717093702</v>
      </c>
      <c r="K89" s="112">
        <f>(VLOOKUP($A89,'Occupancy Raw Data'!$B$8:$BE$45,'Occupancy Raw Data'!AR$3,FALSE))/100</f>
        <v>0.79630070701499212</v>
      </c>
      <c r="M89" s="113">
        <f>VLOOKUP($A89,'ADR Raw Data'!$B$6:$BE$43,'ADR Raw Data'!AG$1,FALSE)</f>
        <v>118.451064514908</v>
      </c>
      <c r="N89" s="114">
        <f>VLOOKUP($A89,'ADR Raw Data'!$B$6:$BE$43,'ADR Raw Data'!AH$1,FALSE)</f>
        <v>125.252380024026</v>
      </c>
      <c r="O89" s="114">
        <f>VLOOKUP($A89,'ADR Raw Data'!$B$6:$BE$43,'ADR Raw Data'!AI$1,FALSE)</f>
        <v>132.20714676914599</v>
      </c>
      <c r="P89" s="114">
        <f>VLOOKUP($A89,'ADR Raw Data'!$B$6:$BE$43,'ADR Raw Data'!AJ$1,FALSE)</f>
        <v>129.007384372719</v>
      </c>
      <c r="Q89" s="114">
        <f>VLOOKUP($A89,'ADR Raw Data'!$B$6:$BE$43,'ADR Raw Data'!AK$1,FALSE)</f>
        <v>126.248315258426</v>
      </c>
      <c r="R89" s="115">
        <f>VLOOKUP($A89,'ADR Raw Data'!$B$6:$BE$43,'ADR Raw Data'!AL$1,FALSE)</f>
        <v>126.438683944754</v>
      </c>
      <c r="S89" s="114">
        <f>VLOOKUP($A89,'ADR Raw Data'!$B$6:$BE$43,'ADR Raw Data'!AN$1,FALSE)</f>
        <v>154.735945924323</v>
      </c>
      <c r="T89" s="114">
        <f>VLOOKUP($A89,'ADR Raw Data'!$B$6:$BE$43,'ADR Raw Data'!AO$1,FALSE)</f>
        <v>158.467068975346</v>
      </c>
      <c r="U89" s="115">
        <f>VLOOKUP($A89,'ADR Raw Data'!$B$6:$BE$43,'ADR Raw Data'!AP$1,FALSE)</f>
        <v>156.60726261192301</v>
      </c>
      <c r="V89" s="116">
        <f>VLOOKUP($A89,'ADR Raw Data'!$B$6:$BE$43,'ADR Raw Data'!AR$1,FALSE)</f>
        <v>135.906600037781</v>
      </c>
      <c r="X89" s="113">
        <f>VLOOKUP($A89,'RevPAR Raw Data'!$B$6:$BE$43,'RevPAR Raw Data'!AG$1,FALSE)</f>
        <v>82.440735187785094</v>
      </c>
      <c r="Y89" s="114">
        <f>VLOOKUP($A89,'RevPAR Raw Data'!$B$6:$BE$43,'RevPAR Raw Data'!AH$1,FALSE)</f>
        <v>96.066025587925495</v>
      </c>
      <c r="Z89" s="114">
        <f>VLOOKUP($A89,'RevPAR Raw Data'!$B$6:$BE$43,'RevPAR Raw Data'!AI$1,FALSE)</f>
        <v>105.65782636012599</v>
      </c>
      <c r="AA89" s="114">
        <f>VLOOKUP($A89,'RevPAR Raw Data'!$B$6:$BE$43,'RevPAR Raw Data'!AJ$1,FALSE)</f>
        <v>100.83654583187</v>
      </c>
      <c r="AB89" s="114">
        <f>VLOOKUP($A89,'RevPAR Raw Data'!$B$6:$BE$43,'RevPAR Raw Data'!AK$1,FALSE)</f>
        <v>98.596876605826594</v>
      </c>
      <c r="AC89" s="115">
        <f>VLOOKUP($A89,'RevPAR Raw Data'!$B$6:$BE$43,'RevPAR Raw Data'!AL$1,FALSE)</f>
        <v>96.719601914706899</v>
      </c>
      <c r="AD89" s="114">
        <f>VLOOKUP($A89,'RevPAR Raw Data'!$B$6:$BE$43,'RevPAR Raw Data'!AN$1,FALSE)</f>
        <v>134.925508481045</v>
      </c>
      <c r="AE89" s="114">
        <f>VLOOKUP($A89,'RevPAR Raw Data'!$B$6:$BE$43,'RevPAR Raw Data'!AO$1,FALSE)</f>
        <v>139.034133832046</v>
      </c>
      <c r="AF89" s="115">
        <f>VLOOKUP($A89,'RevPAR Raw Data'!$B$6:$BE$43,'RevPAR Raw Data'!AP$1,FALSE)</f>
        <v>136.979821156546</v>
      </c>
      <c r="AG89" s="116">
        <f>VLOOKUP($A89,'RevPAR Raw Data'!$B$6:$BE$43,'RevPAR Raw Data'!AR$1,FALSE)</f>
        <v>108.222521698089</v>
      </c>
    </row>
    <row r="90" spans="1:33" x14ac:dyDescent="0.2">
      <c r="A90" s="93" t="s">
        <v>14</v>
      </c>
      <c r="B90" s="81">
        <f>(VLOOKUP($A89,'Occupancy Raw Data'!$B$8:$BE$51,'Occupancy Raw Data'!AT$3,FALSE))/100</f>
        <v>0.120911995876615</v>
      </c>
      <c r="C90" s="82">
        <f>(VLOOKUP($A89,'Occupancy Raw Data'!$B$8:$BE$51,'Occupancy Raw Data'!AU$3,FALSE))/100</f>
        <v>7.6363093566201204E-2</v>
      </c>
      <c r="D90" s="82">
        <f>(VLOOKUP($A89,'Occupancy Raw Data'!$B$8:$BE$51,'Occupancy Raw Data'!AV$3,FALSE))/100</f>
        <v>5.9249133148504197E-2</v>
      </c>
      <c r="E90" s="82">
        <f>(VLOOKUP($A89,'Occupancy Raw Data'!$B$8:$BE$51,'Occupancy Raw Data'!AW$3,FALSE))/100</f>
        <v>1.45416432841582E-2</v>
      </c>
      <c r="F90" s="82">
        <f>(VLOOKUP($A89,'Occupancy Raw Data'!$B$8:$BE$51,'Occupancy Raw Data'!AX$3,FALSE))/100</f>
        <v>1.5772831305147398E-2</v>
      </c>
      <c r="G90" s="82">
        <f>(VLOOKUP($A89,'Occupancy Raw Data'!$B$8:$BE$51,'Occupancy Raw Data'!AY$3,FALSE))/100</f>
        <v>5.4455249547066001E-2</v>
      </c>
      <c r="H90" s="83">
        <f>(VLOOKUP($A89,'Occupancy Raw Data'!$B$8:$BE$51,'Occupancy Raw Data'!BA$3,FALSE))/100</f>
        <v>3.9873927533646797E-2</v>
      </c>
      <c r="I90" s="83">
        <f>(VLOOKUP($A89,'Occupancy Raw Data'!$B$8:$BE$51,'Occupancy Raw Data'!BB$3,FALSE))/100</f>
        <v>4.5762063446298705E-2</v>
      </c>
      <c r="J90" s="82">
        <f>(VLOOKUP($A89,'Occupancy Raw Data'!$B$8:$BE$51,'Occupancy Raw Data'!BC$3,FALSE))/100</f>
        <v>4.2818766148042101E-2</v>
      </c>
      <c r="K90" s="84">
        <f>(VLOOKUP($A89,'Occupancy Raw Data'!$B$8:$BE$51,'Occupancy Raw Data'!BE$3,FALSE))/100</f>
        <v>5.0757154474329005E-2</v>
      </c>
      <c r="M90" s="81">
        <f>(VLOOKUP($A89,'ADR Raw Data'!$B$6:$BE$49,'ADR Raw Data'!AT$1,FALSE))/100</f>
        <v>1.9040716421931902E-2</v>
      </c>
      <c r="N90" s="82">
        <f>(VLOOKUP($A89,'ADR Raw Data'!$B$6:$BE$49,'ADR Raw Data'!AU$1,FALSE))/100</f>
        <v>-8.4375124070973986E-3</v>
      </c>
      <c r="O90" s="82">
        <f>(VLOOKUP($A89,'ADR Raw Data'!$B$6:$BE$49,'ADR Raw Data'!AV$1,FALSE))/100</f>
        <v>-8.5379036568595003E-3</v>
      </c>
      <c r="P90" s="82">
        <f>(VLOOKUP($A89,'ADR Raw Data'!$B$6:$BE$49,'ADR Raw Data'!AW$1,FALSE))/100</f>
        <v>-2.49170464519946E-2</v>
      </c>
      <c r="Q90" s="82">
        <f>(VLOOKUP($A89,'ADR Raw Data'!$B$6:$BE$49,'ADR Raw Data'!AX$1,FALSE))/100</f>
        <v>-2.4039103772370399E-2</v>
      </c>
      <c r="R90" s="82">
        <f>(VLOOKUP($A89,'ADR Raw Data'!$B$6:$BE$49,'ADR Raw Data'!AY$1,FALSE))/100</f>
        <v>-1.19668687140576E-2</v>
      </c>
      <c r="S90" s="83">
        <f>(VLOOKUP($A89,'ADR Raw Data'!$B$6:$BE$49,'ADR Raw Data'!BA$1,FALSE))/100</f>
        <v>-1.1813843536973401E-2</v>
      </c>
      <c r="T90" s="83">
        <f>(VLOOKUP($A89,'ADR Raw Data'!$B$6:$BE$49,'ADR Raw Data'!BB$1,FALSE))/100</f>
        <v>8.7599562327410896E-3</v>
      </c>
      <c r="U90" s="82">
        <f>(VLOOKUP($A89,'ADR Raw Data'!$B$6:$BE$49,'ADR Raw Data'!BC$1,FALSE))/100</f>
        <v>-1.4741040977386299E-3</v>
      </c>
      <c r="V90" s="84">
        <f>(VLOOKUP($A89,'ADR Raw Data'!$B$6:$BE$49,'ADR Raw Data'!BE$1,FALSE))/100</f>
        <v>-8.7237160472647401E-3</v>
      </c>
      <c r="X90" s="81">
        <f>(VLOOKUP($A89,'RevPAR Raw Data'!$B$6:$BE$49,'RevPAR Raw Data'!AT$1,FALSE))/100</f>
        <v>0.142254963324043</v>
      </c>
      <c r="Y90" s="82">
        <f>(VLOOKUP($A89,'RevPAR Raw Data'!$B$6:$BE$49,'RevPAR Raw Data'!AU$1,FALSE))/100</f>
        <v>6.7281266609694607E-2</v>
      </c>
      <c r="Z90" s="82">
        <f>(VLOOKUP($A89,'RevPAR Raw Data'!$B$6:$BE$49,'RevPAR Raw Data'!AV$1,FALSE))/100</f>
        <v>5.0205366101070299E-2</v>
      </c>
      <c r="AA90" s="82">
        <f>(VLOOKUP($A89,'RevPAR Raw Data'!$B$6:$BE$49,'RevPAR Raw Data'!AW$1,FALSE))/100</f>
        <v>-1.07377379690361E-2</v>
      </c>
      <c r="AB90" s="82">
        <f>(VLOOKUP($A89,'RevPAR Raw Data'!$B$6:$BE$49,'RevPAR Raw Data'!AX$1,FALSE))/100</f>
        <v>-8.6454371957515597E-3</v>
      </c>
      <c r="AC90" s="82">
        <f>(VLOOKUP($A89,'RevPAR Raw Data'!$B$6:$BE$49,'RevPAR Raw Data'!AY$1,FALSE))/100</f>
        <v>4.1836722010887305E-2</v>
      </c>
      <c r="AD90" s="83">
        <f>(VLOOKUP($A89,'RevPAR Raw Data'!$B$6:$BE$49,'RevPAR Raw Data'!BA$1,FALSE))/100</f>
        <v>2.7589019655586199E-2</v>
      </c>
      <c r="AE90" s="83">
        <f>(VLOOKUP($A89,'RevPAR Raw Data'!$B$6:$BE$49,'RevPAR Raw Data'!BB$1,FALSE))/100</f>
        <v>5.4922893351949303E-2</v>
      </c>
      <c r="AF90" s="82">
        <f>(VLOOKUP($A89,'RevPAR Raw Data'!$B$6:$BE$49,'RevPAR Raw Data'!BC$1,FALSE))/100</f>
        <v>4.1281542731664497E-2</v>
      </c>
      <c r="AG90" s="84">
        <f>(VLOOKUP($A89,'RevPAR Raw Data'!$B$6:$BE$49,'RevPAR Raw Data'!BE$1,FALSE))/100</f>
        <v>4.1590647424063099E-2</v>
      </c>
    </row>
    <row r="91" spans="1:33" x14ac:dyDescent="0.2">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x14ac:dyDescent="0.2">
      <c r="A92" s="108" t="s">
        <v>45</v>
      </c>
      <c r="B92" s="109">
        <f>(VLOOKUP($A92,'Occupancy Raw Data'!$B$8:$BE$45,'Occupancy Raw Data'!AG$3,FALSE))/100</f>
        <v>0.67128136553134499</v>
      </c>
      <c r="C92" s="110">
        <f>(VLOOKUP($A92,'Occupancy Raw Data'!$B$8:$BE$45,'Occupancy Raw Data'!AH$3,FALSE))/100</f>
        <v>0.720246991268779</v>
      </c>
      <c r="D92" s="110">
        <f>(VLOOKUP($A92,'Occupancy Raw Data'!$B$8:$BE$45,'Occupancy Raw Data'!AI$3,FALSE))/100</f>
        <v>0.77493510579721503</v>
      </c>
      <c r="E92" s="110">
        <f>(VLOOKUP($A92,'Occupancy Raw Data'!$B$8:$BE$45,'Occupancy Raw Data'!AJ$3,FALSE))/100</f>
        <v>0.79161094942185106</v>
      </c>
      <c r="F92" s="110">
        <f>(VLOOKUP($A92,'Occupancy Raw Data'!$B$8:$BE$45,'Occupancy Raw Data'!AK$3,FALSE))/100</f>
        <v>0.80154172893888098</v>
      </c>
      <c r="G92" s="111">
        <f>(VLOOKUP($A92,'Occupancy Raw Data'!$B$8:$BE$45,'Occupancy Raw Data'!AL$3,FALSE))/100</f>
        <v>0.75192322819161406</v>
      </c>
      <c r="H92" s="91">
        <f>(VLOOKUP($A92,'Occupancy Raw Data'!$B$8:$BE$45,'Occupancy Raw Data'!AN$3,FALSE))/100</f>
        <v>0.89469440729961403</v>
      </c>
      <c r="I92" s="91">
        <f>(VLOOKUP($A92,'Occupancy Raw Data'!$B$8:$BE$45,'Occupancy Raw Data'!AO$3,FALSE))/100</f>
        <v>0.90916778101156193</v>
      </c>
      <c r="J92" s="111">
        <f>(VLOOKUP($A92,'Occupancy Raw Data'!$B$8:$BE$45,'Occupancy Raw Data'!AP$3,FALSE))/100</f>
        <v>0.90193109415558792</v>
      </c>
      <c r="K92" s="112">
        <f>(VLOOKUP($A92,'Occupancy Raw Data'!$B$8:$BE$45,'Occupancy Raw Data'!AR$3,FALSE))/100</f>
        <v>0.79478261846703502</v>
      </c>
      <c r="M92" s="113">
        <f>VLOOKUP($A92,'ADR Raw Data'!$B$6:$BE$43,'ADR Raw Data'!AG$1,FALSE)</f>
        <v>191.12070285915101</v>
      </c>
      <c r="N92" s="114">
        <f>VLOOKUP($A92,'ADR Raw Data'!$B$6:$BE$43,'ADR Raw Data'!AH$1,FALSE)</f>
        <v>185.630218841806</v>
      </c>
      <c r="O92" s="114">
        <f>VLOOKUP($A92,'ADR Raw Data'!$B$6:$BE$43,'ADR Raw Data'!AI$1,FALSE)</f>
        <v>192.67140123835799</v>
      </c>
      <c r="P92" s="114">
        <f>VLOOKUP($A92,'ADR Raw Data'!$B$6:$BE$43,'ADR Raw Data'!AJ$1,FALSE)</f>
        <v>190.108590195006</v>
      </c>
      <c r="Q92" s="114">
        <f>VLOOKUP($A92,'ADR Raw Data'!$B$6:$BE$43,'ADR Raw Data'!AK$1,FALSE)</f>
        <v>196.06999099362099</v>
      </c>
      <c r="R92" s="115">
        <f>VLOOKUP($A92,'ADR Raw Data'!$B$6:$BE$43,'ADR Raw Data'!AL$1,FALSE)</f>
        <v>191.230567138986</v>
      </c>
      <c r="S92" s="114">
        <f>VLOOKUP($A92,'ADR Raw Data'!$B$6:$BE$43,'ADR Raw Data'!AN$1,FALSE)</f>
        <v>261.56288168011002</v>
      </c>
      <c r="T92" s="114">
        <f>VLOOKUP($A92,'ADR Raw Data'!$B$6:$BE$43,'ADR Raw Data'!AO$1,FALSE)</f>
        <v>267.83391833322497</v>
      </c>
      <c r="U92" s="115">
        <f>VLOOKUP($A92,'ADR Raw Data'!$B$6:$BE$43,'ADR Raw Data'!AP$1,FALSE)</f>
        <v>264.72355798648198</v>
      </c>
      <c r="V92" s="116">
        <f>VLOOKUP($A92,'ADR Raw Data'!$B$6:$BE$43,'ADR Raw Data'!AR$1,FALSE)</f>
        <v>215.05940576288199</v>
      </c>
      <c r="X92" s="113">
        <f>VLOOKUP($A92,'RevPAR Raw Data'!$B$6:$BE$43,'RevPAR Raw Data'!AG$1,FALSE)</f>
        <v>128.29576639660101</v>
      </c>
      <c r="Y92" s="114">
        <f>VLOOKUP($A92,'RevPAR Raw Data'!$B$6:$BE$43,'RevPAR Raw Data'!AH$1,FALSE)</f>
        <v>133.69960660937599</v>
      </c>
      <c r="Z92" s="114">
        <f>VLOOKUP($A92,'RevPAR Raw Data'!$B$6:$BE$43,'RevPAR Raw Data'!AI$1,FALSE)</f>
        <v>149.307832702745</v>
      </c>
      <c r="AA92" s="114">
        <f>VLOOKUP($A92,'RevPAR Raw Data'!$B$6:$BE$43,'RevPAR Raw Data'!AJ$1,FALSE)</f>
        <v>150.49204157751899</v>
      </c>
      <c r="AB92" s="114">
        <f>VLOOKUP($A92,'RevPAR Raw Data'!$B$6:$BE$43,'RevPAR Raw Data'!AK$1,FALSE)</f>
        <v>157.15827957405801</v>
      </c>
      <c r="AC92" s="115">
        <f>VLOOKUP($A92,'RevPAR Raw Data'!$B$6:$BE$43,'RevPAR Raw Data'!AL$1,FALSE)</f>
        <v>143.79070537205999</v>
      </c>
      <c r="AD92" s="114">
        <f>VLOOKUP($A92,'RevPAR Raw Data'!$B$6:$BE$43,'RevPAR Raw Data'!AN$1,FALSE)</f>
        <v>234.018847396365</v>
      </c>
      <c r="AE92" s="114">
        <f>VLOOKUP($A92,'RevPAR Raw Data'!$B$6:$BE$43,'RevPAR Raw Data'!AO$1,FALSE)</f>
        <v>243.50596921064999</v>
      </c>
      <c r="AF92" s="115">
        <f>VLOOKUP($A92,'RevPAR Raw Data'!$B$6:$BE$43,'RevPAR Raw Data'!AP$1,FALSE)</f>
        <v>238.76240830350801</v>
      </c>
      <c r="AG92" s="116">
        <f>VLOOKUP($A92,'RevPAR Raw Data'!$B$6:$BE$43,'RevPAR Raw Data'!AR$1,FALSE)</f>
        <v>170.925477638188</v>
      </c>
    </row>
    <row r="93" spans="1:33" x14ac:dyDescent="0.2">
      <c r="A93" s="93" t="s">
        <v>14</v>
      </c>
      <c r="B93" s="81">
        <f>(VLOOKUP($A92,'Occupancy Raw Data'!$B$8:$BE$51,'Occupancy Raw Data'!AT$3,FALSE))/100</f>
        <v>-3.0244296472604199E-2</v>
      </c>
      <c r="C93" s="82">
        <f>(VLOOKUP($A92,'Occupancy Raw Data'!$B$8:$BE$51,'Occupancy Raw Data'!AU$3,FALSE))/100</f>
        <v>-4.3855065208455501E-2</v>
      </c>
      <c r="D93" s="82">
        <f>(VLOOKUP($A92,'Occupancy Raw Data'!$B$8:$BE$51,'Occupancy Raw Data'!AV$3,FALSE))/100</f>
        <v>-2.3534555512461298E-2</v>
      </c>
      <c r="E93" s="82">
        <f>(VLOOKUP($A92,'Occupancy Raw Data'!$B$8:$BE$51,'Occupancy Raw Data'!AW$3,FALSE))/100</f>
        <v>-1.2959733701322999E-2</v>
      </c>
      <c r="F93" s="82">
        <f>(VLOOKUP($A92,'Occupancy Raw Data'!$B$8:$BE$51,'Occupancy Raw Data'!AX$3,FALSE))/100</f>
        <v>-1.1172264666955899E-4</v>
      </c>
      <c r="G93" s="82">
        <f>(VLOOKUP($A92,'Occupancy Raw Data'!$B$8:$BE$51,'Occupancy Raw Data'!AY$3,FALSE))/100</f>
        <v>-2.1633348922882999E-2</v>
      </c>
      <c r="H93" s="83">
        <f>(VLOOKUP($A92,'Occupancy Raw Data'!$B$8:$BE$51,'Occupancy Raw Data'!BA$3,FALSE))/100</f>
        <v>6.2123172212017594E-3</v>
      </c>
      <c r="I93" s="83">
        <f>(VLOOKUP($A92,'Occupancy Raw Data'!$B$8:$BE$51,'Occupancy Raw Data'!BB$3,FALSE))/100</f>
        <v>6.5883658969290799E-4</v>
      </c>
      <c r="J93" s="82">
        <f>(VLOOKUP($A92,'Occupancy Raw Data'!$B$8:$BE$51,'Occupancy Raw Data'!BC$3,FALSE))/100</f>
        <v>3.4056143750638202E-3</v>
      </c>
      <c r="K93" s="84">
        <f>(VLOOKUP($A92,'Occupancy Raw Data'!$B$8:$BE$51,'Occupancy Raw Data'!BE$3,FALSE))/100</f>
        <v>-1.36529144311973E-2</v>
      </c>
      <c r="M93" s="81">
        <f>(VLOOKUP($A92,'ADR Raw Data'!$B$6:$BE$49,'ADR Raw Data'!AT$1,FALSE))/100</f>
        <v>1.86644232139315E-2</v>
      </c>
      <c r="N93" s="82">
        <f>(VLOOKUP($A92,'ADR Raw Data'!$B$6:$BE$49,'ADR Raw Data'!AU$1,FALSE))/100</f>
        <v>-2.3648454116313999E-2</v>
      </c>
      <c r="O93" s="82">
        <f>(VLOOKUP($A92,'ADR Raw Data'!$B$6:$BE$49,'ADR Raw Data'!AV$1,FALSE))/100</f>
        <v>1.7288650593071199E-2</v>
      </c>
      <c r="P93" s="82">
        <f>(VLOOKUP($A92,'ADR Raw Data'!$B$6:$BE$49,'ADR Raw Data'!AW$1,FALSE))/100</f>
        <v>7.4449616627191798E-3</v>
      </c>
      <c r="Q93" s="82">
        <f>(VLOOKUP($A92,'ADR Raw Data'!$B$6:$BE$49,'ADR Raw Data'!AX$1,FALSE))/100</f>
        <v>2.25895056881215E-2</v>
      </c>
      <c r="R93" s="82">
        <f>(VLOOKUP($A92,'ADR Raw Data'!$B$6:$BE$49,'ADR Raw Data'!AY$1,FALSE))/100</f>
        <v>8.7943083083315606E-3</v>
      </c>
      <c r="S93" s="83">
        <f>(VLOOKUP($A92,'ADR Raw Data'!$B$6:$BE$49,'ADR Raw Data'!BA$1,FALSE))/100</f>
        <v>8.6746566562645906E-3</v>
      </c>
      <c r="T93" s="83">
        <f>(VLOOKUP($A92,'ADR Raw Data'!$B$6:$BE$49,'ADR Raw Data'!BB$1,FALSE))/100</f>
        <v>7.7440105649052903E-4</v>
      </c>
      <c r="U93" s="82">
        <f>(VLOOKUP($A92,'ADR Raw Data'!$B$6:$BE$49,'ADR Raw Data'!BC$1,FALSE))/100</f>
        <v>4.5866797492212699E-3</v>
      </c>
      <c r="V93" s="84">
        <f>(VLOOKUP($A92,'ADR Raw Data'!$B$6:$BE$49,'ADR Raw Data'!BE$1,FALSE))/100</f>
        <v>9.0369569466097407E-3</v>
      </c>
      <c r="X93" s="81">
        <f>(VLOOKUP($A92,'RevPAR Raw Data'!$B$6:$BE$49,'RevPAR Raw Data'!AT$1,FALSE))/100</f>
        <v>-1.2144365607845001E-2</v>
      </c>
      <c r="Y93" s="82">
        <f>(VLOOKUP($A92,'RevPAR Raw Data'!$B$6:$BE$49,'RevPAR Raw Data'!AU$1,FALSE))/100</f>
        <v>-6.6466414827419301E-2</v>
      </c>
      <c r="Z93" s="82">
        <f>(VLOOKUP($A92,'RevPAR Raw Data'!$B$6:$BE$49,'RevPAR Raw Data'!AV$1,FALSE))/100</f>
        <v>-6.6527856265083092E-3</v>
      </c>
      <c r="AA93" s="82">
        <f>(VLOOKUP($A92,'RevPAR Raw Data'!$B$6:$BE$49,'RevPAR Raw Data'!AW$1,FALSE))/100</f>
        <v>-5.6112567591692598E-3</v>
      </c>
      <c r="AB93" s="82">
        <f>(VLOOKUP($A92,'RevPAR Raw Data'!$B$6:$BE$49,'RevPAR Raw Data'!AX$1,FALSE))/100</f>
        <v>2.2475259282089502E-2</v>
      </c>
      <c r="AC93" s="82">
        <f>(VLOOKUP($A92,'RevPAR Raw Data'!$B$6:$BE$49,'RevPAR Raw Data'!AY$1,FALSE))/100</f>
        <v>-1.3029290954721001E-2</v>
      </c>
      <c r="AD93" s="83">
        <f>(VLOOKUP($A92,'RevPAR Raw Data'!$B$6:$BE$49,'RevPAR Raw Data'!BA$1,FALSE))/100</f>
        <v>1.4940863596400001E-2</v>
      </c>
      <c r="AE93" s="83">
        <f>(VLOOKUP($A92,'RevPAR Raw Data'!$B$6:$BE$49,'RevPAR Raw Data'!BB$1,FALSE))/100</f>
        <v>1.4337478499345498E-3</v>
      </c>
      <c r="AF93" s="82">
        <f>(VLOOKUP($A92,'RevPAR Raw Data'!$B$6:$BE$49,'RevPAR Raw Data'!BC$1,FALSE))/100</f>
        <v>8.0079145867728505E-3</v>
      </c>
      <c r="AG93" s="84">
        <f>(VLOOKUP($A92,'RevPAR Raw Data'!$B$6:$BE$49,'RevPAR Raw Data'!BE$1,FALSE))/100</f>
        <v>-4.7393382844980701E-3</v>
      </c>
    </row>
    <row r="94" spans="1:33" x14ac:dyDescent="0.2">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x14ac:dyDescent="0.2">
      <c r="A95" s="108" t="s">
        <v>46</v>
      </c>
      <c r="B95" s="109">
        <f>(VLOOKUP($A95,'Occupancy Raw Data'!$B$8:$BE$45,'Occupancy Raw Data'!AG$3,FALSE))/100</f>
        <v>0.50542630621263296</v>
      </c>
      <c r="C95" s="110">
        <f>(VLOOKUP($A95,'Occupancy Raw Data'!$B$8:$BE$45,'Occupancy Raw Data'!AH$3,FALSE))/100</f>
        <v>0.55169612685209202</v>
      </c>
      <c r="D95" s="110">
        <f>(VLOOKUP($A95,'Occupancy Raw Data'!$B$8:$BE$45,'Occupancy Raw Data'!AI$3,FALSE))/100</f>
        <v>0.55812971146347801</v>
      </c>
      <c r="E95" s="110">
        <f>(VLOOKUP($A95,'Occupancy Raw Data'!$B$8:$BE$45,'Occupancy Raw Data'!AJ$3,FALSE))/100</f>
        <v>0.61317260202755297</v>
      </c>
      <c r="F95" s="110">
        <f>(VLOOKUP($A95,'Occupancy Raw Data'!$B$8:$BE$45,'Occupancy Raw Data'!AK$3,FALSE))/100</f>
        <v>0.64690018195996801</v>
      </c>
      <c r="G95" s="111">
        <f>(VLOOKUP($A95,'Occupancy Raw Data'!$B$8:$BE$45,'Occupancy Raw Data'!AL$3,FALSE))/100</f>
        <v>0.57506498570314502</v>
      </c>
      <c r="H95" s="91">
        <f>(VLOOKUP($A95,'Occupancy Raw Data'!$B$8:$BE$45,'Occupancy Raw Data'!AN$3,FALSE))/100</f>
        <v>0.80081881985962999</v>
      </c>
      <c r="I95" s="91">
        <f>(VLOOKUP($A95,'Occupancy Raw Data'!$B$8:$BE$45,'Occupancy Raw Data'!AO$3,FALSE))/100</f>
        <v>0.80790226150246891</v>
      </c>
      <c r="J95" s="111">
        <f>(VLOOKUP($A95,'Occupancy Raw Data'!$B$8:$BE$45,'Occupancy Raw Data'!AP$3,FALSE))/100</f>
        <v>0.8043605406810499</v>
      </c>
      <c r="K95" s="112">
        <f>(VLOOKUP($A95,'Occupancy Raw Data'!$B$8:$BE$45,'Occupancy Raw Data'!AR$3,FALSE))/100</f>
        <v>0.64057800141111798</v>
      </c>
      <c r="M95" s="113">
        <f>VLOOKUP($A95,'ADR Raw Data'!$B$6:$BE$43,'ADR Raw Data'!AG$1,FALSE)</f>
        <v>132.99025715204101</v>
      </c>
      <c r="N95" s="114">
        <f>VLOOKUP($A95,'ADR Raw Data'!$B$6:$BE$43,'ADR Raw Data'!AH$1,FALSE)</f>
        <v>132.96174921962401</v>
      </c>
      <c r="O95" s="114">
        <f>VLOOKUP($A95,'ADR Raw Data'!$B$6:$BE$43,'ADR Raw Data'!AI$1,FALSE)</f>
        <v>134.33925365313999</v>
      </c>
      <c r="P95" s="114">
        <f>VLOOKUP($A95,'ADR Raw Data'!$B$6:$BE$43,'ADR Raw Data'!AJ$1,FALSE)</f>
        <v>131.36946637698</v>
      </c>
      <c r="Q95" s="114">
        <f>VLOOKUP($A95,'ADR Raw Data'!$B$6:$BE$43,'ADR Raw Data'!AK$1,FALSE)</f>
        <v>134.267480034155</v>
      </c>
      <c r="R95" s="115">
        <f>VLOOKUP($A95,'ADR Raw Data'!$B$6:$BE$43,'ADR Raw Data'!AL$1,FALSE)</f>
        <v>133.18835599100399</v>
      </c>
      <c r="S95" s="114">
        <f>VLOOKUP($A95,'ADR Raw Data'!$B$6:$BE$43,'ADR Raw Data'!AN$1,FALSE)</f>
        <v>175.834255051529</v>
      </c>
      <c r="T95" s="114">
        <f>VLOOKUP($A95,'ADR Raw Data'!$B$6:$BE$43,'ADR Raw Data'!AO$1,FALSE)</f>
        <v>184.570976512226</v>
      </c>
      <c r="U95" s="115">
        <f>VLOOKUP($A95,'ADR Raw Data'!$B$6:$BE$43,'ADR Raw Data'!AP$1,FALSE)</f>
        <v>180.22185033326599</v>
      </c>
      <c r="V95" s="116">
        <f>VLOOKUP($A95,'ADR Raw Data'!$B$6:$BE$43,'ADR Raw Data'!AR$1,FALSE)</f>
        <v>150.062351867015</v>
      </c>
      <c r="X95" s="113">
        <f>VLOOKUP($A95,'RevPAR Raw Data'!$B$6:$BE$43,'RevPAR Raw Data'!AG$1,FALSE)</f>
        <v>67.216774434624298</v>
      </c>
      <c r="Y95" s="114">
        <f>VLOOKUP($A95,'RevPAR Raw Data'!$B$6:$BE$43,'RevPAR Raw Data'!AH$1,FALSE)</f>
        <v>73.354482063945895</v>
      </c>
      <c r="Z95" s="114">
        <f>VLOOKUP($A95,'RevPAR Raw Data'!$B$6:$BE$43,'RevPAR Raw Data'!AI$1,FALSE)</f>
        <v>74.978728879646397</v>
      </c>
      <c r="AA95" s="114">
        <f>VLOOKUP($A95,'RevPAR Raw Data'!$B$6:$BE$43,'RevPAR Raw Data'!AJ$1,FALSE)</f>
        <v>80.552157525344398</v>
      </c>
      <c r="AB95" s="114">
        <f>VLOOKUP($A95,'RevPAR Raw Data'!$B$6:$BE$43,'RevPAR Raw Data'!AK$1,FALSE)</f>
        <v>86.857657265401599</v>
      </c>
      <c r="AC95" s="115">
        <f>VLOOKUP($A95,'RevPAR Raw Data'!$B$6:$BE$43,'RevPAR Raw Data'!AL$1,FALSE)</f>
        <v>76.591960033792503</v>
      </c>
      <c r="AD95" s="114">
        <f>VLOOKUP($A95,'RevPAR Raw Data'!$B$6:$BE$43,'RevPAR Raw Data'!AN$1,FALSE)</f>
        <v>140.811380621263</v>
      </c>
      <c r="AE95" s="114">
        <f>VLOOKUP($A95,'RevPAR Raw Data'!$B$6:$BE$43,'RevPAR Raw Data'!AO$1,FALSE)</f>
        <v>149.11530933194601</v>
      </c>
      <c r="AF95" s="115">
        <f>VLOOKUP($A95,'RevPAR Raw Data'!$B$6:$BE$43,'RevPAR Raw Data'!AP$1,FALSE)</f>
        <v>144.96334497660499</v>
      </c>
      <c r="AG95" s="116">
        <f>VLOOKUP($A95,'RevPAR Raw Data'!$B$6:$BE$43,'RevPAR Raw Data'!AR$1,FALSE)</f>
        <v>96.126641446024706</v>
      </c>
    </row>
    <row r="96" spans="1:33" x14ac:dyDescent="0.2">
      <c r="A96" s="93" t="s">
        <v>14</v>
      </c>
      <c r="B96" s="81">
        <f>(VLOOKUP($A95,'Occupancy Raw Data'!$B$8:$BE$51,'Occupancy Raw Data'!AT$3,FALSE))/100</f>
        <v>-9.7685014729637101E-2</v>
      </c>
      <c r="C96" s="82">
        <f>(VLOOKUP($A95,'Occupancy Raw Data'!$B$8:$BE$51,'Occupancy Raw Data'!AU$3,FALSE))/100</f>
        <v>-9.2874548767892598E-2</v>
      </c>
      <c r="D96" s="82">
        <f>(VLOOKUP($A95,'Occupancy Raw Data'!$B$8:$BE$51,'Occupancy Raw Data'!AV$3,FALSE))/100</f>
        <v>-8.0465578612114397E-2</v>
      </c>
      <c r="E96" s="82">
        <f>(VLOOKUP($A95,'Occupancy Raw Data'!$B$8:$BE$51,'Occupancy Raw Data'!AW$3,FALSE))/100</f>
        <v>-2.7730259017171698E-2</v>
      </c>
      <c r="F96" s="82">
        <f>(VLOOKUP($A95,'Occupancy Raw Data'!$B$8:$BE$51,'Occupancy Raw Data'!AX$3,FALSE))/100</f>
        <v>-1.9089532564421599E-2</v>
      </c>
      <c r="G96" s="82">
        <f>(VLOOKUP($A95,'Occupancy Raw Data'!$B$8:$BE$51,'Occupancy Raw Data'!AY$3,FALSE))/100</f>
        <v>-6.2020390526893593E-2</v>
      </c>
      <c r="H96" s="83">
        <f>(VLOOKUP($A95,'Occupancy Raw Data'!$B$8:$BE$51,'Occupancy Raw Data'!BA$3,FALSE))/100</f>
        <v>9.3216948451486596E-3</v>
      </c>
      <c r="I96" s="83">
        <f>(VLOOKUP($A95,'Occupancy Raw Data'!$B$8:$BE$51,'Occupancy Raw Data'!BB$3,FALSE))/100</f>
        <v>2.4968780053380903E-3</v>
      </c>
      <c r="J96" s="82">
        <f>(VLOOKUP($A95,'Occupancy Raw Data'!$B$8:$BE$51,'Occupancy Raw Data'!BC$3,FALSE))/100</f>
        <v>5.8826853488651897E-3</v>
      </c>
      <c r="K96" s="84">
        <f>(VLOOKUP($A95,'Occupancy Raw Data'!$B$8:$BE$51,'Occupancy Raw Data'!BE$3,FALSE))/100</f>
        <v>-3.8739812269886001E-2</v>
      </c>
      <c r="M96" s="81">
        <f>(VLOOKUP($A95,'ADR Raw Data'!$B$6:$BE$49,'ADR Raw Data'!AT$1,FALSE))/100</f>
        <v>2.0836493118335003E-2</v>
      </c>
      <c r="N96" s="82">
        <f>(VLOOKUP($A95,'ADR Raw Data'!$B$6:$BE$49,'ADR Raw Data'!AU$1,FALSE))/100</f>
        <v>9.7590356082834801E-3</v>
      </c>
      <c r="O96" s="82">
        <f>(VLOOKUP($A95,'ADR Raw Data'!$B$6:$BE$49,'ADR Raw Data'!AV$1,FALSE))/100</f>
        <v>2.5937539365011898E-2</v>
      </c>
      <c r="P96" s="82">
        <f>(VLOOKUP($A95,'ADR Raw Data'!$B$6:$BE$49,'ADR Raw Data'!AW$1,FALSE))/100</f>
        <v>2.1253376865459799E-3</v>
      </c>
      <c r="Q96" s="82">
        <f>(VLOOKUP($A95,'ADR Raw Data'!$B$6:$BE$49,'ADR Raw Data'!AX$1,FALSE))/100</f>
        <v>1.4649714218213901E-2</v>
      </c>
      <c r="R96" s="82">
        <f>(VLOOKUP($A95,'ADR Raw Data'!$B$6:$BE$49,'ADR Raw Data'!AY$1,FALSE))/100</f>
        <v>1.44190441951557E-2</v>
      </c>
      <c r="S96" s="83">
        <f>(VLOOKUP($A95,'ADR Raw Data'!$B$6:$BE$49,'ADR Raw Data'!BA$1,FALSE))/100</f>
        <v>3.9841026898237597E-2</v>
      </c>
      <c r="T96" s="83">
        <f>(VLOOKUP($A95,'ADR Raw Data'!$B$6:$BE$49,'ADR Raw Data'!BB$1,FALSE))/100</f>
        <v>5.5581616059475404E-2</v>
      </c>
      <c r="U96" s="82">
        <f>(VLOOKUP($A95,'ADR Raw Data'!$B$6:$BE$49,'ADR Raw Data'!BC$1,FALSE))/100</f>
        <v>4.7818182625169098E-2</v>
      </c>
      <c r="V96" s="84">
        <f>(VLOOKUP($A95,'ADR Raw Data'!$B$6:$BE$49,'ADR Raw Data'!BE$1,FALSE))/100</f>
        <v>3.3132167888547399E-2</v>
      </c>
      <c r="X96" s="81">
        <f>(VLOOKUP($A95,'RevPAR Raw Data'!$B$6:$BE$49,'RevPAR Raw Data'!AT$1,FALSE))/100</f>
        <v>-7.88839347484806E-2</v>
      </c>
      <c r="Y96" s="82">
        <f>(VLOOKUP($A95,'RevPAR Raw Data'!$B$6:$BE$49,'RevPAR Raw Data'!AU$1,FALSE))/100</f>
        <v>-8.4021879188138193E-2</v>
      </c>
      <c r="Z96" s="82">
        <f>(VLOOKUP($A95,'RevPAR Raw Data'!$B$6:$BE$49,'RevPAR Raw Data'!AV$1,FALSE))/100</f>
        <v>-5.6615118359882699E-2</v>
      </c>
      <c r="AA96" s="82">
        <f>(VLOOKUP($A95,'RevPAR Raw Data'!$B$6:$BE$49,'RevPAR Raw Data'!AW$1,FALSE))/100</f>
        <v>-2.5663857495172603E-2</v>
      </c>
      <c r="AB96" s="82">
        <f>(VLOOKUP($A95,'RevPAR Raw Data'!$B$6:$BE$49,'RevPAR Raw Data'!AX$1,FALSE))/100</f>
        <v>-4.7194745428357394E-3</v>
      </c>
      <c r="AC96" s="82">
        <f>(VLOOKUP($A95,'RevPAR Raw Data'!$B$6:$BE$49,'RevPAR Raw Data'!AY$1,FALSE))/100</f>
        <v>-4.8495621083745999E-2</v>
      </c>
      <c r="AD96" s="83">
        <f>(VLOOKUP($A95,'RevPAR Raw Data'!$B$6:$BE$49,'RevPAR Raw Data'!BA$1,FALSE))/100</f>
        <v>4.9534107638449003E-2</v>
      </c>
      <c r="AE96" s="83">
        <f>(VLOOKUP($A95,'RevPAR Raw Data'!$B$6:$BE$49,'RevPAR Raw Data'!BB$1,FALSE))/100</f>
        <v>5.8217274579453498E-2</v>
      </c>
      <c r="AF96" s="82">
        <f>(VLOOKUP($A95,'RevPAR Raw Data'!$B$6:$BE$49,'RevPAR Raw Data'!BC$1,FALSE))/100</f>
        <v>5.3982167296372702E-2</v>
      </c>
      <c r="AG96" s="84">
        <f>(VLOOKUP($A95,'RevPAR Raw Data'!$B$6:$BE$49,'RevPAR Raw Data'!BE$1,FALSE))/100</f>
        <v>-6.8911783454352902E-3</v>
      </c>
    </row>
    <row r="97" spans="1:33" x14ac:dyDescent="0.2">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x14ac:dyDescent="0.2">
      <c r="A98" s="126" t="s">
        <v>47</v>
      </c>
      <c r="B98" s="109">
        <f>(VLOOKUP($A98,'Occupancy Raw Data'!$B$8:$BE$45,'Occupancy Raw Data'!AG$3,FALSE))/100</f>
        <v>0.47201354354036601</v>
      </c>
      <c r="C98" s="110">
        <f>(VLOOKUP($A98,'Occupancy Raw Data'!$B$8:$BE$45,'Occupancy Raw Data'!AH$3,FALSE))/100</f>
        <v>0.59568745162026804</v>
      </c>
      <c r="D98" s="110">
        <f>(VLOOKUP($A98,'Occupancy Raw Data'!$B$8:$BE$45,'Occupancy Raw Data'!AI$3,FALSE))/100</f>
        <v>0.63053756494717905</v>
      </c>
      <c r="E98" s="110">
        <f>(VLOOKUP($A98,'Occupancy Raw Data'!$B$8:$BE$45,'Occupancy Raw Data'!AJ$3,FALSE))/100</f>
        <v>0.65721811671279495</v>
      </c>
      <c r="F98" s="110">
        <f>(VLOOKUP($A98,'Occupancy Raw Data'!$B$8:$BE$45,'Occupancy Raw Data'!AK$3,FALSE))/100</f>
        <v>0.65643098993139004</v>
      </c>
      <c r="G98" s="111">
        <f>(VLOOKUP($A98,'Occupancy Raw Data'!$B$8:$BE$45,'Occupancy Raw Data'!AL$3,FALSE))/100</f>
        <v>0.60237747314678203</v>
      </c>
      <c r="H98" s="91">
        <f>(VLOOKUP($A98,'Occupancy Raw Data'!$B$8:$BE$45,'Occupancy Raw Data'!AN$3,FALSE))/100</f>
        <v>0.74348993139089303</v>
      </c>
      <c r="I98" s="91">
        <f>(VLOOKUP($A98,'Occupancy Raw Data'!$B$8:$BE$45,'Occupancy Raw Data'!AO$3,FALSE))/100</f>
        <v>0.71567874008732002</v>
      </c>
      <c r="J98" s="111">
        <f>(VLOOKUP($A98,'Occupancy Raw Data'!$B$8:$BE$45,'Occupancy Raw Data'!AP$3,FALSE))/100</f>
        <v>0.72958433573910697</v>
      </c>
      <c r="K98" s="112">
        <f>(VLOOKUP($A98,'Occupancy Raw Data'!$B$8:$BE$45,'Occupancy Raw Data'!AR$3,FALSE))/100</f>
        <v>0.63872217537271803</v>
      </c>
      <c r="M98" s="113">
        <f>VLOOKUP($A98,'ADR Raw Data'!$B$6:$BE$43,'ADR Raw Data'!AG$1,FALSE)</f>
        <v>110.232846069443</v>
      </c>
      <c r="N98" s="114">
        <f>VLOOKUP($A98,'ADR Raw Data'!$B$6:$BE$43,'ADR Raw Data'!AH$1,FALSE)</f>
        <v>114.03326941954001</v>
      </c>
      <c r="O98" s="114">
        <f>VLOOKUP($A98,'ADR Raw Data'!$B$6:$BE$43,'ADR Raw Data'!AI$1,FALSE)</f>
        <v>115.362143872819</v>
      </c>
      <c r="P98" s="114">
        <f>VLOOKUP($A98,'ADR Raw Data'!$B$6:$BE$43,'ADR Raw Data'!AJ$1,FALSE)</f>
        <v>115.86091648590001</v>
      </c>
      <c r="Q98" s="114">
        <f>VLOOKUP($A98,'ADR Raw Data'!$B$6:$BE$43,'ADR Raw Data'!AK$1,FALSE)</f>
        <v>118.236171929348</v>
      </c>
      <c r="R98" s="115">
        <f>VLOOKUP($A98,'ADR Raw Data'!$B$6:$BE$43,'ADR Raw Data'!AL$1,FALSE)</f>
        <v>115.030690572645</v>
      </c>
      <c r="S98" s="114">
        <f>VLOOKUP($A98,'ADR Raw Data'!$B$6:$BE$43,'ADR Raw Data'!AN$1,FALSE)</f>
        <v>143.97062880598</v>
      </c>
      <c r="T98" s="114">
        <f>VLOOKUP($A98,'ADR Raw Data'!$B$6:$BE$43,'ADR Raw Data'!AO$1,FALSE)</f>
        <v>144.29763899372</v>
      </c>
      <c r="U98" s="115">
        <f>VLOOKUP($A98,'ADR Raw Data'!$B$6:$BE$43,'ADR Raw Data'!AP$1,FALSE)</f>
        <v>144.131017555911</v>
      </c>
      <c r="V98" s="116">
        <f>VLOOKUP($A98,'ADR Raw Data'!$B$6:$BE$43,'ADR Raw Data'!AR$1,FALSE)</f>
        <v>124.52781109058699</v>
      </c>
      <c r="X98" s="113">
        <f>VLOOKUP($A98,'RevPAR Raw Data'!$B$6:$BE$43,'RevPAR Raw Data'!AG$1,FALSE)</f>
        <v>52.031396287777902</v>
      </c>
      <c r="Y98" s="114">
        <f>VLOOKUP($A98,'RevPAR Raw Data'!$B$6:$BE$43,'RevPAR Raw Data'!AH$1,FALSE)</f>
        <v>67.928187660453602</v>
      </c>
      <c r="Z98" s="114">
        <f>VLOOKUP($A98,'RevPAR Raw Data'!$B$6:$BE$43,'RevPAR Raw Data'!AI$1,FALSE)</f>
        <v>72.740165284653798</v>
      </c>
      <c r="AA98" s="114">
        <f>VLOOKUP($A98,'RevPAR Raw Data'!$B$6:$BE$43,'RevPAR Raw Data'!AJ$1,FALSE)</f>
        <v>76.145893333481794</v>
      </c>
      <c r="AB98" s="114">
        <f>VLOOKUP($A98,'RevPAR Raw Data'!$B$6:$BE$43,'RevPAR Raw Data'!AK$1,FALSE)</f>
        <v>77.613887385280194</v>
      </c>
      <c r="AC98" s="115">
        <f>VLOOKUP($A98,'RevPAR Raw Data'!$B$6:$BE$43,'RevPAR Raw Data'!AL$1,FALSE)</f>
        <v>69.291896721479404</v>
      </c>
      <c r="AD98" s="114">
        <f>VLOOKUP($A98,'RevPAR Raw Data'!$B$6:$BE$43,'RevPAR Raw Data'!AN$1,FALSE)</f>
        <v>107.040712933262</v>
      </c>
      <c r="AE98" s="114">
        <f>VLOOKUP($A98,'RevPAR Raw Data'!$B$6:$BE$43,'RevPAR Raw Data'!AO$1,FALSE)</f>
        <v>103.27075247259999</v>
      </c>
      <c r="AF98" s="115">
        <f>VLOOKUP($A98,'RevPAR Raw Data'!$B$6:$BE$43,'RevPAR Raw Data'!AP$1,FALSE)</f>
        <v>105.155732702931</v>
      </c>
      <c r="AG98" s="116">
        <f>VLOOKUP($A98,'RevPAR Raw Data'!$B$6:$BE$43,'RevPAR Raw Data'!AR$1,FALSE)</f>
        <v>79.538674394182806</v>
      </c>
    </row>
    <row r="99" spans="1:33" x14ac:dyDescent="0.2">
      <c r="A99" s="93" t="s">
        <v>14</v>
      </c>
      <c r="B99" s="81">
        <f>(VLOOKUP($A98,'Occupancy Raw Data'!$B$8:$BE$51,'Occupancy Raw Data'!AT$3,FALSE))/100</f>
        <v>5.3447768969666302E-3</v>
      </c>
      <c r="C99" s="82">
        <f>(VLOOKUP($A98,'Occupancy Raw Data'!$B$8:$BE$51,'Occupancy Raw Data'!AU$3,FALSE))/100</f>
        <v>-5.4636936651371705E-3</v>
      </c>
      <c r="D99" s="82">
        <f>(VLOOKUP($A98,'Occupancy Raw Data'!$B$8:$BE$51,'Occupancy Raw Data'!AV$3,FALSE))/100</f>
        <v>5.0434256597071507E-3</v>
      </c>
      <c r="E99" s="82">
        <f>(VLOOKUP($A98,'Occupancy Raw Data'!$B$8:$BE$51,'Occupancy Raw Data'!AW$3,FALSE))/100</f>
        <v>1.4361404546337499E-2</v>
      </c>
      <c r="F99" s="82">
        <f>(VLOOKUP($A98,'Occupancy Raw Data'!$B$8:$BE$51,'Occupancy Raw Data'!AX$3,FALSE))/100</f>
        <v>3.6703028587398698E-2</v>
      </c>
      <c r="G99" s="82">
        <f>(VLOOKUP($A98,'Occupancy Raw Data'!$B$8:$BE$51,'Occupancy Raw Data'!AY$3,FALSE))/100</f>
        <v>1.1745800015456999E-2</v>
      </c>
      <c r="H99" s="83">
        <f>(VLOOKUP($A98,'Occupancy Raw Data'!$B$8:$BE$51,'Occupancy Raw Data'!BA$3,FALSE))/100</f>
        <v>8.1417624704606603E-2</v>
      </c>
      <c r="I99" s="83">
        <f>(VLOOKUP($A98,'Occupancy Raw Data'!$B$8:$BE$51,'Occupancy Raw Data'!BB$3,FALSE))/100</f>
        <v>4.1764063227091801E-2</v>
      </c>
      <c r="J99" s="82">
        <f>(VLOOKUP($A98,'Occupancy Raw Data'!$B$8:$BE$51,'Occupancy Raw Data'!BC$3,FALSE))/100</f>
        <v>6.1598442969383903E-2</v>
      </c>
      <c r="K99" s="84">
        <f>(VLOOKUP($A98,'Occupancy Raw Data'!$B$8:$BE$51,'Occupancy Raw Data'!BE$3,FALSE))/100</f>
        <v>2.74937888626317E-2</v>
      </c>
      <c r="M99" s="81">
        <f>(VLOOKUP($A98,'ADR Raw Data'!$B$6:$BE$49,'ADR Raw Data'!AT$1,FALSE))/100</f>
        <v>8.5402794736975703E-3</v>
      </c>
      <c r="N99" s="82">
        <f>(VLOOKUP($A98,'ADR Raw Data'!$B$6:$BE$49,'ADR Raw Data'!AU$1,FALSE))/100</f>
        <v>-1.4724558510199701E-3</v>
      </c>
      <c r="O99" s="82">
        <f>(VLOOKUP($A98,'ADR Raw Data'!$B$6:$BE$49,'ADR Raw Data'!AV$1,FALSE))/100</f>
        <v>-2.35537167046931E-3</v>
      </c>
      <c r="P99" s="82">
        <f>(VLOOKUP($A98,'ADR Raw Data'!$B$6:$BE$49,'ADR Raw Data'!AW$1,FALSE))/100</f>
        <v>-5.6422037727303399E-3</v>
      </c>
      <c r="Q99" s="82">
        <f>(VLOOKUP($A98,'ADR Raw Data'!$B$6:$BE$49,'ADR Raw Data'!AX$1,FALSE))/100</f>
        <v>5.2676483387223208E-3</v>
      </c>
      <c r="R99" s="82">
        <f>(VLOOKUP($A98,'ADR Raw Data'!$B$6:$BE$49,'ADR Raw Data'!AY$1,FALSE))/100</f>
        <v>6.0758468414820596E-4</v>
      </c>
      <c r="S99" s="83">
        <f>(VLOOKUP($A98,'ADR Raw Data'!$B$6:$BE$49,'ADR Raw Data'!BA$1,FALSE))/100</f>
        <v>4.50577523017218E-2</v>
      </c>
      <c r="T99" s="83">
        <f>(VLOOKUP($A98,'ADR Raw Data'!$B$6:$BE$49,'ADR Raw Data'!BB$1,FALSE))/100</f>
        <v>3.6974555557845699E-2</v>
      </c>
      <c r="U99" s="82">
        <f>(VLOOKUP($A98,'ADR Raw Data'!$B$6:$BE$49,'ADR Raw Data'!BC$1,FALSE))/100</f>
        <v>4.0975372345048104E-2</v>
      </c>
      <c r="V99" s="84">
        <f>(VLOOKUP($A98,'ADR Raw Data'!$B$6:$BE$49,'ADR Raw Data'!BE$1,FALSE))/100</f>
        <v>1.7527798146773299E-2</v>
      </c>
      <c r="X99" s="81">
        <f>(VLOOKUP($A98,'RevPAR Raw Data'!$B$6:$BE$49,'RevPAR Raw Data'!AT$1,FALSE))/100</f>
        <v>1.39307022590888E-2</v>
      </c>
      <c r="Y99" s="82">
        <f>(VLOOKUP($A98,'RevPAR Raw Data'!$B$6:$BE$49,'RevPAR Raw Data'!AU$1,FALSE))/100</f>
        <v>-6.9281044684517401E-3</v>
      </c>
      <c r="Z99" s="82">
        <f>(VLOOKUP($A98,'RevPAR Raw Data'!$B$6:$BE$49,'RevPAR Raw Data'!AV$1,FALSE))/100</f>
        <v>2.6761748473168399E-3</v>
      </c>
      <c r="AA99" s="82">
        <f>(VLOOKUP($A98,'RevPAR Raw Data'!$B$6:$BE$49,'RevPAR Raw Data'!AW$1,FALSE))/100</f>
        <v>8.6381708026941686E-3</v>
      </c>
      <c r="AB99" s="82">
        <f>(VLOOKUP($A98,'RevPAR Raw Data'!$B$6:$BE$49,'RevPAR Raw Data'!AX$1,FALSE))/100</f>
        <v>4.2164015573685501E-2</v>
      </c>
      <c r="AC99" s="82">
        <f>(VLOOKUP($A98,'RevPAR Raw Data'!$B$6:$BE$49,'RevPAR Raw Data'!AY$1,FALSE))/100</f>
        <v>1.2360521267797599E-2</v>
      </c>
      <c r="AD99" s="83">
        <f>(VLOOKUP($A98,'RevPAR Raw Data'!$B$6:$BE$49,'RevPAR Raw Data'!BA$1,FALSE))/100</f>
        <v>0.13014387217326301</v>
      </c>
      <c r="AE99" s="83">
        <f>(VLOOKUP($A98,'RevPAR Raw Data'!$B$6:$BE$49,'RevPAR Raw Data'!BB$1,FALSE))/100</f>
        <v>8.0282826461049103E-2</v>
      </c>
      <c r="AF99" s="82">
        <f>(VLOOKUP($A98,'RevPAR Raw Data'!$B$6:$BE$49,'RevPAR Raw Data'!BC$1,FALSE))/100</f>
        <v>0.10509783445097699</v>
      </c>
      <c r="AG99" s="84">
        <f>(VLOOKUP($A98,'RevPAR Raw Data'!$B$6:$BE$49,'RevPAR Raw Data'!BE$1,FALSE))/100</f>
        <v>4.5503492590879303E-2</v>
      </c>
    </row>
    <row r="100" spans="1:33" x14ac:dyDescent="0.2">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x14ac:dyDescent="0.2">
      <c r="A101" s="108" t="s">
        <v>49</v>
      </c>
      <c r="B101" s="109">
        <f>(VLOOKUP($A101,'Occupancy Raw Data'!$B$8:$BE$45,'Occupancy Raw Data'!AG$3,FALSE))/100</f>
        <v>0.45561889250814303</v>
      </c>
      <c r="C101" s="110">
        <f>(VLOOKUP($A101,'Occupancy Raw Data'!$B$8:$BE$45,'Occupancy Raw Data'!AH$3,FALSE))/100</f>
        <v>0.57273004885993406</v>
      </c>
      <c r="D101" s="110">
        <f>(VLOOKUP($A101,'Occupancy Raw Data'!$B$8:$BE$45,'Occupancy Raw Data'!AI$3,FALSE))/100</f>
        <v>0.60092630293159599</v>
      </c>
      <c r="E101" s="110">
        <f>(VLOOKUP($A101,'Occupancy Raw Data'!$B$8:$BE$45,'Occupancy Raw Data'!AJ$3,FALSE))/100</f>
        <v>0.621386400651465</v>
      </c>
      <c r="F101" s="110">
        <f>(VLOOKUP($A101,'Occupancy Raw Data'!$B$8:$BE$45,'Occupancy Raw Data'!AK$3,FALSE))/100</f>
        <v>0.61041836319218201</v>
      </c>
      <c r="G101" s="111">
        <f>(VLOOKUP($A101,'Occupancy Raw Data'!$B$8:$BE$45,'Occupancy Raw Data'!AL$3,FALSE))/100</f>
        <v>0.57221600162866404</v>
      </c>
      <c r="H101" s="91">
        <f>(VLOOKUP($A101,'Occupancy Raw Data'!$B$8:$BE$45,'Occupancy Raw Data'!AN$3,FALSE))/100</f>
        <v>0.68864515472312704</v>
      </c>
      <c r="I101" s="91">
        <f>(VLOOKUP($A101,'Occupancy Raw Data'!$B$8:$BE$45,'Occupancy Raw Data'!AO$3,FALSE))/100</f>
        <v>0.67559039087947792</v>
      </c>
      <c r="J101" s="111">
        <f>(VLOOKUP($A101,'Occupancy Raw Data'!$B$8:$BE$45,'Occupancy Raw Data'!AP$3,FALSE))/100</f>
        <v>0.68211777280130204</v>
      </c>
      <c r="K101" s="112">
        <f>(VLOOKUP($A101,'Occupancy Raw Data'!$B$8:$BE$45,'Occupancy Raw Data'!AR$3,FALSE))/100</f>
        <v>0.60361650767798902</v>
      </c>
      <c r="M101" s="113">
        <f>VLOOKUP($A101,'ADR Raw Data'!$B$6:$BE$43,'ADR Raw Data'!AG$1,FALSE)</f>
        <v>123.43518264075</v>
      </c>
      <c r="N101" s="114">
        <f>VLOOKUP($A101,'ADR Raw Data'!$B$6:$BE$43,'ADR Raw Data'!AH$1,FALSE)</f>
        <v>125.217666844397</v>
      </c>
      <c r="O101" s="114">
        <f>VLOOKUP($A101,'ADR Raw Data'!$B$6:$BE$43,'ADR Raw Data'!AI$1,FALSE)</f>
        <v>124.616948843906</v>
      </c>
      <c r="P101" s="114">
        <f>VLOOKUP($A101,'ADR Raw Data'!$B$6:$BE$43,'ADR Raw Data'!AJ$1,FALSE)</f>
        <v>125.370751085264</v>
      </c>
      <c r="Q101" s="114">
        <f>VLOOKUP($A101,'ADR Raw Data'!$B$6:$BE$43,'ADR Raw Data'!AK$1,FALSE)</f>
        <v>128.43170800850399</v>
      </c>
      <c r="R101" s="115">
        <f>VLOOKUP($A101,'ADR Raw Data'!$B$6:$BE$43,'ADR Raw Data'!AL$1,FALSE)</f>
        <v>125.52661083884</v>
      </c>
      <c r="S101" s="114">
        <f>VLOOKUP($A101,'ADR Raw Data'!$B$6:$BE$43,'ADR Raw Data'!AN$1,FALSE)</f>
        <v>154.24187834891501</v>
      </c>
      <c r="T101" s="114">
        <f>VLOOKUP($A101,'ADR Raw Data'!$B$6:$BE$43,'ADR Raw Data'!AO$1,FALSE)</f>
        <v>155.62909032695401</v>
      </c>
      <c r="U101" s="115">
        <f>VLOOKUP($A101,'ADR Raw Data'!$B$6:$BE$43,'ADR Raw Data'!AP$1,FALSE)</f>
        <v>154.92884702195499</v>
      </c>
      <c r="V101" s="116">
        <f>VLOOKUP($A101,'ADR Raw Data'!$B$6:$BE$43,'ADR Raw Data'!AR$1,FALSE)</f>
        <v>135.01976589696301</v>
      </c>
      <c r="X101" s="113">
        <f>VLOOKUP($A101,'RevPAR Raw Data'!$B$6:$BE$43,'RevPAR Raw Data'!AG$1,FALSE)</f>
        <v>56.239401211319198</v>
      </c>
      <c r="Y101" s="114">
        <f>VLOOKUP($A101,'RevPAR Raw Data'!$B$6:$BE$43,'RevPAR Raw Data'!AH$1,FALSE)</f>
        <v>71.715920449918499</v>
      </c>
      <c r="Z101" s="114">
        <f>VLOOKUP($A101,'RevPAR Raw Data'!$B$6:$BE$43,'RevPAR Raw Data'!AI$1,FALSE)</f>
        <v>74.885602351384307</v>
      </c>
      <c r="AA101" s="114">
        <f>VLOOKUP($A101,'RevPAR Raw Data'!$B$6:$BE$43,'RevPAR Raw Data'!AJ$1,FALSE)</f>
        <v>77.903679763843598</v>
      </c>
      <c r="AB101" s="114">
        <f>VLOOKUP($A101,'RevPAR Raw Data'!$B$6:$BE$43,'RevPAR Raw Data'!AK$1,FALSE)</f>
        <v>78.397072984527597</v>
      </c>
      <c r="AC101" s="115">
        <f>VLOOKUP($A101,'RevPAR Raw Data'!$B$6:$BE$43,'RevPAR Raw Data'!AL$1,FALSE)</f>
        <v>71.828335352198593</v>
      </c>
      <c r="AD101" s="114">
        <f>VLOOKUP($A101,'RevPAR Raw Data'!$B$6:$BE$43,'RevPAR Raw Data'!AN$1,FALSE)</f>
        <v>106.217922180374</v>
      </c>
      <c r="AE101" s="114">
        <f>VLOOKUP($A101,'RevPAR Raw Data'!$B$6:$BE$43,'RevPAR Raw Data'!AO$1,FALSE)</f>
        <v>105.141517966205</v>
      </c>
      <c r="AF101" s="115">
        <f>VLOOKUP($A101,'RevPAR Raw Data'!$B$6:$BE$43,'RevPAR Raw Data'!AP$1,FALSE)</f>
        <v>105.679720073289</v>
      </c>
      <c r="AG101" s="116">
        <f>VLOOKUP($A101,'RevPAR Raw Data'!$B$6:$BE$43,'RevPAR Raw Data'!AR$1,FALSE)</f>
        <v>81.500159558224695</v>
      </c>
    </row>
    <row r="102" spans="1:33" x14ac:dyDescent="0.2">
      <c r="A102" s="93" t="s">
        <v>14</v>
      </c>
      <c r="B102" s="81">
        <f>(VLOOKUP($A101,'Occupancy Raw Data'!$B$8:$BE$51,'Occupancy Raw Data'!AT$3,FALSE))/100</f>
        <v>3.3918622252867001E-2</v>
      </c>
      <c r="C102" s="82">
        <f>(VLOOKUP($A101,'Occupancy Raw Data'!$B$8:$BE$51,'Occupancy Raw Data'!AU$3,FALSE))/100</f>
        <v>2.7054636236099897E-2</v>
      </c>
      <c r="D102" s="82">
        <f>(VLOOKUP($A101,'Occupancy Raw Data'!$B$8:$BE$51,'Occupancy Raw Data'!AV$3,FALSE))/100</f>
        <v>3.1438311210081504E-2</v>
      </c>
      <c r="E102" s="82">
        <f>(VLOOKUP($A101,'Occupancy Raw Data'!$B$8:$BE$51,'Occupancy Raw Data'!AW$3,FALSE))/100</f>
        <v>4.0344834223157502E-2</v>
      </c>
      <c r="F102" s="82">
        <f>(VLOOKUP($A101,'Occupancy Raw Data'!$B$8:$BE$51,'Occupancy Raw Data'!AX$3,FALSE))/100</f>
        <v>4.14332806169063E-2</v>
      </c>
      <c r="G102" s="82">
        <f>(VLOOKUP($A101,'Occupancy Raw Data'!$B$8:$BE$51,'Occupancy Raw Data'!AY$3,FALSE))/100</f>
        <v>3.4993083797296196E-2</v>
      </c>
      <c r="H102" s="83">
        <f>(VLOOKUP($A101,'Occupancy Raw Data'!$B$8:$BE$51,'Occupancy Raw Data'!BA$3,FALSE))/100</f>
        <v>5.4187658791446804E-2</v>
      </c>
      <c r="I102" s="83">
        <f>(VLOOKUP($A101,'Occupancy Raw Data'!$B$8:$BE$51,'Occupancy Raw Data'!BB$3,FALSE))/100</f>
        <v>2.4791929659655501E-2</v>
      </c>
      <c r="J102" s="82">
        <f>(VLOOKUP($A101,'Occupancy Raw Data'!$B$8:$BE$51,'Occupancy Raw Data'!BC$3,FALSE))/100</f>
        <v>3.9422612808925298E-2</v>
      </c>
      <c r="K102" s="84">
        <f>(VLOOKUP($A101,'Occupancy Raw Data'!$B$8:$BE$51,'Occupancy Raw Data'!BE$3,FALSE))/100</f>
        <v>3.6419121537749399E-2</v>
      </c>
      <c r="M102" s="81">
        <f>(VLOOKUP($A101,'ADR Raw Data'!$B$6:$BE$49,'ADR Raw Data'!AT$1,FALSE))/100</f>
        <v>7.6393380114076204E-2</v>
      </c>
      <c r="N102" s="82">
        <f>(VLOOKUP($A101,'ADR Raw Data'!$B$6:$BE$49,'ADR Raw Data'!AU$1,FALSE))/100</f>
        <v>6.2075323074877599E-2</v>
      </c>
      <c r="O102" s="82">
        <f>(VLOOKUP($A101,'ADR Raw Data'!$B$6:$BE$49,'ADR Raw Data'!AV$1,FALSE))/100</f>
        <v>5.2472012590796098E-2</v>
      </c>
      <c r="P102" s="82">
        <f>(VLOOKUP($A101,'ADR Raw Data'!$B$6:$BE$49,'ADR Raw Data'!AW$1,FALSE))/100</f>
        <v>4.0310082449667502E-2</v>
      </c>
      <c r="Q102" s="82">
        <f>(VLOOKUP($A101,'ADR Raw Data'!$B$6:$BE$49,'ADR Raw Data'!AX$1,FALSE))/100</f>
        <v>5.78655970784469E-2</v>
      </c>
      <c r="R102" s="82">
        <f>(VLOOKUP($A101,'ADR Raw Data'!$B$6:$BE$49,'ADR Raw Data'!AY$1,FALSE))/100</f>
        <v>5.6621808495131702E-2</v>
      </c>
      <c r="S102" s="83">
        <f>(VLOOKUP($A101,'ADR Raw Data'!$B$6:$BE$49,'ADR Raw Data'!BA$1,FALSE))/100</f>
        <v>8.4249040541337E-2</v>
      </c>
      <c r="T102" s="83">
        <f>(VLOOKUP($A101,'ADR Raw Data'!$B$6:$BE$49,'ADR Raw Data'!BB$1,FALSE))/100</f>
        <v>8.4136530606346294E-2</v>
      </c>
      <c r="U102" s="82">
        <f>(VLOOKUP($A101,'ADR Raw Data'!$B$6:$BE$49,'ADR Raw Data'!BC$1,FALSE))/100</f>
        <v>8.412364395253609E-2</v>
      </c>
      <c r="V102" s="84">
        <f>(VLOOKUP($A101,'ADR Raw Data'!$B$6:$BE$49,'ADR Raw Data'!BE$1,FALSE))/100</f>
        <v>6.68359943586362E-2</v>
      </c>
      <c r="X102" s="81">
        <f>(VLOOKUP($A101,'RevPAR Raw Data'!$B$6:$BE$49,'RevPAR Raw Data'!AT$1,FALSE))/100</f>
        <v>0.11290316056965199</v>
      </c>
      <c r="Y102" s="82">
        <f>(VLOOKUP($A101,'RevPAR Raw Data'!$B$6:$BE$49,'RevPAR Raw Data'!AU$1,FALSE))/100</f>
        <v>9.0809384596006806E-2</v>
      </c>
      <c r="Z102" s="82">
        <f>(VLOOKUP($A101,'RevPAR Raw Data'!$B$6:$BE$49,'RevPAR Raw Data'!AV$1,FALSE))/100</f>
        <v>8.5559955262526494E-2</v>
      </c>
      <c r="AA102" s="82">
        <f>(VLOOKUP($A101,'RevPAR Raw Data'!$B$6:$BE$49,'RevPAR Raw Data'!AW$1,FALSE))/100</f>
        <v>8.228122026677881E-2</v>
      </c>
      <c r="AB102" s="82">
        <f>(VLOOKUP($A101,'RevPAR Raw Data'!$B$6:$BE$49,'RevPAR Raw Data'!AX$1,FALSE))/100</f>
        <v>0.101696439217169</v>
      </c>
      <c r="AC102" s="82">
        <f>(VLOOKUP($A101,'RevPAR Raw Data'!$B$6:$BE$49,'RevPAR Raw Data'!AY$1,FALSE))/100</f>
        <v>9.3596263981852598E-2</v>
      </c>
      <c r="AD102" s="83">
        <f>(VLOOKUP($A101,'RevPAR Raw Data'!$B$6:$BE$49,'RevPAR Raw Data'!BA$1,FALSE))/100</f>
        <v>0.143001957595144</v>
      </c>
      <c r="AE102" s="83">
        <f>(VLOOKUP($A101,'RevPAR Raw Data'!$B$6:$BE$49,'RevPAR Raw Data'!BB$1,FALSE))/100</f>
        <v>0.11101436721460101</v>
      </c>
      <c r="AF102" s="82">
        <f>(VLOOKUP($A101,'RevPAR Raw Data'!$B$6:$BE$49,'RevPAR Raw Data'!BC$1,FALSE))/100</f>
        <v>0.12686263060507799</v>
      </c>
      <c r="AG102" s="84">
        <f>(VLOOKUP($A101,'RevPAR Raw Data'!$B$6:$BE$49,'RevPAR Raw Data'!BE$1,FALSE))/100</f>
        <v>0.105689224098029</v>
      </c>
    </row>
    <row r="103" spans="1:33" x14ac:dyDescent="0.2">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x14ac:dyDescent="0.2">
      <c r="A104" s="108" t="s">
        <v>53</v>
      </c>
      <c r="B104" s="109">
        <f>(VLOOKUP($A104,'Occupancy Raw Data'!$B$8:$BE$54,'Occupancy Raw Data'!AG$3,FALSE))/100</f>
        <v>0.47833688051079298</v>
      </c>
      <c r="C104" s="110">
        <f>(VLOOKUP($A104,'Occupancy Raw Data'!$B$8:$BE$54,'Occupancy Raw Data'!AH$3,FALSE))/100</f>
        <v>0.57179233809668506</v>
      </c>
      <c r="D104" s="110">
        <f>(VLOOKUP($A104,'Occupancy Raw Data'!$B$8:$BE$54,'Occupancy Raw Data'!AI$3,FALSE))/100</f>
        <v>0.59767406506536902</v>
      </c>
      <c r="E104" s="110">
        <f>(VLOOKUP($A104,'Occupancy Raw Data'!$B$8:$BE$54,'Occupancy Raw Data'!AJ$3,FALSE))/100</f>
        <v>0.62313773183338395</v>
      </c>
      <c r="F104" s="110">
        <f>(VLOOKUP($A104,'Occupancy Raw Data'!$B$8:$BE$54,'Occupancy Raw Data'!AK$3,FALSE))/100</f>
        <v>0.63712374581939701</v>
      </c>
      <c r="G104" s="111">
        <f>(VLOOKUP($A104,'Occupancy Raw Data'!$B$8:$BE$54,'Occupancy Raw Data'!AL$3,FALSE))/100</f>
        <v>0.58161295226512599</v>
      </c>
      <c r="H104" s="91">
        <f>(VLOOKUP($A104,'Occupancy Raw Data'!$B$8:$BE$54,'Occupancy Raw Data'!AN$3,FALSE))/100</f>
        <v>0.74137275767710509</v>
      </c>
      <c r="I104" s="91">
        <f>(VLOOKUP($A104,'Occupancy Raw Data'!$B$8:$BE$54,'Occupancy Raw Data'!AO$3,FALSE))/100</f>
        <v>0.74011857707509809</v>
      </c>
      <c r="J104" s="111">
        <f>(VLOOKUP($A104,'Occupancy Raw Data'!$B$8:$BE$54,'Occupancy Raw Data'!AP$3,FALSE))/100</f>
        <v>0.74074566737610192</v>
      </c>
      <c r="K104" s="112">
        <f>(VLOOKUP($A104,'Occupancy Raw Data'!$B$8:$BE$54,'Occupancy Raw Data'!AR$3,FALSE))/100</f>
        <v>0.62707944229683299</v>
      </c>
      <c r="M104" s="113">
        <f>VLOOKUP($A104,'ADR Raw Data'!$B$6:$BE$54,'ADR Raw Data'!AG$1,FALSE)</f>
        <v>95.131395201017</v>
      </c>
      <c r="N104" s="114">
        <f>VLOOKUP($A104,'ADR Raw Data'!$B$6:$BE$54,'ADR Raw Data'!AH$1,FALSE)</f>
        <v>99.011212362911195</v>
      </c>
      <c r="O104" s="114">
        <f>VLOOKUP($A104,'ADR Raw Data'!$B$6:$BE$54,'ADR Raw Data'!AI$1,FALSE)</f>
        <v>100.35004006104499</v>
      </c>
      <c r="P104" s="114">
        <f>VLOOKUP($A104,'ADR Raw Data'!$B$6:$BE$54,'ADR Raw Data'!AJ$1,FALSE)</f>
        <v>100.119821907782</v>
      </c>
      <c r="Q104" s="114">
        <f>VLOOKUP($A104,'ADR Raw Data'!$B$6:$BE$54,'ADR Raw Data'!AK$1,FALSE)</f>
        <v>100.464586017656</v>
      </c>
      <c r="R104" s="115">
        <f>VLOOKUP($A104,'ADR Raw Data'!$B$6:$BE$54,'ADR Raw Data'!AL$1,FALSE)</f>
        <v>99.204164826116994</v>
      </c>
      <c r="S104" s="114">
        <f>VLOOKUP($A104,'ADR Raw Data'!$B$6:$BE$54,'ADR Raw Data'!AN$1,FALSE)</f>
        <v>117.923127595222</v>
      </c>
      <c r="T104" s="114">
        <f>VLOOKUP($A104,'ADR Raw Data'!$B$6:$BE$54,'ADR Raw Data'!AO$1,FALSE)</f>
        <v>119.468139570709</v>
      </c>
      <c r="U104" s="115">
        <f>VLOOKUP($A104,'ADR Raw Data'!$B$6:$BE$54,'ADR Raw Data'!AP$1,FALSE)</f>
        <v>118.694979605448</v>
      </c>
      <c r="V104" s="116">
        <f>VLOOKUP($A104,'ADR Raw Data'!$B$6:$BE$54,'ADR Raw Data'!AR$1,FALSE)</f>
        <v>105.78238653483101</v>
      </c>
      <c r="X104" s="113">
        <f>VLOOKUP($A104,'RevPAR Raw Data'!$B$6:$BE$54,'RevPAR Raw Data'!AG$1,FALSE)</f>
        <v>45.5048548190939</v>
      </c>
      <c r="Y104" s="114">
        <f>VLOOKUP($A104,'RevPAR Raw Data'!$B$6:$BE$54,'RevPAR Raw Data'!AH$1,FALSE)</f>
        <v>56.613852614776498</v>
      </c>
      <c r="Z104" s="114">
        <f>VLOOKUP($A104,'RevPAR Raw Data'!$B$6:$BE$54,'RevPAR Raw Data'!AI$1,FALSE)</f>
        <v>59.976616372757597</v>
      </c>
      <c r="AA104" s="114">
        <f>VLOOKUP($A104,'RevPAR Raw Data'!$B$6:$BE$54,'RevPAR Raw Data'!AJ$1,FALSE)</f>
        <v>62.3884387351778</v>
      </c>
      <c r="AB104" s="114">
        <f>VLOOKUP($A104,'RevPAR Raw Data'!$B$6:$BE$54,'RevPAR Raw Data'!AK$1,FALSE)</f>
        <v>64.008373365764598</v>
      </c>
      <c r="AC104" s="115">
        <f>VLOOKUP($A104,'RevPAR Raw Data'!$B$6:$BE$54,'RevPAR Raw Data'!AL$1,FALSE)</f>
        <v>57.698427181514099</v>
      </c>
      <c r="AD104" s="114">
        <f>VLOOKUP($A104,'RevPAR Raw Data'!$B$6:$BE$54,'RevPAR Raw Data'!AN$1,FALSE)</f>
        <v>87.424994299179005</v>
      </c>
      <c r="AE104" s="114">
        <f>VLOOKUP($A104,'RevPAR Raw Data'!$B$6:$BE$54,'RevPAR Raw Data'!AO$1,FALSE)</f>
        <v>88.420589464882895</v>
      </c>
      <c r="AF104" s="115">
        <f>VLOOKUP($A104,'RevPAR Raw Data'!$B$6:$BE$54,'RevPAR Raw Data'!AP$1,FALSE)</f>
        <v>87.922791882031007</v>
      </c>
      <c r="AG104" s="116">
        <f>VLOOKUP($A104,'RevPAR Raw Data'!$B$6:$BE$54,'RevPAR Raw Data'!AR$1,FALSE)</f>
        <v>66.3339599530903</v>
      </c>
    </row>
    <row r="105" spans="1:33" x14ac:dyDescent="0.2">
      <c r="A105" s="93" t="s">
        <v>14</v>
      </c>
      <c r="B105" s="81">
        <f>(VLOOKUP($A104,'Occupancy Raw Data'!$B$8:$BE$54,'Occupancy Raw Data'!AT$3,FALSE))/100</f>
        <v>7.68180273919007E-3</v>
      </c>
      <c r="C105" s="82">
        <f>(VLOOKUP($A104,'Occupancy Raw Data'!$B$8:$BE$54,'Occupancy Raw Data'!AU$3,FALSE))/100</f>
        <v>-8.3816096363513899E-3</v>
      </c>
      <c r="D105" s="82">
        <f>(VLOOKUP($A104,'Occupancy Raw Data'!$B$8:$BE$54,'Occupancy Raw Data'!AV$3,FALSE))/100</f>
        <v>-1.0640753280644E-2</v>
      </c>
      <c r="E105" s="82">
        <f>(VLOOKUP($A104,'Occupancy Raw Data'!$B$8:$BE$54,'Occupancy Raw Data'!AW$3,FALSE))/100</f>
        <v>-5.04097419326955E-4</v>
      </c>
      <c r="F105" s="82">
        <f>(VLOOKUP($A104,'Occupancy Raw Data'!$B$8:$BE$54,'Occupancy Raw Data'!AX$3,FALSE))/100</f>
        <v>5.8824214561766994E-3</v>
      </c>
      <c r="G105" s="82">
        <f>(VLOOKUP($A104,'Occupancy Raw Data'!$B$8:$BE$54,'Occupancy Raw Data'!AY$3,FALSE))/100</f>
        <v>-1.4432191054934301E-3</v>
      </c>
      <c r="H105" s="83">
        <f>(VLOOKUP($A104,'Occupancy Raw Data'!$B$8:$BE$54,'Occupancy Raw Data'!BA$3,FALSE))/100</f>
        <v>4.8668275584432097E-2</v>
      </c>
      <c r="I105" s="83">
        <f>(VLOOKUP($A104,'Occupancy Raw Data'!$B$8:$BE$54,'Occupancy Raw Data'!BB$3,FALSE))/100</f>
        <v>2.1671244811184001E-2</v>
      </c>
      <c r="J105" s="82">
        <f>(VLOOKUP($A104,'Occupancy Raw Data'!$B$8:$BE$54,'Occupancy Raw Data'!BC$3,FALSE))/100</f>
        <v>3.5005166409737401E-2</v>
      </c>
      <c r="K105" s="84">
        <f>(VLOOKUP($A104,'Occupancy Raw Data'!$B$8:$BE$54,'Occupancy Raw Data'!BE$3,FALSE))/100</f>
        <v>1.05677968874845E-2</v>
      </c>
      <c r="M105" s="81">
        <f>(VLOOKUP($A104,'ADR Raw Data'!$B$6:$BE$52,'ADR Raw Data'!AT$1,FALSE))/100</f>
        <v>-5.1260630862408701E-2</v>
      </c>
      <c r="N105" s="82">
        <f>(VLOOKUP($A104,'ADR Raw Data'!$B$6:$BE$52,'ADR Raw Data'!AU$1,FALSE))/100</f>
        <v>-5.0512776891549802E-2</v>
      </c>
      <c r="O105" s="82">
        <f>(VLOOKUP($A104,'ADR Raw Data'!$B$6:$BE$52,'ADR Raw Data'!AV$1,FALSE))/100</f>
        <v>-5.1805724451714601E-2</v>
      </c>
      <c r="P105" s="82">
        <f>(VLOOKUP($A104,'ADR Raw Data'!$B$6:$BE$52,'ADR Raw Data'!AW$1,FALSE))/100</f>
        <v>-5.7612042507485695E-2</v>
      </c>
      <c r="Q105" s="82">
        <f>(VLOOKUP($A104,'ADR Raw Data'!$B$6:$BE$52,'ADR Raw Data'!AX$1,FALSE))/100</f>
        <v>-5.6210583281037299E-2</v>
      </c>
      <c r="R105" s="82">
        <f>(VLOOKUP($A104,'ADR Raw Data'!$B$6:$BE$52,'ADR Raw Data'!AY$1,FALSE))/100</f>
        <v>-5.3753725299277598E-2</v>
      </c>
      <c r="S105" s="83">
        <f>(VLOOKUP($A104,'ADR Raw Data'!$B$6:$BE$52,'ADR Raw Data'!BA$1,FALSE))/100</f>
        <v>-3.3073917793622599E-2</v>
      </c>
      <c r="T105" s="83">
        <f>(VLOOKUP($A104,'ADR Raw Data'!$B$6:$BE$52,'ADR Raw Data'!BB$1,FALSE))/100</f>
        <v>-4.5427976418029203E-2</v>
      </c>
      <c r="U105" s="82">
        <f>(VLOOKUP($A104,'ADR Raw Data'!$B$6:$BE$52,'ADR Raw Data'!BC$1,FALSE))/100</f>
        <v>-3.9487672757571202E-2</v>
      </c>
      <c r="V105" s="84">
        <f>(VLOOKUP($A104,'ADR Raw Data'!$B$6:$BE$52,'ADR Raw Data'!BE$1,FALSE))/100</f>
        <v>-4.7121541239608503E-2</v>
      </c>
      <c r="X105" s="81">
        <f>(VLOOKUP($A104,'RevPAR Raw Data'!$B$6:$BE$52,'RevPAR Raw Data'!AT$1,FALSE))/100</f>
        <v>-4.3972602177790004E-2</v>
      </c>
      <c r="Y105" s="82">
        <f>(VLOOKUP($A104,'RevPAR Raw Data'!$B$6:$BE$52,'RevPAR Raw Data'!AU$1,FALSE))/100</f>
        <v>-5.8471008150348093E-2</v>
      </c>
      <c r="Z105" s="82">
        <f>(VLOOKUP($A104,'RevPAR Raw Data'!$B$6:$BE$52,'RevPAR Raw Data'!AV$1,FALSE))/100</f>
        <v>-6.1895225799942902E-2</v>
      </c>
      <c r="AA105" s="82">
        <f>(VLOOKUP($A104,'RevPAR Raw Data'!$B$6:$BE$52,'RevPAR Raw Data'!AW$1,FALSE))/100</f>
        <v>-5.8087097844862497E-2</v>
      </c>
      <c r="AB105" s="82">
        <f>(VLOOKUP($A104,'RevPAR Raw Data'!$B$6:$BE$52,'RevPAR Raw Data'!AX$1,FALSE))/100</f>
        <v>-5.0658816166017202E-2</v>
      </c>
      <c r="AC105" s="82">
        <f>(VLOOKUP($A104,'RevPAR Raw Data'!$B$6:$BE$52,'RevPAR Raw Data'!AY$1,FALSE))/100</f>
        <v>-5.5119366001427694E-2</v>
      </c>
      <c r="AD105" s="83">
        <f>(VLOOKUP($A104,'RevPAR Raw Data'!$B$6:$BE$52,'RevPAR Raw Data'!BA$1,FALSE))/100</f>
        <v>1.3984707244972501E-2</v>
      </c>
      <c r="AE105" s="83">
        <f>(VLOOKUP($A104,'RevPAR Raw Data'!$B$6:$BE$52,'RevPAR Raw Data'!BB$1,FALSE))/100</f>
        <v>-2.4741212405077002E-2</v>
      </c>
      <c r="AF105" s="82">
        <f>(VLOOKUP($A104,'RevPAR Raw Data'!$B$6:$BE$52,'RevPAR Raw Data'!BC$1,FALSE))/100</f>
        <v>-5.8647789038458395E-3</v>
      </c>
      <c r="AG105" s="84">
        <f>(VLOOKUP($A104,'RevPAR Raw Data'!$B$6:$BE$52,'RevPAR Raw Data'!BE$1,FALSE))/100</f>
        <v>-3.7051715228969398E-2</v>
      </c>
    </row>
    <row r="106" spans="1:33" x14ac:dyDescent="0.2">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x14ac:dyDescent="0.2">
      <c r="A107" s="108" t="s">
        <v>52</v>
      </c>
      <c r="B107" s="109">
        <f>(VLOOKUP($A107,'Occupancy Raw Data'!$B$8:$BE$45,'Occupancy Raw Data'!AG$3,FALSE))/100</f>
        <v>0.49084089323098296</v>
      </c>
      <c r="C107" s="110">
        <f>(VLOOKUP($A107,'Occupancy Raw Data'!$B$8:$BE$45,'Occupancy Raw Data'!AH$3,FALSE))/100</f>
        <v>0.61296231681786406</v>
      </c>
      <c r="D107" s="110">
        <f>(VLOOKUP($A107,'Occupancy Raw Data'!$B$8:$BE$45,'Occupancy Raw Data'!AI$3,FALSE))/100</f>
        <v>0.648333914863921</v>
      </c>
      <c r="E107" s="110">
        <f>(VLOOKUP($A107,'Occupancy Raw Data'!$B$8:$BE$45,'Occupancy Raw Data'!AJ$3,FALSE))/100</f>
        <v>0.69674633635729188</v>
      </c>
      <c r="F107" s="110">
        <f>(VLOOKUP($A107,'Occupancy Raw Data'!$B$8:$BE$45,'Occupancy Raw Data'!AK$3,FALSE))/100</f>
        <v>0.71536985345429105</v>
      </c>
      <c r="G107" s="111">
        <f>(VLOOKUP($A107,'Occupancy Raw Data'!$B$8:$BE$45,'Occupancy Raw Data'!AL$3,FALSE))/100</f>
        <v>0.63285066294487002</v>
      </c>
      <c r="H107" s="91">
        <f>(VLOOKUP($A107,'Occupancy Raw Data'!$B$8:$BE$45,'Occupancy Raw Data'!AN$3,FALSE))/100</f>
        <v>0.81162770411723595</v>
      </c>
      <c r="I107" s="91">
        <f>(VLOOKUP($A107,'Occupancy Raw Data'!$B$8:$BE$45,'Occupancy Raw Data'!AO$3,FALSE))/100</f>
        <v>0.77041172365666399</v>
      </c>
      <c r="J107" s="111">
        <f>(VLOOKUP($A107,'Occupancy Raw Data'!$B$8:$BE$45,'Occupancy Raw Data'!AP$3,FALSE))/100</f>
        <v>0.79101971388695003</v>
      </c>
      <c r="K107" s="112">
        <f>(VLOOKUP($A107,'Occupancy Raw Data'!$B$8:$BE$45,'Occupancy Raw Data'!AR$3,FALSE))/100</f>
        <v>0.67804182035689298</v>
      </c>
      <c r="M107" s="113">
        <f>VLOOKUP($A107,'ADR Raw Data'!$B$6:$BE$43,'ADR Raw Data'!AG$1,FALSE)</f>
        <v>94.501600319886194</v>
      </c>
      <c r="N107" s="114">
        <f>VLOOKUP($A107,'ADR Raw Data'!$B$6:$BE$43,'ADR Raw Data'!AH$1,FALSE)</f>
        <v>97.202834068592495</v>
      </c>
      <c r="O107" s="114">
        <f>VLOOKUP($A107,'ADR Raw Data'!$B$6:$BE$43,'ADR Raw Data'!AI$1,FALSE)</f>
        <v>100.48686646485</v>
      </c>
      <c r="P107" s="114">
        <f>VLOOKUP($A107,'ADR Raw Data'!$B$6:$BE$43,'ADR Raw Data'!AJ$1,FALSE)</f>
        <v>101.17259718309801</v>
      </c>
      <c r="Q107" s="114">
        <f>VLOOKUP($A107,'ADR Raw Data'!$B$6:$BE$43,'ADR Raw Data'!AK$1,FALSE)</f>
        <v>103.91667357639299</v>
      </c>
      <c r="R107" s="115">
        <f>VLOOKUP($A107,'ADR Raw Data'!$B$6:$BE$43,'ADR Raw Data'!AL$1,FALSE)</f>
        <v>99.848662026188805</v>
      </c>
      <c r="S107" s="114">
        <f>VLOOKUP($A107,'ADR Raw Data'!$B$6:$BE$43,'ADR Raw Data'!AN$1,FALSE)</f>
        <v>124.056525874576</v>
      </c>
      <c r="T107" s="114">
        <f>VLOOKUP($A107,'ADR Raw Data'!$B$6:$BE$43,'ADR Raw Data'!AO$1,FALSE)</f>
        <v>122.449835824275</v>
      </c>
      <c r="U107" s="115">
        <f>VLOOKUP($A107,'ADR Raw Data'!$B$6:$BE$43,'ADR Raw Data'!AP$1,FALSE)</f>
        <v>123.274109944035</v>
      </c>
      <c r="V107" s="116">
        <f>VLOOKUP($A107,'ADR Raw Data'!$B$6:$BE$43,'ADR Raw Data'!AR$1,FALSE)</f>
        <v>107.65685764957701</v>
      </c>
      <c r="X107" s="113">
        <f>VLOOKUP($A107,'RevPAR Raw Data'!$B$6:$BE$43,'RevPAR Raw Data'!AG$1,FALSE)</f>
        <v>46.385249912770398</v>
      </c>
      <c r="Y107" s="114">
        <f>VLOOKUP($A107,'RevPAR Raw Data'!$B$6:$BE$43,'RevPAR Raw Data'!AH$1,FALSE)</f>
        <v>59.581674371946903</v>
      </c>
      <c r="Z107" s="114">
        <f>VLOOKUP($A107,'RevPAR Raw Data'!$B$6:$BE$43,'RevPAR Raw Data'!AI$1,FALSE)</f>
        <v>65.149043527564501</v>
      </c>
      <c r="AA107" s="114">
        <f>VLOOKUP($A107,'RevPAR Raw Data'!$B$6:$BE$43,'RevPAR Raw Data'!AJ$1,FALSE)</f>
        <v>70.491636427076003</v>
      </c>
      <c r="AB107" s="114">
        <f>VLOOKUP($A107,'RevPAR Raw Data'!$B$6:$BE$43,'RevPAR Raw Data'!AK$1,FALSE)</f>
        <v>74.338855547801799</v>
      </c>
      <c r="AC107" s="115">
        <f>VLOOKUP($A107,'RevPAR Raw Data'!$B$6:$BE$43,'RevPAR Raw Data'!AL$1,FALSE)</f>
        <v>63.189291957431898</v>
      </c>
      <c r="AD107" s="114">
        <f>VLOOKUP($A107,'RevPAR Raw Data'!$B$6:$BE$43,'RevPAR Raw Data'!AN$1,FALSE)</f>
        <v>100.687713276343</v>
      </c>
      <c r="AE107" s="114">
        <f>VLOOKUP($A107,'RevPAR Raw Data'!$B$6:$BE$43,'RevPAR Raw Data'!AO$1,FALSE)</f>
        <v>94.336789078855503</v>
      </c>
      <c r="AF107" s="115">
        <f>VLOOKUP($A107,'RevPAR Raw Data'!$B$6:$BE$43,'RevPAR Raw Data'!AP$1,FALSE)</f>
        <v>97.512251177599396</v>
      </c>
      <c r="AG107" s="116">
        <f>VLOOKUP($A107,'RevPAR Raw Data'!$B$6:$BE$43,'RevPAR Raw Data'!AR$1,FALSE)</f>
        <v>72.995851734622605</v>
      </c>
    </row>
    <row r="108" spans="1:33" x14ac:dyDescent="0.2">
      <c r="A108" s="93" t="s">
        <v>14</v>
      </c>
      <c r="B108" s="81">
        <f>(VLOOKUP($A107,'Occupancy Raw Data'!$B$8:$BE$51,'Occupancy Raw Data'!AT$3,FALSE))/100</f>
        <v>7.7656535098691498E-2</v>
      </c>
      <c r="C108" s="82">
        <f>(VLOOKUP($A107,'Occupancy Raw Data'!$B$8:$BE$51,'Occupancy Raw Data'!AU$3,FALSE))/100</f>
        <v>8.5515556251078803E-2</v>
      </c>
      <c r="D108" s="82">
        <f>(VLOOKUP($A107,'Occupancy Raw Data'!$B$8:$BE$51,'Occupancy Raw Data'!AV$3,FALSE))/100</f>
        <v>0.109706421720573</v>
      </c>
      <c r="E108" s="82">
        <f>(VLOOKUP($A107,'Occupancy Raw Data'!$B$8:$BE$51,'Occupancy Raw Data'!AW$3,FALSE))/100</f>
        <v>0.119010700230507</v>
      </c>
      <c r="F108" s="82">
        <f>(VLOOKUP($A107,'Occupancy Raw Data'!$B$8:$BE$51,'Occupancy Raw Data'!AX$3,FALSE))/100</f>
        <v>0.166829161872701</v>
      </c>
      <c r="G108" s="82">
        <f>(VLOOKUP($A107,'Occupancy Raw Data'!$B$8:$BE$51,'Occupancy Raw Data'!AY$3,FALSE))/100</f>
        <v>0.114185639372146</v>
      </c>
      <c r="H108" s="83">
        <f>(VLOOKUP($A107,'Occupancy Raw Data'!$B$8:$BE$51,'Occupancy Raw Data'!BA$3,FALSE))/100</f>
        <v>0.13927143718427101</v>
      </c>
      <c r="I108" s="83">
        <f>(VLOOKUP($A107,'Occupancy Raw Data'!$B$8:$BE$51,'Occupancy Raw Data'!BB$3,FALSE))/100</f>
        <v>7.1944726091067404E-2</v>
      </c>
      <c r="J108" s="82">
        <f>(VLOOKUP($A107,'Occupancy Raw Data'!$B$8:$BE$51,'Occupancy Raw Data'!BC$3,FALSE))/100</f>
        <v>0.105460000799004</v>
      </c>
      <c r="K108" s="84">
        <f>(VLOOKUP($A107,'Occupancy Raw Data'!$B$8:$BE$51,'Occupancy Raw Data'!BE$3,FALSE))/100</f>
        <v>0.11127634027217199</v>
      </c>
      <c r="M108" s="81">
        <f>(VLOOKUP($A107,'ADR Raw Data'!$B$6:$BE$49,'ADR Raw Data'!AT$1,FALSE))/100</f>
        <v>2.1003471782450597E-2</v>
      </c>
      <c r="N108" s="82">
        <f>(VLOOKUP($A107,'ADR Raw Data'!$B$6:$BE$49,'ADR Raw Data'!AU$1,FALSE))/100</f>
        <v>4.6843450338632095E-3</v>
      </c>
      <c r="O108" s="82">
        <f>(VLOOKUP($A107,'ADR Raw Data'!$B$6:$BE$49,'ADR Raw Data'!AV$1,FALSE))/100</f>
        <v>3.7823760567283801E-2</v>
      </c>
      <c r="P108" s="82">
        <f>(VLOOKUP($A107,'ADR Raw Data'!$B$6:$BE$49,'ADR Raw Data'!AW$1,FALSE))/100</f>
        <v>2.2991535902245799E-2</v>
      </c>
      <c r="Q108" s="82">
        <f>(VLOOKUP($A107,'ADR Raw Data'!$B$6:$BE$49,'ADR Raw Data'!AX$1,FALSE))/100</f>
        <v>4.4480143672176196E-2</v>
      </c>
      <c r="R108" s="82">
        <f>(VLOOKUP($A107,'ADR Raw Data'!$B$6:$BE$49,'ADR Raw Data'!AY$1,FALSE))/100</f>
        <v>2.7727596355197802E-2</v>
      </c>
      <c r="S108" s="83">
        <f>(VLOOKUP($A107,'ADR Raw Data'!$B$6:$BE$49,'ADR Raw Data'!BA$1,FALSE))/100</f>
        <v>6.8632588012654094E-2</v>
      </c>
      <c r="T108" s="83">
        <f>(VLOOKUP($A107,'ADR Raw Data'!$B$6:$BE$49,'ADR Raw Data'!BB$1,FALSE))/100</f>
        <v>3.9830574825749497E-2</v>
      </c>
      <c r="U108" s="82">
        <f>(VLOOKUP($A107,'ADR Raw Data'!$B$6:$BE$49,'ADR Raw Data'!BC$1,FALSE))/100</f>
        <v>5.4274585881708602E-2</v>
      </c>
      <c r="V108" s="84">
        <f>(VLOOKUP($A107,'ADR Raw Data'!$B$6:$BE$49,'ADR Raw Data'!BE$1,FALSE))/100</f>
        <v>3.7366299261374997E-2</v>
      </c>
      <c r="X108" s="81">
        <f>(VLOOKUP($A107,'RevPAR Raw Data'!$B$6:$BE$49,'RevPAR Raw Data'!AT$1,FALSE))/100</f>
        <v>0.10029106372480999</v>
      </c>
      <c r="Y108" s="82">
        <f>(VLOOKUP($A107,'RevPAR Raw Data'!$B$6:$BE$49,'RevPAR Raw Data'!AU$1,FALSE))/100</f>
        <v>9.0600485656184795E-2</v>
      </c>
      <c r="Z108" s="82">
        <f>(VLOOKUP($A107,'RevPAR Raw Data'!$B$6:$BE$49,'RevPAR Raw Data'!AV$1,FALSE))/100</f>
        <v>0.151679691715709</v>
      </c>
      <c r="AA108" s="82">
        <f>(VLOOKUP($A107,'RevPAR Raw Data'!$B$6:$BE$49,'RevPAR Raw Data'!AW$1,FALSE))/100</f>
        <v>0.144738474919854</v>
      </c>
      <c r="AB108" s="82">
        <f>(VLOOKUP($A107,'RevPAR Raw Data'!$B$6:$BE$49,'RevPAR Raw Data'!AX$1,FALSE))/100</f>
        <v>0.218729890633684</v>
      </c>
      <c r="AC108" s="82">
        <f>(VLOOKUP($A107,'RevPAR Raw Data'!$B$6:$BE$49,'RevPAR Raw Data'!AY$1,FALSE))/100</f>
        <v>0.14507932904541498</v>
      </c>
      <c r="AD108" s="83">
        <f>(VLOOKUP($A107,'RevPAR Raw Data'!$B$6:$BE$49,'RevPAR Raw Data'!BA$1,FALSE))/100</f>
        <v>0.21746258436712299</v>
      </c>
      <c r="AE108" s="83">
        <f>(VLOOKUP($A107,'RevPAR Raw Data'!$B$6:$BE$49,'RevPAR Raw Data'!BB$1,FALSE))/100</f>
        <v>0.114640900712705</v>
      </c>
      <c r="AF108" s="82">
        <f>(VLOOKUP($A107,'RevPAR Raw Data'!$B$6:$BE$49,'RevPAR Raw Data'!BC$1,FALSE))/100</f>
        <v>0.16545838455116299</v>
      </c>
      <c r="AG108" s="84">
        <f>(VLOOKUP($A107,'RevPAR Raw Data'!$B$6:$BE$49,'RevPAR Raw Data'!BE$1,FALSE))/100</f>
        <v>0.15280062456486701</v>
      </c>
    </row>
    <row r="109" spans="1:33" x14ac:dyDescent="0.2">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x14ac:dyDescent="0.2">
      <c r="A110" s="108" t="s">
        <v>55</v>
      </c>
      <c r="B110" s="109">
        <f>(VLOOKUP($A110,'Occupancy Raw Data'!$B$8:$BE$45,'Occupancy Raw Data'!AG$3,FALSE))/100</f>
        <v>0.49741765737672899</v>
      </c>
      <c r="C110" s="110">
        <f>(VLOOKUP($A110,'Occupancy Raw Data'!$B$8:$BE$45,'Occupancy Raw Data'!AH$3,FALSE))/100</f>
        <v>0.60811732605729807</v>
      </c>
      <c r="D110" s="110">
        <f>(VLOOKUP($A110,'Occupancy Raw Data'!$B$8:$BE$45,'Occupancy Raw Data'!AI$3,FALSE))/100</f>
        <v>0.64193139738842309</v>
      </c>
      <c r="E110" s="110">
        <f>(VLOOKUP($A110,'Occupancy Raw Data'!$B$8:$BE$45,'Occupancy Raw Data'!AJ$3,FALSE))/100</f>
        <v>0.6535275774702779</v>
      </c>
      <c r="F110" s="110">
        <f>(VLOOKUP($A110,'Occupancy Raw Data'!$B$8:$BE$45,'Occupancy Raw Data'!AK$3,FALSE))/100</f>
        <v>0.69986357435197799</v>
      </c>
      <c r="G110" s="111">
        <f>(VLOOKUP($A110,'Occupancy Raw Data'!$B$8:$BE$45,'Occupancy Raw Data'!AL$3,FALSE))/100</f>
        <v>0.62017150652894104</v>
      </c>
      <c r="H110" s="91">
        <f>(VLOOKUP($A110,'Occupancy Raw Data'!$B$8:$BE$45,'Occupancy Raw Data'!AN$3,FALSE))/100</f>
        <v>0.82259793412590099</v>
      </c>
      <c r="I110" s="91">
        <f>(VLOOKUP($A110,'Occupancy Raw Data'!$B$8:$BE$45,'Occupancy Raw Data'!AO$3,FALSE))/100</f>
        <v>0.81665367374780695</v>
      </c>
      <c r="J110" s="111">
        <f>(VLOOKUP($A110,'Occupancy Raw Data'!$B$8:$BE$45,'Occupancy Raw Data'!AP$3,FALSE))/100</f>
        <v>0.81962580393685402</v>
      </c>
      <c r="K110" s="112">
        <f>(VLOOKUP($A110,'Occupancy Raw Data'!$B$8:$BE$45,'Occupancy Raw Data'!AR$3,FALSE))/100</f>
        <v>0.67715844864548802</v>
      </c>
      <c r="M110" s="113">
        <f>VLOOKUP($A110,'ADR Raw Data'!$B$6:$BE$43,'ADR Raw Data'!AG$1,FALSE)</f>
        <v>152.98507885199299</v>
      </c>
      <c r="N110" s="114">
        <f>VLOOKUP($A110,'ADR Raw Data'!$B$6:$BE$43,'ADR Raw Data'!AH$1,FALSE)</f>
        <v>146.96649547311901</v>
      </c>
      <c r="O110" s="114">
        <f>VLOOKUP($A110,'ADR Raw Data'!$B$6:$BE$43,'ADR Raw Data'!AI$1,FALSE)</f>
        <v>146.33878178368099</v>
      </c>
      <c r="P110" s="114">
        <f>VLOOKUP($A110,'ADR Raw Data'!$B$6:$BE$43,'ADR Raw Data'!AJ$1,FALSE)</f>
        <v>148.98977409975299</v>
      </c>
      <c r="Q110" s="114">
        <f>VLOOKUP($A110,'ADR Raw Data'!$B$6:$BE$43,'ADR Raw Data'!AK$1,FALSE)</f>
        <v>159.58271999442999</v>
      </c>
      <c r="R110" s="115">
        <f>VLOOKUP($A110,'ADR Raw Data'!$B$6:$BE$43,'ADR Raw Data'!AL$1,FALSE)</f>
        <v>151.07590867665999</v>
      </c>
      <c r="S110" s="114">
        <f>VLOOKUP($A110,'ADR Raw Data'!$B$6:$BE$43,'ADR Raw Data'!AN$1,FALSE)</f>
        <v>225.47255286382699</v>
      </c>
      <c r="T110" s="114">
        <f>VLOOKUP($A110,'ADR Raw Data'!$B$6:$BE$43,'ADR Raw Data'!AO$1,FALSE)</f>
        <v>230.215948929061</v>
      </c>
      <c r="U110" s="115">
        <f>VLOOKUP($A110,'ADR Raw Data'!$B$6:$BE$43,'ADR Raw Data'!AP$1,FALSE)</f>
        <v>227.83565063607099</v>
      </c>
      <c r="V110" s="116">
        <f>VLOOKUP($A110,'ADR Raw Data'!$B$6:$BE$43,'ADR Raw Data'!AR$1,FALSE)</f>
        <v>177.621400920995</v>
      </c>
      <c r="X110" s="113">
        <f>VLOOKUP($A110,'RevPAR Raw Data'!$B$6:$BE$43,'RevPAR Raw Data'!AG$1,FALSE)</f>
        <v>76.097479536152704</v>
      </c>
      <c r="Y110" s="114">
        <f>VLOOKUP($A110,'RevPAR Raw Data'!$B$6:$BE$43,'RevPAR Raw Data'!AH$1,FALSE)</f>
        <v>89.372872247125301</v>
      </c>
      <c r="Z110" s="114">
        <f>VLOOKUP($A110,'RevPAR Raw Data'!$B$6:$BE$43,'RevPAR Raw Data'!AI$1,FALSE)</f>
        <v>93.939458682517994</v>
      </c>
      <c r="AA110" s="114">
        <f>VLOOKUP($A110,'RevPAR Raw Data'!$B$6:$BE$43,'RevPAR Raw Data'!AJ$1,FALSE)</f>
        <v>97.368926135256203</v>
      </c>
      <c r="AB110" s="114">
        <f>VLOOKUP($A110,'RevPAR Raw Data'!$B$6:$BE$43,'RevPAR Raw Data'!AK$1,FALSE)</f>
        <v>111.686132820113</v>
      </c>
      <c r="AC110" s="115">
        <f>VLOOKUP($A110,'RevPAR Raw Data'!$B$6:$BE$43,'RevPAR Raw Data'!AL$1,FALSE)</f>
        <v>93.692973884232998</v>
      </c>
      <c r="AD110" s="114">
        <f>VLOOKUP($A110,'RevPAR Raw Data'!$B$6:$BE$43,'RevPAR Raw Data'!AN$1,FALSE)</f>
        <v>185.47325618787701</v>
      </c>
      <c r="AE110" s="114">
        <f>VLOOKUP($A110,'RevPAR Raw Data'!$B$6:$BE$43,'RevPAR Raw Data'!AO$1,FALSE)</f>
        <v>188.006700448255</v>
      </c>
      <c r="AF110" s="115">
        <f>VLOOKUP($A110,'RevPAR Raw Data'!$B$6:$BE$43,'RevPAR Raw Data'!AP$1,FALSE)</f>
        <v>186.73997831806599</v>
      </c>
      <c r="AG110" s="116">
        <f>VLOOKUP($A110,'RevPAR Raw Data'!$B$6:$BE$43,'RevPAR Raw Data'!AR$1,FALSE)</f>
        <v>120.277832293899</v>
      </c>
    </row>
    <row r="111" spans="1:33" x14ac:dyDescent="0.2">
      <c r="A111" s="93" t="s">
        <v>14</v>
      </c>
      <c r="B111" s="81">
        <f>(VLOOKUP($A110,'Occupancy Raw Data'!$B$8:$BE$51,'Occupancy Raw Data'!AT$3,FALSE))/100</f>
        <v>-6.54778189191354E-2</v>
      </c>
      <c r="C111" s="82">
        <f>(VLOOKUP($A110,'Occupancy Raw Data'!$B$8:$BE$51,'Occupancy Raw Data'!AU$3,FALSE))/100</f>
        <v>-6.4289031384279494E-2</v>
      </c>
      <c r="D111" s="82">
        <f>(VLOOKUP($A110,'Occupancy Raw Data'!$B$8:$BE$51,'Occupancy Raw Data'!AV$3,FALSE))/100</f>
        <v>-3.9001533107274604E-2</v>
      </c>
      <c r="E111" s="82">
        <f>(VLOOKUP($A110,'Occupancy Raw Data'!$B$8:$BE$51,'Occupancy Raw Data'!AW$3,FALSE))/100</f>
        <v>-6.1157530073262301E-2</v>
      </c>
      <c r="F111" s="82">
        <f>(VLOOKUP($A110,'Occupancy Raw Data'!$B$8:$BE$51,'Occupancy Raw Data'!AX$3,FALSE))/100</f>
        <v>8.5638018475725705E-3</v>
      </c>
      <c r="G111" s="82">
        <f>(VLOOKUP($A110,'Occupancy Raw Data'!$B$8:$BE$51,'Occupancy Raw Data'!AY$3,FALSE))/100</f>
        <v>-4.2996080511459304E-2</v>
      </c>
      <c r="H111" s="83">
        <f>(VLOOKUP($A110,'Occupancy Raw Data'!$B$8:$BE$51,'Occupancy Raw Data'!BA$3,FALSE))/100</f>
        <v>0.114334560777195</v>
      </c>
      <c r="I111" s="83">
        <f>(VLOOKUP($A110,'Occupancy Raw Data'!$B$8:$BE$51,'Occupancy Raw Data'!BB$3,FALSE))/100</f>
        <v>0.105447680160578</v>
      </c>
      <c r="J111" s="82">
        <f>(VLOOKUP($A110,'Occupancy Raw Data'!$B$8:$BE$51,'Occupancy Raw Data'!BC$3,FALSE))/100</f>
        <v>0.10988944398652001</v>
      </c>
      <c r="K111" s="84">
        <f>(VLOOKUP($A110,'Occupancy Raw Data'!$B$8:$BE$51,'Occupancy Raw Data'!BE$3,FALSE))/100</f>
        <v>4.8730017809351803E-3</v>
      </c>
      <c r="M111" s="81">
        <f>(VLOOKUP($A110,'ADR Raw Data'!$B$6:$BE$49,'ADR Raw Data'!AT$1,FALSE))/100</f>
        <v>1.3405494611687498E-3</v>
      </c>
      <c r="N111" s="82">
        <f>(VLOOKUP($A110,'ADR Raw Data'!$B$6:$BE$49,'ADR Raw Data'!AU$1,FALSE))/100</f>
        <v>-4.1016659880907101E-2</v>
      </c>
      <c r="O111" s="82">
        <f>(VLOOKUP($A110,'ADR Raw Data'!$B$6:$BE$49,'ADR Raw Data'!AV$1,FALSE))/100</f>
        <v>-5.6694360603443898E-2</v>
      </c>
      <c r="P111" s="82">
        <f>(VLOOKUP($A110,'ADR Raw Data'!$B$6:$BE$49,'ADR Raw Data'!AW$1,FALSE))/100</f>
        <v>-5.6111690015724004E-2</v>
      </c>
      <c r="Q111" s="82">
        <f>(VLOOKUP($A110,'ADR Raw Data'!$B$6:$BE$49,'ADR Raw Data'!AX$1,FALSE))/100</f>
        <v>-2.8731194733565498E-2</v>
      </c>
      <c r="R111" s="82">
        <f>(VLOOKUP($A110,'ADR Raw Data'!$B$6:$BE$49,'ADR Raw Data'!AY$1,FALSE))/100</f>
        <v>-3.7220877669404205E-2</v>
      </c>
      <c r="S111" s="83">
        <f>(VLOOKUP($A110,'ADR Raw Data'!$B$6:$BE$49,'ADR Raw Data'!BA$1,FALSE))/100</f>
        <v>1.7480255719396699E-2</v>
      </c>
      <c r="T111" s="83">
        <f>(VLOOKUP($A110,'ADR Raw Data'!$B$6:$BE$49,'ADR Raw Data'!BB$1,FALSE))/100</f>
        <v>2.5837644391029802E-2</v>
      </c>
      <c r="U111" s="82">
        <f>(VLOOKUP($A110,'ADR Raw Data'!$B$6:$BE$49,'ADR Raw Data'!BC$1,FALSE))/100</f>
        <v>2.1644356471411798E-2</v>
      </c>
      <c r="V111" s="84">
        <f>(VLOOKUP($A110,'ADR Raw Data'!$B$6:$BE$49,'ADR Raw Data'!BE$1,FALSE))/100</f>
        <v>6.2815686810420901E-5</v>
      </c>
      <c r="X111" s="81">
        <f>(VLOOKUP($A110,'RevPAR Raw Data'!$B$6:$BE$49,'RevPAR Raw Data'!AT$1,FALSE))/100</f>
        <v>-6.42250457128372E-2</v>
      </c>
      <c r="Y111" s="82">
        <f>(VLOOKUP($A110,'RevPAR Raw Data'!$B$6:$BE$49,'RevPAR Raw Data'!AU$1,FALSE))/100</f>
        <v>-0.10266876993082401</v>
      </c>
      <c r="Z111" s="82">
        <f>(VLOOKUP($A110,'RevPAR Raw Data'!$B$6:$BE$49,'RevPAR Raw Data'!AV$1,FALSE))/100</f>
        <v>-9.3484726728647605E-2</v>
      </c>
      <c r="AA111" s="82">
        <f>(VLOOKUP($A110,'RevPAR Raw Data'!$B$6:$BE$49,'RevPAR Raw Data'!AW$1,FALSE))/100</f>
        <v>-0.11383756771938801</v>
      </c>
      <c r="AB111" s="82">
        <f>(VLOOKUP($A110,'RevPAR Raw Data'!$B$6:$BE$49,'RevPAR Raw Data'!AX$1,FALSE))/100</f>
        <v>-2.0413441144535201E-2</v>
      </c>
      <c r="AC111" s="82">
        <f>(VLOOKUP($A110,'RevPAR Raw Data'!$B$6:$BE$49,'RevPAR Raw Data'!AY$1,FALSE))/100</f>
        <v>-7.8616606327882699E-2</v>
      </c>
      <c r="AD111" s="83">
        <f>(VLOOKUP($A110,'RevPAR Raw Data'!$B$6:$BE$49,'RevPAR Raw Data'!BA$1,FALSE))/100</f>
        <v>0.133813413856542</v>
      </c>
      <c r="AE111" s="83">
        <f>(VLOOKUP($A110,'RevPAR Raw Data'!$B$6:$BE$49,'RevPAR Raw Data'!BB$1,FALSE))/100</f>
        <v>0.13400984421345599</v>
      </c>
      <c r="AF111" s="82">
        <f>(VLOOKUP($A110,'RevPAR Raw Data'!$B$6:$BE$49,'RevPAR Raw Data'!BC$1,FALSE))/100</f>
        <v>0.13391228675602199</v>
      </c>
      <c r="AG111" s="84">
        <f>(VLOOKUP($A110,'RevPAR Raw Data'!$B$6:$BE$49,'RevPAR Raw Data'!BE$1,FALSE))/100</f>
        <v>4.9361235686993001E-3</v>
      </c>
    </row>
    <row r="112" spans="1:33" x14ac:dyDescent="0.2">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3" x14ac:dyDescent="0.2">
      <c r="A113" s="108" t="s">
        <v>54</v>
      </c>
      <c r="B113" s="109">
        <f>(VLOOKUP($A113,'Occupancy Raw Data'!$B$8:$BE$45,'Occupancy Raw Data'!AG$3,FALSE))/100</f>
        <v>0.49040852575488403</v>
      </c>
      <c r="C113" s="110">
        <f>(VLOOKUP($A113,'Occupancy Raw Data'!$B$8:$BE$45,'Occupancy Raw Data'!AH$3,FALSE))/100</f>
        <v>0.63792184724689105</v>
      </c>
      <c r="D113" s="110">
        <f>(VLOOKUP($A113,'Occupancy Raw Data'!$B$8:$BE$45,'Occupancy Raw Data'!AI$3,FALSE))/100</f>
        <v>0.68734458259324993</v>
      </c>
      <c r="E113" s="110">
        <f>(VLOOKUP($A113,'Occupancy Raw Data'!$B$8:$BE$45,'Occupancy Raw Data'!AJ$3,FALSE))/100</f>
        <v>0.74205150976909395</v>
      </c>
      <c r="F113" s="110">
        <f>(VLOOKUP($A113,'Occupancy Raw Data'!$B$8:$BE$45,'Occupancy Raw Data'!AK$3,FALSE))/100</f>
        <v>0.72984014209591397</v>
      </c>
      <c r="G113" s="111">
        <f>(VLOOKUP($A113,'Occupancy Raw Data'!$B$8:$BE$45,'Occupancy Raw Data'!AL$3,FALSE))/100</f>
        <v>0.65751332149200703</v>
      </c>
      <c r="H113" s="91">
        <f>(VLOOKUP($A113,'Occupancy Raw Data'!$B$8:$BE$45,'Occupancy Raw Data'!AN$3,FALSE))/100</f>
        <v>0.78436944937833009</v>
      </c>
      <c r="I113" s="91">
        <f>(VLOOKUP($A113,'Occupancy Raw Data'!$B$8:$BE$45,'Occupancy Raw Data'!AO$3,FALSE))/100</f>
        <v>0.73801065719360492</v>
      </c>
      <c r="J113" s="111">
        <f>(VLOOKUP($A113,'Occupancy Raw Data'!$B$8:$BE$45,'Occupancy Raw Data'!AP$3,FALSE))/100</f>
        <v>0.761190053285968</v>
      </c>
      <c r="K113" s="112">
        <f>(VLOOKUP($A113,'Occupancy Raw Data'!$B$8:$BE$45,'Occupancy Raw Data'!AR$3,FALSE))/100</f>
        <v>0.68713524486170996</v>
      </c>
      <c r="M113" s="113">
        <f>VLOOKUP($A113,'ADR Raw Data'!$B$6:$BE$43,'ADR Raw Data'!AG$1,FALSE)</f>
        <v>96.791226910539606</v>
      </c>
      <c r="N113" s="114">
        <f>VLOOKUP($A113,'ADR Raw Data'!$B$6:$BE$43,'ADR Raw Data'!AH$1,FALSE)</f>
        <v>107.33222191284899</v>
      </c>
      <c r="O113" s="114">
        <f>VLOOKUP($A113,'ADR Raw Data'!$B$6:$BE$43,'ADR Raw Data'!AI$1,FALSE)</f>
        <v>111.39061890302899</v>
      </c>
      <c r="P113" s="114">
        <f>VLOOKUP($A113,'ADR Raw Data'!$B$6:$BE$43,'ADR Raw Data'!AJ$1,FALSE)</f>
        <v>114.345453294237</v>
      </c>
      <c r="Q113" s="114">
        <f>VLOOKUP($A113,'ADR Raw Data'!$B$6:$BE$43,'ADR Raw Data'!AK$1,FALSE)</f>
        <v>111.464857021173</v>
      </c>
      <c r="R113" s="115">
        <f>VLOOKUP($A113,'ADR Raw Data'!$B$6:$BE$43,'ADR Raw Data'!AL$1,FALSE)</f>
        <v>109.1087533092</v>
      </c>
      <c r="S113" s="114">
        <f>VLOOKUP($A113,'ADR Raw Data'!$B$6:$BE$43,'ADR Raw Data'!AN$1,FALSE)</f>
        <v>124.161300384963</v>
      </c>
      <c r="T113" s="114">
        <f>VLOOKUP($A113,'ADR Raw Data'!$B$6:$BE$43,'ADR Raw Data'!AO$1,FALSE)</f>
        <v>119.680835138387</v>
      </c>
      <c r="U113" s="115">
        <f>VLOOKUP($A113,'ADR Raw Data'!$B$6:$BE$43,'ADR Raw Data'!AP$1,FALSE)</f>
        <v>121.989286255979</v>
      </c>
      <c r="V113" s="116">
        <f>VLOOKUP($A113,'ADR Raw Data'!$B$6:$BE$43,'ADR Raw Data'!AR$1,FALSE)</f>
        <v>113.18552760339701</v>
      </c>
      <c r="X113" s="113">
        <f>VLOOKUP($A113,'RevPAR Raw Data'!$B$6:$BE$43,'RevPAR Raw Data'!AG$1,FALSE)</f>
        <v>47.467242895204201</v>
      </c>
      <c r="Y113" s="114">
        <f>VLOOKUP($A113,'RevPAR Raw Data'!$B$6:$BE$43,'RevPAR Raw Data'!AH$1,FALSE)</f>
        <v>68.469569271758402</v>
      </c>
      <c r="Z113" s="114">
        <f>VLOOKUP($A113,'RevPAR Raw Data'!$B$6:$BE$43,'RevPAR Raw Data'!AI$1,FALSE)</f>
        <v>76.563738454706893</v>
      </c>
      <c r="AA113" s="114">
        <f>VLOOKUP($A113,'RevPAR Raw Data'!$B$6:$BE$43,'RevPAR Raw Data'!AJ$1,FALSE)</f>
        <v>84.850216252220207</v>
      </c>
      <c r="AB113" s="114">
        <f>VLOOKUP($A113,'RevPAR Raw Data'!$B$6:$BE$43,'RevPAR Raw Data'!AK$1,FALSE)</f>
        <v>81.351527087033702</v>
      </c>
      <c r="AC113" s="115">
        <f>VLOOKUP($A113,'RevPAR Raw Data'!$B$6:$BE$43,'RevPAR Raw Data'!AL$1,FALSE)</f>
        <v>71.740458792184697</v>
      </c>
      <c r="AD113" s="114">
        <f>VLOOKUP($A113,'RevPAR Raw Data'!$B$6:$BE$43,'RevPAR Raw Data'!AN$1,FALSE)</f>
        <v>97.388330817051497</v>
      </c>
      <c r="AE113" s="114">
        <f>VLOOKUP($A113,'RevPAR Raw Data'!$B$6:$BE$43,'RevPAR Raw Data'!AO$1,FALSE)</f>
        <v>88.325731793960898</v>
      </c>
      <c r="AF113" s="115">
        <f>VLOOKUP($A113,'RevPAR Raw Data'!$B$6:$BE$43,'RevPAR Raw Data'!AP$1,FALSE)</f>
        <v>92.857031305506197</v>
      </c>
      <c r="AG113" s="116">
        <f>VLOOKUP($A113,'RevPAR Raw Data'!$B$6:$BE$43,'RevPAR Raw Data'!AR$1,FALSE)</f>
        <v>77.773765224562197</v>
      </c>
    </row>
    <row r="114" spans="1:33" x14ac:dyDescent="0.2">
      <c r="A114" s="93" t="s">
        <v>14</v>
      </c>
      <c r="B114" s="81">
        <f>(VLOOKUP($A113,'Occupancy Raw Data'!$B$8:$BE$51,'Occupancy Raw Data'!AT$3,FALSE))/100</f>
        <v>2.0221136682969897E-2</v>
      </c>
      <c r="C114" s="82">
        <f>(VLOOKUP($A113,'Occupancy Raw Data'!$B$8:$BE$51,'Occupancy Raw Data'!AU$3,FALSE))/100</f>
        <v>-2.23173704103054E-2</v>
      </c>
      <c r="D114" s="82">
        <f>(VLOOKUP($A113,'Occupancy Raw Data'!$B$8:$BE$51,'Occupancy Raw Data'!AV$3,FALSE))/100</f>
        <v>-1.2100017249176E-2</v>
      </c>
      <c r="E114" s="82">
        <f>(VLOOKUP($A113,'Occupancy Raw Data'!$B$8:$BE$51,'Occupancy Raw Data'!AW$3,FALSE))/100</f>
        <v>3.1927894735714404E-2</v>
      </c>
      <c r="F114" s="82">
        <f>(VLOOKUP($A113,'Occupancy Raw Data'!$B$8:$BE$51,'Occupancy Raw Data'!AX$3,FALSE))/100</f>
        <v>4.80835555280218E-2</v>
      </c>
      <c r="G114" s="82">
        <f>(VLOOKUP($A113,'Occupancy Raw Data'!$B$8:$BE$51,'Occupancy Raw Data'!AY$3,FALSE))/100</f>
        <v>1.3309772318365101E-2</v>
      </c>
      <c r="H114" s="83">
        <f>(VLOOKUP($A113,'Occupancy Raw Data'!$B$8:$BE$51,'Occupancy Raw Data'!BA$3,FALSE))/100</f>
        <v>0.13337478852054502</v>
      </c>
      <c r="I114" s="83">
        <f>(VLOOKUP($A113,'Occupancy Raw Data'!$B$8:$BE$51,'Occupancy Raw Data'!BB$3,FALSE))/100</f>
        <v>9.299428229673691E-2</v>
      </c>
      <c r="J114" s="82">
        <f>(VLOOKUP($A113,'Occupancy Raw Data'!$B$8:$BE$51,'Occupancy Raw Data'!BC$3,FALSE))/100</f>
        <v>0.113433298419035</v>
      </c>
      <c r="K114" s="84">
        <f>(VLOOKUP($A113,'Occupancy Raw Data'!$B$8:$BE$51,'Occupancy Raw Data'!BE$3,FALSE))/100</f>
        <v>4.2994761361358796E-2</v>
      </c>
      <c r="M114" s="81">
        <f>(VLOOKUP($A113,'ADR Raw Data'!$B$6:$BE$49,'ADR Raw Data'!AT$1,FALSE))/100</f>
        <v>-1.4447473269951E-2</v>
      </c>
      <c r="N114" s="82">
        <f>(VLOOKUP($A113,'ADR Raw Data'!$B$6:$BE$49,'ADR Raw Data'!AU$1,FALSE))/100</f>
        <v>-1.81097431234193E-2</v>
      </c>
      <c r="O114" s="82">
        <f>(VLOOKUP($A113,'ADR Raw Data'!$B$6:$BE$49,'ADR Raw Data'!AV$1,FALSE))/100</f>
        <v>-4.5524776350294198E-3</v>
      </c>
      <c r="P114" s="82">
        <f>(VLOOKUP($A113,'ADR Raw Data'!$B$6:$BE$49,'ADR Raw Data'!AW$1,FALSE))/100</f>
        <v>2.6865281543447202E-2</v>
      </c>
      <c r="Q114" s="82">
        <f>(VLOOKUP($A113,'ADR Raw Data'!$B$6:$BE$49,'ADR Raw Data'!AX$1,FALSE))/100</f>
        <v>1.5214302857515301E-2</v>
      </c>
      <c r="R114" s="82">
        <f>(VLOOKUP($A113,'ADR Raw Data'!$B$6:$BE$49,'ADR Raw Data'!AY$1,FALSE))/100</f>
        <v>3.03848851975041E-3</v>
      </c>
      <c r="S114" s="83">
        <f>(VLOOKUP($A113,'ADR Raw Data'!$B$6:$BE$49,'ADR Raw Data'!BA$1,FALSE))/100</f>
        <v>0.10150138787572099</v>
      </c>
      <c r="T114" s="83">
        <f>(VLOOKUP($A113,'ADR Raw Data'!$B$6:$BE$49,'ADR Raw Data'!BB$1,FALSE))/100</f>
        <v>6.8158928880957093E-2</v>
      </c>
      <c r="U114" s="82">
        <f>(VLOOKUP($A113,'ADR Raw Data'!$B$6:$BE$49,'ADR Raw Data'!BC$1,FALSE))/100</f>
        <v>8.5447099340353799E-2</v>
      </c>
      <c r="V114" s="84">
        <f>(VLOOKUP($A113,'ADR Raw Data'!$B$6:$BE$49,'ADR Raw Data'!BE$1,FALSE))/100</f>
        <v>3.0383719924893603E-2</v>
      </c>
      <c r="X114" s="81">
        <f>(VLOOKUP($A113,'RevPAR Raw Data'!$B$6:$BE$49,'RevPAR Raw Data'!AT$1,FALSE))/100</f>
        <v>5.4815190813037292E-3</v>
      </c>
      <c r="Y114" s="82">
        <f>(VLOOKUP($A113,'RevPAR Raw Data'!$B$6:$BE$49,'RevPAR Raw Data'!AU$1,FALSE))/100</f>
        <v>-4.0022951688403897E-2</v>
      </c>
      <c r="Z114" s="82">
        <f>(VLOOKUP($A113,'RevPAR Raw Data'!$B$6:$BE$49,'RevPAR Raw Data'!AV$1,FALSE))/100</f>
        <v>-1.6597409826294998E-2</v>
      </c>
      <c r="AA114" s="82">
        <f>(VLOOKUP($A113,'RevPAR Raw Data'!$B$6:$BE$49,'RevPAR Raw Data'!AW$1,FALSE))/100</f>
        <v>5.9650928160326099E-2</v>
      </c>
      <c r="AB114" s="82">
        <f>(VLOOKUP($A113,'RevPAR Raw Data'!$B$6:$BE$49,'RevPAR Raw Data'!AX$1,FALSE))/100</f>
        <v>6.4029416161806602E-2</v>
      </c>
      <c r="AC114" s="82">
        <f>(VLOOKUP($A113,'RevPAR Raw Data'!$B$6:$BE$49,'RevPAR Raw Data'!AY$1,FALSE))/100</f>
        <v>1.6388702428505299E-2</v>
      </c>
      <c r="AD114" s="83">
        <f>(VLOOKUP($A113,'RevPAR Raw Data'!$B$6:$BE$49,'RevPAR Raw Data'!BA$1,FALSE))/100</f>
        <v>0.248413902538732</v>
      </c>
      <c r="AE114" s="83">
        <f>(VLOOKUP($A113,'RevPAR Raw Data'!$B$6:$BE$49,'RevPAR Raw Data'!BB$1,FALSE))/100</f>
        <v>0.16749160185109202</v>
      </c>
      <c r="AF114" s="82">
        <f>(VLOOKUP($A113,'RevPAR Raw Data'!$B$6:$BE$49,'RevPAR Raw Data'!BC$1,FALSE))/100</f>
        <v>0.20857294407790397</v>
      </c>
      <c r="AG114" s="84">
        <f>(VLOOKUP($A113,'RevPAR Raw Data'!$B$6:$BE$49,'RevPAR Raw Data'!BE$1,FALSE))/100</f>
        <v>7.4684822073693702E-2</v>
      </c>
    </row>
    <row r="115" spans="1:33" x14ac:dyDescent="0.2">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3" x14ac:dyDescent="0.2">
      <c r="A116" s="108" t="s">
        <v>50</v>
      </c>
      <c r="B116" s="109">
        <f>(VLOOKUP($A116,'Occupancy Raw Data'!$B$8:$BE$45,'Occupancy Raw Data'!AG$3,FALSE))/100</f>
        <v>0.44082527206771405</v>
      </c>
      <c r="C116" s="110">
        <f>(VLOOKUP($A116,'Occupancy Raw Data'!$B$8:$BE$45,'Occupancy Raw Data'!AH$3,FALSE))/100</f>
        <v>0.591444981862152</v>
      </c>
      <c r="D116" s="110">
        <f>(VLOOKUP($A116,'Occupancy Raw Data'!$B$8:$BE$45,'Occupancy Raw Data'!AI$3,FALSE))/100</f>
        <v>0.64623639661426791</v>
      </c>
      <c r="E116" s="110">
        <f>(VLOOKUP($A116,'Occupancy Raw Data'!$B$8:$BE$45,'Occupancy Raw Data'!AJ$3,FALSE))/100</f>
        <v>0.65991535671100299</v>
      </c>
      <c r="F116" s="110">
        <f>(VLOOKUP($A116,'Occupancy Raw Data'!$B$8:$BE$45,'Occupancy Raw Data'!AK$3,FALSE))/100</f>
        <v>0.64502720677146297</v>
      </c>
      <c r="G116" s="111">
        <f>(VLOOKUP($A116,'Occupancy Raw Data'!$B$8:$BE$45,'Occupancy Raw Data'!AL$3,FALSE))/100</f>
        <v>0.59668984280532</v>
      </c>
      <c r="H116" s="91">
        <f>(VLOOKUP($A116,'Occupancy Raw Data'!$B$8:$BE$45,'Occupancy Raw Data'!AN$3,FALSE))/100</f>
        <v>0.70216142684401406</v>
      </c>
      <c r="I116" s="91">
        <f>(VLOOKUP($A116,'Occupancy Raw Data'!$B$8:$BE$45,'Occupancy Raw Data'!AO$3,FALSE))/100</f>
        <v>0.62794740024183704</v>
      </c>
      <c r="J116" s="111">
        <f>(VLOOKUP($A116,'Occupancy Raw Data'!$B$8:$BE$45,'Occupancy Raw Data'!AP$3,FALSE))/100</f>
        <v>0.66505441354292605</v>
      </c>
      <c r="K116" s="112">
        <f>(VLOOKUP($A116,'Occupancy Raw Data'!$B$8:$BE$45,'Occupancy Raw Data'!AR$3,FALSE))/100</f>
        <v>0.61622257730177898</v>
      </c>
      <c r="M116" s="113">
        <f>VLOOKUP($A116,'ADR Raw Data'!$B$6:$BE$43,'ADR Raw Data'!AG$1,FALSE)</f>
        <v>99.913540202297199</v>
      </c>
      <c r="N116" s="114">
        <f>VLOOKUP($A116,'ADR Raw Data'!$B$6:$BE$43,'ADR Raw Data'!AH$1,FALSE)</f>
        <v>108.38725658062801</v>
      </c>
      <c r="O116" s="114">
        <f>VLOOKUP($A116,'ADR Raw Data'!$B$6:$BE$43,'ADR Raw Data'!AI$1,FALSE)</f>
        <v>110.562011460647</v>
      </c>
      <c r="P116" s="114">
        <f>VLOOKUP($A116,'ADR Raw Data'!$B$6:$BE$43,'ADR Raw Data'!AJ$1,FALSE)</f>
        <v>111.736296381126</v>
      </c>
      <c r="Q116" s="114">
        <f>VLOOKUP($A116,'ADR Raw Data'!$B$6:$BE$43,'ADR Raw Data'!AK$1,FALSE)</f>
        <v>113.47535910954799</v>
      </c>
      <c r="R116" s="115">
        <f>VLOOKUP($A116,'ADR Raw Data'!$B$6:$BE$43,'ADR Raw Data'!AL$1,FALSE)</f>
        <v>109.447111989259</v>
      </c>
      <c r="S116" s="114">
        <f>VLOOKUP($A116,'ADR Raw Data'!$B$6:$BE$43,'ADR Raw Data'!AN$1,FALSE)</f>
        <v>135.64566354536601</v>
      </c>
      <c r="T116" s="114">
        <f>VLOOKUP($A116,'ADR Raw Data'!$B$6:$BE$43,'ADR Raw Data'!AO$1,FALSE)</f>
        <v>129.96998796485701</v>
      </c>
      <c r="U116" s="115">
        <f>VLOOKUP($A116,'ADR Raw Data'!$B$6:$BE$43,'ADR Raw Data'!AP$1,FALSE)</f>
        <v>132.96616420454501</v>
      </c>
      <c r="V116" s="116">
        <f>VLOOKUP($A116,'ADR Raw Data'!$B$6:$BE$43,'ADR Raw Data'!AR$1,FALSE)</f>
        <v>116.699338262347</v>
      </c>
      <c r="X116" s="113">
        <f>VLOOKUP($A116,'RevPAR Raw Data'!$B$6:$BE$43,'RevPAR Raw Data'!AG$1,FALSE)</f>
        <v>44.0444135429262</v>
      </c>
      <c r="Y116" s="114">
        <f>VLOOKUP($A116,'RevPAR Raw Data'!$B$6:$BE$43,'RevPAR Raw Data'!AH$1,FALSE)</f>
        <v>64.105099002418299</v>
      </c>
      <c r="Z116" s="114">
        <f>VLOOKUP($A116,'RevPAR Raw Data'!$B$6:$BE$43,'RevPAR Raw Data'!AI$1,FALSE)</f>
        <v>71.449195888754502</v>
      </c>
      <c r="AA116" s="114">
        <f>VLOOKUP($A116,'RevPAR Raw Data'!$B$6:$BE$43,'RevPAR Raw Data'!AJ$1,FALSE)</f>
        <v>73.736497883917707</v>
      </c>
      <c r="AB116" s="114">
        <f>VLOOKUP($A116,'RevPAR Raw Data'!$B$6:$BE$43,'RevPAR Raw Data'!AK$1,FALSE)</f>
        <v>73.194693923821006</v>
      </c>
      <c r="AC116" s="115">
        <f>VLOOKUP($A116,'RevPAR Raw Data'!$B$6:$BE$43,'RevPAR Raw Data'!AL$1,FALSE)</f>
        <v>65.305980048367502</v>
      </c>
      <c r="AD116" s="114">
        <f>VLOOKUP($A116,'RevPAR Raw Data'!$B$6:$BE$43,'RevPAR Raw Data'!AN$1,FALSE)</f>
        <v>95.245152660217599</v>
      </c>
      <c r="AE116" s="114">
        <f>VLOOKUP($A116,'RevPAR Raw Data'!$B$6:$BE$43,'RevPAR Raw Data'!AO$1,FALSE)</f>
        <v>81.614316051995104</v>
      </c>
      <c r="AF116" s="115">
        <f>VLOOKUP($A116,'RevPAR Raw Data'!$B$6:$BE$43,'RevPAR Raw Data'!AP$1,FALSE)</f>
        <v>88.429734356106394</v>
      </c>
      <c r="AG116" s="116">
        <f>VLOOKUP($A116,'RevPAR Raw Data'!$B$6:$BE$43,'RevPAR Raw Data'!AR$1,FALSE)</f>
        <v>71.912766993435795</v>
      </c>
    </row>
    <row r="117" spans="1:33" x14ac:dyDescent="0.2">
      <c r="A117" s="93" t="s">
        <v>14</v>
      </c>
      <c r="B117" s="81">
        <f>(VLOOKUP($A116,'Occupancy Raw Data'!$B$8:$BE$51,'Occupancy Raw Data'!AT$3,FALSE))/100</f>
        <v>4.8976830230048299E-2</v>
      </c>
      <c r="C117" s="82">
        <f>(VLOOKUP($A116,'Occupancy Raw Data'!$B$8:$BE$51,'Occupancy Raw Data'!AU$3,FALSE))/100</f>
        <v>-3.99733627744773E-2</v>
      </c>
      <c r="D117" s="82">
        <f>(VLOOKUP($A116,'Occupancy Raw Data'!$B$8:$BE$51,'Occupancy Raw Data'!AV$3,FALSE))/100</f>
        <v>-1.3510629472572399E-2</v>
      </c>
      <c r="E117" s="82">
        <f>(VLOOKUP($A116,'Occupancy Raw Data'!$B$8:$BE$51,'Occupancy Raw Data'!AW$3,FALSE))/100</f>
        <v>1.2923354103206201E-3</v>
      </c>
      <c r="F117" s="82">
        <f>(VLOOKUP($A116,'Occupancy Raw Data'!$B$8:$BE$51,'Occupancy Raw Data'!AX$3,FALSE))/100</f>
        <v>6.76754361463065E-2</v>
      </c>
      <c r="G117" s="82">
        <f>(VLOOKUP($A116,'Occupancy Raw Data'!$B$8:$BE$51,'Occupancy Raw Data'!AY$3,FALSE))/100</f>
        <v>9.7618305326837591E-3</v>
      </c>
      <c r="H117" s="83">
        <f>(VLOOKUP($A116,'Occupancy Raw Data'!$B$8:$BE$51,'Occupancy Raw Data'!BA$3,FALSE))/100</f>
        <v>0.18460854392114201</v>
      </c>
      <c r="I117" s="83">
        <f>(VLOOKUP($A116,'Occupancy Raw Data'!$B$8:$BE$51,'Occupancy Raw Data'!BB$3,FALSE))/100</f>
        <v>6.7646759844778193E-2</v>
      </c>
      <c r="J117" s="82">
        <f>(VLOOKUP($A116,'Occupancy Raw Data'!$B$8:$BE$51,'Occupancy Raw Data'!BC$3,FALSE))/100</f>
        <v>0.12635430760532698</v>
      </c>
      <c r="K117" s="84">
        <f>(VLOOKUP($A116,'Occupancy Raw Data'!$B$8:$BE$51,'Occupancy Raw Data'!BE$3,FALSE))/100</f>
        <v>4.3054928915178196E-2</v>
      </c>
      <c r="M117" s="81">
        <f>(VLOOKUP($A116,'ADR Raw Data'!$B$6:$BE$49,'ADR Raw Data'!AT$1,FALSE))/100</f>
        <v>-2.0010386138904202E-2</v>
      </c>
      <c r="N117" s="82">
        <f>(VLOOKUP($A116,'ADR Raw Data'!$B$6:$BE$49,'ADR Raw Data'!AU$1,FALSE))/100</f>
        <v>7.78085252056257E-3</v>
      </c>
      <c r="O117" s="82">
        <f>(VLOOKUP($A116,'ADR Raw Data'!$B$6:$BE$49,'ADR Raw Data'!AV$1,FALSE))/100</f>
        <v>-1.23508087430082E-2</v>
      </c>
      <c r="P117" s="82">
        <f>(VLOOKUP($A116,'ADR Raw Data'!$B$6:$BE$49,'ADR Raw Data'!AW$1,FALSE))/100</f>
        <v>2.9684208910964499E-3</v>
      </c>
      <c r="Q117" s="82">
        <f>(VLOOKUP($A116,'ADR Raw Data'!$B$6:$BE$49,'ADR Raw Data'!AX$1,FALSE))/100</f>
        <v>2.8774220559754999E-2</v>
      </c>
      <c r="R117" s="82">
        <f>(VLOOKUP($A116,'ADR Raw Data'!$B$6:$BE$49,'ADR Raw Data'!AY$1,FALSE))/100</f>
        <v>2.7117292416980699E-3</v>
      </c>
      <c r="S117" s="83">
        <f>(VLOOKUP($A116,'ADR Raw Data'!$B$6:$BE$49,'ADR Raw Data'!BA$1,FALSE))/100</f>
        <v>6.3269504439058002E-2</v>
      </c>
      <c r="T117" s="83">
        <f>(VLOOKUP($A116,'ADR Raw Data'!$B$6:$BE$49,'ADR Raw Data'!BB$1,FALSE))/100</f>
        <v>9.4873871947869001E-3</v>
      </c>
      <c r="U117" s="82">
        <f>(VLOOKUP($A116,'ADR Raw Data'!$B$6:$BE$49,'ADR Raw Data'!BC$1,FALSE))/100</f>
        <v>3.7509125148013397E-2</v>
      </c>
      <c r="V117" s="84">
        <f>(VLOOKUP($A116,'ADR Raw Data'!$B$6:$BE$49,'ADR Raw Data'!BE$1,FALSE))/100</f>
        <v>1.850679774373E-2</v>
      </c>
      <c r="X117" s="81">
        <f>(VLOOKUP($A116,'RevPAR Raw Data'!$B$6:$BE$49,'RevPAR Raw Data'!AT$1,FALSE))/100</f>
        <v>2.7986398806381197E-2</v>
      </c>
      <c r="Y117" s="82">
        <f>(VLOOKUP($A116,'RevPAR Raw Data'!$B$6:$BE$49,'RevPAR Raw Data'!AU$1,FALSE))/100</f>
        <v>-3.2503537094413899E-2</v>
      </c>
      <c r="Z117" s="82">
        <f>(VLOOKUP($A116,'RevPAR Raw Data'!$B$6:$BE$49,'RevPAR Raw Data'!AV$1,FALSE))/100</f>
        <v>-2.5694571014967301E-2</v>
      </c>
      <c r="AA117" s="82">
        <f>(VLOOKUP($A116,'RevPAR Raw Data'!$B$6:$BE$49,'RevPAR Raw Data'!AW$1,FALSE))/100</f>
        <v>4.2645924968473699E-3</v>
      </c>
      <c r="AB117" s="82">
        <f>(VLOOKUP($A116,'RevPAR Raw Data'!$B$6:$BE$49,'RevPAR Raw Data'!AX$1,FALSE))/100</f>
        <v>9.8396964632213105E-2</v>
      </c>
      <c r="AC117" s="82">
        <f>(VLOOKUP($A116,'RevPAR Raw Data'!$B$6:$BE$49,'RevPAR Raw Data'!AY$1,FALSE))/100</f>
        <v>1.2500031215689799E-2</v>
      </c>
      <c r="AD117" s="83">
        <f>(VLOOKUP($A116,'RevPAR Raw Data'!$B$6:$BE$49,'RevPAR Raw Data'!BA$1,FALSE))/100</f>
        <v>0.259558139449307</v>
      </c>
      <c r="AE117" s="83">
        <f>(VLOOKUP($A116,'RevPAR Raw Data'!$B$6:$BE$49,'RevPAR Raw Data'!BB$1,FALSE))/100</f>
        <v>7.7775938042685192E-2</v>
      </c>
      <c r="AF117" s="82">
        <f>(VLOOKUP($A116,'RevPAR Raw Data'!$B$6:$BE$49,'RevPAR Raw Data'!BC$1,FALSE))/100</f>
        <v>0.16860287229029899</v>
      </c>
      <c r="AG117" s="84">
        <f>(VLOOKUP($A116,'RevPAR Raw Data'!$B$6:$BE$49,'RevPAR Raw Data'!BE$1,FALSE))/100</f>
        <v>6.2358535520212095E-2</v>
      </c>
    </row>
    <row r="118" spans="1:33" x14ac:dyDescent="0.2">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3" x14ac:dyDescent="0.2">
      <c r="A119" s="108" t="s">
        <v>51</v>
      </c>
      <c r="B119" s="109">
        <f>(VLOOKUP($A119,'Occupancy Raw Data'!$B$8:$BE$45,'Occupancy Raw Data'!AG$3,FALSE))/100</f>
        <v>0.4383314653282</v>
      </c>
      <c r="C119" s="110">
        <f>(VLOOKUP($A119,'Occupancy Raw Data'!$B$8:$BE$45,'Occupancy Raw Data'!AH$3,FALSE))/100</f>
        <v>0.54149407923590398</v>
      </c>
      <c r="D119" s="110">
        <f>(VLOOKUP($A119,'Occupancy Raw Data'!$B$8:$BE$45,'Occupancy Raw Data'!AI$3,FALSE))/100</f>
        <v>0.57370498513717605</v>
      </c>
      <c r="E119" s="110">
        <f>(VLOOKUP($A119,'Occupancy Raw Data'!$B$8:$BE$45,'Occupancy Raw Data'!AJ$3,FALSE))/100</f>
        <v>0.60304078748598899</v>
      </c>
      <c r="F119" s="110">
        <f>(VLOOKUP($A119,'Occupancy Raw Data'!$B$8:$BE$45,'Occupancy Raw Data'!AK$3,FALSE))/100</f>
        <v>0.58601364522417099</v>
      </c>
      <c r="G119" s="111">
        <f>(VLOOKUP($A119,'Occupancy Raw Data'!$B$8:$BE$45,'Occupancy Raw Data'!AL$3,FALSE))/100</f>
        <v>0.54851662703208393</v>
      </c>
      <c r="H119" s="91">
        <f>(VLOOKUP($A119,'Occupancy Raw Data'!$B$8:$BE$45,'Occupancy Raw Data'!AN$3,FALSE))/100</f>
        <v>0.72100389863547709</v>
      </c>
      <c r="I119" s="91">
        <f>(VLOOKUP($A119,'Occupancy Raw Data'!$B$8:$BE$45,'Occupancy Raw Data'!AO$3,FALSE))/100</f>
        <v>0.65482456140350809</v>
      </c>
      <c r="J119" s="111">
        <f>(VLOOKUP($A119,'Occupancy Raw Data'!$B$8:$BE$45,'Occupancy Raw Data'!AP$3,FALSE))/100</f>
        <v>0.68791423001949292</v>
      </c>
      <c r="K119" s="112">
        <f>(VLOOKUP($A119,'Occupancy Raw Data'!$B$8:$BE$45,'Occupancy Raw Data'!AR$3,FALSE))/100</f>
        <v>0.58834340452786005</v>
      </c>
      <c r="M119" s="113">
        <f>VLOOKUP($A119,'ADR Raw Data'!$B$6:$BE$43,'ADR Raw Data'!AG$1,FALSE)</f>
        <v>93.858881600889305</v>
      </c>
      <c r="N119" s="114">
        <f>VLOOKUP($A119,'ADR Raw Data'!$B$6:$BE$43,'ADR Raw Data'!AH$1,FALSE)</f>
        <v>96.751672066234704</v>
      </c>
      <c r="O119" s="114">
        <f>VLOOKUP($A119,'ADR Raw Data'!$B$6:$BE$43,'ADR Raw Data'!AI$1,FALSE)</f>
        <v>98.725493926781596</v>
      </c>
      <c r="P119" s="114">
        <f>VLOOKUP($A119,'ADR Raw Data'!$B$6:$BE$43,'ADR Raw Data'!AJ$1,FALSE)</f>
        <v>98.536741818181795</v>
      </c>
      <c r="Q119" s="114">
        <f>VLOOKUP($A119,'ADR Raw Data'!$B$6:$BE$43,'ADR Raw Data'!AK$1,FALSE)</f>
        <v>101.020088981288</v>
      </c>
      <c r="R119" s="115">
        <f>VLOOKUP($A119,'ADR Raw Data'!$B$6:$BE$43,'ADR Raw Data'!AL$1,FALSE)</f>
        <v>98.006737917555</v>
      </c>
      <c r="S119" s="114">
        <f>VLOOKUP($A119,'ADR Raw Data'!$B$6:$BE$43,'ADR Raw Data'!AN$1,FALSE)</f>
        <v>122.690229807367</v>
      </c>
      <c r="T119" s="114">
        <f>VLOOKUP($A119,'ADR Raw Data'!$B$6:$BE$43,'ADR Raw Data'!AO$1,FALSE)</f>
        <v>119.443019275135</v>
      </c>
      <c r="U119" s="115">
        <f>VLOOKUP($A119,'ADR Raw Data'!$B$6:$BE$43,'ADR Raw Data'!AP$1,FALSE)</f>
        <v>121.144722300935</v>
      </c>
      <c r="V119" s="116">
        <f>VLOOKUP($A119,'ADR Raw Data'!$B$6:$BE$43,'ADR Raw Data'!AR$1,FALSE)</f>
        <v>105.736191428436</v>
      </c>
      <c r="X119" s="113">
        <f>VLOOKUP($A119,'RevPAR Raw Data'!$B$6:$BE$43,'RevPAR Raw Data'!AG$1,FALSE)</f>
        <v>41.141301106183903</v>
      </c>
      <c r="Y119" s="114">
        <f>VLOOKUP($A119,'RevPAR Raw Data'!$B$6:$BE$43,'RevPAR Raw Data'!AH$1,FALSE)</f>
        <v>52.3904575800399</v>
      </c>
      <c r="Z119" s="114">
        <f>VLOOKUP($A119,'RevPAR Raw Data'!$B$6:$BE$43,'RevPAR Raw Data'!AI$1,FALSE)</f>
        <v>56.639308025924599</v>
      </c>
      <c r="AA119" s="114">
        <f>VLOOKUP($A119,'RevPAR Raw Data'!$B$6:$BE$43,'RevPAR Raw Data'!AJ$1,FALSE)</f>
        <v>59.421674382340001</v>
      </c>
      <c r="AB119" s="114">
        <f>VLOOKUP($A119,'RevPAR Raw Data'!$B$6:$BE$43,'RevPAR Raw Data'!AK$1,FALSE)</f>
        <v>59.199150584795298</v>
      </c>
      <c r="AC119" s="115">
        <f>VLOOKUP($A119,'RevPAR Raw Data'!$B$6:$BE$43,'RevPAR Raw Data'!AL$1,FALSE)</f>
        <v>53.758325308954802</v>
      </c>
      <c r="AD119" s="114">
        <f>VLOOKUP($A119,'RevPAR Raw Data'!$B$6:$BE$43,'RevPAR Raw Data'!AN$1,FALSE)</f>
        <v>88.460134015594505</v>
      </c>
      <c r="AE119" s="114">
        <f>VLOOKUP($A119,'RevPAR Raw Data'!$B$6:$BE$43,'RevPAR Raw Data'!AO$1,FALSE)</f>
        <v>78.214222709551606</v>
      </c>
      <c r="AF119" s="115">
        <f>VLOOKUP($A119,'RevPAR Raw Data'!$B$6:$BE$43,'RevPAR Raw Data'!AP$1,FALSE)</f>
        <v>83.337178362572999</v>
      </c>
      <c r="AG119" s="116">
        <f>VLOOKUP($A119,'RevPAR Raw Data'!$B$6:$BE$43,'RevPAR Raw Data'!AR$1,FALSE)</f>
        <v>62.209190846815702</v>
      </c>
    </row>
    <row r="120" spans="1:33" x14ac:dyDescent="0.2">
      <c r="A120" s="93" t="s">
        <v>14</v>
      </c>
      <c r="B120" s="81">
        <f>(VLOOKUP($A119,'Occupancy Raw Data'!$B$8:$BE$51,'Occupancy Raw Data'!AT$3,FALSE))/100</f>
        <v>-3.5361130115042896E-2</v>
      </c>
      <c r="C120" s="82">
        <f>(VLOOKUP($A119,'Occupancy Raw Data'!$B$8:$BE$51,'Occupancy Raw Data'!AU$3,FALSE))/100</f>
        <v>-1.2056620916940399E-2</v>
      </c>
      <c r="D120" s="82">
        <f>(VLOOKUP($A119,'Occupancy Raw Data'!$B$8:$BE$51,'Occupancy Raw Data'!AV$3,FALSE))/100</f>
        <v>-1.2563665490254401E-2</v>
      </c>
      <c r="E120" s="82">
        <f>(VLOOKUP($A119,'Occupancy Raw Data'!$B$8:$BE$51,'Occupancy Raw Data'!AW$3,FALSE))/100</f>
        <v>-4.6114974206629697E-3</v>
      </c>
      <c r="F120" s="82">
        <f>(VLOOKUP($A119,'Occupancy Raw Data'!$B$8:$BE$51,'Occupancy Raw Data'!AX$3,FALSE))/100</f>
        <v>4.9267089207365405E-4</v>
      </c>
      <c r="G120" s="82">
        <f>(VLOOKUP($A119,'Occupancy Raw Data'!$B$8:$BE$51,'Occupancy Raw Data'!AY$3,FALSE))/100</f>
        <v>-1.17052896858422E-2</v>
      </c>
      <c r="H120" s="83">
        <f>(VLOOKUP($A119,'Occupancy Raw Data'!$B$8:$BE$51,'Occupancy Raw Data'!BA$3,FALSE))/100</f>
        <v>3.2358674463937601E-2</v>
      </c>
      <c r="I120" s="83">
        <f>(VLOOKUP($A119,'Occupancy Raw Data'!$B$8:$BE$51,'Occupancy Raw Data'!BB$3,FALSE))/100</f>
        <v>-1.9452639515661899E-2</v>
      </c>
      <c r="J120" s="82">
        <f>(VLOOKUP($A119,'Occupancy Raw Data'!$B$8:$BE$51,'Occupancy Raw Data'!BC$3,FALSE))/100</f>
        <v>7.0330349480300898E-3</v>
      </c>
      <c r="K120" s="84">
        <f>(VLOOKUP($A119,'Occupancy Raw Data'!$B$8:$BE$51,'Occupancy Raw Data'!BE$3,FALSE))/100</f>
        <v>-5.5253477113909296E-3</v>
      </c>
      <c r="M120" s="81">
        <f>(VLOOKUP($A119,'ADR Raw Data'!$B$6:$BE$49,'ADR Raw Data'!AT$1,FALSE))/100</f>
        <v>1.7415771650472001E-3</v>
      </c>
      <c r="N120" s="82">
        <f>(VLOOKUP($A119,'ADR Raw Data'!$B$6:$BE$49,'ADR Raw Data'!AU$1,FALSE))/100</f>
        <v>-3.6953874868466004E-3</v>
      </c>
      <c r="O120" s="82">
        <f>(VLOOKUP($A119,'ADR Raw Data'!$B$6:$BE$49,'ADR Raw Data'!AV$1,FALSE))/100</f>
        <v>9.4436641399906398E-3</v>
      </c>
      <c r="P120" s="82">
        <f>(VLOOKUP($A119,'ADR Raw Data'!$B$6:$BE$49,'ADR Raw Data'!AW$1,FALSE))/100</f>
        <v>-7.0122948234635695E-3</v>
      </c>
      <c r="Q120" s="82">
        <f>(VLOOKUP($A119,'ADR Raw Data'!$B$6:$BE$49,'ADR Raw Data'!AX$1,FALSE))/100</f>
        <v>9.7908535269122104E-3</v>
      </c>
      <c r="R120" s="82">
        <f>(VLOOKUP($A119,'ADR Raw Data'!$B$6:$BE$49,'ADR Raw Data'!AY$1,FALSE))/100</f>
        <v>2.3410226230120203E-3</v>
      </c>
      <c r="S120" s="83">
        <f>(VLOOKUP($A119,'ADR Raw Data'!$B$6:$BE$49,'ADR Raw Data'!BA$1,FALSE))/100</f>
        <v>1.6526728909373602E-2</v>
      </c>
      <c r="T120" s="83">
        <f>(VLOOKUP($A119,'ADR Raw Data'!$B$6:$BE$49,'ADR Raw Data'!BB$1,FALSE))/100</f>
        <v>-4.2939027686254997E-3</v>
      </c>
      <c r="U120" s="82">
        <f>(VLOOKUP($A119,'ADR Raw Data'!$B$6:$BE$49,'ADR Raw Data'!BC$1,FALSE))/100</f>
        <v>6.7282910706223196E-3</v>
      </c>
      <c r="V120" s="84">
        <f>(VLOOKUP($A119,'ADR Raw Data'!$B$6:$BE$49,'ADR Raw Data'!BE$1,FALSE))/100</f>
        <v>4.9103968217942204E-3</v>
      </c>
      <c r="X120" s="81">
        <f>(VLOOKUP($A119,'RevPAR Raw Data'!$B$6:$BE$49,'RevPAR Raw Data'!AT$1,FALSE))/100</f>
        <v>-3.36811370867343E-2</v>
      </c>
      <c r="Y120" s="82">
        <f>(VLOOKUP($A119,'RevPAR Raw Data'!$B$6:$BE$49,'RevPAR Raw Data'!AU$1,FALSE))/100</f>
        <v>-1.57074545177169E-2</v>
      </c>
      <c r="Z120" s="82">
        <f>(VLOOKUP($A119,'RevPAR Raw Data'!$B$6:$BE$49,'RevPAR Raw Data'!AV$1,FALSE))/100</f>
        <v>-3.23864838752097E-3</v>
      </c>
      <c r="AA120" s="82">
        <f>(VLOOKUP($A119,'RevPAR Raw Data'!$B$6:$BE$49,'RevPAR Raw Data'!AW$1,FALSE))/100</f>
        <v>-1.15914550646352E-2</v>
      </c>
      <c r="AB120" s="82">
        <f>(VLOOKUP($A119,'RevPAR Raw Data'!$B$6:$BE$49,'RevPAR Raw Data'!AX$1,FALSE))/100</f>
        <v>1.0288348087527099E-2</v>
      </c>
      <c r="AC120" s="82">
        <f>(VLOOKUP($A119,'RevPAR Raw Data'!$B$6:$BE$49,'RevPAR Raw Data'!AY$1,FALSE))/100</f>
        <v>-9.39166941079367E-3</v>
      </c>
      <c r="AD120" s="83">
        <f>(VLOOKUP($A119,'RevPAR Raw Data'!$B$6:$BE$49,'RevPAR Raw Data'!BA$1,FALSE))/100</f>
        <v>4.9420186414043402E-2</v>
      </c>
      <c r="AE120" s="83">
        <f>(VLOOKUP($A119,'RevPAR Raw Data'!$B$6:$BE$49,'RevPAR Raw Data'!BB$1,FALSE))/100</f>
        <v>-2.3663014541614097E-2</v>
      </c>
      <c r="AF120" s="82">
        <f>(VLOOKUP($A119,'RevPAR Raw Data'!$B$6:$BE$49,'RevPAR Raw Data'!BC$1,FALSE))/100</f>
        <v>1.38086463248926E-2</v>
      </c>
      <c r="AG120" s="84">
        <f>(VLOOKUP($A119,'RevPAR Raw Data'!$B$6:$BE$49,'RevPAR Raw Data'!BE$1,FALSE))/100</f>
        <v>-6.4208253943803307E-4</v>
      </c>
    </row>
    <row r="121" spans="1:33" x14ac:dyDescent="0.2">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3" x14ac:dyDescent="0.2">
      <c r="A122" s="108" t="s">
        <v>48</v>
      </c>
      <c r="B122" s="109">
        <f>(VLOOKUP($A122,'Occupancy Raw Data'!$B$8:$BE$54,'Occupancy Raw Data'!AG$3,FALSE))/100</f>
        <v>0.48707502107333495</v>
      </c>
      <c r="C122" s="110">
        <f>(VLOOKUP($A122,'Occupancy Raw Data'!$B$8:$BE$54,'Occupancy Raw Data'!AH$3,FALSE))/100</f>
        <v>0.67273110424276394</v>
      </c>
      <c r="D122" s="110">
        <f>(VLOOKUP($A122,'Occupancy Raw Data'!$B$8:$BE$54,'Occupancy Raw Data'!AI$3,FALSE))/100</f>
        <v>0.70539477381286797</v>
      </c>
      <c r="E122" s="110">
        <f>(VLOOKUP($A122,'Occupancy Raw Data'!$B$8:$BE$54,'Occupancy Raw Data'!AJ$3,FALSE))/100</f>
        <v>0.70216352908120205</v>
      </c>
      <c r="F122" s="110">
        <f>(VLOOKUP($A122,'Occupancy Raw Data'!$B$8:$BE$54,'Occupancy Raw Data'!AK$3,FALSE))/100</f>
        <v>0.65755830289407102</v>
      </c>
      <c r="G122" s="111">
        <f>(VLOOKUP($A122,'Occupancy Raw Data'!$B$8:$BE$54,'Occupancy Raw Data'!AL$3,FALSE))/100</f>
        <v>0.64498454622084789</v>
      </c>
      <c r="H122" s="91">
        <f>(VLOOKUP($A122,'Occupancy Raw Data'!$B$8:$BE$54,'Occupancy Raw Data'!AN$3,FALSE))/100</f>
        <v>0.68116043832537199</v>
      </c>
      <c r="I122" s="91">
        <f>(VLOOKUP($A122,'Occupancy Raw Data'!$B$8:$BE$54,'Occupancy Raw Data'!AO$3,FALSE))/100</f>
        <v>0.68137117167743699</v>
      </c>
      <c r="J122" s="111">
        <f>(VLOOKUP($A122,'Occupancy Raw Data'!$B$8:$BE$54,'Occupancy Raw Data'!AP$3,FALSE))/100</f>
        <v>0.6812658050014041</v>
      </c>
      <c r="K122" s="112">
        <f>(VLOOKUP($A122,'Occupancy Raw Data'!$B$8:$BE$54,'Occupancy Raw Data'!AR$3,FALSE))/100</f>
        <v>0.65535062015815004</v>
      </c>
      <c r="M122" s="113">
        <f>VLOOKUP($A122,'ADR Raw Data'!$B$6:$BE$54,'ADR Raw Data'!AG$1,FALSE)</f>
        <v>117.47248918373199</v>
      </c>
      <c r="N122" s="114">
        <f>VLOOKUP($A122,'ADR Raw Data'!$B$6:$BE$54,'ADR Raw Data'!AH$1,FALSE)</f>
        <v>127.844713375796</v>
      </c>
      <c r="O122" s="114">
        <f>VLOOKUP($A122,'ADR Raw Data'!$B$6:$BE$54,'ADR Raw Data'!AI$1,FALSE)</f>
        <v>128.20078370842401</v>
      </c>
      <c r="P122" s="114">
        <f>VLOOKUP($A122,'ADR Raw Data'!$B$6:$BE$54,'ADR Raw Data'!AJ$1,FALSE)</f>
        <v>125.054206682673</v>
      </c>
      <c r="Q122" s="114">
        <f>VLOOKUP($A122,'ADR Raw Data'!$B$6:$BE$54,'ADR Raw Data'!AK$1,FALSE)</f>
        <v>123.92780792650299</v>
      </c>
      <c r="R122" s="115">
        <f>VLOOKUP($A122,'ADR Raw Data'!$B$6:$BE$54,'ADR Raw Data'!AL$1,FALSE)</f>
        <v>124.949801568285</v>
      </c>
      <c r="S122" s="114">
        <f>VLOOKUP($A122,'ADR Raw Data'!$B$6:$BE$54,'ADR Raw Data'!AN$1,FALSE)</f>
        <v>140.55159327627101</v>
      </c>
      <c r="T122" s="114">
        <f>VLOOKUP($A122,'ADR Raw Data'!$B$6:$BE$54,'ADR Raw Data'!AO$1,FALSE)</f>
        <v>143.33850103092701</v>
      </c>
      <c r="U122" s="115">
        <f>VLOOKUP($A122,'ADR Raw Data'!$B$6:$BE$54,'ADR Raw Data'!AP$1,FALSE)</f>
        <v>141.94526266948401</v>
      </c>
      <c r="V122" s="116">
        <f>VLOOKUP($A122,'ADR Raw Data'!$B$6:$BE$54,'ADR Raw Data'!AR$1,FALSE)</f>
        <v>129.99766717197201</v>
      </c>
      <c r="X122" s="113">
        <f>VLOOKUP($A122,'RevPAR Raw Data'!$B$6:$BE$54,'RevPAR Raw Data'!AG$1,FALSE)</f>
        <v>57.217915144703497</v>
      </c>
      <c r="Y122" s="114">
        <f>VLOOKUP($A122,'RevPAR Raw Data'!$B$6:$BE$54,'RevPAR Raw Data'!AH$1,FALSE)</f>
        <v>86.005115200899098</v>
      </c>
      <c r="Z122" s="114">
        <f>VLOOKUP($A122,'RevPAR Raw Data'!$B$6:$BE$54,'RevPAR Raw Data'!AI$1,FALSE)</f>
        <v>90.432162826636599</v>
      </c>
      <c r="AA122" s="114">
        <f>VLOOKUP($A122,'RevPAR Raw Data'!$B$6:$BE$54,'RevPAR Raw Data'!AJ$1,FALSE)</f>
        <v>87.808503090755806</v>
      </c>
      <c r="AB122" s="114">
        <f>VLOOKUP($A122,'RevPAR Raw Data'!$B$6:$BE$54,'RevPAR Raw Data'!AK$1,FALSE)</f>
        <v>81.489759061534102</v>
      </c>
      <c r="AC122" s="115">
        <f>VLOOKUP($A122,'RevPAR Raw Data'!$B$6:$BE$54,'RevPAR Raw Data'!AL$1,FALSE)</f>
        <v>80.590691064905798</v>
      </c>
      <c r="AD122" s="114">
        <f>VLOOKUP($A122,'RevPAR Raw Data'!$B$6:$BE$54,'RevPAR Raw Data'!AN$1,FALSE)</f>
        <v>95.738184883394197</v>
      </c>
      <c r="AE122" s="114">
        <f>VLOOKUP($A122,'RevPAR Raw Data'!$B$6:$BE$54,'RevPAR Raw Data'!AO$1,FALSE)</f>
        <v>97.666722393930797</v>
      </c>
      <c r="AF122" s="115">
        <f>VLOOKUP($A122,'RevPAR Raw Data'!$B$6:$BE$54,'RevPAR Raw Data'!AP$1,FALSE)</f>
        <v>96.702453638662504</v>
      </c>
      <c r="AG122" s="116">
        <f>VLOOKUP($A122,'RevPAR Raw Data'!$B$6:$BE$54,'RevPAR Raw Data'!AR$1,FALSE)</f>
        <v>85.194051800264901</v>
      </c>
    </row>
    <row r="123" spans="1:33" x14ac:dyDescent="0.2">
      <c r="A123" s="93" t="s">
        <v>14</v>
      </c>
      <c r="B123" s="81">
        <f>(VLOOKUP($A122,'Occupancy Raw Data'!$B$8:$BE$54,'Occupancy Raw Data'!AT$3,FALSE))/100</f>
        <v>-8.0253960491334611E-2</v>
      </c>
      <c r="C123" s="82">
        <f>(VLOOKUP($A122,'Occupancy Raw Data'!$B$8:$BE$54,'Occupancy Raw Data'!AU$3,FALSE))/100</f>
        <v>-6.7176154317243095E-2</v>
      </c>
      <c r="D123" s="82">
        <f>(VLOOKUP($A122,'Occupancy Raw Data'!$B$8:$BE$54,'Occupancy Raw Data'!AV$3,FALSE))/100</f>
        <v>-5.8623505631676093E-2</v>
      </c>
      <c r="E123" s="82">
        <f>(VLOOKUP($A122,'Occupancy Raw Data'!$B$8:$BE$54,'Occupancy Raw Data'!AW$3,FALSE))/100</f>
        <v>-6.8362558718819702E-2</v>
      </c>
      <c r="F123" s="82">
        <f>(VLOOKUP($A122,'Occupancy Raw Data'!$B$8:$BE$54,'Occupancy Raw Data'!AX$3,FALSE))/100</f>
        <v>-8.0829504643759598E-2</v>
      </c>
      <c r="G123" s="82">
        <f>(VLOOKUP($A122,'Occupancy Raw Data'!$B$8:$BE$54,'Occupancy Raw Data'!AY$3,FALSE))/100</f>
        <v>-7.0398428328491899E-2</v>
      </c>
      <c r="H123" s="83">
        <f>(VLOOKUP($A122,'Occupancy Raw Data'!$B$8:$BE$54,'Occupancy Raw Data'!BA$3,FALSE))/100</f>
        <v>-3.2778381655530299E-2</v>
      </c>
      <c r="I123" s="83">
        <f>(VLOOKUP($A122,'Occupancy Raw Data'!$B$8:$BE$54,'Occupancy Raw Data'!BB$3,FALSE))/100</f>
        <v>-4.7642775928285495E-2</v>
      </c>
      <c r="J123" s="82">
        <f>(VLOOKUP($A122,'Occupancy Raw Data'!$B$8:$BE$54,'Occupancy Raw Data'!BC$3,FALSE))/100</f>
        <v>-4.0269279951373596E-2</v>
      </c>
      <c r="K123" s="84">
        <f>(VLOOKUP($A122,'Occupancy Raw Data'!$B$8:$BE$54,'Occupancy Raw Data'!BE$3,FALSE))/100</f>
        <v>-6.1649041998822103E-2</v>
      </c>
      <c r="M123" s="81">
        <f>(VLOOKUP($A122,'ADR Raw Data'!$B$6:$BE$52,'ADR Raw Data'!AT$1,FALSE))/100</f>
        <v>2.4445594495088499E-2</v>
      </c>
      <c r="N123" s="82">
        <f>(VLOOKUP($A122,'ADR Raw Data'!$B$6:$BE$52,'ADR Raw Data'!AU$1,FALSE))/100</f>
        <v>2.0086869855136798E-2</v>
      </c>
      <c r="O123" s="82">
        <f>(VLOOKUP($A122,'ADR Raw Data'!$B$6:$BE$52,'ADR Raw Data'!AV$1,FALSE))/100</f>
        <v>3.8558617245787103E-3</v>
      </c>
      <c r="P123" s="82">
        <f>(VLOOKUP($A122,'ADR Raw Data'!$B$6:$BE$52,'ADR Raw Data'!AW$1,FALSE))/100</f>
        <v>-7.1883484522468101E-3</v>
      </c>
      <c r="Q123" s="82">
        <f>(VLOOKUP($A122,'ADR Raw Data'!$B$6:$BE$52,'ADR Raw Data'!AX$1,FALSE))/100</f>
        <v>-3.1192460114723302E-2</v>
      </c>
      <c r="R123" s="82">
        <f>(VLOOKUP($A122,'ADR Raw Data'!$B$6:$BE$52,'ADR Raw Data'!AY$1,FALSE))/100</f>
        <v>5.0914890760916205E-4</v>
      </c>
      <c r="S123" s="83">
        <f>(VLOOKUP($A122,'ADR Raw Data'!$B$6:$BE$52,'ADR Raw Data'!BA$1,FALSE))/100</f>
        <v>1.5750764321391199E-2</v>
      </c>
      <c r="T123" s="83">
        <f>(VLOOKUP($A122,'ADR Raw Data'!$B$6:$BE$52,'ADR Raw Data'!BB$1,FALSE))/100</f>
        <v>3.1205417413509504E-2</v>
      </c>
      <c r="U123" s="82">
        <f>(VLOOKUP($A122,'ADR Raw Data'!$B$6:$BE$52,'ADR Raw Data'!BC$1,FALSE))/100</f>
        <v>2.3478837041253402E-2</v>
      </c>
      <c r="V123" s="84">
        <f>(VLOOKUP($A122,'ADR Raw Data'!$B$6:$BE$52,'ADR Raw Data'!BE$1,FALSE))/100</f>
        <v>8.5587461014684299E-3</v>
      </c>
      <c r="X123" s="81">
        <f>(VLOOKUP($A122,'RevPAR Raw Data'!$B$6:$BE$52,'RevPAR Raw Data'!AT$1,FALSE))/100</f>
        <v>-5.7770221771042005E-2</v>
      </c>
      <c r="Y123" s="82">
        <f>(VLOOKUP($A122,'RevPAR Raw Data'!$B$6:$BE$52,'RevPAR Raw Data'!AU$1,FALSE))/100</f>
        <v>-4.8438643131245296E-2</v>
      </c>
      <c r="Z123" s="82">
        <f>(VLOOKUP($A122,'RevPAR Raw Data'!$B$6:$BE$52,'RevPAR Raw Data'!AV$1,FALSE))/100</f>
        <v>-5.4993688038623201E-2</v>
      </c>
      <c r="AA123" s="82">
        <f>(VLOOKUP($A122,'RevPAR Raw Data'!$B$6:$BE$52,'RevPAR Raw Data'!AW$1,FALSE))/100</f>
        <v>-7.5059493277908493E-2</v>
      </c>
      <c r="AB123" s="82">
        <f>(VLOOKUP($A122,'RevPAR Raw Data'!$B$6:$BE$52,'RevPAR Raw Data'!AX$1,FALSE))/100</f>
        <v>-0.10950069365878899</v>
      </c>
      <c r="AC123" s="82">
        <f>(VLOOKUP($A122,'RevPAR Raw Data'!$B$6:$BE$52,'RevPAR Raw Data'!AY$1,FALSE))/100</f>
        <v>-6.9925122703763595E-2</v>
      </c>
      <c r="AD123" s="83">
        <f>(VLOOKUP($A122,'RevPAR Raw Data'!$B$6:$BE$52,'RevPAR Raw Data'!BA$1,FALSE))/100</f>
        <v>-1.7543901898432E-2</v>
      </c>
      <c r="AE123" s="83">
        <f>(VLOOKUP($A122,'RevPAR Raw Data'!$B$6:$BE$52,'RevPAR Raw Data'!BB$1,FALSE))/100</f>
        <v>-1.7924071224356398E-2</v>
      </c>
      <c r="AF123" s="82">
        <f>(VLOOKUP($A122,'RevPAR Raw Data'!$B$6:$BE$52,'RevPAR Raw Data'!BC$1,FALSE))/100</f>
        <v>-1.7735918771867001E-2</v>
      </c>
      <c r="AG123" s="84">
        <f>(VLOOKUP($A122,'RevPAR Raw Data'!$B$6:$BE$52,'RevPAR Raw Data'!BE$1,FALSE))/100</f>
        <v>-5.3617934395220397E-2</v>
      </c>
    </row>
    <row r="124" spans="1:33" x14ac:dyDescent="0.2">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3" x14ac:dyDescent="0.2">
      <c r="A125" s="108" t="s">
        <v>56</v>
      </c>
      <c r="B125" s="109">
        <f>(VLOOKUP($A125,'Occupancy Raw Data'!$B$8:$BE$45,'Occupancy Raw Data'!AG$3,FALSE))/100</f>
        <v>0.54041936818871494</v>
      </c>
      <c r="C125" s="110">
        <f>(VLOOKUP($A125,'Occupancy Raw Data'!$B$8:$BE$45,'Occupancy Raw Data'!AH$3,FALSE))/100</f>
        <v>0.63584632363084503</v>
      </c>
      <c r="D125" s="110">
        <f>(VLOOKUP($A125,'Occupancy Raw Data'!$B$8:$BE$45,'Occupancy Raw Data'!AI$3,FALSE))/100</f>
        <v>0.68585322113394898</v>
      </c>
      <c r="E125" s="110">
        <f>(VLOOKUP($A125,'Occupancy Raw Data'!$B$8:$BE$45,'Occupancy Raw Data'!AJ$3,FALSE))/100</f>
        <v>0.707511380880121</v>
      </c>
      <c r="F125" s="110">
        <f>(VLOOKUP($A125,'Occupancy Raw Data'!$B$8:$BE$45,'Occupancy Raw Data'!AK$3,FALSE))/100</f>
        <v>0.74324044695820102</v>
      </c>
      <c r="G125" s="111">
        <f>(VLOOKUP($A125,'Occupancy Raw Data'!$B$8:$BE$45,'Occupancy Raw Data'!AL$3,FALSE))/100</f>
        <v>0.66257414815836602</v>
      </c>
      <c r="H125" s="91">
        <f>(VLOOKUP($A125,'Occupancy Raw Data'!$B$8:$BE$45,'Occupancy Raw Data'!AN$3,FALSE))/100</f>
        <v>0.78807421713339709</v>
      </c>
      <c r="I125" s="91">
        <f>(VLOOKUP($A125,'Occupancy Raw Data'!$B$8:$BE$45,'Occupancy Raw Data'!AO$3,FALSE))/100</f>
        <v>0.78497034073665306</v>
      </c>
      <c r="J125" s="111">
        <f>(VLOOKUP($A125,'Occupancy Raw Data'!$B$8:$BE$45,'Occupancy Raw Data'!AP$3,FALSE))/100</f>
        <v>0.78652227893502502</v>
      </c>
      <c r="K125" s="112">
        <f>(VLOOKUP($A125,'Occupancy Raw Data'!$B$8:$BE$45,'Occupancy Raw Data'!AR$3,FALSE))/100</f>
        <v>0.69798789980883991</v>
      </c>
      <c r="M125" s="113">
        <f>VLOOKUP($A125,'ADR Raw Data'!$B$6:$BE$43,'ADR Raw Data'!AG$1,FALSE)</f>
        <v>106.545350350989</v>
      </c>
      <c r="N125" s="114">
        <f>VLOOKUP($A125,'ADR Raw Data'!$B$6:$BE$43,'ADR Raw Data'!AH$1,FALSE)</f>
        <v>110.877772956554</v>
      </c>
      <c r="O125" s="114">
        <f>VLOOKUP($A125,'ADR Raw Data'!$B$6:$BE$43,'ADR Raw Data'!AI$1,FALSE)</f>
        <v>114.106050183536</v>
      </c>
      <c r="P125" s="114">
        <f>VLOOKUP($A125,'ADR Raw Data'!$B$6:$BE$43,'ADR Raw Data'!AJ$1,FALSE)</f>
        <v>114.216596149159</v>
      </c>
      <c r="Q125" s="114">
        <f>VLOOKUP($A125,'ADR Raw Data'!$B$6:$BE$43,'ADR Raw Data'!AK$1,FALSE)</f>
        <v>116.303546007145</v>
      </c>
      <c r="R125" s="115">
        <f>VLOOKUP($A125,'ADR Raw Data'!$B$6:$BE$43,'ADR Raw Data'!AL$1,FALSE)</f>
        <v>112.769699666874</v>
      </c>
      <c r="S125" s="114">
        <f>VLOOKUP($A125,'ADR Raw Data'!$B$6:$BE$43,'ADR Raw Data'!AN$1,FALSE)</f>
        <v>135.15179073125901</v>
      </c>
      <c r="T125" s="114">
        <f>VLOOKUP($A125,'ADR Raw Data'!$B$6:$BE$43,'ADR Raw Data'!AO$1,FALSE)</f>
        <v>133.988754448398</v>
      </c>
      <c r="U125" s="115">
        <f>VLOOKUP($A125,'ADR Raw Data'!$B$6:$BE$43,'ADR Raw Data'!AP$1,FALSE)</f>
        <v>134.571420021047</v>
      </c>
      <c r="V125" s="116">
        <f>VLOOKUP($A125,'ADR Raw Data'!$B$6:$BE$43,'ADR Raw Data'!AR$1,FALSE)</f>
        <v>119.788871195437</v>
      </c>
      <c r="X125" s="113">
        <f>VLOOKUP($A125,'RevPAR Raw Data'!$B$6:$BE$43,'RevPAR Raw Data'!AG$1,FALSE)</f>
        <v>57.579170920126899</v>
      </c>
      <c r="Y125" s="114">
        <f>VLOOKUP($A125,'RevPAR Raw Data'!$B$6:$BE$43,'RevPAR Raw Data'!AH$1,FALSE)</f>
        <v>70.501224306800907</v>
      </c>
      <c r="Z125" s="114">
        <f>VLOOKUP($A125,'RevPAR Raw Data'!$B$6:$BE$43,'RevPAR Raw Data'!AI$1,FALSE)</f>
        <v>78.260002069250902</v>
      </c>
      <c r="AA125" s="114">
        <f>VLOOKUP($A125,'RevPAR Raw Data'!$B$6:$BE$43,'RevPAR Raw Data'!AJ$1,FALSE)</f>
        <v>80.809541660918697</v>
      </c>
      <c r="AB125" s="114">
        <f>VLOOKUP($A125,'RevPAR Raw Data'!$B$6:$BE$43,'RevPAR Raw Data'!AK$1,FALSE)</f>
        <v>86.441499517174705</v>
      </c>
      <c r="AC125" s="115">
        <f>VLOOKUP($A125,'RevPAR Raw Data'!$B$6:$BE$43,'RevPAR Raw Data'!AL$1,FALSE)</f>
        <v>74.718287694854396</v>
      </c>
      <c r="AD125" s="114">
        <f>VLOOKUP($A125,'RevPAR Raw Data'!$B$6:$BE$43,'RevPAR Raw Data'!AN$1,FALSE)</f>
        <v>106.509641674713</v>
      </c>
      <c r="AE125" s="114">
        <f>VLOOKUP($A125,'RevPAR Raw Data'!$B$6:$BE$43,'RevPAR Raw Data'!AO$1,FALSE)</f>
        <v>105.177198234239</v>
      </c>
      <c r="AF125" s="115">
        <f>VLOOKUP($A125,'RevPAR Raw Data'!$B$6:$BE$43,'RevPAR Raw Data'!AP$1,FALSE)</f>
        <v>105.843419954476</v>
      </c>
      <c r="AG125" s="116">
        <f>VLOOKUP($A125,'RevPAR Raw Data'!$B$6:$BE$43,'RevPAR Raw Data'!AR$1,FALSE)</f>
        <v>83.611182626174994</v>
      </c>
    </row>
    <row r="126" spans="1:33" x14ac:dyDescent="0.2">
      <c r="A126" s="93" t="s">
        <v>14</v>
      </c>
      <c r="B126" s="81">
        <f>(VLOOKUP($A125,'Occupancy Raw Data'!$B$8:$BE$51,'Occupancy Raw Data'!AT$3,FALSE))/100</f>
        <v>6.9705906544232393E-2</v>
      </c>
      <c r="C126" s="82">
        <f>(VLOOKUP($A125,'Occupancy Raw Data'!$B$8:$BE$51,'Occupancy Raw Data'!AU$3,FALSE))/100</f>
        <v>1.7535658515600201E-2</v>
      </c>
      <c r="D126" s="82">
        <f>(VLOOKUP($A125,'Occupancy Raw Data'!$B$8:$BE$51,'Occupancy Raw Data'!AV$3,FALSE))/100</f>
        <v>2.9755849176169198E-2</v>
      </c>
      <c r="E126" s="82">
        <f>(VLOOKUP($A125,'Occupancy Raw Data'!$B$8:$BE$51,'Occupancy Raw Data'!AW$3,FALSE))/100</f>
        <v>3.2708669227364602E-2</v>
      </c>
      <c r="F126" s="82">
        <f>(VLOOKUP($A125,'Occupancy Raw Data'!$B$8:$BE$51,'Occupancy Raw Data'!AX$3,FALSE))/100</f>
        <v>1.0314318157005E-2</v>
      </c>
      <c r="G126" s="82">
        <f>(VLOOKUP($A125,'Occupancy Raw Data'!$B$8:$BE$51,'Occupancy Raw Data'!AY$3,FALSE))/100</f>
        <v>2.9838982405669498E-2</v>
      </c>
      <c r="H126" s="83">
        <f>(VLOOKUP($A125,'Occupancy Raw Data'!$B$8:$BE$51,'Occupancy Raw Data'!BA$3,FALSE))/100</f>
        <v>-3.7307086008130499E-2</v>
      </c>
      <c r="I126" s="83">
        <f>(VLOOKUP($A125,'Occupancy Raw Data'!$B$8:$BE$51,'Occupancy Raw Data'!BB$3,FALSE))/100</f>
        <v>-4.7542414324677706E-2</v>
      </c>
      <c r="J126" s="82">
        <f>(VLOOKUP($A125,'Occupancy Raw Data'!$B$8:$BE$51,'Occupancy Raw Data'!BC$3,FALSE))/100</f>
        <v>-4.2442003191713103E-2</v>
      </c>
      <c r="K126" s="84">
        <f>(VLOOKUP($A125,'Occupancy Raw Data'!$B$8:$BE$51,'Occupancy Raw Data'!BE$3,FALSE))/100</f>
        <v>5.4049531542505799E-3</v>
      </c>
      <c r="M126" s="81">
        <f>(VLOOKUP($A125,'ADR Raw Data'!$B$6:$BE$49,'ADR Raw Data'!AT$1,FALSE))/100</f>
        <v>4.1281657513400301E-2</v>
      </c>
      <c r="N126" s="82">
        <f>(VLOOKUP($A125,'ADR Raw Data'!$B$6:$BE$49,'ADR Raw Data'!AU$1,FALSE))/100</f>
        <v>4.2845281911431297E-2</v>
      </c>
      <c r="O126" s="82">
        <f>(VLOOKUP($A125,'ADR Raw Data'!$B$6:$BE$49,'ADR Raw Data'!AV$1,FALSE))/100</f>
        <v>4.5084969940495101E-2</v>
      </c>
      <c r="P126" s="82">
        <f>(VLOOKUP($A125,'ADR Raw Data'!$B$6:$BE$49,'ADR Raw Data'!AW$1,FALSE))/100</f>
        <v>5.4873956886345603E-2</v>
      </c>
      <c r="Q126" s="82">
        <f>(VLOOKUP($A125,'ADR Raw Data'!$B$6:$BE$49,'ADR Raw Data'!AX$1,FALSE))/100</f>
        <v>3.6338655798578798E-2</v>
      </c>
      <c r="R126" s="82">
        <f>(VLOOKUP($A125,'ADR Raw Data'!$B$6:$BE$49,'ADR Raw Data'!AY$1,FALSE))/100</f>
        <v>4.3659280031312406E-2</v>
      </c>
      <c r="S126" s="83">
        <f>(VLOOKUP($A125,'ADR Raw Data'!$B$6:$BE$49,'ADR Raw Data'!BA$1,FALSE))/100</f>
        <v>-7.2814088841346904E-3</v>
      </c>
      <c r="T126" s="83">
        <f>(VLOOKUP($A125,'ADR Raw Data'!$B$6:$BE$49,'ADR Raw Data'!BB$1,FALSE))/100</f>
        <v>-1.57566741411857E-2</v>
      </c>
      <c r="U126" s="82">
        <f>(VLOOKUP($A125,'ADR Raw Data'!$B$6:$BE$49,'ADR Raw Data'!BC$1,FALSE))/100</f>
        <v>-1.1510353572971602E-2</v>
      </c>
      <c r="V126" s="84">
        <f>(VLOOKUP($A125,'ADR Raw Data'!$B$6:$BE$49,'ADR Raw Data'!BE$1,FALSE))/100</f>
        <v>1.9076096462174501E-2</v>
      </c>
      <c r="X126" s="81">
        <f>(VLOOKUP($A125,'RevPAR Raw Data'!$B$6:$BE$49,'RevPAR Raw Data'!AT$1,FALSE))/100</f>
        <v>0.11386513941825199</v>
      </c>
      <c r="Y126" s="82">
        <f>(VLOOKUP($A125,'RevPAR Raw Data'!$B$6:$BE$49,'RevPAR Raw Data'!AU$1,FALSE))/100</f>
        <v>6.1132260659634993E-2</v>
      </c>
      <c r="Z126" s="82">
        <f>(VLOOKUP($A125,'RevPAR Raw Data'!$B$6:$BE$49,'RevPAR Raw Data'!AV$1,FALSE))/100</f>
        <v>7.6182360682325895E-2</v>
      </c>
      <c r="AA126" s="82">
        <f>(VLOOKUP($A125,'RevPAR Raw Data'!$B$6:$BE$49,'RevPAR Raw Data'!AW$1,FALSE))/100</f>
        <v>8.9377480218702399E-2</v>
      </c>
      <c r="AB126" s="82">
        <f>(VLOOKUP($A125,'RevPAR Raw Data'!$B$6:$BE$49,'RevPAR Raw Data'!AX$1,FALSE))/100</f>
        <v>4.7027782412888304E-2</v>
      </c>
      <c r="AC126" s="82">
        <f>(VLOOKUP($A125,'RevPAR Raw Data'!$B$6:$BE$49,'RevPAR Raw Data'!AY$1,FALSE))/100</f>
        <v>7.4801010925680492E-2</v>
      </c>
      <c r="AD126" s="83">
        <f>(VLOOKUP($A125,'RevPAR Raw Data'!$B$6:$BE$49,'RevPAR Raw Data'!BA$1,FALSE))/100</f>
        <v>-4.4316846744764507E-2</v>
      </c>
      <c r="AE126" s="83">
        <f>(VLOOKUP($A125,'RevPAR Raw Data'!$B$6:$BE$49,'RevPAR Raw Data'!BB$1,FALSE))/100</f>
        <v>-6.2549978135464201E-2</v>
      </c>
      <c r="AF126" s="82">
        <f>(VLOOKUP($A125,'RevPAR Raw Data'!$B$6:$BE$49,'RevPAR Raw Data'!BC$1,FALSE))/100</f>
        <v>-5.3463834301602994E-2</v>
      </c>
      <c r="AG126" s="84">
        <f>(VLOOKUP($A125,'RevPAR Raw Data'!$B$6:$BE$49,'RevPAR Raw Data'!BE$1,FALSE))/100</f>
        <v>2.4584155024169097E-2</v>
      </c>
    </row>
    <row r="127" spans="1:33" x14ac:dyDescent="0.2">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3" x14ac:dyDescent="0.2">
      <c r="A128" s="126" t="s">
        <v>57</v>
      </c>
      <c r="B128" s="109">
        <f>(VLOOKUP($A128,'Occupancy Raw Data'!$B$8:$BE$45,'Occupancy Raw Data'!AG$3,FALSE))/100</f>
        <v>0.50504824112021796</v>
      </c>
      <c r="C128" s="110">
        <f>(VLOOKUP($A128,'Occupancy Raw Data'!$B$8:$BE$45,'Occupancy Raw Data'!AH$3,FALSE))/100</f>
        <v>0.65094561133879691</v>
      </c>
      <c r="D128" s="110">
        <f>(VLOOKUP($A128,'Occupancy Raw Data'!$B$8:$BE$45,'Occupancy Raw Data'!AI$3,FALSE))/100</f>
        <v>0.7137124316939889</v>
      </c>
      <c r="E128" s="110">
        <f>(VLOOKUP($A128,'Occupancy Raw Data'!$B$8:$BE$45,'Occupancy Raw Data'!AJ$3,FALSE))/100</f>
        <v>0.71431010928961702</v>
      </c>
      <c r="F128" s="110">
        <f>(VLOOKUP($A128,'Occupancy Raw Data'!$B$8:$BE$45,'Occupancy Raw Data'!AK$3,FALSE))/100</f>
        <v>0.69978440915300499</v>
      </c>
      <c r="G128" s="111">
        <f>(VLOOKUP($A128,'Occupancy Raw Data'!$B$8:$BE$45,'Occupancy Raw Data'!AL$3,FALSE))/100</f>
        <v>0.656760160519125</v>
      </c>
      <c r="H128" s="91">
        <f>(VLOOKUP($A128,'Occupancy Raw Data'!$B$8:$BE$45,'Occupancy Raw Data'!AN$3,FALSE))/100</f>
        <v>0.76638276980874298</v>
      </c>
      <c r="I128" s="91">
        <f>(VLOOKUP($A128,'Occupancy Raw Data'!$B$8:$BE$45,'Occupancy Raw Data'!AO$3,FALSE))/100</f>
        <v>0.75693732923497192</v>
      </c>
      <c r="J128" s="111">
        <f>(VLOOKUP($A128,'Occupancy Raw Data'!$B$8:$BE$45,'Occupancy Raw Data'!AP$3,FALSE))/100</f>
        <v>0.76166004952185706</v>
      </c>
      <c r="K128" s="112">
        <f>(VLOOKUP($A128,'Occupancy Raw Data'!$B$8:$BE$45,'Occupancy Raw Data'!AR$3,FALSE))/100</f>
        <v>0.68673155737704905</v>
      </c>
      <c r="M128" s="113">
        <f>VLOOKUP($A128,'ADR Raw Data'!$B$6:$BE$43,'ADR Raw Data'!AG$1,FALSE)</f>
        <v>100.030608112677</v>
      </c>
      <c r="N128" s="114">
        <f>VLOOKUP($A128,'ADR Raw Data'!$B$6:$BE$43,'ADR Raw Data'!AH$1,FALSE)</f>
        <v>109.74916639340201</v>
      </c>
      <c r="O128" s="114">
        <f>VLOOKUP($A128,'ADR Raw Data'!$B$6:$BE$43,'ADR Raw Data'!AI$1,FALSE)</f>
        <v>115.5672378245</v>
      </c>
      <c r="P128" s="114">
        <f>VLOOKUP($A128,'ADR Raw Data'!$B$6:$BE$43,'ADR Raw Data'!AJ$1,FALSE)</f>
        <v>114.844580535799</v>
      </c>
      <c r="Q128" s="114">
        <f>VLOOKUP($A128,'ADR Raw Data'!$B$6:$BE$43,'ADR Raw Data'!AK$1,FALSE)</f>
        <v>111.28454102368499</v>
      </c>
      <c r="R128" s="115">
        <f>VLOOKUP($A128,'ADR Raw Data'!$B$6:$BE$43,'ADR Raw Data'!AL$1,FALSE)</f>
        <v>110.95454590401</v>
      </c>
      <c r="S128" s="114">
        <f>VLOOKUP($A128,'ADR Raw Data'!$B$6:$BE$43,'ADR Raw Data'!AN$1,FALSE)</f>
        <v>123.46602848886501</v>
      </c>
      <c r="T128" s="114">
        <f>VLOOKUP($A128,'ADR Raw Data'!$B$6:$BE$43,'ADR Raw Data'!AO$1,FALSE)</f>
        <v>123.16950898733801</v>
      </c>
      <c r="U128" s="115">
        <f>VLOOKUP($A128,'ADR Raw Data'!$B$6:$BE$43,'ADR Raw Data'!AP$1,FALSE)</f>
        <v>123.318688031864</v>
      </c>
      <c r="V128" s="116">
        <f>VLOOKUP($A128,'ADR Raw Data'!$B$6:$BE$43,'ADR Raw Data'!AR$1,FALSE)</f>
        <v>114.872597185884</v>
      </c>
      <c r="X128" s="113">
        <f>VLOOKUP($A128,'RevPAR Raw Data'!$B$6:$BE$43,'RevPAR Raw Data'!AG$1,FALSE)</f>
        <v>50.520282685493498</v>
      </c>
      <c r="Y128" s="114">
        <f>VLOOKUP($A128,'RevPAR Raw Data'!$B$6:$BE$43,'RevPAR Raw Data'!AH$1,FALSE)</f>
        <v>71.440738211876706</v>
      </c>
      <c r="Z128" s="114">
        <f>VLOOKUP($A128,'RevPAR Raw Data'!$B$6:$BE$43,'RevPAR Raw Data'!AI$1,FALSE)</f>
        <v>82.481774331881795</v>
      </c>
      <c r="AA128" s="114">
        <f>VLOOKUP($A128,'RevPAR Raw Data'!$B$6:$BE$43,'RevPAR Raw Data'!AJ$1,FALSE)</f>
        <v>82.034644873847299</v>
      </c>
      <c r="AB128" s="114">
        <f>VLOOKUP($A128,'RevPAR Raw Data'!$B$6:$BE$43,'RevPAR Raw Data'!AK$1,FALSE)</f>
        <v>77.875186788123202</v>
      </c>
      <c r="AC128" s="115">
        <f>VLOOKUP($A128,'RevPAR Raw Data'!$B$6:$BE$43,'RevPAR Raw Data'!AL$1,FALSE)</f>
        <v>72.870525378244494</v>
      </c>
      <c r="AD128" s="114">
        <f>VLOOKUP($A128,'RevPAR Raw Data'!$B$6:$BE$43,'RevPAR Raw Data'!AN$1,FALSE)</f>
        <v>94.6222368905823</v>
      </c>
      <c r="AE128" s="114">
        <f>VLOOKUP($A128,'RevPAR Raw Data'!$B$6:$BE$43,'RevPAR Raw Data'!AO$1,FALSE)</f>
        <v>93.231599176058694</v>
      </c>
      <c r="AF128" s="115">
        <f>VLOOKUP($A128,'RevPAR Raw Data'!$B$6:$BE$43,'RevPAR Raw Data'!AP$1,FALSE)</f>
        <v>93.926918033320504</v>
      </c>
      <c r="AG128" s="116">
        <f>VLOOKUP($A128,'RevPAR Raw Data'!$B$6:$BE$43,'RevPAR Raw Data'!AR$1,FALSE)</f>
        <v>78.886637565409103</v>
      </c>
    </row>
    <row r="129" spans="1:33" x14ac:dyDescent="0.2">
      <c r="A129" s="93" t="s">
        <v>14</v>
      </c>
      <c r="B129" s="81">
        <f>(VLOOKUP($A128,'Occupancy Raw Data'!$B$8:$BE$51,'Occupancy Raw Data'!AT$3,FALSE))/100</f>
        <v>2.30714471594025E-2</v>
      </c>
      <c r="C129" s="82">
        <f>(VLOOKUP($A128,'Occupancy Raw Data'!$B$8:$BE$51,'Occupancy Raw Data'!AU$3,FALSE))/100</f>
        <v>1.4774517830131799E-2</v>
      </c>
      <c r="D129" s="82">
        <f>(VLOOKUP($A128,'Occupancy Raw Data'!$B$8:$BE$51,'Occupancy Raw Data'!AV$3,FALSE))/100</f>
        <v>2.6429581144169299E-2</v>
      </c>
      <c r="E129" s="82">
        <f>(VLOOKUP($A128,'Occupancy Raw Data'!$B$8:$BE$51,'Occupancy Raw Data'!AW$3,FALSE))/100</f>
        <v>1.2391061330201202E-2</v>
      </c>
      <c r="F129" s="82">
        <f>(VLOOKUP($A128,'Occupancy Raw Data'!$B$8:$BE$51,'Occupancy Raw Data'!AX$3,FALSE))/100</f>
        <v>1.24521283018862E-2</v>
      </c>
      <c r="G129" s="82">
        <f>(VLOOKUP($A128,'Occupancy Raw Data'!$B$8:$BE$51,'Occupancy Raw Data'!AY$3,FALSE))/100</f>
        <v>1.75363958865161E-2</v>
      </c>
      <c r="H129" s="83">
        <f>(VLOOKUP($A128,'Occupancy Raw Data'!$B$8:$BE$51,'Occupancy Raw Data'!BA$3,FALSE))/100</f>
        <v>1.2786653107736301E-2</v>
      </c>
      <c r="I129" s="83">
        <f>(VLOOKUP($A128,'Occupancy Raw Data'!$B$8:$BE$51,'Occupancy Raw Data'!BB$3,FALSE))/100</f>
        <v>-1.04095127858968E-2</v>
      </c>
      <c r="J129" s="82">
        <f>(VLOOKUP($A128,'Occupancy Raw Data'!$B$8:$BE$51,'Occupancy Raw Data'!BC$3,FALSE))/100</f>
        <v>1.1261244700691701E-3</v>
      </c>
      <c r="K129" s="84">
        <f>(VLOOKUP($A128,'Occupancy Raw Data'!$B$8:$BE$51,'Occupancy Raw Data'!BE$3,FALSE))/100</f>
        <v>1.2278245529424602E-2</v>
      </c>
      <c r="M129" s="81">
        <f>(VLOOKUP($A128,'ADR Raw Data'!$B$6:$BE$49,'ADR Raw Data'!AT$1,FALSE))/100</f>
        <v>-1.0462614118523702E-2</v>
      </c>
      <c r="N129" s="82">
        <f>(VLOOKUP($A128,'ADR Raw Data'!$B$6:$BE$49,'ADR Raw Data'!AU$1,FALSE))/100</f>
        <v>-1.9880687932996299E-2</v>
      </c>
      <c r="O129" s="82">
        <f>(VLOOKUP($A128,'ADR Raw Data'!$B$6:$BE$49,'ADR Raw Data'!AV$1,FALSE))/100</f>
        <v>-4.7135588862106999E-3</v>
      </c>
      <c r="P129" s="82">
        <f>(VLOOKUP($A128,'ADR Raw Data'!$B$6:$BE$49,'ADR Raw Data'!AW$1,FALSE))/100</f>
        <v>-4.3488293315995102E-3</v>
      </c>
      <c r="Q129" s="82">
        <f>(VLOOKUP($A128,'ADR Raw Data'!$B$6:$BE$49,'ADR Raw Data'!AX$1,FALSE))/100</f>
        <v>-2.0435036718672701E-2</v>
      </c>
      <c r="R129" s="82">
        <f>(VLOOKUP($A128,'ADR Raw Data'!$B$6:$BE$49,'ADR Raw Data'!AY$1,FALSE))/100</f>
        <v>-1.1875580830648E-2</v>
      </c>
      <c r="S129" s="83">
        <f>(VLOOKUP($A128,'ADR Raw Data'!$B$6:$BE$49,'ADR Raw Data'!BA$1,FALSE))/100</f>
        <v>-1.5555133256754701E-2</v>
      </c>
      <c r="T129" s="83">
        <f>(VLOOKUP($A128,'ADR Raw Data'!$B$6:$BE$49,'ADR Raw Data'!BB$1,FALSE))/100</f>
        <v>-2.3051667936196299E-2</v>
      </c>
      <c r="U129" s="82">
        <f>(VLOOKUP($A128,'ADR Raw Data'!$B$6:$BE$49,'ADR Raw Data'!BC$1,FALSE))/100</f>
        <v>-1.9319742462778199E-2</v>
      </c>
      <c r="V129" s="84">
        <f>(VLOOKUP($A128,'ADR Raw Data'!$B$6:$BE$49,'ADR Raw Data'!BE$1,FALSE))/100</f>
        <v>-1.4822260892897701E-2</v>
      </c>
      <c r="X129" s="81">
        <f>(VLOOKUP($A128,'RevPAR Raw Data'!$B$6:$BE$49,'RevPAR Raw Data'!AT$1,FALSE))/100</f>
        <v>1.2367445392094001E-2</v>
      </c>
      <c r="Y129" s="82">
        <f>(VLOOKUP($A128,'RevPAR Raw Data'!$B$6:$BE$49,'RevPAR Raw Data'!AU$1,FALSE))/100</f>
        <v>-5.3998976812058199E-3</v>
      </c>
      <c r="Z129" s="82">
        <f>(VLOOKUP($A128,'RevPAR Raw Data'!$B$6:$BE$49,'RevPAR Raw Data'!AV$1,FALSE))/100</f>
        <v>2.1591444870897699E-2</v>
      </c>
      <c r="AA129" s="82">
        <f>(VLOOKUP($A128,'RevPAR Raw Data'!$B$6:$BE$49,'RevPAR Raw Data'!AW$1,FALSE))/100</f>
        <v>7.9883453876392601E-3</v>
      </c>
      <c r="AB129" s="82">
        <f>(VLOOKUP($A128,'RevPAR Raw Data'!$B$6:$BE$49,'RevPAR Raw Data'!AX$1,FALSE))/100</f>
        <v>-8.2373681158610709E-3</v>
      </c>
      <c r="AC129" s="82">
        <f>(VLOOKUP($A128,'RevPAR Raw Data'!$B$6:$BE$49,'RevPAR Raw Data'!AY$1,FALSE))/100</f>
        <v>5.45256016903959E-3</v>
      </c>
      <c r="AD129" s="83">
        <f>(VLOOKUP($A128,'RevPAR Raw Data'!$B$6:$BE$49,'RevPAR Raw Data'!BA$1,FALSE))/100</f>
        <v>-2.9673782420170801E-3</v>
      </c>
      <c r="AE129" s="83">
        <f>(VLOOKUP($A128,'RevPAR Raw Data'!$B$6:$BE$49,'RevPAR Raw Data'!BB$1,FALSE))/100</f>
        <v>-3.3221224089975E-2</v>
      </c>
      <c r="AF129" s="82">
        <f>(VLOOKUP($A128,'RevPAR Raw Data'!$B$6:$BE$49,'RevPAR Raw Data'!BC$1,FALSE))/100</f>
        <v>-1.8215374427451799E-2</v>
      </c>
      <c r="AG129" s="84">
        <f>(VLOOKUP($A128,'RevPAR Raw Data'!$B$6:$BE$49,'RevPAR Raw Data'!BE$1,FALSE))/100</f>
        <v>-2.7260067220172403E-3</v>
      </c>
    </row>
    <row r="130" spans="1:33" x14ac:dyDescent="0.2">
      <c r="A130" s="126"/>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3" x14ac:dyDescent="0.2">
      <c r="A131" s="108" t="s">
        <v>59</v>
      </c>
      <c r="B131" s="109">
        <f>(VLOOKUP($A131,'Occupancy Raw Data'!$B$8:$BE$45,'Occupancy Raw Data'!AG$3,FALSE))/100</f>
        <v>0.40262016021361802</v>
      </c>
      <c r="C131" s="110">
        <f>(VLOOKUP($A131,'Occupancy Raw Data'!$B$8:$BE$45,'Occupancy Raw Data'!AH$3,FALSE))/100</f>
        <v>0.61540387182910505</v>
      </c>
      <c r="D131" s="110">
        <f>(VLOOKUP($A131,'Occupancy Raw Data'!$B$8:$BE$45,'Occupancy Raw Data'!AI$3,FALSE))/100</f>
        <v>0.73122496662216196</v>
      </c>
      <c r="E131" s="110">
        <f>(VLOOKUP($A131,'Occupancy Raw Data'!$B$8:$BE$45,'Occupancy Raw Data'!AJ$3,FALSE))/100</f>
        <v>0.71336782376502006</v>
      </c>
      <c r="F131" s="110">
        <f>(VLOOKUP($A131,'Occupancy Raw Data'!$B$8:$BE$45,'Occupancy Raw Data'!AK$3,FALSE))/100</f>
        <v>0.680657543391188</v>
      </c>
      <c r="G131" s="111">
        <f>(VLOOKUP($A131,'Occupancy Raw Data'!$B$8:$BE$45,'Occupancy Raw Data'!AL$3,FALSE))/100</f>
        <v>0.62865487316421798</v>
      </c>
      <c r="H131" s="91">
        <f>(VLOOKUP($A131,'Occupancy Raw Data'!$B$8:$BE$45,'Occupancy Raw Data'!AN$3,FALSE))/100</f>
        <v>0.74340787716955903</v>
      </c>
      <c r="I131" s="91">
        <f>(VLOOKUP($A131,'Occupancy Raw Data'!$B$8:$BE$45,'Occupancy Raw Data'!AO$3,FALSE))/100</f>
        <v>0.72922229639519298</v>
      </c>
      <c r="J131" s="111">
        <f>(VLOOKUP($A131,'Occupancy Raw Data'!$B$8:$BE$45,'Occupancy Raw Data'!AP$3,FALSE))/100</f>
        <v>0.73631508678237589</v>
      </c>
      <c r="K131" s="112">
        <f>(VLOOKUP($A131,'Occupancy Raw Data'!$B$8:$BE$45,'Occupancy Raw Data'!AR$3,FALSE))/100</f>
        <v>0.65941493419797792</v>
      </c>
      <c r="M131" s="113">
        <f>VLOOKUP($A131,'ADR Raw Data'!$B$6:$BE$43,'ADR Raw Data'!AG$1,FALSE)</f>
        <v>158.997869430051</v>
      </c>
      <c r="N131" s="114">
        <f>VLOOKUP($A131,'ADR Raw Data'!$B$6:$BE$43,'ADR Raw Data'!AH$1,FALSE)</f>
        <v>168.202569491525</v>
      </c>
      <c r="O131" s="114">
        <f>VLOOKUP($A131,'ADR Raw Data'!$B$6:$BE$43,'ADR Raw Data'!AI$1,FALSE)</f>
        <v>181.762282323405</v>
      </c>
      <c r="P131" s="114">
        <f>VLOOKUP($A131,'ADR Raw Data'!$B$6:$BE$43,'ADR Raw Data'!AJ$1,FALSE)</f>
        <v>187.54983974733801</v>
      </c>
      <c r="Q131" s="114">
        <f>VLOOKUP($A131,'ADR Raw Data'!$B$6:$BE$43,'ADR Raw Data'!AK$1,FALSE)</f>
        <v>180.78882064484401</v>
      </c>
      <c r="R131" s="115">
        <f>VLOOKUP($A131,'ADR Raw Data'!$B$6:$BE$43,'ADR Raw Data'!AL$1,FALSE)</f>
        <v>177.29431468847</v>
      </c>
      <c r="S131" s="114">
        <f>VLOOKUP($A131,'ADR Raw Data'!$B$6:$BE$43,'ADR Raw Data'!AN$1,FALSE)</f>
        <v>188.235516893029</v>
      </c>
      <c r="T131" s="114">
        <f>VLOOKUP($A131,'ADR Raw Data'!$B$6:$BE$43,'ADR Raw Data'!AO$1,FALSE)</f>
        <v>188.340936033871</v>
      </c>
      <c r="U131" s="115">
        <f>VLOOKUP($A131,'ADR Raw Data'!$B$6:$BE$43,'ADR Raw Data'!AP$1,FALSE)</f>
        <v>188.287718721668</v>
      </c>
      <c r="V131" s="116">
        <f>VLOOKUP($A131,'ADR Raw Data'!$B$6:$BE$43,'ADR Raw Data'!AR$1,FALSE)</f>
        <v>180.80158359997799</v>
      </c>
      <c r="X131" s="113">
        <f>VLOOKUP($A131,'RevPAR Raw Data'!$B$6:$BE$43,'RevPAR Raw Data'!AG$1,FALSE)</f>
        <v>64.015747663551394</v>
      </c>
      <c r="Y131" s="114">
        <f>VLOOKUP($A131,'RevPAR Raw Data'!$B$6:$BE$43,'RevPAR Raw Data'!AH$1,FALSE)</f>
        <v>103.51251251668801</v>
      </c>
      <c r="Z131" s="114">
        <f>VLOOKUP($A131,'RevPAR Raw Data'!$B$6:$BE$43,'RevPAR Raw Data'!AI$1,FALSE)</f>
        <v>132.90911882509999</v>
      </c>
      <c r="AA131" s="114">
        <f>VLOOKUP($A131,'RevPAR Raw Data'!$B$6:$BE$43,'RevPAR Raw Data'!AJ$1,FALSE)</f>
        <v>133.792021028037</v>
      </c>
      <c r="AB131" s="114">
        <f>VLOOKUP($A131,'RevPAR Raw Data'!$B$6:$BE$43,'RevPAR Raw Data'!AK$1,FALSE)</f>
        <v>123.05527453271</v>
      </c>
      <c r="AC131" s="115">
        <f>VLOOKUP($A131,'RevPAR Raw Data'!$B$6:$BE$43,'RevPAR Raw Data'!AL$1,FALSE)</f>
        <v>111.456934913217</v>
      </c>
      <c r="AD131" s="114">
        <f>VLOOKUP($A131,'RevPAR Raw Data'!$B$6:$BE$43,'RevPAR Raw Data'!AN$1,FALSE)</f>
        <v>139.93576602136099</v>
      </c>
      <c r="AE131" s="114">
        <f>VLOOKUP($A131,'RevPAR Raw Data'!$B$6:$BE$43,'RevPAR Raw Data'!AO$1,FALSE)</f>
        <v>137.34240987983901</v>
      </c>
      <c r="AF131" s="115">
        <f>VLOOKUP($A131,'RevPAR Raw Data'!$B$6:$BE$43,'RevPAR Raw Data'!AP$1,FALSE)</f>
        <v>138.63908795059999</v>
      </c>
      <c r="AG131" s="116">
        <f>VLOOKUP($A131,'RevPAR Raw Data'!$B$6:$BE$43,'RevPAR Raw Data'!AR$1,FALSE)</f>
        <v>119.223264352469</v>
      </c>
    </row>
    <row r="132" spans="1:33" x14ac:dyDescent="0.2">
      <c r="A132" s="93" t="s">
        <v>14</v>
      </c>
      <c r="B132" s="81">
        <f>(VLOOKUP($A131,'Occupancy Raw Data'!$B$8:$BE$51,'Occupancy Raw Data'!AT$3,FALSE))/100</f>
        <v>-2.1099614526273E-2</v>
      </c>
      <c r="C132" s="82">
        <f>(VLOOKUP($A131,'Occupancy Raw Data'!$B$8:$BE$51,'Occupancy Raw Data'!AU$3,FALSE))/100</f>
        <v>-5.0958692574958102E-2</v>
      </c>
      <c r="D132" s="82">
        <f>(VLOOKUP($A131,'Occupancy Raw Data'!$B$8:$BE$51,'Occupancy Raw Data'!AV$3,FALSE))/100</f>
        <v>3.20549513451631E-3</v>
      </c>
      <c r="E132" s="82">
        <f>(VLOOKUP($A131,'Occupancy Raw Data'!$B$8:$BE$51,'Occupancy Raw Data'!AW$3,FALSE))/100</f>
        <v>-7.7762302692664801E-3</v>
      </c>
      <c r="F132" s="82">
        <f>(VLOOKUP($A131,'Occupancy Raw Data'!$B$8:$BE$51,'Occupancy Raw Data'!AX$3,FALSE))/100</f>
        <v>-5.5246699096594798E-2</v>
      </c>
      <c r="G132" s="82">
        <f>(VLOOKUP($A131,'Occupancy Raw Data'!$B$8:$BE$51,'Occupancy Raw Data'!AY$3,FALSE))/100</f>
        <v>-2.6263409590280399E-2</v>
      </c>
      <c r="H132" s="83">
        <f>(VLOOKUP($A131,'Occupancy Raw Data'!$B$8:$BE$51,'Occupancy Raw Data'!BA$3,FALSE))/100</f>
        <v>-4.9145537808555698E-3</v>
      </c>
      <c r="I132" s="83">
        <f>(VLOOKUP($A131,'Occupancy Raw Data'!$B$8:$BE$51,'Occupancy Raw Data'!BB$3,FALSE))/100</f>
        <v>-4.5960698689956302E-2</v>
      </c>
      <c r="J132" s="82">
        <f>(VLOOKUP($A131,'Occupancy Raw Data'!$B$8:$BE$51,'Occupancy Raw Data'!BC$3,FALSE))/100</f>
        <v>-2.56721691602716E-2</v>
      </c>
      <c r="K132" s="84">
        <f>(VLOOKUP($A131,'Occupancy Raw Data'!$B$8:$BE$51,'Occupancy Raw Data'!BE$3,FALSE))/100</f>
        <v>-2.6074861790908101E-2</v>
      </c>
      <c r="M132" s="81">
        <f>(VLOOKUP($A131,'ADR Raw Data'!$B$6:$BE$49,'ADR Raw Data'!AT$1,FALSE))/100</f>
        <v>-4.1372835201110899E-3</v>
      </c>
      <c r="N132" s="82">
        <f>(VLOOKUP($A131,'ADR Raw Data'!$B$6:$BE$49,'ADR Raw Data'!AU$1,FALSE))/100</f>
        <v>-5.1442998006245404E-2</v>
      </c>
      <c r="O132" s="82">
        <f>(VLOOKUP($A131,'ADR Raw Data'!$B$6:$BE$49,'ADR Raw Data'!AV$1,FALSE))/100</f>
        <v>-2.9647968274031902E-2</v>
      </c>
      <c r="P132" s="82">
        <f>(VLOOKUP($A131,'ADR Raw Data'!$B$6:$BE$49,'ADR Raw Data'!AW$1,FALSE))/100</f>
        <v>2.2998543026324998E-2</v>
      </c>
      <c r="Q132" s="82">
        <f>(VLOOKUP($A131,'ADR Raw Data'!$B$6:$BE$49,'ADR Raw Data'!AX$1,FALSE))/100</f>
        <v>2.3305557168616102E-3</v>
      </c>
      <c r="R132" s="82">
        <f>(VLOOKUP($A131,'ADR Raw Data'!$B$6:$BE$49,'ADR Raw Data'!AY$1,FALSE))/100</f>
        <v>-1.1447269725477301E-2</v>
      </c>
      <c r="S132" s="83">
        <f>(VLOOKUP($A131,'ADR Raw Data'!$B$6:$BE$49,'ADR Raw Data'!BA$1,FALSE))/100</f>
        <v>1.0774403522168701E-2</v>
      </c>
      <c r="T132" s="83">
        <f>(VLOOKUP($A131,'ADR Raw Data'!$B$6:$BE$49,'ADR Raw Data'!BB$1,FALSE))/100</f>
        <v>-1.5933423829659298E-2</v>
      </c>
      <c r="U132" s="82">
        <f>(VLOOKUP($A131,'ADR Raw Data'!$B$6:$BE$49,'ADR Raw Data'!BC$1,FALSE))/100</f>
        <v>-2.9204742266381602E-3</v>
      </c>
      <c r="V132" s="84">
        <f>(VLOOKUP($A131,'ADR Raw Data'!$B$6:$BE$49,'ADR Raw Data'!BE$1,FALSE))/100</f>
        <v>-8.6237167334505711E-3</v>
      </c>
      <c r="X132" s="81">
        <f>(VLOOKUP($A131,'RevPAR Raw Data'!$B$6:$BE$49,'RevPAR Raw Data'!AT$1,FALSE))/100</f>
        <v>-2.5149602958923899E-2</v>
      </c>
      <c r="Y132" s="82">
        <f>(VLOOKUP($A131,'RevPAR Raw Data'!$B$6:$BE$49,'RevPAR Raw Data'!AU$1,FALSE))/100</f>
        <v>-9.9780222660669105E-2</v>
      </c>
      <c r="Z132" s="82">
        <f>(VLOOKUP($A131,'RevPAR Raw Data'!$B$6:$BE$49,'RevPAR Raw Data'!AV$1,FALSE))/100</f>
        <v>-2.6537509557566299E-2</v>
      </c>
      <c r="AA132" s="82">
        <f>(VLOOKUP($A131,'RevPAR Raw Data'!$B$6:$BE$49,'RevPAR Raw Data'!AW$1,FALSE))/100</f>
        <v>1.5043470790628099E-2</v>
      </c>
      <c r="AB132" s="82">
        <f>(VLOOKUP($A131,'RevPAR Raw Data'!$B$6:$BE$49,'RevPAR Raw Data'!AX$1,FALSE))/100</f>
        <v>-5.3044898890150502E-2</v>
      </c>
      <c r="AC132" s="82">
        <f>(VLOOKUP($A131,'RevPAR Raw Data'!$B$6:$BE$49,'RevPAR Raw Data'!AY$1,FALSE))/100</f>
        <v>-3.7410034982267103E-2</v>
      </c>
      <c r="AD132" s="83">
        <f>(VLOOKUP($A131,'RevPAR Raw Data'!$B$6:$BE$49,'RevPAR Raw Data'!BA$1,FALSE))/100</f>
        <v>5.80689835574683E-3</v>
      </c>
      <c r="AE132" s="83">
        <f>(VLOOKUP($A131,'RevPAR Raw Data'!$B$6:$BE$49,'RevPAR Raw Data'!BB$1,FALSE))/100</f>
        <v>-6.1161811227881301E-2</v>
      </c>
      <c r="AF132" s="82">
        <f>(VLOOKUP($A131,'RevPAR Raw Data'!$B$6:$BE$49,'RevPAR Raw Data'!BC$1,FALSE))/100</f>
        <v>-2.8517668478535301E-2</v>
      </c>
      <c r="AG132" s="84">
        <f>(VLOOKUP($A131,'RevPAR Raw Data'!$B$6:$BE$49,'RevPAR Raw Data'!BE$1,FALSE))/100</f>
        <v>-3.4473716302410001E-2</v>
      </c>
    </row>
    <row r="133" spans="1:33" x14ac:dyDescent="0.2">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3" x14ac:dyDescent="0.2">
      <c r="A134" s="108" t="s">
        <v>61</v>
      </c>
      <c r="B134" s="109">
        <f>(VLOOKUP($A134,'Occupancy Raw Data'!$B$8:$BE$45,'Occupancy Raw Data'!AG$3,FALSE))/100</f>
        <v>0.48320724438330998</v>
      </c>
      <c r="C134" s="110">
        <f>(VLOOKUP($A134,'Occupancy Raw Data'!$B$8:$BE$45,'Occupancy Raw Data'!AH$3,FALSE))/100</f>
        <v>0.65678014672168705</v>
      </c>
      <c r="D134" s="110">
        <f>(VLOOKUP($A134,'Occupancy Raw Data'!$B$8:$BE$45,'Occupancy Raw Data'!AI$3,FALSE))/100</f>
        <v>0.72610041265474512</v>
      </c>
      <c r="E134" s="110">
        <f>(VLOOKUP($A134,'Occupancy Raw Data'!$B$8:$BE$45,'Occupancy Raw Data'!AJ$3,FALSE))/100</f>
        <v>0.72968248509857803</v>
      </c>
      <c r="F134" s="110">
        <f>(VLOOKUP($A134,'Occupancy Raw Data'!$B$8:$BE$45,'Occupancy Raw Data'!AK$3,FALSE))/100</f>
        <v>0.70136978450252097</v>
      </c>
      <c r="G134" s="111">
        <f>(VLOOKUP($A134,'Occupancy Raw Data'!$B$8:$BE$45,'Occupancy Raw Data'!AL$3,FALSE))/100</f>
        <v>0.65942801467216794</v>
      </c>
      <c r="H134" s="91">
        <f>(VLOOKUP($A134,'Occupancy Raw Data'!$B$8:$BE$45,'Occupancy Raw Data'!AN$3,FALSE))/100</f>
        <v>0.78100641907381896</v>
      </c>
      <c r="I134" s="91">
        <f>(VLOOKUP($A134,'Occupancy Raw Data'!$B$8:$BE$45,'Occupancy Raw Data'!AO$3,FALSE))/100</f>
        <v>0.76685006877578998</v>
      </c>
      <c r="J134" s="111">
        <f>(VLOOKUP($A134,'Occupancy Raw Data'!$B$8:$BE$45,'Occupancy Raw Data'!AP$3,FALSE))/100</f>
        <v>0.77392824392480508</v>
      </c>
      <c r="K134" s="112">
        <f>(VLOOKUP($A134,'Occupancy Raw Data'!$B$8:$BE$45,'Occupancy Raw Data'!AR$3,FALSE))/100</f>
        <v>0.6921423658872069</v>
      </c>
      <c r="M134" s="113">
        <f>VLOOKUP($A134,'ADR Raw Data'!$B$6:$BE$43,'ADR Raw Data'!AG$1,FALSE)</f>
        <v>96.440960740125703</v>
      </c>
      <c r="N134" s="114">
        <f>VLOOKUP($A134,'ADR Raw Data'!$B$6:$BE$43,'ADR Raw Data'!AH$1,FALSE)</f>
        <v>108.439212880143</v>
      </c>
      <c r="O134" s="114">
        <f>VLOOKUP($A134,'ADR Raw Data'!$B$6:$BE$43,'ADR Raw Data'!AI$1,FALSE)</f>
        <v>114.163060225747</v>
      </c>
      <c r="P134" s="114">
        <f>VLOOKUP($A134,'ADR Raw Data'!$B$6:$BE$43,'ADR Raw Data'!AJ$1,FALSE)</f>
        <v>111.77862427836401</v>
      </c>
      <c r="Q134" s="114">
        <f>VLOOKUP($A134,'ADR Raw Data'!$B$6:$BE$43,'ADR Raw Data'!AK$1,FALSE)</f>
        <v>106.932841266598</v>
      </c>
      <c r="R134" s="115">
        <f>VLOOKUP($A134,'ADR Raw Data'!$B$6:$BE$43,'ADR Raw Data'!AL$1,FALSE)</f>
        <v>108.35994176799301</v>
      </c>
      <c r="S134" s="114">
        <f>VLOOKUP($A134,'ADR Raw Data'!$B$6:$BE$43,'ADR Raw Data'!AN$1,FALSE)</f>
        <v>122.539026564907</v>
      </c>
      <c r="T134" s="114">
        <f>VLOOKUP($A134,'ADR Raw Data'!$B$6:$BE$43,'ADR Raw Data'!AO$1,FALSE)</f>
        <v>121.663862855007</v>
      </c>
      <c r="U134" s="115">
        <f>VLOOKUP($A134,'ADR Raw Data'!$B$6:$BE$43,'ADR Raw Data'!AP$1,FALSE)</f>
        <v>122.105446736031</v>
      </c>
      <c r="V134" s="116">
        <f>VLOOKUP($A134,'ADR Raw Data'!$B$6:$BE$43,'ADR Raw Data'!AR$1,FALSE)</f>
        <v>112.751290404622</v>
      </c>
      <c r="X134" s="113">
        <f>VLOOKUP($A134,'RevPAR Raw Data'!$B$6:$BE$43,'RevPAR Raw Data'!AG$1,FALSE)</f>
        <v>46.6009708849151</v>
      </c>
      <c r="Y134" s="114">
        <f>VLOOKUP($A134,'RevPAR Raw Data'!$B$6:$BE$43,'RevPAR Raw Data'!AH$1,FALSE)</f>
        <v>71.220722145804601</v>
      </c>
      <c r="Z134" s="114">
        <f>VLOOKUP($A134,'RevPAR Raw Data'!$B$6:$BE$43,'RevPAR Raw Data'!AI$1,FALSE)</f>
        <v>82.893845139844103</v>
      </c>
      <c r="AA134" s="114">
        <f>VLOOKUP($A134,'RevPAR Raw Data'!$B$6:$BE$43,'RevPAR Raw Data'!AJ$1,FALSE)</f>
        <v>81.562904344337397</v>
      </c>
      <c r="AB134" s="114">
        <f>VLOOKUP($A134,'RevPAR Raw Data'!$B$6:$BE$43,'RevPAR Raw Data'!AK$1,FALSE)</f>
        <v>74.999463835396597</v>
      </c>
      <c r="AC134" s="115">
        <f>VLOOKUP($A134,'RevPAR Raw Data'!$B$6:$BE$43,'RevPAR Raw Data'!AL$1,FALSE)</f>
        <v>71.455581270059596</v>
      </c>
      <c r="AD134" s="114">
        <f>VLOOKUP($A134,'RevPAR Raw Data'!$B$6:$BE$43,'RevPAR Raw Data'!AN$1,FALSE)</f>
        <v>95.703766334250304</v>
      </c>
      <c r="AE134" s="114">
        <f>VLOOKUP($A134,'RevPAR Raw Data'!$B$6:$BE$43,'RevPAR Raw Data'!AO$1,FALSE)</f>
        <v>93.297941597890798</v>
      </c>
      <c r="AF134" s="115">
        <f>VLOOKUP($A134,'RevPAR Raw Data'!$B$6:$BE$43,'RevPAR Raw Data'!AP$1,FALSE)</f>
        <v>94.500853966070594</v>
      </c>
      <c r="AG134" s="116">
        <f>VLOOKUP($A134,'RevPAR Raw Data'!$B$6:$BE$43,'RevPAR Raw Data'!AR$1,FALSE)</f>
        <v>78.039944897491296</v>
      </c>
    </row>
    <row r="135" spans="1:33" x14ac:dyDescent="0.2">
      <c r="A135" s="93" t="s">
        <v>14</v>
      </c>
      <c r="B135" s="81">
        <f>(VLOOKUP($A134,'Occupancy Raw Data'!$B$8:$BE$51,'Occupancy Raw Data'!AT$3,FALSE))/100</f>
        <v>2.15803167811736E-2</v>
      </c>
      <c r="C135" s="82">
        <f>(VLOOKUP($A134,'Occupancy Raw Data'!$B$8:$BE$51,'Occupancy Raw Data'!AU$3,FALSE))/100</f>
        <v>3.2929562384644104E-2</v>
      </c>
      <c r="D135" s="82">
        <f>(VLOOKUP($A134,'Occupancy Raw Data'!$B$8:$BE$51,'Occupancy Raw Data'!AV$3,FALSE))/100</f>
        <v>2.6461144641973702E-2</v>
      </c>
      <c r="E135" s="82">
        <f>(VLOOKUP($A134,'Occupancy Raw Data'!$B$8:$BE$51,'Occupancy Raw Data'!AW$3,FALSE))/100</f>
        <v>5.4423118623685698E-3</v>
      </c>
      <c r="F135" s="82">
        <f>(VLOOKUP($A134,'Occupancy Raw Data'!$B$8:$BE$51,'Occupancy Raw Data'!AX$3,FALSE))/100</f>
        <v>-5.2179136332269806E-4</v>
      </c>
      <c r="G135" s="82">
        <f>(VLOOKUP($A134,'Occupancy Raw Data'!$B$8:$BE$51,'Occupancy Raw Data'!AY$3,FALSE))/100</f>
        <v>1.64772493344813E-2</v>
      </c>
      <c r="H135" s="83">
        <f>(VLOOKUP($A134,'Occupancy Raw Data'!$B$8:$BE$51,'Occupancy Raw Data'!BA$3,FALSE))/100</f>
        <v>-5.4161351838947006E-3</v>
      </c>
      <c r="I135" s="83">
        <f>(VLOOKUP($A134,'Occupancy Raw Data'!$B$8:$BE$51,'Occupancy Raw Data'!BB$3,FALSE))/100</f>
        <v>-1.9694391078908999E-2</v>
      </c>
      <c r="J135" s="82">
        <f>(VLOOKUP($A134,'Occupancy Raw Data'!$B$8:$BE$51,'Occupancy Raw Data'!BC$3,FALSE))/100</f>
        <v>-1.25415845447458E-2</v>
      </c>
      <c r="K135" s="84">
        <f>(VLOOKUP($A134,'Occupancy Raw Data'!$B$8:$BE$51,'Occupancy Raw Data'!BE$3,FALSE))/100</f>
        <v>7.0227692801432791E-3</v>
      </c>
      <c r="M135" s="81">
        <f>(VLOOKUP($A134,'ADR Raw Data'!$B$6:$BE$49,'ADR Raw Data'!AT$1,FALSE))/100</f>
        <v>1.9880729086165501E-3</v>
      </c>
      <c r="N135" s="82">
        <f>(VLOOKUP($A134,'ADR Raw Data'!$B$6:$BE$49,'ADR Raw Data'!AU$1,FALSE))/100</f>
        <v>2.1611680674742798E-2</v>
      </c>
      <c r="O135" s="82">
        <f>(VLOOKUP($A134,'ADR Raw Data'!$B$6:$BE$49,'ADR Raw Data'!AV$1,FALSE))/100</f>
        <v>2.7746337370807297E-2</v>
      </c>
      <c r="P135" s="82">
        <f>(VLOOKUP($A134,'ADR Raw Data'!$B$6:$BE$49,'ADR Raw Data'!AW$1,FALSE))/100</f>
        <v>9.0660076253721404E-3</v>
      </c>
      <c r="Q135" s="82">
        <f>(VLOOKUP($A134,'ADR Raw Data'!$B$6:$BE$49,'ADR Raw Data'!AX$1,FALSE))/100</f>
        <v>-9.2365978607123408E-3</v>
      </c>
      <c r="R135" s="82">
        <f>(VLOOKUP($A134,'ADR Raw Data'!$B$6:$BE$49,'ADR Raw Data'!AY$1,FALSE))/100</f>
        <v>1.08167465610067E-2</v>
      </c>
      <c r="S135" s="83">
        <f>(VLOOKUP($A134,'ADR Raw Data'!$B$6:$BE$49,'ADR Raw Data'!BA$1,FALSE))/100</f>
        <v>-1.1214971544222001E-2</v>
      </c>
      <c r="T135" s="83">
        <f>(VLOOKUP($A134,'ADR Raw Data'!$B$6:$BE$49,'ADR Raw Data'!BB$1,FALSE))/100</f>
        <v>-1.2451238966994699E-2</v>
      </c>
      <c r="U135" s="82">
        <f>(VLOOKUP($A134,'ADR Raw Data'!$B$6:$BE$49,'ADR Raw Data'!BC$1,FALSE))/100</f>
        <v>-1.18044892852971E-2</v>
      </c>
      <c r="V135" s="84">
        <f>(VLOOKUP($A134,'ADR Raw Data'!$B$6:$BE$49,'ADR Raw Data'!BE$1,FALSE))/100</f>
        <v>1.95092964719141E-3</v>
      </c>
      <c r="X135" s="81">
        <f>(VLOOKUP($A134,'RevPAR Raw Data'!$B$6:$BE$49,'RevPAR Raw Data'!AT$1,FALSE))/100</f>
        <v>2.3611292932942098E-2</v>
      </c>
      <c r="Y135" s="82">
        <f>(VLOOKUP($A134,'RevPAR Raw Data'!$B$6:$BE$49,'RevPAR Raw Data'!AU$1,FALSE))/100</f>
        <v>5.5252906246402798E-2</v>
      </c>
      <c r="Z135" s="82">
        <f>(VLOOKUP($A134,'RevPAR Raw Data'!$B$6:$BE$49,'RevPAR Raw Data'!AV$1,FALSE))/100</f>
        <v>5.4941681859235002E-2</v>
      </c>
      <c r="AA135" s="82">
        <f>(VLOOKUP($A134,'RevPAR Raw Data'!$B$6:$BE$49,'RevPAR Raw Data'!AW$1,FALSE))/100</f>
        <v>1.45576595285846E-2</v>
      </c>
      <c r="AB135" s="82">
        <f>(VLOOKUP($A134,'RevPAR Raw Data'!$B$6:$BE$49,'RevPAR Raw Data'!AX$1,FALSE))/100</f>
        <v>-9.7535696470448397E-3</v>
      </c>
      <c r="AC135" s="82">
        <f>(VLOOKUP($A134,'RevPAR Raw Data'!$B$6:$BE$49,'RevPAR Raw Data'!AY$1,FALSE))/100</f>
        <v>2.7472226125561598E-2</v>
      </c>
      <c r="AD135" s="83">
        <f>(VLOOKUP($A134,'RevPAR Raw Data'!$B$6:$BE$49,'RevPAR Raw Data'!BA$1,FALSE))/100</f>
        <v>-1.6570364926149602E-2</v>
      </c>
      <c r="AE135" s="83">
        <f>(VLOOKUP($A134,'RevPAR Raw Data'!$B$6:$BE$49,'RevPAR Raw Data'!BB$1,FALSE))/100</f>
        <v>-3.1900410476270798E-2</v>
      </c>
      <c r="AF135" s="82">
        <f>(VLOOKUP($A134,'RevPAR Raw Data'!$B$6:$BE$49,'RevPAR Raw Data'!BC$1,FALSE))/100</f>
        <v>-2.4198026829663898E-2</v>
      </c>
      <c r="AG135" s="84">
        <f>(VLOOKUP($A134,'RevPAR Raw Data'!$B$6:$BE$49,'RevPAR Raw Data'!BE$1,FALSE))/100</f>
        <v>8.9873998561287097E-3</v>
      </c>
    </row>
    <row r="136" spans="1:33" x14ac:dyDescent="0.2">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3" x14ac:dyDescent="0.2">
      <c r="A137" s="108" t="s">
        <v>60</v>
      </c>
      <c r="B137" s="109">
        <f>(VLOOKUP($A137,'Occupancy Raw Data'!$B$8:$BE$54,'Occupancy Raw Data'!AG$3,FALSE))/100</f>
        <v>0.58866225652333704</v>
      </c>
      <c r="C137" s="110">
        <f>(VLOOKUP($A137,'Occupancy Raw Data'!$B$8:$BE$54,'Occupancy Raw Data'!AH$3,FALSE))/100</f>
        <v>0.72427416391032695</v>
      </c>
      <c r="D137" s="110">
        <f>(VLOOKUP($A137,'Occupancy Raw Data'!$B$8:$BE$54,'Occupancy Raw Data'!AI$3,FALSE))/100</f>
        <v>0.78087100330760706</v>
      </c>
      <c r="E137" s="110">
        <f>(VLOOKUP($A137,'Occupancy Raw Data'!$B$8:$BE$54,'Occupancy Raw Data'!AJ$3,FALSE))/100</f>
        <v>0.797776552737963</v>
      </c>
      <c r="F137" s="110">
        <f>(VLOOKUP($A137,'Occupancy Raw Data'!$B$8:$BE$54,'Occupancy Raw Data'!AK$3,FALSE))/100</f>
        <v>0.79823594266813602</v>
      </c>
      <c r="G137" s="111">
        <f>(VLOOKUP($A137,'Occupancy Raw Data'!$B$8:$BE$54,'Occupancy Raw Data'!AL$3,FALSE))/100</f>
        <v>0.73796398382947404</v>
      </c>
      <c r="H137" s="91">
        <f>(VLOOKUP($A137,'Occupancy Raw Data'!$B$8:$BE$54,'Occupancy Raw Data'!AN$3,FALSE))/100</f>
        <v>0.82662624035281096</v>
      </c>
      <c r="I137" s="91">
        <f>(VLOOKUP($A137,'Occupancy Raw Data'!$B$8:$BE$54,'Occupancy Raw Data'!AO$3,FALSE))/100</f>
        <v>0.78252480705622895</v>
      </c>
      <c r="J137" s="111">
        <f>(VLOOKUP($A137,'Occupancy Raw Data'!$B$8:$BE$54,'Occupancy Raw Data'!AP$3,FALSE))/100</f>
        <v>0.80457552370452001</v>
      </c>
      <c r="K137" s="112">
        <f>(VLOOKUP($A137,'Occupancy Raw Data'!$B$8:$BE$54,'Occupancy Raw Data'!AR$3,FALSE))/100</f>
        <v>0.75699585236520095</v>
      </c>
      <c r="M137" s="113">
        <f>VLOOKUP($A137,'ADR Raw Data'!$B$6:$BE$54,'ADR Raw Data'!AG$1,FALSE)</f>
        <v>95.015437802403596</v>
      </c>
      <c r="N137" s="114">
        <f>VLOOKUP($A137,'ADR Raw Data'!$B$6:$BE$54,'ADR Raw Data'!AH$1,FALSE)</f>
        <v>102.435254344792</v>
      </c>
      <c r="O137" s="114">
        <f>VLOOKUP($A137,'ADR Raw Data'!$B$6:$BE$54,'ADR Raw Data'!AI$1,FALSE)</f>
        <v>105.898323332156</v>
      </c>
      <c r="P137" s="114">
        <f>VLOOKUP($A137,'ADR Raw Data'!$B$6:$BE$54,'ADR Raw Data'!AJ$1,FALSE)</f>
        <v>106.577662098353</v>
      </c>
      <c r="Q137" s="114">
        <f>VLOOKUP($A137,'ADR Raw Data'!$B$6:$BE$54,'ADR Raw Data'!AK$1,FALSE)</f>
        <v>104.622131675874</v>
      </c>
      <c r="R137" s="115">
        <f>VLOOKUP($A137,'ADR Raw Data'!$B$6:$BE$54,'ADR Raw Data'!AL$1,FALSE)</f>
        <v>103.353132221115</v>
      </c>
      <c r="S137" s="114">
        <f>VLOOKUP($A137,'ADR Raw Data'!$B$6:$BE$54,'ADR Raw Data'!AN$1,FALSE)</f>
        <v>107.46495720795799</v>
      </c>
      <c r="T137" s="114">
        <f>VLOOKUP($A137,'ADR Raw Data'!$B$6:$BE$54,'ADR Raw Data'!AO$1,FALSE)</f>
        <v>104.706011506398</v>
      </c>
      <c r="U137" s="115">
        <f>VLOOKUP($A137,'ADR Raw Data'!$B$6:$BE$54,'ADR Raw Data'!AP$1,FALSE)</f>
        <v>106.12329108142001</v>
      </c>
      <c r="V137" s="116">
        <f>VLOOKUP($A137,'ADR Raw Data'!$B$6:$BE$54,'ADR Raw Data'!AR$1,FALSE)</f>
        <v>104.194352914658</v>
      </c>
      <c r="X137" s="113">
        <f>VLOOKUP($A137,'RevPAR Raw Data'!$B$6:$BE$54,'RevPAR Raw Data'!AG$1,FALSE)</f>
        <v>55.932002021315597</v>
      </c>
      <c r="Y137" s="114">
        <f>VLOOKUP($A137,'RevPAR Raw Data'!$B$6:$BE$54,'RevPAR Raw Data'!AH$1,FALSE)</f>
        <v>74.191208195516296</v>
      </c>
      <c r="Z137" s="114">
        <f>VLOOKUP($A137,'RevPAR Raw Data'!$B$6:$BE$54,'RevPAR Raw Data'!AI$1,FALSE)</f>
        <v>82.692929988974598</v>
      </c>
      <c r="AA137" s="114">
        <f>VLOOKUP($A137,'RevPAR Raw Data'!$B$6:$BE$54,'RevPAR Raw Data'!AJ$1,FALSE)</f>
        <v>85.025159867695706</v>
      </c>
      <c r="AB137" s="114">
        <f>VLOOKUP($A137,'RevPAR Raw Data'!$B$6:$BE$54,'RevPAR Raw Data'!AK$1,FALSE)</f>
        <v>83.513145902241803</v>
      </c>
      <c r="AC137" s="115">
        <f>VLOOKUP($A137,'RevPAR Raw Data'!$B$6:$BE$54,'RevPAR Raw Data'!AL$1,FALSE)</f>
        <v>76.270889195148797</v>
      </c>
      <c r="AD137" s="114">
        <f>VLOOKUP($A137,'RevPAR Raw Data'!$B$6:$BE$54,'RevPAR Raw Data'!AN$1,FALSE)</f>
        <v>88.833353546490201</v>
      </c>
      <c r="AE137" s="114">
        <f>VLOOKUP($A137,'RevPAR Raw Data'!$B$6:$BE$54,'RevPAR Raw Data'!AO$1,FALSE)</f>
        <v>81.935051451672095</v>
      </c>
      <c r="AF137" s="115">
        <f>VLOOKUP($A137,'RevPAR Raw Data'!$B$6:$BE$54,'RevPAR Raw Data'!AP$1,FALSE)</f>
        <v>85.384202499081198</v>
      </c>
      <c r="AG137" s="116">
        <f>VLOOKUP($A137,'RevPAR Raw Data'!$B$6:$BE$54,'RevPAR Raw Data'!AR$1,FALSE)</f>
        <v>78.874692996272302</v>
      </c>
    </row>
    <row r="138" spans="1:33" x14ac:dyDescent="0.2">
      <c r="A138" s="93" t="s">
        <v>14</v>
      </c>
      <c r="B138" s="81">
        <f>(VLOOKUP($A137,'Occupancy Raw Data'!$B$8:$BE$54,'Occupancy Raw Data'!AT$3,FALSE))/100</f>
        <v>0.14089375260067802</v>
      </c>
      <c r="C138" s="82">
        <f>(VLOOKUP($A137,'Occupancy Raw Data'!$B$8:$BE$54,'Occupancy Raw Data'!AU$3,FALSE))/100</f>
        <v>9.3677847989179094E-2</v>
      </c>
      <c r="D138" s="82">
        <f>(VLOOKUP($A137,'Occupancy Raw Data'!$B$8:$BE$54,'Occupancy Raw Data'!AV$3,FALSE))/100</f>
        <v>9.243940029882261E-2</v>
      </c>
      <c r="E138" s="82">
        <f>(VLOOKUP($A137,'Occupancy Raw Data'!$B$8:$BE$54,'Occupancy Raw Data'!AW$3,FALSE))/100</f>
        <v>8.2888512290971703E-2</v>
      </c>
      <c r="F138" s="82">
        <f>(VLOOKUP($A137,'Occupancy Raw Data'!$B$8:$BE$54,'Occupancy Raw Data'!AX$3,FALSE))/100</f>
        <v>0.13037652659254101</v>
      </c>
      <c r="G138" s="82">
        <f>(VLOOKUP($A137,'Occupancy Raw Data'!$B$8:$BE$54,'Occupancy Raw Data'!AY$3,FALSE))/100</f>
        <v>0.10610137235595801</v>
      </c>
      <c r="H138" s="83">
        <f>(VLOOKUP($A137,'Occupancy Raw Data'!$B$8:$BE$54,'Occupancy Raw Data'!BA$3,FALSE))/100</f>
        <v>0.115740731858887</v>
      </c>
      <c r="I138" s="83">
        <f>(VLOOKUP($A137,'Occupancy Raw Data'!$B$8:$BE$54,'Occupancy Raw Data'!BB$3,FALSE))/100</f>
        <v>6.6204587806379708E-2</v>
      </c>
      <c r="J138" s="82">
        <f>(VLOOKUP($A137,'Occupancy Raw Data'!$B$8:$BE$54,'Occupancy Raw Data'!BC$3,FALSE))/100</f>
        <v>9.1089238977458797E-2</v>
      </c>
      <c r="K138" s="84">
        <f>(VLOOKUP($A137,'Occupancy Raw Data'!$B$8:$BE$54,'Occupancy Raw Data'!BE$3,FALSE))/100</f>
        <v>0.10149910797045701</v>
      </c>
      <c r="M138" s="81">
        <f>(VLOOKUP($A137,'ADR Raw Data'!$B$6:$BE$52,'ADR Raw Data'!AT$1,FALSE))/100</f>
        <v>-4.2675272647728295E-2</v>
      </c>
      <c r="N138" s="82">
        <f>(VLOOKUP($A137,'ADR Raw Data'!$B$6:$BE$52,'ADR Raw Data'!AU$1,FALSE))/100</f>
        <v>-7.5813846344982602E-2</v>
      </c>
      <c r="O138" s="82">
        <f>(VLOOKUP($A137,'ADR Raw Data'!$B$6:$BE$52,'ADR Raw Data'!AV$1,FALSE))/100</f>
        <v>-5.7406529342520801E-2</v>
      </c>
      <c r="P138" s="82">
        <f>(VLOOKUP($A137,'ADR Raw Data'!$B$6:$BE$52,'ADR Raw Data'!AW$1,FALSE))/100</f>
        <v>-5.9259772512641397E-2</v>
      </c>
      <c r="Q138" s="82">
        <f>(VLOOKUP($A137,'ADR Raw Data'!$B$6:$BE$52,'ADR Raw Data'!AX$1,FALSE))/100</f>
        <v>-5.3235538710396796E-2</v>
      </c>
      <c r="R138" s="82">
        <f>(VLOOKUP($A137,'ADR Raw Data'!$B$6:$BE$52,'ADR Raw Data'!AY$1,FALSE))/100</f>
        <v>-5.9063319753528895E-2</v>
      </c>
      <c r="S138" s="83">
        <f>(VLOOKUP($A137,'ADR Raw Data'!$B$6:$BE$52,'ADR Raw Data'!BA$1,FALSE))/100</f>
        <v>-6.6966005409754198E-2</v>
      </c>
      <c r="T138" s="83">
        <f>(VLOOKUP($A137,'ADR Raw Data'!$B$6:$BE$52,'ADR Raw Data'!BB$1,FALSE))/100</f>
        <v>-8.5614869380115005E-2</v>
      </c>
      <c r="U138" s="82">
        <f>(VLOOKUP($A137,'ADR Raw Data'!$B$6:$BE$52,'ADR Raw Data'!BC$1,FALSE))/100</f>
        <v>-7.5946762621690603E-2</v>
      </c>
      <c r="V138" s="84">
        <f>(VLOOKUP($A137,'ADR Raw Data'!$B$6:$BE$52,'ADR Raw Data'!BE$1,FALSE))/100</f>
        <v>-6.44726153925093E-2</v>
      </c>
      <c r="X138" s="81">
        <f>(VLOOKUP($A137,'RevPAR Raw Data'!$B$6:$BE$52,'RevPAR Raw Data'!AT$1,FALSE))/100</f>
        <v>9.2205800646354599E-2</v>
      </c>
      <c r="Y138" s="82">
        <f>(VLOOKUP($A137,'RevPAR Raw Data'!$B$6:$BE$52,'RevPAR Raw Data'!AU$1,FALSE))/100</f>
        <v>1.0761923670816201E-2</v>
      </c>
      <c r="Z138" s="82">
        <f>(VLOOKUP($A137,'RevPAR Raw Data'!$B$6:$BE$52,'RevPAR Raw Data'!AV$1,FALSE))/100</f>
        <v>2.9726245810642399E-2</v>
      </c>
      <c r="AA138" s="82">
        <f>(VLOOKUP($A137,'RevPAR Raw Data'!$B$6:$BE$52,'RevPAR Raw Data'!AW$1,FALSE))/100</f>
        <v>1.8716785396056E-2</v>
      </c>
      <c r="AB138" s="82">
        <f>(VLOOKUP($A137,'RevPAR Raw Data'!$B$6:$BE$52,'RevPAR Raw Data'!AX$1,FALSE))/100</f>
        <v>7.0200323253800601E-2</v>
      </c>
      <c r="AC138" s="82">
        <f>(VLOOKUP($A137,'RevPAR Raw Data'!$B$6:$BE$52,'RevPAR Raw Data'!AY$1,FALSE))/100</f>
        <v>4.0771353320681693E-2</v>
      </c>
      <c r="AD138" s="83">
        <f>(VLOOKUP($A137,'RevPAR Raw Data'!$B$6:$BE$52,'RevPAR Raw Data'!BA$1,FALSE))/100</f>
        <v>4.1024031973342298E-2</v>
      </c>
      <c r="AE138" s="83">
        <f>(VLOOKUP($A137,'RevPAR Raw Data'!$B$6:$BE$52,'RevPAR Raw Data'!BB$1,FALSE))/100</f>
        <v>-2.5078378711142803E-2</v>
      </c>
      <c r="AF138" s="82">
        <f>(VLOOKUP($A137,'RevPAR Raw Data'!$B$6:$BE$52,'RevPAR Raw Data'!BC$1,FALSE))/100</f>
        <v>8.2245435457566698E-3</v>
      </c>
      <c r="AG138" s="84">
        <f>(VLOOKUP($A137,'RevPAR Raw Data'!$B$6:$BE$52,'RevPAR Raw Data'!BE$1,FALSE))/100</f>
        <v>3.0482579627086101E-2</v>
      </c>
    </row>
    <row r="139" spans="1:33" x14ac:dyDescent="0.2">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3" x14ac:dyDescent="0.2">
      <c r="A140" s="108" t="s">
        <v>62</v>
      </c>
      <c r="B140" s="109">
        <f>(VLOOKUP($A140,'Occupancy Raw Data'!$B$8:$BE$45,'Occupancy Raw Data'!AG$3,FALSE))/100</f>
        <v>0.49173318129988502</v>
      </c>
      <c r="C140" s="110">
        <f>(VLOOKUP($A140,'Occupancy Raw Data'!$B$8:$BE$45,'Occupancy Raw Data'!AH$3,FALSE))/100</f>
        <v>0.58808437856328299</v>
      </c>
      <c r="D140" s="110">
        <f>(VLOOKUP($A140,'Occupancy Raw Data'!$B$8:$BE$45,'Occupancy Raw Data'!AI$3,FALSE))/100</f>
        <v>0.6428876852907629</v>
      </c>
      <c r="E140" s="110">
        <f>(VLOOKUP($A140,'Occupancy Raw Data'!$B$8:$BE$45,'Occupancy Raw Data'!AJ$3,FALSE))/100</f>
        <v>0.64231755986316896</v>
      </c>
      <c r="F140" s="110">
        <f>(VLOOKUP($A140,'Occupancy Raw Data'!$B$8:$BE$45,'Occupancy Raw Data'!AK$3,FALSE))/100</f>
        <v>0.66084663625997708</v>
      </c>
      <c r="G140" s="111">
        <f>(VLOOKUP($A140,'Occupancy Raw Data'!$B$8:$BE$45,'Occupancy Raw Data'!AL$3,FALSE))/100</f>
        <v>0.60517388825541607</v>
      </c>
      <c r="H140" s="91">
        <f>(VLOOKUP($A140,'Occupancy Raw Data'!$B$8:$BE$45,'Occupancy Raw Data'!AN$3,FALSE))/100</f>
        <v>0.73581812998859708</v>
      </c>
      <c r="I140" s="91">
        <f>(VLOOKUP($A140,'Occupancy Raw Data'!$B$8:$BE$45,'Occupancy Raw Data'!AO$3,FALSE))/100</f>
        <v>0.75028506271379702</v>
      </c>
      <c r="J140" s="111">
        <f>(VLOOKUP($A140,'Occupancy Raw Data'!$B$8:$BE$45,'Occupancy Raw Data'!AP$3,FALSE))/100</f>
        <v>0.74305159635119689</v>
      </c>
      <c r="K140" s="112">
        <f>(VLOOKUP($A140,'Occupancy Raw Data'!$B$8:$BE$45,'Occupancy Raw Data'!AR$3,FALSE))/100</f>
        <v>0.64456751913992505</v>
      </c>
      <c r="M140" s="113">
        <f>VLOOKUP($A140,'ADR Raw Data'!$B$6:$BE$43,'ADR Raw Data'!AG$1,FALSE)</f>
        <v>84.027460623188404</v>
      </c>
      <c r="N140" s="114">
        <f>VLOOKUP($A140,'ADR Raw Data'!$B$6:$BE$43,'ADR Raw Data'!AH$1,FALSE)</f>
        <v>88.618488754241298</v>
      </c>
      <c r="O140" s="114">
        <f>VLOOKUP($A140,'ADR Raw Data'!$B$6:$BE$43,'ADR Raw Data'!AI$1,FALSE)</f>
        <v>90.861088316151196</v>
      </c>
      <c r="P140" s="114">
        <f>VLOOKUP($A140,'ADR Raw Data'!$B$6:$BE$43,'ADR Raw Data'!AJ$1,FALSE)</f>
        <v>89.817548219238802</v>
      </c>
      <c r="Q140" s="114">
        <f>VLOOKUP($A140,'ADR Raw Data'!$B$6:$BE$43,'ADR Raw Data'!AK$1,FALSE)</f>
        <v>89.925021352313095</v>
      </c>
      <c r="R140" s="115">
        <f>VLOOKUP($A140,'ADR Raw Data'!$B$6:$BE$43,'ADR Raw Data'!AL$1,FALSE)</f>
        <v>88.888749388822106</v>
      </c>
      <c r="S140" s="114">
        <f>VLOOKUP($A140,'ADR Raw Data'!$B$6:$BE$43,'ADR Raw Data'!AN$1,FALSE)</f>
        <v>110.68044856174301</v>
      </c>
      <c r="T140" s="114">
        <f>VLOOKUP($A140,'ADR Raw Data'!$B$6:$BE$43,'ADR Raw Data'!AO$1,FALSE)</f>
        <v>110.585953789893</v>
      </c>
      <c r="U140" s="115">
        <f>VLOOKUP($A140,'ADR Raw Data'!$B$6:$BE$43,'ADR Raw Data'!AP$1,FALSE)</f>
        <v>110.632741231477</v>
      </c>
      <c r="V140" s="116">
        <f>VLOOKUP($A140,'ADR Raw Data'!$B$6:$BE$43,'ADR Raw Data'!AR$1,FALSE)</f>
        <v>96.050542759666399</v>
      </c>
      <c r="X140" s="113">
        <f>VLOOKUP($A140,'RevPAR Raw Data'!$B$6:$BE$43,'RevPAR Raw Data'!AG$1,FALSE)</f>
        <v>41.3190905287913</v>
      </c>
      <c r="Y140" s="114">
        <f>VLOOKUP($A140,'RevPAR Raw Data'!$B$6:$BE$43,'RevPAR Raw Data'!AH$1,FALSE)</f>
        <v>52.115148888255398</v>
      </c>
      <c r="Z140" s="114">
        <f>VLOOKUP($A140,'RevPAR Raw Data'!$B$6:$BE$43,'RevPAR Raw Data'!AI$1,FALSE)</f>
        <v>58.413474750570103</v>
      </c>
      <c r="AA140" s="114">
        <f>VLOOKUP($A140,'RevPAR Raw Data'!$B$6:$BE$43,'RevPAR Raw Data'!AJ$1,FALSE)</f>
        <v>57.6913884050741</v>
      </c>
      <c r="AB140" s="114">
        <f>VLOOKUP($A140,'RevPAR Raw Data'!$B$6:$BE$43,'RevPAR Raw Data'!AK$1,FALSE)</f>
        <v>59.426647876282701</v>
      </c>
      <c r="AC140" s="115">
        <f>VLOOKUP($A140,'RevPAR Raw Data'!$B$6:$BE$43,'RevPAR Raw Data'!AL$1,FALSE)</f>
        <v>53.7931500897947</v>
      </c>
      <c r="AD140" s="114">
        <f>VLOOKUP($A140,'RevPAR Raw Data'!$B$6:$BE$43,'RevPAR Raw Data'!AN$1,FALSE)</f>
        <v>81.440680687001105</v>
      </c>
      <c r="AE140" s="114">
        <f>VLOOKUP($A140,'RevPAR Raw Data'!$B$6:$BE$43,'RevPAR Raw Data'!AO$1,FALSE)</f>
        <v>82.970989274515304</v>
      </c>
      <c r="AF140" s="115">
        <f>VLOOKUP($A140,'RevPAR Raw Data'!$B$6:$BE$43,'RevPAR Raw Data'!AP$1,FALSE)</f>
        <v>82.205834980758198</v>
      </c>
      <c r="AG140" s="116">
        <f>VLOOKUP($A140,'RevPAR Raw Data'!$B$6:$BE$43,'RevPAR Raw Data'!AR$1,FALSE)</f>
        <v>61.911060058641397</v>
      </c>
    </row>
    <row r="141" spans="1:33" x14ac:dyDescent="0.2">
      <c r="A141" s="93" t="s">
        <v>14</v>
      </c>
      <c r="B141" s="81">
        <f>(VLOOKUP($A140,'Occupancy Raw Data'!$B$8:$BE$51,'Occupancy Raw Data'!AT$3,FALSE))/100</f>
        <v>6.4222420413002301E-2</v>
      </c>
      <c r="C141" s="82">
        <f>(VLOOKUP($A140,'Occupancy Raw Data'!$B$8:$BE$51,'Occupancy Raw Data'!AU$3,FALSE))/100</f>
        <v>2.47344765637574E-2</v>
      </c>
      <c r="D141" s="82">
        <f>(VLOOKUP($A140,'Occupancy Raw Data'!$B$8:$BE$51,'Occupancy Raw Data'!AV$3,FALSE))/100</f>
        <v>5.4933559509946502E-2</v>
      </c>
      <c r="E141" s="82">
        <f>(VLOOKUP($A140,'Occupancy Raw Data'!$B$8:$BE$51,'Occupancy Raw Data'!AW$3,FALSE))/100</f>
        <v>3.4660827996538301E-2</v>
      </c>
      <c r="F141" s="82">
        <f>(VLOOKUP($A140,'Occupancy Raw Data'!$B$8:$BE$51,'Occupancy Raw Data'!AX$3,FALSE))/100</f>
        <v>4.5800782491850801E-2</v>
      </c>
      <c r="G141" s="82">
        <f>(VLOOKUP($A140,'Occupancy Raw Data'!$B$8:$BE$51,'Occupancy Raw Data'!AY$3,FALSE))/100</f>
        <v>4.4100361344577302E-2</v>
      </c>
      <c r="H141" s="83">
        <f>(VLOOKUP($A140,'Occupancy Raw Data'!$B$8:$BE$51,'Occupancy Raw Data'!BA$3,FALSE))/100</f>
        <v>1.50012853574054E-2</v>
      </c>
      <c r="I141" s="83">
        <f>(VLOOKUP($A140,'Occupancy Raw Data'!$B$8:$BE$51,'Occupancy Raw Data'!BB$3,FALSE))/100</f>
        <v>-1.10710676483936E-2</v>
      </c>
      <c r="J141" s="82">
        <f>(VLOOKUP($A140,'Occupancy Raw Data'!$B$8:$BE$51,'Occupancy Raw Data'!BC$3,FALSE))/100</f>
        <v>1.66863310062557E-3</v>
      </c>
      <c r="K141" s="84">
        <f>(VLOOKUP($A140,'Occupancy Raw Data'!$B$8:$BE$51,'Occupancy Raw Data'!BE$3,FALSE))/100</f>
        <v>2.97331052757525E-2</v>
      </c>
      <c r="M141" s="81">
        <f>(VLOOKUP($A140,'ADR Raw Data'!$B$6:$BE$49,'ADR Raw Data'!AT$1,FALSE))/100</f>
        <v>-3.40705016931485E-2</v>
      </c>
      <c r="N141" s="82">
        <f>(VLOOKUP($A140,'ADR Raw Data'!$B$6:$BE$49,'ADR Raw Data'!AU$1,FALSE))/100</f>
        <v>-4.1115730632358696E-2</v>
      </c>
      <c r="O141" s="82">
        <f>(VLOOKUP($A140,'ADR Raw Data'!$B$6:$BE$49,'ADR Raw Data'!AV$1,FALSE))/100</f>
        <v>-2.7275421152690101E-2</v>
      </c>
      <c r="P141" s="82">
        <f>(VLOOKUP($A140,'ADR Raw Data'!$B$6:$BE$49,'ADR Raw Data'!AW$1,FALSE))/100</f>
        <v>-4.2931644110699302E-2</v>
      </c>
      <c r="Q141" s="82">
        <f>(VLOOKUP($A140,'ADR Raw Data'!$B$6:$BE$49,'ADR Raw Data'!AX$1,FALSE))/100</f>
        <v>-3.9979509162909599E-2</v>
      </c>
      <c r="R141" s="82">
        <f>(VLOOKUP($A140,'ADR Raw Data'!$B$6:$BE$49,'ADR Raw Data'!AY$1,FALSE))/100</f>
        <v>-3.73774050270348E-2</v>
      </c>
      <c r="S141" s="83">
        <f>(VLOOKUP($A140,'ADR Raw Data'!$B$6:$BE$49,'ADR Raw Data'!BA$1,FALSE))/100</f>
        <v>-3.26627069592723E-2</v>
      </c>
      <c r="T141" s="83">
        <f>(VLOOKUP($A140,'ADR Raw Data'!$B$6:$BE$49,'ADR Raw Data'!BB$1,FALSE))/100</f>
        <v>-4.5112882239192E-2</v>
      </c>
      <c r="U141" s="82">
        <f>(VLOOKUP($A140,'ADR Raw Data'!$B$6:$BE$49,'ADR Raw Data'!BC$1,FALSE))/100</f>
        <v>-3.9061667342655398E-2</v>
      </c>
      <c r="V141" s="84">
        <f>(VLOOKUP($A140,'ADR Raw Data'!$B$6:$BE$49,'ADR Raw Data'!BE$1,FALSE))/100</f>
        <v>-4.0039036641583897E-2</v>
      </c>
      <c r="X141" s="81">
        <f>(VLOOKUP($A140,'RevPAR Raw Data'!$B$6:$BE$49,'RevPAR Raw Data'!AT$1,FALSE))/100</f>
        <v>2.7963828636434498E-2</v>
      </c>
      <c r="Y141" s="82">
        <f>(VLOOKUP($A140,'RevPAR Raw Data'!$B$6:$BE$49,'RevPAR Raw Data'!AU$1,FALSE))/100</f>
        <v>-1.7398230144329101E-2</v>
      </c>
      <c r="Z141" s="82">
        <f>(VLOOKUP($A140,'RevPAR Raw Data'!$B$6:$BE$49,'RevPAR Raw Data'!AV$1,FALSE))/100</f>
        <v>2.6159802386206202E-2</v>
      </c>
      <c r="AA141" s="82">
        <f>(VLOOKUP($A140,'RevPAR Raw Data'!$B$6:$BE$49,'RevPAR Raw Data'!AW$1,FALSE))/100</f>
        <v>-9.7588624462905203E-3</v>
      </c>
      <c r="AB141" s="82">
        <f>(VLOOKUP($A140,'RevPAR Raw Data'!$B$6:$BE$49,'RevPAR Raw Data'!AX$1,FALSE))/100</f>
        <v>3.9901805256397299E-3</v>
      </c>
      <c r="AC141" s="82">
        <f>(VLOOKUP($A140,'RevPAR Raw Data'!$B$6:$BE$49,'RevPAR Raw Data'!AY$1,FALSE))/100</f>
        <v>5.0745992497276005E-3</v>
      </c>
      <c r="AD141" s="83">
        <f>(VLOOKUP($A140,'RevPAR Raw Data'!$B$6:$BE$49,'RevPAR Raw Data'!BA$1,FALSE))/100</f>
        <v>-1.81514041895081E-2</v>
      </c>
      <c r="AE141" s="83">
        <f>(VLOOKUP($A140,'RevPAR Raw Data'!$B$6:$BE$49,'RevPAR Raw Data'!BB$1,FALSE))/100</f>
        <v>-5.5684502116501597E-2</v>
      </c>
      <c r="AF141" s="82">
        <f>(VLOOKUP($A140,'RevPAR Raw Data'!$B$6:$BE$49,'RevPAR Raw Data'!BC$1,FALSE))/100</f>
        <v>-3.7458213833123401E-2</v>
      </c>
      <c r="AG141" s="84">
        <f>(VLOOKUP($A140,'RevPAR Raw Data'!$B$6:$BE$49,'RevPAR Raw Data'!BE$1,FALSE))/100</f>
        <v>-1.1496416257435299E-2</v>
      </c>
    </row>
    <row r="142" spans="1:33" x14ac:dyDescent="0.2">
      <c r="A142" s="131"/>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row>
    <row r="143" spans="1:33" x14ac:dyDescent="0.2">
      <c r="A143" s="108" t="s">
        <v>58</v>
      </c>
      <c r="B143" s="109">
        <f>(VLOOKUP($A143,'Occupancy Raw Data'!$B$8:$BE$45,'Occupancy Raw Data'!AG$3,FALSE))/100</f>
        <v>0.56287671232876701</v>
      </c>
      <c r="C143" s="110">
        <f>(VLOOKUP($A143,'Occupancy Raw Data'!$B$8:$BE$45,'Occupancy Raw Data'!AH$3,FALSE))/100</f>
        <v>0.66493150684931512</v>
      </c>
      <c r="D143" s="110">
        <f>(VLOOKUP($A143,'Occupancy Raw Data'!$B$8:$BE$45,'Occupancy Raw Data'!AI$3,FALSE))/100</f>
        <v>0.69639269406392601</v>
      </c>
      <c r="E143" s="110">
        <f>(VLOOKUP($A143,'Occupancy Raw Data'!$B$8:$BE$45,'Occupancy Raw Data'!AJ$3,FALSE))/100</f>
        <v>0.69497716894977102</v>
      </c>
      <c r="F143" s="110">
        <f>(VLOOKUP($A143,'Occupancy Raw Data'!$B$8:$BE$45,'Occupancy Raw Data'!AK$3,FALSE))/100</f>
        <v>0.68374429223744204</v>
      </c>
      <c r="G143" s="111">
        <f>(VLOOKUP($A143,'Occupancy Raw Data'!$B$8:$BE$45,'Occupancy Raw Data'!AL$3,FALSE))/100</f>
        <v>0.66058447488584404</v>
      </c>
      <c r="H143" s="91">
        <f>(VLOOKUP($A143,'Occupancy Raw Data'!$B$8:$BE$45,'Occupancy Raw Data'!AN$3,FALSE))/100</f>
        <v>0.74529680365296802</v>
      </c>
      <c r="I143" s="91">
        <f>(VLOOKUP($A143,'Occupancy Raw Data'!$B$8:$BE$45,'Occupancy Raw Data'!AO$3,FALSE))/100</f>
        <v>0.74785388127853802</v>
      </c>
      <c r="J143" s="111">
        <f>(VLOOKUP($A143,'Occupancy Raw Data'!$B$8:$BE$45,'Occupancy Raw Data'!AP$3,FALSE))/100</f>
        <v>0.74657534246575297</v>
      </c>
      <c r="K143" s="112">
        <f>(VLOOKUP($A143,'Occupancy Raw Data'!$B$8:$BE$45,'Occupancy Raw Data'!AR$3,FALSE))/100</f>
        <v>0.68515329419438997</v>
      </c>
      <c r="M143" s="113">
        <f>VLOOKUP($A143,'ADR Raw Data'!$B$6:$BE$43,'ADR Raw Data'!AG$1,FALSE)</f>
        <v>93.424419420783593</v>
      </c>
      <c r="N143" s="114">
        <f>VLOOKUP($A143,'ADR Raw Data'!$B$6:$BE$43,'ADR Raw Data'!AH$1,FALSE)</f>
        <v>98.140520416151602</v>
      </c>
      <c r="O143" s="114">
        <f>VLOOKUP($A143,'ADR Raw Data'!$B$6:$BE$43,'ADR Raw Data'!AI$1,FALSE)</f>
        <v>99.867425093436395</v>
      </c>
      <c r="P143" s="114">
        <f>VLOOKUP($A143,'ADR Raw Data'!$B$6:$BE$43,'ADR Raw Data'!AJ$1,FALSE)</f>
        <v>98.672535742444097</v>
      </c>
      <c r="Q143" s="114">
        <f>VLOOKUP($A143,'ADR Raw Data'!$B$6:$BE$43,'ADR Raw Data'!AK$1,FALSE)</f>
        <v>97.628288920795995</v>
      </c>
      <c r="R143" s="115">
        <f>VLOOKUP($A143,'ADR Raw Data'!$B$6:$BE$43,'ADR Raw Data'!AL$1,FALSE)</f>
        <v>97.706820705339098</v>
      </c>
      <c r="S143" s="114">
        <f>VLOOKUP($A143,'ADR Raw Data'!$B$6:$BE$43,'ADR Raw Data'!AN$1,FALSE)</f>
        <v>106.568950269574</v>
      </c>
      <c r="T143" s="114">
        <f>VLOOKUP($A143,'ADR Raw Data'!$B$6:$BE$43,'ADR Raw Data'!AO$1,FALSE)</f>
        <v>108.54570062889201</v>
      </c>
      <c r="U143" s="115">
        <f>VLOOKUP($A143,'ADR Raw Data'!$B$6:$BE$43,'ADR Raw Data'!AP$1,FALSE)</f>
        <v>107.55901807951</v>
      </c>
      <c r="V143" s="116">
        <f>VLOOKUP($A143,'ADR Raw Data'!$B$6:$BE$43,'ADR Raw Data'!AR$1,FALSE)</f>
        <v>100.774083250185</v>
      </c>
      <c r="X143" s="113">
        <f>VLOOKUP($A143,'RevPAR Raw Data'!$B$6:$BE$43,'RevPAR Raw Data'!AG$1,FALSE)</f>
        <v>52.586430054794498</v>
      </c>
      <c r="Y143" s="114">
        <f>VLOOKUP($A143,'RevPAR Raw Data'!$B$6:$BE$43,'RevPAR Raw Data'!AH$1,FALSE)</f>
        <v>65.256724123287597</v>
      </c>
      <c r="Z143" s="114">
        <f>VLOOKUP($A143,'RevPAR Raw Data'!$B$6:$BE$43,'RevPAR Raw Data'!AI$1,FALSE)</f>
        <v>69.546945210045607</v>
      </c>
      <c r="AA143" s="114">
        <f>VLOOKUP($A143,'RevPAR Raw Data'!$B$6:$BE$43,'RevPAR Raw Data'!AJ$1,FALSE)</f>
        <v>68.575159543378902</v>
      </c>
      <c r="AB143" s="114">
        <f>VLOOKUP($A143,'RevPAR Raw Data'!$B$6:$BE$43,'RevPAR Raw Data'!AK$1,FALSE)</f>
        <v>66.752785310502205</v>
      </c>
      <c r="AC143" s="115">
        <f>VLOOKUP($A143,'RevPAR Raw Data'!$B$6:$BE$43,'RevPAR Raw Data'!AL$1,FALSE)</f>
        <v>64.543608848401803</v>
      </c>
      <c r="AD143" s="114">
        <f>VLOOKUP($A143,'RevPAR Raw Data'!$B$6:$BE$43,'RevPAR Raw Data'!AN$1,FALSE)</f>
        <v>79.425498004566194</v>
      </c>
      <c r="AE143" s="114">
        <f>VLOOKUP($A143,'RevPAR Raw Data'!$B$6:$BE$43,'RevPAR Raw Data'!AO$1,FALSE)</f>
        <v>81.176323511415504</v>
      </c>
      <c r="AF143" s="115">
        <f>VLOOKUP($A143,'RevPAR Raw Data'!$B$6:$BE$43,'RevPAR Raw Data'!AP$1,FALSE)</f>
        <v>80.300910757990806</v>
      </c>
      <c r="AG143" s="116">
        <f>VLOOKUP($A143,'RevPAR Raw Data'!$B$6:$BE$43,'RevPAR Raw Data'!AR$1,FALSE)</f>
        <v>69.045695108284406</v>
      </c>
    </row>
    <row r="144" spans="1:33" ht="17.25" thickBot="1" x14ac:dyDescent="0.25">
      <c r="A144" s="97" t="s">
        <v>14</v>
      </c>
      <c r="B144" s="87">
        <f>(VLOOKUP($A143,'Occupancy Raw Data'!$B$8:$BE$51,'Occupancy Raw Data'!AT$3,FALSE))/100</f>
        <v>-3.7396561709185198E-2</v>
      </c>
      <c r="C144" s="88">
        <f>(VLOOKUP($A143,'Occupancy Raw Data'!$B$8:$BE$51,'Occupancy Raw Data'!AU$3,FALSE))/100</f>
        <v>-2.5085967815319101E-2</v>
      </c>
      <c r="D144" s="88">
        <f>(VLOOKUP($A143,'Occupancy Raw Data'!$B$8:$BE$51,'Occupancy Raw Data'!AV$3,FALSE))/100</f>
        <v>-1.26561953646662E-2</v>
      </c>
      <c r="E144" s="88">
        <f>(VLOOKUP($A143,'Occupancy Raw Data'!$B$8:$BE$51,'Occupancy Raw Data'!AW$3,FALSE))/100</f>
        <v>-1.8011192877767299E-2</v>
      </c>
      <c r="F144" s="88">
        <f>(VLOOKUP($A143,'Occupancy Raw Data'!$B$8:$BE$51,'Occupancy Raw Data'!AX$3,FALSE))/100</f>
        <v>-9.3093153866959395E-3</v>
      </c>
      <c r="G144" s="88">
        <f>(VLOOKUP($A143,'Occupancy Raw Data'!$B$8:$BE$51,'Occupancy Raw Data'!AY$3,FALSE))/100</f>
        <v>-1.9903780428828399E-2</v>
      </c>
      <c r="H144" s="89">
        <f>(VLOOKUP($A143,'Occupancy Raw Data'!$B$8:$BE$51,'Occupancy Raw Data'!BA$3,FALSE))/100</f>
        <v>-5.0237735084420604E-4</v>
      </c>
      <c r="I144" s="89">
        <f>(VLOOKUP($A143,'Occupancy Raw Data'!$B$8:$BE$51,'Occupancy Raw Data'!BB$3,FALSE))/100</f>
        <v>-1.16083206494165E-2</v>
      </c>
      <c r="J144" s="88">
        <f>(VLOOKUP($A143,'Occupancy Raw Data'!$B$8:$BE$51,'Occupancy Raw Data'!BC$3,FALSE))/100</f>
        <v>-6.0958816399061802E-3</v>
      </c>
      <c r="K144" s="90">
        <f>(VLOOKUP($A143,'Occupancy Raw Data'!$B$8:$BE$51,'Occupancy Raw Data'!BE$3,FALSE))/100</f>
        <v>-1.56463052146655E-2</v>
      </c>
      <c r="M144" s="87">
        <f>(VLOOKUP($A143,'ADR Raw Data'!$B$6:$BE$49,'ADR Raw Data'!AT$1,FALSE))/100</f>
        <v>1.6328671970968898E-2</v>
      </c>
      <c r="N144" s="88">
        <f>(VLOOKUP($A143,'ADR Raw Data'!$B$6:$BE$49,'ADR Raw Data'!AU$1,FALSE))/100</f>
        <v>1.6766101403026402E-2</v>
      </c>
      <c r="O144" s="88">
        <f>(VLOOKUP($A143,'ADR Raw Data'!$B$6:$BE$49,'ADR Raw Data'!AV$1,FALSE))/100</f>
        <v>3.06755842788357E-2</v>
      </c>
      <c r="P144" s="88">
        <f>(VLOOKUP($A143,'ADR Raw Data'!$B$6:$BE$49,'ADR Raw Data'!AW$1,FALSE))/100</f>
        <v>1.90808537436804E-2</v>
      </c>
      <c r="Q144" s="88">
        <f>(VLOOKUP($A143,'ADR Raw Data'!$B$6:$BE$49,'ADR Raw Data'!AX$1,FALSE))/100</f>
        <v>1.11586294466385E-2</v>
      </c>
      <c r="R144" s="88">
        <f>(VLOOKUP($A143,'ADR Raw Data'!$B$6:$BE$49,'ADR Raw Data'!AY$1,FALSE))/100</f>
        <v>1.91406230275496E-2</v>
      </c>
      <c r="S144" s="89">
        <f>(VLOOKUP($A143,'ADR Raw Data'!$B$6:$BE$49,'ADR Raw Data'!BA$1,FALSE))/100</f>
        <v>1.5247762665281399E-2</v>
      </c>
      <c r="T144" s="89">
        <f>(VLOOKUP($A143,'ADR Raw Data'!$B$6:$BE$49,'ADR Raw Data'!BB$1,FALSE))/100</f>
        <v>3.1740165734044E-2</v>
      </c>
      <c r="U144" s="88">
        <f>(VLOOKUP($A143,'ADR Raw Data'!$B$6:$BE$49,'ADR Raw Data'!BC$1,FALSE))/100</f>
        <v>2.3510949093586499E-2</v>
      </c>
      <c r="V144" s="90">
        <f>(VLOOKUP($A143,'ADR Raw Data'!$B$6:$BE$49,'ADR Raw Data'!BE$1,FALSE))/100</f>
        <v>2.0873747885611096E-2</v>
      </c>
      <c r="X144" s="87">
        <f>(VLOOKUP($A143,'RevPAR Raw Data'!$B$6:$BE$49,'RevPAR Raw Data'!AT$1,FALSE))/100</f>
        <v>-2.1678525927207599E-2</v>
      </c>
      <c r="Y144" s="88">
        <f>(VLOOKUP($A143,'RevPAR Raw Data'!$B$6:$BE$49,'RevPAR Raw Data'!AU$1,FALSE))/100</f>
        <v>-8.7404602924774505E-3</v>
      </c>
      <c r="Z144" s="88">
        <f>(VLOOKUP($A143,'RevPAR Raw Data'!$B$6:$BE$49,'RevPAR Raw Data'!AV$1,FALSE))/100</f>
        <v>1.7631152726611098E-2</v>
      </c>
      <c r="AA144" s="88">
        <f>(VLOOKUP($A143,'RevPAR Raw Data'!$B$6:$BE$49,'RevPAR Raw Data'!AW$1,FALSE))/100</f>
        <v>7.2599192886312405E-4</v>
      </c>
      <c r="AB144" s="88">
        <f>(VLOOKUP($A143,'RevPAR Raw Data'!$B$6:$BE$49,'RevPAR Raw Data'!AX$1,FALSE))/100</f>
        <v>1.7454348591405299E-3</v>
      </c>
      <c r="AC144" s="88">
        <f>(VLOOKUP($A143,'RevPAR Raw Data'!$B$6:$BE$49,'RevPAR Raw Data'!AY$1,FALSE))/100</f>
        <v>-1.1441281592901198E-3</v>
      </c>
      <c r="AD144" s="89">
        <f>(VLOOKUP($A143,'RevPAR Raw Data'!$B$6:$BE$49,'RevPAR Raw Data'!BA$1,FALSE))/100</f>
        <v>1.4737725183823101E-2</v>
      </c>
      <c r="AE144" s="89">
        <f>(VLOOKUP($A143,'RevPAR Raw Data'!$B$6:$BE$49,'RevPAR Raw Data'!BB$1,FALSE))/100</f>
        <v>1.9763395063321001E-2</v>
      </c>
      <c r="AF144" s="88">
        <f>(VLOOKUP($A143,'RevPAR Raw Data'!$B$6:$BE$49,'RevPAR Raw Data'!BC$1,FALSE))/100</f>
        <v>1.7271747490763999E-2</v>
      </c>
      <c r="AG144" s="90">
        <f>(VLOOKUP($A143,'RevPAR Raw Data'!$B$6:$BE$49,'RevPAR Raw Data'!BE$1,FALSE))/100</f>
        <v>4.9008456405534202E-3</v>
      </c>
    </row>
    <row r="145" spans="1:33" ht="14.25" customHeight="1" x14ac:dyDescent="0.2">
      <c r="A145" s="190" t="s">
        <v>63</v>
      </c>
      <c r="B145" s="191"/>
      <c r="C145" s="191"/>
      <c r="D145" s="191"/>
      <c r="E145" s="191"/>
      <c r="F145" s="191"/>
      <c r="G145" s="191"/>
      <c r="H145" s="191"/>
      <c r="I145" s="191"/>
      <c r="J145" s="191"/>
      <c r="K145" s="191"/>
      <c r="M145" s="141"/>
      <c r="N145" s="141"/>
      <c r="O145" s="141"/>
      <c r="P145" s="141"/>
      <c r="Q145" s="141"/>
      <c r="R145" s="140"/>
      <c r="S145" s="141"/>
      <c r="T145" s="141"/>
      <c r="U145" s="141"/>
      <c r="V145" s="141"/>
      <c r="W145" s="141"/>
      <c r="X145" s="141"/>
      <c r="Y145" s="141"/>
      <c r="Z145" s="141"/>
      <c r="AA145" s="141"/>
      <c r="AB145" s="140"/>
      <c r="AC145" s="141"/>
      <c r="AD145" s="141"/>
      <c r="AE145" s="141"/>
      <c r="AF145" s="141"/>
      <c r="AG145" s="144"/>
    </row>
    <row r="146" spans="1:33" ht="16.5" customHeight="1" x14ac:dyDescent="0.2">
      <c r="A146" s="190"/>
      <c r="B146" s="191"/>
      <c r="C146" s="191"/>
      <c r="D146" s="191"/>
      <c r="E146" s="191"/>
      <c r="F146" s="191"/>
      <c r="G146" s="191"/>
      <c r="H146" s="191"/>
      <c r="I146" s="191"/>
      <c r="J146" s="191"/>
      <c r="K146" s="191"/>
      <c r="M146" s="141"/>
      <c r="N146" s="141"/>
      <c r="O146" s="141"/>
      <c r="P146" s="141"/>
      <c r="Q146" s="141"/>
      <c r="R146" s="140"/>
      <c r="S146" s="141"/>
      <c r="T146" s="141"/>
      <c r="U146" s="141"/>
      <c r="V146" s="141"/>
      <c r="W146" s="141"/>
      <c r="X146" s="141"/>
      <c r="Y146" s="141"/>
      <c r="Z146" s="141"/>
      <c r="AA146" s="141"/>
      <c r="AB146" s="140"/>
      <c r="AC146" s="141"/>
      <c r="AD146" s="141"/>
      <c r="AE146" s="141"/>
      <c r="AF146" s="141"/>
      <c r="AG146" s="144"/>
    </row>
    <row r="147" spans="1:33" ht="17.25" thickBot="1" x14ac:dyDescent="0.25">
      <c r="A147" s="192"/>
      <c r="B147" s="193"/>
      <c r="C147" s="193"/>
      <c r="D147" s="193"/>
      <c r="E147" s="193"/>
      <c r="F147" s="193"/>
      <c r="G147" s="193"/>
      <c r="H147" s="193"/>
      <c r="I147" s="193"/>
      <c r="J147" s="193"/>
      <c r="K147" s="193"/>
      <c r="L147" s="137"/>
      <c r="M147" s="142"/>
      <c r="N147" s="142"/>
      <c r="O147" s="142"/>
      <c r="P147" s="142"/>
      <c r="Q147" s="142"/>
      <c r="R147" s="143"/>
      <c r="S147" s="142"/>
      <c r="T147" s="142"/>
      <c r="U147" s="142"/>
      <c r="V147" s="142"/>
      <c r="W147" s="142"/>
      <c r="X147" s="142"/>
      <c r="Y147" s="142"/>
      <c r="Z147" s="142"/>
      <c r="AA147" s="142"/>
      <c r="AB147" s="143"/>
      <c r="AC147" s="142"/>
      <c r="AD147" s="142"/>
      <c r="AE147" s="142"/>
      <c r="AF147" s="142"/>
      <c r="AG147" s="145"/>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4" sqref="AA4"/>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44"/>
      <c r="B1" s="45" t="s">
        <v>64</v>
      </c>
      <c r="D1" s="6"/>
      <c r="E1" s="6"/>
      <c r="F1" s="6"/>
      <c r="G1" s="6"/>
      <c r="H1" s="6"/>
      <c r="I1" s="6"/>
      <c r="J1" s="6"/>
      <c r="K1" s="6"/>
      <c r="L1" s="6"/>
      <c r="M1" s="6"/>
      <c r="N1" s="6"/>
      <c r="O1" s="6"/>
      <c r="P1" s="6"/>
      <c r="Q1" s="6"/>
      <c r="R1" s="6"/>
      <c r="S1" s="6"/>
      <c r="T1" s="6"/>
      <c r="U1" s="6"/>
      <c r="V1" s="6"/>
      <c r="W1" s="6"/>
      <c r="X1" s="6"/>
      <c r="Y1" s="79"/>
      <c r="Z1" s="79"/>
      <c r="AA1" s="79"/>
      <c r="AB1" s="79"/>
      <c r="AC1" s="79"/>
      <c r="AD1" s="79"/>
      <c r="AE1" s="79"/>
      <c r="AF1" s="79"/>
      <c r="AG1" s="79"/>
      <c r="AH1" s="79"/>
      <c r="AI1" s="79"/>
      <c r="AJ1" s="79"/>
      <c r="AK1" s="79"/>
      <c r="AL1" s="79"/>
    </row>
    <row r="2" spans="1:50" ht="15" customHeight="1" x14ac:dyDescent="0.2">
      <c r="A2" s="6"/>
      <c r="B2" t="s">
        <v>137</v>
      </c>
      <c r="C2" s="6"/>
      <c r="D2" s="6"/>
      <c r="E2" s="6"/>
      <c r="F2" s="6"/>
      <c r="G2" s="6"/>
      <c r="H2" s="6"/>
      <c r="I2" s="6"/>
      <c r="J2" s="6"/>
      <c r="K2" s="6"/>
      <c r="L2" s="6"/>
      <c r="M2" s="6"/>
      <c r="N2" s="6"/>
      <c r="O2" s="6"/>
      <c r="P2" s="6"/>
      <c r="Q2" s="6"/>
      <c r="R2" s="6"/>
      <c r="S2" s="6"/>
      <c r="T2" s="6"/>
      <c r="U2" s="6"/>
      <c r="V2" s="6"/>
      <c r="W2" s="6"/>
      <c r="X2" s="6"/>
      <c r="Y2" s="79"/>
      <c r="Z2" s="79"/>
      <c r="AA2" s="79"/>
      <c r="AB2" s="79"/>
      <c r="AC2" s="79"/>
      <c r="AD2" s="79"/>
      <c r="AE2" s="79"/>
      <c r="AF2" s="79"/>
      <c r="AG2" s="79"/>
      <c r="AH2" s="79"/>
      <c r="AI2" s="79"/>
      <c r="AJ2" s="79"/>
      <c r="AK2" s="79"/>
      <c r="AL2" s="79"/>
    </row>
    <row r="3" spans="1:50" x14ac:dyDescent="0.2">
      <c r="A3" s="6"/>
      <c r="B3" s="6"/>
      <c r="C3" s="6"/>
      <c r="D3" s="6"/>
      <c r="E3" s="6"/>
      <c r="F3" s="6"/>
      <c r="G3" s="6"/>
      <c r="H3" s="6"/>
      <c r="I3" s="6"/>
      <c r="J3" s="6"/>
      <c r="K3" s="6"/>
      <c r="L3" s="6"/>
      <c r="M3" s="6"/>
      <c r="N3" s="6"/>
      <c r="O3" s="6"/>
      <c r="P3" s="6"/>
      <c r="Q3" s="6"/>
      <c r="R3" s="6"/>
      <c r="S3" s="6"/>
      <c r="T3" s="6"/>
      <c r="U3" s="6"/>
      <c r="V3" s="6"/>
      <c r="W3" s="6"/>
      <c r="X3" s="6"/>
      <c r="Y3" s="79"/>
      <c r="Z3" s="79"/>
      <c r="AA3" s="79"/>
      <c r="AB3" s="79"/>
      <c r="AC3" s="79"/>
      <c r="AD3" s="79"/>
      <c r="AE3" s="79"/>
      <c r="AF3" s="79"/>
      <c r="AG3" s="79"/>
      <c r="AH3" s="79"/>
      <c r="AI3" s="79"/>
      <c r="AJ3" s="79"/>
      <c r="AK3" s="79"/>
      <c r="AL3" s="79"/>
    </row>
    <row r="4" spans="1:50" x14ac:dyDescent="0.2">
      <c r="A4" s="6"/>
      <c r="B4" s="6"/>
      <c r="C4" s="6"/>
      <c r="D4" s="6"/>
      <c r="E4" s="6"/>
      <c r="F4" s="6"/>
      <c r="G4" s="6"/>
      <c r="H4" s="6"/>
      <c r="I4" s="6"/>
      <c r="J4" s="6"/>
      <c r="K4" s="6"/>
      <c r="L4" s="6"/>
      <c r="M4" s="6"/>
      <c r="N4" s="6"/>
      <c r="O4" s="6"/>
      <c r="P4" s="6"/>
      <c r="Q4" s="6"/>
      <c r="R4" s="6"/>
      <c r="S4" s="6"/>
      <c r="T4" s="6"/>
      <c r="U4" s="6"/>
      <c r="V4" s="6"/>
      <c r="W4" s="6"/>
      <c r="X4" s="6"/>
      <c r="Y4" s="79"/>
      <c r="Z4" s="79"/>
      <c r="AA4" s="79"/>
      <c r="AB4" s="79"/>
      <c r="AC4" s="79"/>
      <c r="AD4" s="79"/>
      <c r="AE4" s="79"/>
      <c r="AF4" s="79"/>
      <c r="AG4" s="79"/>
      <c r="AH4" s="79"/>
      <c r="AI4" s="79"/>
      <c r="AJ4" s="79"/>
      <c r="AK4" s="79"/>
      <c r="AL4" s="79"/>
    </row>
    <row r="5" spans="1:50" x14ac:dyDescent="0.2">
      <c r="A5" s="6"/>
      <c r="B5" s="6"/>
      <c r="C5" s="6"/>
      <c r="D5" s="6"/>
      <c r="E5" s="6"/>
      <c r="F5" s="6"/>
      <c r="G5" s="6"/>
      <c r="H5" s="6"/>
      <c r="I5" s="6"/>
      <c r="J5" s="6"/>
      <c r="K5" s="6"/>
      <c r="L5" s="6"/>
      <c r="M5" s="6"/>
      <c r="N5" s="6"/>
      <c r="O5" s="6"/>
      <c r="P5" s="6"/>
      <c r="Q5" s="6"/>
      <c r="R5" s="6"/>
      <c r="S5" s="6"/>
      <c r="T5" s="6"/>
      <c r="U5" s="6"/>
      <c r="V5" s="6"/>
      <c r="W5" s="6"/>
      <c r="X5" s="6"/>
      <c r="Y5" s="79"/>
      <c r="Z5" s="79"/>
      <c r="AA5" s="79"/>
      <c r="AB5" s="79"/>
      <c r="AC5" s="79"/>
      <c r="AD5" s="79"/>
      <c r="AE5" s="79"/>
      <c r="AF5" s="79"/>
      <c r="AG5" s="79"/>
      <c r="AH5" s="79"/>
      <c r="AI5" s="79"/>
      <c r="AJ5" s="79"/>
      <c r="AK5" s="79"/>
      <c r="AL5" s="79"/>
    </row>
    <row r="6" spans="1:50" x14ac:dyDescent="0.2">
      <c r="A6" s="6"/>
      <c r="B6" s="6"/>
      <c r="C6" s="6"/>
      <c r="D6" s="6"/>
      <c r="E6" s="6"/>
      <c r="F6" s="6"/>
      <c r="G6" s="6"/>
      <c r="H6" s="6"/>
      <c r="I6" s="6"/>
      <c r="J6" s="6"/>
      <c r="K6" s="6"/>
      <c r="L6" s="6"/>
      <c r="M6" s="6"/>
      <c r="N6" s="6"/>
      <c r="O6" s="6"/>
      <c r="P6" s="6"/>
      <c r="Q6" s="6"/>
      <c r="R6" s="6"/>
      <c r="S6" s="6"/>
      <c r="T6" s="6"/>
      <c r="U6" s="6"/>
      <c r="V6" s="6"/>
      <c r="W6" s="6"/>
      <c r="X6" s="6"/>
      <c r="Y6" s="79"/>
      <c r="Z6" s="79"/>
      <c r="AA6" s="79"/>
      <c r="AB6" s="79"/>
      <c r="AC6" s="79"/>
      <c r="AD6" s="79"/>
      <c r="AE6" s="79"/>
      <c r="AF6" s="79"/>
      <c r="AG6" s="79"/>
      <c r="AH6" s="79"/>
      <c r="AI6" s="79"/>
      <c r="AJ6" s="79"/>
      <c r="AK6" s="79"/>
      <c r="AL6" s="79"/>
    </row>
    <row r="7" spans="1:50" x14ac:dyDescent="0.2">
      <c r="A7" s="6"/>
      <c r="B7" s="6"/>
      <c r="C7" s="6"/>
      <c r="D7" s="6"/>
      <c r="E7" s="6"/>
      <c r="F7" s="6"/>
      <c r="G7" s="6"/>
      <c r="H7" s="6"/>
      <c r="I7" s="6"/>
      <c r="J7" s="6"/>
      <c r="K7" s="6"/>
      <c r="L7" s="6"/>
      <c r="M7" s="6"/>
      <c r="N7" s="6"/>
      <c r="O7" s="6"/>
      <c r="P7" s="6"/>
      <c r="Q7" s="6"/>
      <c r="R7" s="6"/>
      <c r="S7" s="6"/>
      <c r="T7" s="6"/>
      <c r="U7" s="6"/>
      <c r="V7" s="6"/>
      <c r="W7" s="6"/>
      <c r="X7" s="6"/>
      <c r="Y7" s="79"/>
      <c r="Z7" s="79"/>
      <c r="AA7" s="79"/>
      <c r="AB7" s="79"/>
      <c r="AC7" s="79"/>
      <c r="AD7" s="79"/>
      <c r="AE7" s="79"/>
      <c r="AF7" s="79"/>
      <c r="AG7" s="79"/>
      <c r="AH7" s="79"/>
      <c r="AI7" s="79"/>
      <c r="AJ7" s="79"/>
      <c r="AK7" s="79"/>
      <c r="AL7" s="79"/>
    </row>
    <row r="8" spans="1:50" ht="18" customHeight="1" x14ac:dyDescent="0.25">
      <c r="A8" s="46"/>
      <c r="B8" s="6"/>
      <c r="C8" s="6"/>
      <c r="D8" s="206">
        <v>2025</v>
      </c>
      <c r="E8" s="206"/>
      <c r="F8" s="206"/>
      <c r="G8" s="206"/>
      <c r="H8" s="206"/>
      <c r="I8" s="206"/>
      <c r="J8" s="206"/>
      <c r="K8" s="46"/>
      <c r="L8" s="46"/>
      <c r="M8" s="46"/>
      <c r="N8" s="46"/>
      <c r="O8" s="6"/>
      <c r="P8" s="206">
        <v>2024</v>
      </c>
      <c r="Q8" s="206"/>
      <c r="R8" s="206"/>
      <c r="S8" s="206"/>
      <c r="T8" s="206"/>
      <c r="U8" s="206"/>
      <c r="V8" s="206"/>
      <c r="W8" s="46"/>
      <c r="X8" s="46"/>
      <c r="Y8" s="79"/>
      <c r="Z8" s="79"/>
      <c r="AA8" s="79"/>
      <c r="AB8" s="79"/>
      <c r="AC8" s="79"/>
      <c r="AD8" s="79"/>
      <c r="AE8" s="79"/>
      <c r="AF8" s="79"/>
      <c r="AG8" s="79"/>
      <c r="AH8" s="79"/>
      <c r="AI8" s="79"/>
      <c r="AJ8" s="79"/>
      <c r="AK8" s="79"/>
      <c r="AL8" s="79"/>
    </row>
    <row r="9" spans="1:50" ht="15.75" customHeight="1" x14ac:dyDescent="0.25">
      <c r="A9" s="47"/>
      <c r="B9" s="48"/>
      <c r="C9" s="48"/>
      <c r="D9" s="49" t="s">
        <v>65</v>
      </c>
      <c r="E9" s="49" t="s">
        <v>66</v>
      </c>
      <c r="F9" s="49" t="s">
        <v>67</v>
      </c>
      <c r="G9" s="49" t="s">
        <v>68</v>
      </c>
      <c r="H9" s="49" t="s">
        <v>69</v>
      </c>
      <c r="I9" s="49" t="s">
        <v>70</v>
      </c>
      <c r="J9" s="49" t="s">
        <v>71</v>
      </c>
      <c r="K9" s="47"/>
      <c r="L9" s="47"/>
      <c r="M9" s="48"/>
      <c r="N9" s="48"/>
      <c r="O9" s="48"/>
      <c r="P9" s="49" t="s">
        <v>65</v>
      </c>
      <c r="Q9" s="49" t="s">
        <v>66</v>
      </c>
      <c r="R9" s="49" t="s">
        <v>67</v>
      </c>
      <c r="S9" s="49" t="s">
        <v>68</v>
      </c>
      <c r="T9" s="49" t="s">
        <v>69</v>
      </c>
      <c r="U9" s="49" t="s">
        <v>70</v>
      </c>
      <c r="V9" s="49" t="s">
        <v>71</v>
      </c>
      <c r="W9" s="47"/>
      <c r="X9" s="47"/>
      <c r="Y9" s="50"/>
      <c r="Z9" s="50"/>
      <c r="AA9" s="50"/>
      <c r="AB9" s="50"/>
      <c r="AC9" s="50"/>
      <c r="AD9" s="50"/>
      <c r="AE9" s="50"/>
      <c r="AF9" s="50"/>
      <c r="AG9" s="50"/>
      <c r="AH9" s="50"/>
      <c r="AI9" s="50"/>
      <c r="AJ9" s="50"/>
      <c r="AK9" s="50"/>
      <c r="AL9" s="50"/>
      <c r="AM9" s="51"/>
      <c r="AN9" s="51"/>
      <c r="AO9" s="51"/>
      <c r="AP9" s="51"/>
      <c r="AQ9" s="51"/>
      <c r="AR9" s="51"/>
      <c r="AS9" s="51"/>
      <c r="AT9" s="51"/>
      <c r="AU9" s="51"/>
      <c r="AV9" s="51"/>
      <c r="AW9" s="51"/>
      <c r="AX9" s="51"/>
    </row>
    <row r="10" spans="1:50" ht="20.100000000000001" customHeight="1" x14ac:dyDescent="0.2">
      <c r="A10" s="149"/>
      <c r="B10" s="6"/>
      <c r="C10" s="52" t="s">
        <v>73</v>
      </c>
      <c r="D10" s="53">
        <v>1</v>
      </c>
      <c r="E10" s="54">
        <v>2</v>
      </c>
      <c r="F10" s="54">
        <v>3</v>
      </c>
      <c r="G10" s="54">
        <v>4</v>
      </c>
      <c r="H10" s="54">
        <v>5</v>
      </c>
      <c r="I10" s="54">
        <v>6</v>
      </c>
      <c r="J10" s="55">
        <v>7</v>
      </c>
      <c r="K10" s="149"/>
      <c r="L10" s="149"/>
      <c r="M10" s="208" t="s">
        <v>72</v>
      </c>
      <c r="N10" s="209"/>
      <c r="O10" s="52" t="s">
        <v>73</v>
      </c>
      <c r="P10" s="53">
        <v>2</v>
      </c>
      <c r="Q10" s="54">
        <v>3</v>
      </c>
      <c r="R10" s="54">
        <v>4</v>
      </c>
      <c r="S10" s="54">
        <v>5</v>
      </c>
      <c r="T10" s="54">
        <v>6</v>
      </c>
      <c r="U10" s="54">
        <v>7</v>
      </c>
      <c r="V10" s="55">
        <v>8</v>
      </c>
      <c r="W10" s="149"/>
      <c r="X10" s="149"/>
      <c r="Y10" s="79"/>
      <c r="Z10" s="79"/>
      <c r="AA10" s="79"/>
      <c r="AB10" s="79"/>
      <c r="AC10" s="79"/>
      <c r="AD10" s="79"/>
      <c r="AE10" s="79"/>
      <c r="AF10" s="79"/>
      <c r="AG10" s="79"/>
      <c r="AH10" s="79"/>
      <c r="AI10" s="79"/>
      <c r="AJ10" s="79"/>
      <c r="AK10" s="79"/>
      <c r="AL10" s="79"/>
    </row>
    <row r="11" spans="1:50" ht="20.100000000000001" customHeight="1" x14ac:dyDescent="0.2">
      <c r="A11" s="149"/>
      <c r="B11" s="6"/>
      <c r="C11" s="52" t="s">
        <v>73</v>
      </c>
      <c r="D11" s="56">
        <v>8</v>
      </c>
      <c r="E11" s="57">
        <v>9</v>
      </c>
      <c r="F11" s="57">
        <v>10</v>
      </c>
      <c r="G11" s="57">
        <v>11</v>
      </c>
      <c r="H11" s="57">
        <v>12</v>
      </c>
      <c r="I11" s="57">
        <v>13</v>
      </c>
      <c r="J11" s="58">
        <v>14</v>
      </c>
      <c r="K11" s="149"/>
      <c r="L11" s="149"/>
      <c r="M11" s="208" t="s">
        <v>72</v>
      </c>
      <c r="N11" s="209"/>
      <c r="O11" s="52" t="s">
        <v>73</v>
      </c>
      <c r="P11" s="56">
        <v>9</v>
      </c>
      <c r="Q11" s="57">
        <v>10</v>
      </c>
      <c r="R11" s="57">
        <v>11</v>
      </c>
      <c r="S11" s="57">
        <v>12</v>
      </c>
      <c r="T11" s="57">
        <v>13</v>
      </c>
      <c r="U11" s="57">
        <v>14</v>
      </c>
      <c r="V11" s="58">
        <v>15</v>
      </c>
      <c r="W11" s="149"/>
      <c r="X11" s="149"/>
      <c r="Y11" s="79"/>
      <c r="Z11" s="79"/>
      <c r="AA11" s="79"/>
      <c r="AB11" s="79"/>
      <c r="AC11" s="79"/>
      <c r="AD11" s="79"/>
      <c r="AE11" s="79"/>
      <c r="AF11" s="79"/>
      <c r="AG11" s="79"/>
      <c r="AH11" s="79"/>
      <c r="AI11" s="79"/>
      <c r="AJ11" s="79"/>
      <c r="AK11" s="79"/>
      <c r="AL11" s="79"/>
    </row>
    <row r="12" spans="1:50" ht="20.100000000000001" customHeight="1" x14ac:dyDescent="0.2">
      <c r="A12" s="149"/>
      <c r="B12" s="6"/>
      <c r="C12" s="52" t="s">
        <v>73</v>
      </c>
      <c r="D12" s="59">
        <v>15</v>
      </c>
      <c r="E12" s="60">
        <v>16</v>
      </c>
      <c r="F12" s="60">
        <v>17</v>
      </c>
      <c r="G12" s="60">
        <v>18</v>
      </c>
      <c r="H12" s="60">
        <v>19</v>
      </c>
      <c r="I12" s="60">
        <v>20</v>
      </c>
      <c r="J12" s="61">
        <v>21</v>
      </c>
      <c r="K12" s="149"/>
      <c r="L12" s="149"/>
      <c r="M12" s="208" t="s">
        <v>72</v>
      </c>
      <c r="N12" s="209"/>
      <c r="O12" s="52" t="s">
        <v>73</v>
      </c>
      <c r="P12" s="59">
        <v>16</v>
      </c>
      <c r="Q12" s="60">
        <v>17</v>
      </c>
      <c r="R12" s="60">
        <v>18</v>
      </c>
      <c r="S12" s="60">
        <v>19</v>
      </c>
      <c r="T12" s="60">
        <v>20</v>
      </c>
      <c r="U12" s="60">
        <v>21</v>
      </c>
      <c r="V12" s="61">
        <v>22</v>
      </c>
      <c r="W12" s="149"/>
      <c r="X12" s="149"/>
      <c r="Y12" s="79"/>
      <c r="Z12" s="79"/>
      <c r="AA12" s="79"/>
      <c r="AB12" s="79"/>
      <c r="AC12" s="79"/>
      <c r="AD12" s="79"/>
      <c r="AE12" s="79"/>
      <c r="AF12" s="79"/>
      <c r="AG12" s="79"/>
      <c r="AH12" s="79"/>
      <c r="AI12" s="79"/>
      <c r="AJ12" s="79"/>
      <c r="AK12" s="79"/>
      <c r="AL12" s="79"/>
    </row>
    <row r="13" spans="1:50" ht="20.100000000000001" customHeight="1" x14ac:dyDescent="0.2">
      <c r="A13" s="149"/>
      <c r="B13" s="6"/>
      <c r="C13" s="52" t="s">
        <v>73</v>
      </c>
      <c r="D13" s="73">
        <v>22</v>
      </c>
      <c r="E13" s="74">
        <v>23</v>
      </c>
      <c r="F13" s="74">
        <v>24</v>
      </c>
      <c r="G13" s="74">
        <v>25</v>
      </c>
      <c r="H13" s="74">
        <v>26</v>
      </c>
      <c r="I13" s="74">
        <v>27</v>
      </c>
      <c r="J13" s="75">
        <v>28</v>
      </c>
      <c r="K13" s="149"/>
      <c r="L13" s="149"/>
      <c r="M13" s="208" t="s">
        <v>72</v>
      </c>
      <c r="N13" s="209"/>
      <c r="O13" s="52" t="s">
        <v>73</v>
      </c>
      <c r="P13" s="73">
        <v>23</v>
      </c>
      <c r="Q13" s="74">
        <v>24</v>
      </c>
      <c r="R13" s="74">
        <v>25</v>
      </c>
      <c r="S13" s="74">
        <v>26</v>
      </c>
      <c r="T13" s="74">
        <v>27</v>
      </c>
      <c r="U13" s="74">
        <v>28</v>
      </c>
      <c r="V13" s="75">
        <v>29</v>
      </c>
      <c r="W13" s="149"/>
      <c r="X13" s="149"/>
      <c r="Y13" s="79"/>
      <c r="Z13" s="79"/>
      <c r="AA13" s="79"/>
      <c r="AB13" s="79"/>
      <c r="AC13" s="79"/>
      <c r="AD13" s="79"/>
      <c r="AE13" s="79"/>
      <c r="AF13" s="79"/>
      <c r="AG13" s="79"/>
      <c r="AH13" s="79"/>
      <c r="AI13" s="79"/>
      <c r="AJ13" s="79"/>
      <c r="AK13" s="79"/>
      <c r="AL13" s="79"/>
    </row>
    <row r="14" spans="1:50" ht="20.100000000000001" customHeight="1" x14ac:dyDescent="0.2">
      <c r="A14" s="149"/>
      <c r="B14" s="6"/>
      <c r="C14" s="52" t="s">
        <v>133</v>
      </c>
      <c r="D14" s="62">
        <v>29</v>
      </c>
      <c r="E14" s="63">
        <v>30</v>
      </c>
      <c r="F14" s="63">
        <v>1</v>
      </c>
      <c r="G14" s="63">
        <v>2</v>
      </c>
      <c r="H14" s="63">
        <v>3</v>
      </c>
      <c r="I14" s="63">
        <v>4</v>
      </c>
      <c r="J14" s="64">
        <v>5</v>
      </c>
      <c r="K14" s="149"/>
      <c r="L14" s="149"/>
      <c r="M14" s="208" t="s">
        <v>72</v>
      </c>
      <c r="N14" s="209"/>
      <c r="O14" s="52" t="s">
        <v>133</v>
      </c>
      <c r="P14" s="62">
        <v>30</v>
      </c>
      <c r="Q14" s="63">
        <v>1</v>
      </c>
      <c r="R14" s="63">
        <v>2</v>
      </c>
      <c r="S14" s="63">
        <v>3</v>
      </c>
      <c r="T14" s="63">
        <v>4</v>
      </c>
      <c r="U14" s="63">
        <v>5</v>
      </c>
      <c r="V14" s="64">
        <v>6</v>
      </c>
      <c r="W14" s="149"/>
      <c r="X14" s="149"/>
      <c r="Y14" s="79"/>
      <c r="Z14" s="79"/>
      <c r="AA14" s="79"/>
      <c r="AB14" s="79"/>
      <c r="AC14" s="79"/>
      <c r="AD14" s="79"/>
      <c r="AE14" s="79"/>
      <c r="AF14" s="79"/>
      <c r="AG14" s="79"/>
      <c r="AH14" s="79"/>
      <c r="AI14" s="79"/>
      <c r="AJ14" s="79"/>
      <c r="AK14" s="79"/>
      <c r="AL14" s="79"/>
    </row>
    <row r="15" spans="1:50" ht="20.100000000000001" customHeight="1" x14ac:dyDescent="0.2">
      <c r="A15" s="149"/>
      <c r="B15" s="6"/>
      <c r="C15" s="52" t="s">
        <v>138</v>
      </c>
      <c r="D15" s="76">
        <v>6</v>
      </c>
      <c r="E15" s="77">
        <v>7</v>
      </c>
      <c r="F15" s="77">
        <v>8</v>
      </c>
      <c r="G15" s="77">
        <v>9</v>
      </c>
      <c r="H15" s="77">
        <v>10</v>
      </c>
      <c r="I15" s="77">
        <v>11</v>
      </c>
      <c r="J15" s="78">
        <v>12</v>
      </c>
      <c r="K15" s="149"/>
      <c r="L15" s="149"/>
      <c r="M15" s="208" t="s">
        <v>72</v>
      </c>
      <c r="N15" s="209"/>
      <c r="O15" s="52" t="s">
        <v>138</v>
      </c>
      <c r="P15" s="76">
        <v>7</v>
      </c>
      <c r="Q15" s="77">
        <v>8</v>
      </c>
      <c r="R15" s="77">
        <v>9</v>
      </c>
      <c r="S15" s="77">
        <v>10</v>
      </c>
      <c r="T15" s="77">
        <v>11</v>
      </c>
      <c r="U15" s="77">
        <v>12</v>
      </c>
      <c r="V15" s="78">
        <v>13</v>
      </c>
      <c r="W15" s="149"/>
      <c r="X15" s="149"/>
      <c r="Y15" s="79"/>
      <c r="Z15" s="79"/>
      <c r="AA15" s="79"/>
      <c r="AB15" s="79"/>
      <c r="AC15" s="79"/>
      <c r="AD15" s="79"/>
      <c r="AE15" s="79"/>
      <c r="AF15" s="79"/>
      <c r="AG15" s="79"/>
      <c r="AH15" s="79"/>
      <c r="AI15" s="79"/>
      <c r="AJ15" s="79"/>
      <c r="AK15" s="79"/>
      <c r="AL15" s="79"/>
    </row>
    <row r="16" spans="1:50" x14ac:dyDescent="0.2">
      <c r="A16" s="6"/>
      <c r="B16" s="6"/>
      <c r="C16" s="6"/>
      <c r="D16" s="6"/>
      <c r="E16" s="6"/>
      <c r="F16" s="6"/>
      <c r="G16" s="6"/>
      <c r="H16" s="6"/>
      <c r="I16" s="6"/>
      <c r="J16" s="6"/>
      <c r="K16" s="6"/>
      <c r="L16" s="6"/>
      <c r="M16" s="6"/>
      <c r="N16" s="6"/>
      <c r="O16" s="6"/>
      <c r="P16" s="6"/>
      <c r="Q16" s="6"/>
      <c r="R16" s="6"/>
      <c r="S16" s="6"/>
      <c r="T16" s="6"/>
      <c r="U16" s="6"/>
      <c r="V16" s="6"/>
      <c r="W16" s="6"/>
      <c r="X16" s="6"/>
      <c r="Y16" s="79"/>
      <c r="Z16" s="79"/>
      <c r="AA16" s="79"/>
      <c r="AB16" s="79"/>
      <c r="AC16" s="79"/>
      <c r="AD16" s="79"/>
      <c r="AE16" s="79"/>
      <c r="AF16" s="79"/>
      <c r="AG16" s="79"/>
      <c r="AH16" s="79"/>
      <c r="AI16" s="79"/>
      <c r="AJ16" s="79"/>
      <c r="AK16" s="79"/>
      <c r="AL16" s="79"/>
    </row>
    <row r="17" spans="1:50" x14ac:dyDescent="0.2">
      <c r="A17" s="6"/>
      <c r="B17" s="6"/>
      <c r="C17" s="6"/>
      <c r="D17" s="6"/>
      <c r="E17" s="6"/>
      <c r="F17" s="6"/>
      <c r="G17" s="6"/>
      <c r="H17" s="6"/>
      <c r="I17" s="6"/>
      <c r="J17" s="6"/>
      <c r="K17" s="6"/>
      <c r="L17" s="6"/>
      <c r="M17" s="6"/>
      <c r="N17" s="6"/>
      <c r="O17" s="6"/>
      <c r="P17" s="6"/>
      <c r="Q17" s="6"/>
      <c r="R17" s="6"/>
      <c r="S17" s="6"/>
      <c r="T17" s="6"/>
      <c r="U17" s="6"/>
      <c r="V17" s="6"/>
      <c r="W17" s="6"/>
      <c r="X17" s="6"/>
      <c r="Y17" s="79"/>
      <c r="Z17" s="79"/>
      <c r="AA17" s="79"/>
      <c r="AB17" s="79"/>
      <c r="AC17" s="79"/>
      <c r="AD17" s="79"/>
      <c r="AE17" s="79"/>
      <c r="AF17" s="79"/>
      <c r="AG17" s="79"/>
      <c r="AH17" s="79"/>
      <c r="AI17" s="79"/>
      <c r="AJ17" s="79"/>
      <c r="AK17" s="79"/>
      <c r="AL17" s="79"/>
    </row>
    <row r="18" spans="1:50" x14ac:dyDescent="0.2">
      <c r="A18" s="6"/>
      <c r="B18" s="6"/>
      <c r="C18" s="6"/>
      <c r="D18" s="210" t="s">
        <v>74</v>
      </c>
      <c r="E18" s="210"/>
      <c r="F18" s="210"/>
      <c r="G18" s="210"/>
      <c r="H18" s="210"/>
      <c r="I18" s="210"/>
      <c r="J18" s="210"/>
      <c r="K18" s="6"/>
      <c r="L18" s="6"/>
      <c r="M18" s="6"/>
      <c r="N18" s="6"/>
      <c r="O18" s="6"/>
      <c r="P18" s="210" t="s">
        <v>75</v>
      </c>
      <c r="Q18" s="210"/>
      <c r="R18" s="210"/>
      <c r="S18" s="210"/>
      <c r="T18" s="210"/>
      <c r="U18" s="210"/>
      <c r="V18" s="210"/>
      <c r="W18" s="6"/>
      <c r="X18" s="6"/>
      <c r="Y18" s="79"/>
      <c r="Z18" s="79"/>
      <c r="AA18" s="79"/>
      <c r="AB18" s="79"/>
      <c r="AC18" s="79"/>
      <c r="AD18" s="79"/>
      <c r="AE18" s="79"/>
      <c r="AF18" s="79"/>
      <c r="AG18" s="79"/>
      <c r="AH18" s="79"/>
      <c r="AI18" s="79"/>
      <c r="AJ18" s="79"/>
      <c r="AK18" s="79"/>
      <c r="AL18" s="79"/>
    </row>
    <row r="19" spans="1:50" ht="13.15" customHeight="1" x14ac:dyDescent="0.2">
      <c r="A19" s="6"/>
      <c r="B19" s="6"/>
      <c r="C19" s="207" t="s">
        <v>127</v>
      </c>
      <c r="D19" s="207"/>
      <c r="E19" s="207"/>
      <c r="F19" s="207"/>
      <c r="G19" s="6"/>
      <c r="H19" s="6" t="s">
        <v>128</v>
      </c>
      <c r="I19" s="6"/>
      <c r="J19" s="6"/>
      <c r="K19" s="6"/>
      <c r="L19" s="6"/>
      <c r="M19" s="6"/>
      <c r="N19" s="6"/>
      <c r="O19" s="207" t="s">
        <v>129</v>
      </c>
      <c r="P19" s="207"/>
      <c r="Q19" s="207"/>
      <c r="R19" s="207"/>
      <c r="S19" s="6"/>
      <c r="T19" s="6" t="s">
        <v>128</v>
      </c>
      <c r="U19" s="6"/>
      <c r="V19" s="6"/>
      <c r="W19" s="6"/>
      <c r="X19" s="6"/>
      <c r="Y19" s="79"/>
      <c r="Z19" s="79"/>
      <c r="AA19" s="79"/>
      <c r="AB19" s="79"/>
      <c r="AC19" s="79"/>
      <c r="AD19" s="79"/>
      <c r="AE19" s="79"/>
      <c r="AF19" s="79"/>
      <c r="AG19" s="79"/>
      <c r="AH19" s="79"/>
      <c r="AI19" s="79"/>
      <c r="AJ19" s="79"/>
      <c r="AK19" s="79"/>
      <c r="AL19" s="79"/>
    </row>
    <row r="20" spans="1:50" x14ac:dyDescent="0.2">
      <c r="A20" s="65"/>
      <c r="B20" s="65"/>
      <c r="C20" s="207" t="s">
        <v>130</v>
      </c>
      <c r="D20" s="207"/>
      <c r="E20" s="207"/>
      <c r="F20" s="207"/>
      <c r="G20" s="6"/>
      <c r="H20" s="6" t="s">
        <v>131</v>
      </c>
      <c r="I20" s="6"/>
      <c r="J20" s="6"/>
      <c r="K20" s="65"/>
      <c r="L20" s="65"/>
      <c r="M20" s="65"/>
      <c r="N20" s="65"/>
      <c r="O20" s="207" t="s">
        <v>132</v>
      </c>
      <c r="P20" s="207"/>
      <c r="Q20" s="207"/>
      <c r="R20" s="207"/>
      <c r="S20" s="6"/>
      <c r="T20" s="6" t="s">
        <v>131</v>
      </c>
      <c r="U20" s="6"/>
      <c r="V20" s="6"/>
      <c r="W20" s="6"/>
      <c r="X20" s="6"/>
      <c r="Y20" s="66"/>
      <c r="Z20" s="66"/>
      <c r="AA20" s="66"/>
      <c r="AB20" s="66"/>
      <c r="AC20" s="66"/>
      <c r="AD20" s="66"/>
      <c r="AE20" s="66"/>
      <c r="AF20" s="66"/>
      <c r="AG20" s="66"/>
      <c r="AH20" s="66"/>
      <c r="AI20" s="66"/>
      <c r="AJ20" s="66"/>
      <c r="AK20" s="66"/>
      <c r="AL20" s="66"/>
      <c r="AM20" s="1"/>
      <c r="AN20" s="1"/>
      <c r="AO20" s="1"/>
      <c r="AP20" s="1"/>
      <c r="AQ20" s="1"/>
      <c r="AR20" s="1"/>
      <c r="AS20" s="1"/>
      <c r="AT20" s="1"/>
      <c r="AU20" s="1"/>
      <c r="AV20" s="1"/>
      <c r="AW20" s="1"/>
      <c r="AX20" s="1"/>
    </row>
    <row r="21" spans="1:50" x14ac:dyDescent="0.2">
      <c r="A21" s="67"/>
      <c r="B21" s="67"/>
      <c r="C21" s="207" t="s">
        <v>134</v>
      </c>
      <c r="D21" s="207"/>
      <c r="E21" s="207"/>
      <c r="F21" s="207"/>
      <c r="G21" s="6"/>
      <c r="H21" s="6" t="s">
        <v>135</v>
      </c>
      <c r="I21" s="6"/>
      <c r="J21" s="6"/>
      <c r="K21" s="65"/>
      <c r="L21" s="65"/>
      <c r="M21" s="65"/>
      <c r="N21" s="65"/>
      <c r="O21" s="207" t="s">
        <v>136</v>
      </c>
      <c r="P21" s="207"/>
      <c r="Q21" s="207"/>
      <c r="R21" s="207"/>
      <c r="S21" s="68"/>
      <c r="T21" s="68" t="s">
        <v>135</v>
      </c>
      <c r="U21" s="68"/>
      <c r="V21" s="68"/>
      <c r="W21" s="68"/>
      <c r="X21" s="68"/>
      <c r="Y21" s="66"/>
      <c r="Z21" s="66"/>
      <c r="AA21" s="66"/>
      <c r="AB21" s="66"/>
      <c r="AC21" s="66"/>
      <c r="AD21" s="66"/>
      <c r="AE21" s="66"/>
      <c r="AF21" s="66"/>
      <c r="AG21" s="66"/>
      <c r="AH21" s="66"/>
      <c r="AI21" s="66"/>
      <c r="AJ21" s="66"/>
      <c r="AK21" s="66"/>
      <c r="AL21" s="66"/>
      <c r="AM21" s="1"/>
      <c r="AN21" s="1"/>
      <c r="AO21" s="1"/>
      <c r="AP21" s="1"/>
      <c r="AQ21" s="1"/>
      <c r="AR21" s="1"/>
      <c r="AS21" s="1"/>
      <c r="AT21" s="1"/>
      <c r="AU21" s="1"/>
      <c r="AV21" s="1"/>
      <c r="AW21" s="1"/>
      <c r="AX21" s="1"/>
    </row>
    <row r="22" spans="1:50" x14ac:dyDescent="0.2">
      <c r="A22" s="65"/>
      <c r="B22" s="65"/>
      <c r="C22" s="207"/>
      <c r="D22" s="207"/>
      <c r="E22" s="207"/>
      <c r="F22" s="207"/>
      <c r="G22" s="6"/>
      <c r="H22" s="6"/>
      <c r="I22" s="6"/>
      <c r="J22" s="6"/>
      <c r="K22" s="65"/>
      <c r="L22" s="65"/>
      <c r="M22" s="65"/>
      <c r="N22" s="65"/>
      <c r="O22" s="207"/>
      <c r="P22" s="207"/>
      <c r="Q22" s="207"/>
      <c r="R22" s="207"/>
      <c r="S22" s="6"/>
      <c r="T22" s="6"/>
      <c r="U22" s="6"/>
      <c r="V22" s="6"/>
      <c r="W22" s="6"/>
      <c r="X22" s="6"/>
      <c r="Y22" s="66"/>
      <c r="Z22" s="66"/>
      <c r="AA22" s="66"/>
      <c r="AB22" s="66"/>
      <c r="AC22" s="66"/>
      <c r="AD22" s="66"/>
      <c r="AE22" s="66"/>
      <c r="AF22" s="66"/>
      <c r="AG22" s="66"/>
      <c r="AH22" s="66"/>
      <c r="AI22" s="66"/>
      <c r="AJ22" s="66"/>
      <c r="AK22" s="66"/>
      <c r="AL22" s="66"/>
      <c r="AM22" s="1"/>
      <c r="AN22" s="1"/>
      <c r="AO22" s="1"/>
      <c r="AP22" s="1"/>
      <c r="AQ22" s="1"/>
      <c r="AR22" s="1"/>
      <c r="AS22" s="1"/>
      <c r="AT22" s="1"/>
      <c r="AU22" s="1"/>
      <c r="AV22" s="1"/>
      <c r="AW22" s="1"/>
      <c r="AX22" s="1"/>
    </row>
    <row r="23" spans="1:50" x14ac:dyDescent="0.2">
      <c r="A23" s="65"/>
      <c r="B23" s="65"/>
      <c r="C23" s="207"/>
      <c r="D23" s="207"/>
      <c r="E23" s="207"/>
      <c r="F23" s="207"/>
      <c r="G23" s="6"/>
      <c r="H23" s="6"/>
      <c r="I23" s="6"/>
      <c r="J23" s="65"/>
      <c r="K23" s="65"/>
      <c r="L23" s="65"/>
      <c r="M23" s="65"/>
      <c r="N23" s="65"/>
      <c r="O23" s="207"/>
      <c r="P23" s="207"/>
      <c r="Q23" s="207"/>
      <c r="R23" s="207"/>
      <c r="S23" s="6"/>
      <c r="T23" s="6"/>
      <c r="U23" s="6"/>
      <c r="V23" s="6"/>
      <c r="W23" s="6"/>
      <c r="X23" s="65"/>
      <c r="Y23" s="66"/>
      <c r="Z23" s="66"/>
      <c r="AA23" s="66"/>
      <c r="AB23" s="66"/>
      <c r="AC23" s="66"/>
      <c r="AD23" s="66"/>
      <c r="AE23" s="66"/>
      <c r="AF23" s="66"/>
      <c r="AG23" s="66"/>
      <c r="AH23" s="66"/>
      <c r="AI23" s="66"/>
      <c r="AJ23" s="66"/>
      <c r="AK23" s="66"/>
      <c r="AL23" s="66"/>
      <c r="AM23" s="1"/>
      <c r="AN23" s="1"/>
      <c r="AO23" s="1"/>
      <c r="AP23" s="1"/>
      <c r="AQ23" s="1"/>
      <c r="AR23" s="1"/>
      <c r="AS23" s="1"/>
      <c r="AT23" s="1"/>
      <c r="AU23" s="1"/>
      <c r="AV23" s="1"/>
      <c r="AW23" s="1"/>
      <c r="AX23" s="1"/>
    </row>
    <row r="24" spans="1:50" x14ac:dyDescent="0.2">
      <c r="A24" s="6"/>
      <c r="B24" s="6"/>
      <c r="C24" s="207"/>
      <c r="D24" s="207"/>
      <c r="E24" s="207"/>
      <c r="F24" s="207"/>
      <c r="G24" s="6"/>
      <c r="H24" s="6"/>
      <c r="I24" s="6"/>
      <c r="J24" s="6"/>
      <c r="K24" s="6"/>
      <c r="L24" s="6"/>
      <c r="M24" s="6"/>
      <c r="N24" s="6"/>
      <c r="O24" s="207"/>
      <c r="P24" s="207"/>
      <c r="Q24" s="207"/>
      <c r="R24" s="207"/>
      <c r="S24" s="6"/>
      <c r="T24" s="6"/>
      <c r="U24" s="6"/>
      <c r="V24" s="6"/>
      <c r="W24" s="6"/>
      <c r="X24" s="6"/>
      <c r="Y24" s="79"/>
      <c r="Z24" s="79"/>
      <c r="AA24" s="79"/>
      <c r="AB24" s="79"/>
      <c r="AC24" s="79"/>
      <c r="AD24" s="79"/>
      <c r="AE24" s="79"/>
      <c r="AF24" s="79"/>
      <c r="AG24" s="79"/>
      <c r="AH24" s="79"/>
      <c r="AI24" s="79"/>
      <c r="AJ24" s="79"/>
      <c r="AK24" s="79"/>
      <c r="AL24" s="79"/>
    </row>
    <row r="25" spans="1:50" ht="12.75" customHeight="1" x14ac:dyDescent="0.2">
      <c r="Y25" s="79"/>
      <c r="Z25" s="79"/>
      <c r="AA25" s="79"/>
      <c r="AB25" s="79"/>
      <c r="AC25" s="79"/>
      <c r="AD25" s="79"/>
      <c r="AE25" s="79"/>
      <c r="AF25" s="79"/>
      <c r="AG25" s="79"/>
      <c r="AH25" s="79"/>
      <c r="AI25" s="79"/>
      <c r="AJ25" s="79"/>
      <c r="AK25" s="79"/>
      <c r="AL25" s="79"/>
    </row>
    <row r="26" spans="1:50" x14ac:dyDescent="0.2">
      <c r="A26" s="6"/>
      <c r="B26" s="6"/>
      <c r="C26" s="207"/>
      <c r="D26" s="207"/>
      <c r="E26" s="207"/>
      <c r="F26" s="207"/>
      <c r="G26" s="6"/>
      <c r="H26" s="6"/>
      <c r="I26" s="6"/>
      <c r="J26" s="6"/>
      <c r="K26" s="6"/>
      <c r="L26" s="6"/>
      <c r="M26" s="6"/>
      <c r="N26" s="6"/>
      <c r="O26" s="207"/>
      <c r="P26" s="207"/>
      <c r="Q26" s="207"/>
      <c r="R26" s="207"/>
      <c r="S26" s="6"/>
      <c r="T26" s="6"/>
      <c r="U26" s="6"/>
      <c r="V26" s="6"/>
      <c r="W26" s="6"/>
      <c r="X26" s="6"/>
      <c r="Y26" s="79"/>
      <c r="Z26" s="79"/>
      <c r="AA26" s="79"/>
      <c r="AB26" s="79"/>
      <c r="AC26" s="79"/>
      <c r="AD26" s="79"/>
      <c r="AE26" s="79"/>
      <c r="AF26" s="79"/>
      <c r="AG26" s="79"/>
      <c r="AH26" s="79"/>
      <c r="AI26" s="79"/>
      <c r="AJ26" s="79"/>
      <c r="AK26" s="79"/>
      <c r="AL26" s="79"/>
    </row>
    <row r="27" spans="1:50" x14ac:dyDescent="0.2">
      <c r="A27" s="6"/>
      <c r="B27" s="6"/>
      <c r="C27" s="207"/>
      <c r="D27" s="211"/>
      <c r="E27" s="211"/>
      <c r="F27" s="6"/>
      <c r="G27" s="6"/>
      <c r="H27" s="6"/>
      <c r="I27" s="6"/>
      <c r="J27" s="6"/>
      <c r="K27" s="6"/>
      <c r="L27" s="6"/>
      <c r="M27" s="6"/>
      <c r="N27" s="6"/>
      <c r="O27" s="207"/>
      <c r="P27" s="211"/>
      <c r="Q27" s="211"/>
      <c r="R27" s="6"/>
      <c r="S27" s="6"/>
      <c r="T27" s="6"/>
      <c r="U27" s="6"/>
      <c r="V27" s="6"/>
      <c r="W27" s="6"/>
      <c r="X27" s="6"/>
      <c r="Y27" s="79"/>
      <c r="Z27" s="79"/>
      <c r="AA27" s="79"/>
      <c r="AB27" s="79"/>
      <c r="AC27" s="79"/>
      <c r="AD27" s="79"/>
      <c r="AE27" s="79"/>
      <c r="AF27" s="79"/>
      <c r="AG27" s="79"/>
      <c r="AH27" s="79"/>
      <c r="AI27" s="79"/>
      <c r="AJ27" s="79"/>
      <c r="AK27" s="79"/>
      <c r="AL27" s="79"/>
    </row>
    <row r="28" spans="1:50" x14ac:dyDescent="0.2">
      <c r="A28" s="6"/>
      <c r="B28" s="6"/>
      <c r="C28" s="207"/>
      <c r="D28" s="211"/>
      <c r="E28" s="211"/>
      <c r="F28" s="6"/>
      <c r="G28" s="6"/>
      <c r="H28" s="6"/>
      <c r="I28" s="6"/>
      <c r="J28" s="6"/>
      <c r="K28" s="6"/>
      <c r="L28" s="6"/>
      <c r="M28" s="6"/>
      <c r="N28" s="6"/>
      <c r="O28" s="207"/>
      <c r="P28" s="211"/>
      <c r="Q28" s="211"/>
      <c r="R28" s="6"/>
      <c r="S28" s="6"/>
      <c r="T28" s="6"/>
      <c r="U28" s="6"/>
      <c r="V28" s="6"/>
      <c r="W28" s="6"/>
      <c r="X28" s="6"/>
      <c r="Y28" s="79"/>
      <c r="Z28" s="79"/>
      <c r="AA28" s="79"/>
      <c r="AB28" s="79"/>
      <c r="AC28" s="79"/>
      <c r="AD28" s="79"/>
      <c r="AE28" s="79"/>
      <c r="AF28" s="79"/>
      <c r="AG28" s="79"/>
      <c r="AH28" s="79"/>
      <c r="AI28" s="79"/>
      <c r="AJ28" s="79"/>
      <c r="AK28" s="79"/>
      <c r="AL28" s="79"/>
    </row>
    <row r="29" spans="1:50" x14ac:dyDescent="0.2">
      <c r="A29" s="6"/>
      <c r="B29" s="6"/>
      <c r="C29" s="207"/>
      <c r="D29" s="211"/>
      <c r="E29" s="211"/>
      <c r="F29" s="6"/>
      <c r="G29" s="6"/>
      <c r="H29" s="6"/>
      <c r="I29" s="6"/>
      <c r="J29" s="6"/>
      <c r="K29" s="6"/>
      <c r="L29" s="6"/>
      <c r="M29" s="6"/>
      <c r="N29" s="6"/>
      <c r="O29" s="207"/>
      <c r="P29" s="211"/>
      <c r="Q29" s="211"/>
      <c r="R29" s="6"/>
      <c r="T29" s="6"/>
      <c r="U29" s="6"/>
      <c r="V29" s="6"/>
      <c r="W29" s="6"/>
      <c r="X29" s="6"/>
      <c r="Y29" s="79"/>
      <c r="Z29" s="79"/>
      <c r="AA29" s="79"/>
      <c r="AB29" s="79"/>
      <c r="AC29" s="79"/>
      <c r="AD29" s="79"/>
      <c r="AE29" s="79"/>
      <c r="AF29" s="79"/>
      <c r="AG29" s="79"/>
      <c r="AH29" s="79"/>
      <c r="AI29" s="79"/>
      <c r="AJ29" s="79"/>
      <c r="AK29" s="79"/>
      <c r="AL29" s="79"/>
    </row>
    <row r="30" spans="1:50" x14ac:dyDescent="0.2">
      <c r="A30" s="6"/>
      <c r="B30" s="6"/>
      <c r="C30" s="150"/>
      <c r="D30" s="6"/>
      <c r="E30" s="6"/>
      <c r="F30" s="6"/>
      <c r="G30" s="69" t="s">
        <v>76</v>
      </c>
      <c r="H30" s="6">
        <v>30</v>
      </c>
      <c r="I30" s="6"/>
      <c r="J30" s="6"/>
      <c r="K30" s="6"/>
      <c r="L30" s="6"/>
      <c r="M30" s="6"/>
      <c r="N30" s="6"/>
      <c r="O30" s="150"/>
      <c r="P30" s="6"/>
      <c r="Q30" s="6"/>
      <c r="R30" s="6"/>
      <c r="S30" s="69" t="s">
        <v>76</v>
      </c>
      <c r="T30" s="6">
        <v>30</v>
      </c>
      <c r="U30" s="6"/>
      <c r="V30" s="6"/>
      <c r="W30" s="6"/>
      <c r="X30" s="6"/>
      <c r="Y30" s="79"/>
      <c r="Z30" s="79"/>
      <c r="AA30" s="79"/>
      <c r="AB30" s="79"/>
      <c r="AC30" s="79"/>
      <c r="AD30" s="79"/>
      <c r="AE30" s="79"/>
      <c r="AF30" s="79"/>
      <c r="AG30" s="79"/>
      <c r="AH30" s="79"/>
      <c r="AI30" s="79"/>
      <c r="AJ30" s="79"/>
      <c r="AK30" s="79"/>
      <c r="AL30" s="79"/>
    </row>
    <row r="31" spans="1:50" x14ac:dyDescent="0.2">
      <c r="A31" s="6"/>
      <c r="B31" s="6"/>
      <c r="C31" s="150"/>
      <c r="D31" s="6"/>
      <c r="E31" s="6"/>
      <c r="F31" s="6"/>
      <c r="G31" s="69" t="s">
        <v>77</v>
      </c>
      <c r="H31" s="6">
        <v>12</v>
      </c>
      <c r="I31" s="6"/>
      <c r="J31" s="6"/>
      <c r="K31" s="6"/>
      <c r="L31" s="6"/>
      <c r="M31" s="6"/>
      <c r="N31" s="6"/>
      <c r="O31" s="150"/>
      <c r="P31" s="6"/>
      <c r="Q31" s="6"/>
      <c r="R31" s="6"/>
      <c r="S31" s="69" t="s">
        <v>77</v>
      </c>
      <c r="T31" s="6">
        <v>12</v>
      </c>
      <c r="U31" s="6"/>
      <c r="V31" s="6"/>
      <c r="W31" s="6"/>
      <c r="X31" s="6"/>
      <c r="Y31" s="79"/>
      <c r="Z31" s="79"/>
      <c r="AA31" s="79"/>
      <c r="AB31" s="79"/>
      <c r="AC31" s="79"/>
      <c r="AD31" s="79"/>
      <c r="AE31" s="79"/>
      <c r="AF31" s="79"/>
      <c r="AG31" s="79"/>
      <c r="AH31" s="79"/>
      <c r="AI31" s="79"/>
      <c r="AJ31" s="79"/>
      <c r="AK31" s="79"/>
      <c r="AL31" s="79"/>
    </row>
    <row r="32" spans="1:50" x14ac:dyDescent="0.2">
      <c r="A32" s="6"/>
      <c r="B32" s="6"/>
      <c r="C32" s="150"/>
      <c r="D32" s="6"/>
      <c r="E32" s="6"/>
      <c r="F32" s="6"/>
      <c r="G32" s="6"/>
      <c r="H32" s="6"/>
      <c r="I32" s="6"/>
      <c r="J32" s="6"/>
      <c r="K32" s="6"/>
      <c r="L32" s="6"/>
      <c r="M32" s="6"/>
      <c r="N32" s="6"/>
      <c r="O32" s="150"/>
      <c r="P32" s="6"/>
      <c r="Q32" s="6"/>
      <c r="R32" s="6"/>
      <c r="S32" s="6"/>
      <c r="T32" s="6"/>
      <c r="U32" s="6"/>
      <c r="V32" s="6"/>
      <c r="W32" s="6"/>
      <c r="X32" s="6"/>
      <c r="Y32" s="79"/>
      <c r="Z32" s="79"/>
      <c r="AA32" s="79"/>
      <c r="AB32" s="79"/>
      <c r="AC32" s="79"/>
      <c r="AD32" s="79"/>
      <c r="AE32" s="79"/>
      <c r="AF32" s="79"/>
      <c r="AG32" s="79"/>
      <c r="AH32" s="79"/>
      <c r="AI32" s="79"/>
      <c r="AJ32" s="79"/>
      <c r="AK32" s="79"/>
      <c r="AL32" s="79"/>
    </row>
    <row r="33" spans="1:38" x14ac:dyDescent="0.2">
      <c r="A33" s="6"/>
      <c r="B33" s="6"/>
      <c r="C33" s="150"/>
      <c r="D33" s="6"/>
      <c r="E33" s="6"/>
      <c r="F33" s="6"/>
      <c r="G33" s="6"/>
      <c r="H33" s="6"/>
      <c r="I33" s="6"/>
      <c r="J33" s="6"/>
      <c r="K33" s="6"/>
      <c r="L33" s="6"/>
      <c r="M33" s="6"/>
      <c r="N33" s="6"/>
      <c r="O33" s="150"/>
      <c r="P33" s="6"/>
      <c r="Q33" s="6"/>
      <c r="R33" s="6"/>
      <c r="S33" s="6"/>
      <c r="T33" s="6"/>
      <c r="U33" s="6"/>
      <c r="V33" s="6"/>
      <c r="W33" s="6"/>
      <c r="X33" s="6"/>
      <c r="Y33" s="79"/>
      <c r="Z33" s="79"/>
      <c r="AA33" s="79"/>
      <c r="AB33" s="79"/>
      <c r="AC33" s="79"/>
      <c r="AD33" s="79"/>
      <c r="AE33" s="79"/>
      <c r="AF33" s="79"/>
      <c r="AG33" s="79"/>
      <c r="AH33" s="79"/>
      <c r="AI33" s="79"/>
      <c r="AJ33" s="79"/>
      <c r="AK33" s="79"/>
      <c r="AL33" s="79"/>
    </row>
    <row r="34" spans="1:38" x14ac:dyDescent="0.2">
      <c r="A34" s="6"/>
      <c r="B34" s="70"/>
      <c r="C34" s="71"/>
      <c r="D34" s="6"/>
      <c r="E34" s="6"/>
      <c r="F34" s="6"/>
      <c r="G34" s="6"/>
      <c r="H34" s="6"/>
      <c r="I34" s="6"/>
      <c r="J34" s="6"/>
      <c r="K34" s="6"/>
      <c r="L34" s="6"/>
      <c r="M34" s="6"/>
      <c r="N34" s="6"/>
      <c r="O34" s="150"/>
      <c r="P34" s="6"/>
      <c r="Q34" s="6"/>
      <c r="R34" s="6"/>
      <c r="S34" s="6"/>
      <c r="T34" s="6"/>
      <c r="U34" s="6"/>
      <c r="V34" s="6"/>
      <c r="W34" s="6"/>
      <c r="X34" s="6"/>
      <c r="Y34" s="79"/>
      <c r="Z34" s="79"/>
      <c r="AA34" s="79"/>
      <c r="AB34" s="79"/>
      <c r="AC34" s="79"/>
      <c r="AD34" s="79"/>
      <c r="AE34" s="79"/>
      <c r="AF34" s="79"/>
      <c r="AG34" s="79"/>
      <c r="AH34" s="79"/>
      <c r="AI34" s="79"/>
      <c r="AJ34" s="79"/>
      <c r="AK34" s="79"/>
      <c r="AL34" s="79"/>
    </row>
    <row r="35" spans="1:38" x14ac:dyDescent="0.2">
      <c r="A35" s="6"/>
      <c r="B35" s="70"/>
      <c r="C35" s="71"/>
      <c r="D35" s="6"/>
      <c r="E35" s="6"/>
      <c r="F35" s="6"/>
      <c r="G35" s="6"/>
      <c r="H35" s="6"/>
      <c r="I35" s="6"/>
      <c r="J35" s="6"/>
      <c r="K35" s="6"/>
      <c r="L35" s="6"/>
      <c r="M35" s="6"/>
      <c r="N35" s="6"/>
      <c r="O35" s="6"/>
      <c r="P35" s="6"/>
      <c r="Q35" s="6"/>
      <c r="R35" s="6"/>
      <c r="S35" s="6"/>
      <c r="T35" s="6"/>
      <c r="U35" s="6"/>
      <c r="V35" s="6"/>
      <c r="W35" s="6"/>
      <c r="X35" s="6"/>
      <c r="Y35" s="79"/>
      <c r="Z35" s="79"/>
      <c r="AA35" s="79"/>
      <c r="AB35" s="79"/>
      <c r="AC35" s="79"/>
      <c r="AD35" s="79"/>
      <c r="AE35" s="79"/>
      <c r="AF35" s="79"/>
      <c r="AG35" s="79"/>
      <c r="AH35" s="79"/>
      <c r="AI35" s="79"/>
      <c r="AJ35" s="79"/>
      <c r="AK35" s="79"/>
      <c r="AL35" s="79"/>
    </row>
    <row r="36" spans="1:38" x14ac:dyDescent="0.2">
      <c r="A36" s="6"/>
      <c r="B36" s="6"/>
      <c r="C36" s="71"/>
      <c r="D36" s="6"/>
      <c r="E36" s="6"/>
      <c r="F36" s="6"/>
      <c r="G36" s="6"/>
      <c r="H36" s="6"/>
      <c r="I36" s="6"/>
      <c r="J36" s="6"/>
      <c r="K36" s="6"/>
      <c r="L36" s="6"/>
      <c r="M36" s="6"/>
      <c r="N36" s="6"/>
      <c r="O36" s="6"/>
      <c r="P36" s="6"/>
      <c r="Q36" s="6"/>
      <c r="R36" s="6"/>
      <c r="S36" s="6"/>
      <c r="T36" s="6"/>
      <c r="U36" s="6"/>
      <c r="V36" s="6"/>
      <c r="W36" s="6"/>
      <c r="X36" s="6"/>
      <c r="Y36" s="79"/>
      <c r="Z36" s="79"/>
      <c r="AA36" s="79"/>
      <c r="AB36" s="79"/>
      <c r="AC36" s="79"/>
      <c r="AD36" s="79"/>
      <c r="AE36" s="79"/>
      <c r="AF36" s="79"/>
      <c r="AG36" s="79"/>
      <c r="AH36" s="79"/>
      <c r="AI36" s="79"/>
      <c r="AJ36" s="79"/>
      <c r="AK36" s="79"/>
      <c r="AL36" s="79"/>
    </row>
    <row r="37" spans="1:38" x14ac:dyDescent="0.2">
      <c r="A37" s="6"/>
      <c r="C37" s="72" t="s">
        <v>139</v>
      </c>
      <c r="D37" s="6"/>
      <c r="E37" s="6"/>
      <c r="F37" s="6"/>
      <c r="G37" s="6"/>
      <c r="H37" s="6"/>
      <c r="I37" s="6"/>
      <c r="J37" s="6"/>
      <c r="K37" s="6"/>
      <c r="L37" s="6"/>
      <c r="M37" s="6"/>
      <c r="N37" s="6"/>
      <c r="O37" s="6"/>
      <c r="P37" s="6"/>
      <c r="Q37" s="6"/>
      <c r="R37" s="6"/>
      <c r="S37" s="6"/>
      <c r="T37" s="6"/>
      <c r="U37" s="6"/>
      <c r="V37" s="6"/>
      <c r="W37" s="6"/>
      <c r="X37" s="6"/>
      <c r="Y37" s="79"/>
      <c r="Z37" s="79"/>
      <c r="AA37" s="79"/>
      <c r="AB37" s="79"/>
      <c r="AC37" s="79"/>
      <c r="AD37" s="79"/>
      <c r="AE37" s="79"/>
      <c r="AF37" s="79"/>
      <c r="AG37" s="79"/>
      <c r="AH37" s="79"/>
      <c r="AI37" s="79"/>
      <c r="AJ37" s="79"/>
      <c r="AK37" s="79"/>
      <c r="AL37" s="79"/>
    </row>
    <row r="38" spans="1:38" x14ac:dyDescent="0.2">
      <c r="A38" s="6"/>
      <c r="B38" s="6"/>
      <c r="C38" s="6"/>
      <c r="D38" s="6"/>
      <c r="E38" s="6"/>
      <c r="F38" s="6"/>
      <c r="G38" s="6"/>
      <c r="H38" s="6"/>
      <c r="I38" s="6"/>
      <c r="J38" s="6"/>
      <c r="K38" s="6"/>
      <c r="L38" s="6"/>
      <c r="M38" s="6"/>
      <c r="N38" s="6"/>
      <c r="O38" s="6"/>
      <c r="P38" s="6"/>
      <c r="Q38" s="6"/>
      <c r="R38" s="6"/>
      <c r="S38" s="6"/>
      <c r="T38" s="6"/>
      <c r="U38" s="6"/>
      <c r="V38" s="6"/>
      <c r="W38" s="6"/>
      <c r="X38" s="6"/>
      <c r="Y38" s="79"/>
      <c r="Z38" s="79"/>
      <c r="AA38" s="79"/>
      <c r="AB38" s="79"/>
      <c r="AC38" s="79"/>
      <c r="AD38" s="79"/>
      <c r="AE38" s="79"/>
      <c r="AF38" s="79"/>
      <c r="AG38" s="79"/>
      <c r="AH38" s="79"/>
      <c r="AI38" s="79"/>
      <c r="AJ38" s="79"/>
      <c r="AK38" s="79"/>
      <c r="AL38" s="79"/>
    </row>
    <row r="39" spans="1:38" x14ac:dyDescent="0.2">
      <c r="A39" s="6"/>
      <c r="B39" s="6"/>
      <c r="C39" s="6"/>
      <c r="D39" s="6"/>
      <c r="E39" s="6"/>
      <c r="F39" s="6"/>
      <c r="G39" s="6"/>
      <c r="H39" s="6"/>
      <c r="I39" s="6"/>
      <c r="J39" s="6"/>
      <c r="K39" s="6"/>
      <c r="L39" s="6"/>
      <c r="M39" s="6"/>
      <c r="N39" s="6"/>
      <c r="O39" s="6"/>
      <c r="P39" s="6"/>
      <c r="Q39" s="6"/>
      <c r="R39" s="6"/>
      <c r="S39" s="6"/>
      <c r="T39" s="6"/>
      <c r="U39" s="6"/>
      <c r="V39" s="6"/>
      <c r="W39" s="6"/>
      <c r="X39" s="6"/>
      <c r="Y39" s="79"/>
      <c r="Z39" s="79"/>
      <c r="AA39" s="79"/>
      <c r="AB39" s="79"/>
      <c r="AC39" s="79"/>
      <c r="AD39" s="79"/>
      <c r="AE39" s="79"/>
      <c r="AF39" s="79"/>
      <c r="AG39" s="79"/>
      <c r="AH39" s="79"/>
      <c r="AI39" s="79"/>
      <c r="AJ39" s="79"/>
      <c r="AK39" s="79"/>
      <c r="AL39" s="79"/>
    </row>
    <row r="40" spans="1:38" x14ac:dyDescent="0.2">
      <c r="A40" s="6"/>
      <c r="B40" s="6"/>
      <c r="C40" s="6"/>
      <c r="D40" s="6"/>
      <c r="E40" s="6"/>
      <c r="F40" s="6"/>
      <c r="G40" s="6"/>
      <c r="H40" s="6"/>
      <c r="I40" s="6"/>
      <c r="J40" s="6"/>
      <c r="K40" s="6"/>
      <c r="L40" s="6"/>
      <c r="M40" s="6"/>
      <c r="N40" s="6"/>
      <c r="O40" s="6"/>
      <c r="P40" s="6"/>
      <c r="Q40" s="6"/>
      <c r="R40" s="6"/>
      <c r="S40" s="6"/>
      <c r="T40" s="6"/>
      <c r="U40" s="6"/>
      <c r="V40" s="6"/>
      <c r="W40" s="6"/>
      <c r="X40" s="6"/>
      <c r="Y40" s="79"/>
      <c r="Z40" s="79"/>
      <c r="AA40" s="79"/>
      <c r="AB40" s="79"/>
      <c r="AC40" s="79"/>
      <c r="AD40" s="79"/>
      <c r="AE40" s="79"/>
      <c r="AF40" s="79"/>
      <c r="AG40" s="79"/>
      <c r="AH40" s="79"/>
      <c r="AI40" s="79"/>
      <c r="AJ40" s="79"/>
      <c r="AK40" s="79"/>
      <c r="AL40" s="79"/>
    </row>
    <row r="41" spans="1:38" x14ac:dyDescent="0.2">
      <c r="A41" s="6"/>
      <c r="B41" s="6"/>
      <c r="C41" s="6"/>
      <c r="D41" s="6"/>
      <c r="E41" s="6"/>
      <c r="F41" s="6"/>
      <c r="G41" s="6"/>
      <c r="H41" s="6"/>
      <c r="I41" s="6"/>
      <c r="J41" s="6"/>
      <c r="K41" s="6"/>
      <c r="L41" s="6"/>
      <c r="M41" s="6"/>
      <c r="N41" s="6"/>
      <c r="O41" s="6"/>
      <c r="P41" s="6"/>
      <c r="Q41" s="6"/>
      <c r="R41" s="6"/>
      <c r="S41" s="6"/>
      <c r="T41" s="6"/>
      <c r="U41" s="6"/>
      <c r="V41" s="6"/>
      <c r="W41" s="6"/>
      <c r="X41" s="6"/>
      <c r="Y41" s="79"/>
      <c r="Z41" s="79"/>
      <c r="AA41" s="79"/>
      <c r="AB41" s="79"/>
      <c r="AC41" s="79"/>
      <c r="AD41" s="79"/>
      <c r="AE41" s="79"/>
      <c r="AF41" s="79"/>
      <c r="AG41" s="79"/>
      <c r="AH41" s="79"/>
      <c r="AI41" s="79"/>
      <c r="AJ41" s="79"/>
      <c r="AK41" s="79"/>
      <c r="AL41" s="79"/>
    </row>
    <row r="42" spans="1:38" x14ac:dyDescent="0.2">
      <c r="A42" s="6"/>
      <c r="B42" s="6"/>
      <c r="C42" s="6"/>
      <c r="D42" s="6"/>
      <c r="E42" s="6"/>
      <c r="F42" s="6"/>
      <c r="G42" s="6"/>
      <c r="H42" s="6"/>
      <c r="I42" s="6"/>
      <c r="J42" s="6"/>
      <c r="K42" s="6"/>
      <c r="L42" s="6"/>
      <c r="M42" s="6"/>
      <c r="N42" s="6"/>
      <c r="O42" s="6"/>
      <c r="P42" s="6"/>
      <c r="Q42" s="6"/>
      <c r="R42" s="6"/>
      <c r="S42" s="6"/>
      <c r="T42" s="6"/>
      <c r="U42" s="6"/>
      <c r="V42" s="6"/>
      <c r="W42" s="6"/>
      <c r="X42" s="6"/>
      <c r="Y42" s="79"/>
      <c r="Z42" s="79"/>
      <c r="AA42" s="79"/>
      <c r="AB42" s="79"/>
      <c r="AC42" s="79"/>
      <c r="AD42" s="79"/>
      <c r="AE42" s="79"/>
      <c r="AF42" s="79"/>
      <c r="AG42" s="79"/>
      <c r="AH42" s="79"/>
      <c r="AI42" s="79"/>
      <c r="AJ42" s="79"/>
      <c r="AK42" s="79"/>
      <c r="AL42" s="79"/>
    </row>
    <row r="43" spans="1:38" ht="12.75" customHeight="1" x14ac:dyDescent="0.2">
      <c r="A43" s="6"/>
      <c r="X43" s="6"/>
      <c r="Y43" s="79"/>
      <c r="Z43" s="79"/>
      <c r="AA43" s="79"/>
      <c r="AB43" s="79"/>
      <c r="AC43" s="79"/>
      <c r="AD43" s="79"/>
      <c r="AE43" s="79"/>
      <c r="AF43" s="79"/>
      <c r="AG43" s="79"/>
      <c r="AH43" s="79"/>
      <c r="AI43" s="79"/>
      <c r="AJ43" s="79"/>
      <c r="AK43" s="79"/>
      <c r="AL43" s="79"/>
    </row>
    <row r="44" spans="1:38" ht="41.25" customHeight="1" x14ac:dyDescent="0.2">
      <c r="A44" s="6"/>
      <c r="B44" s="212" t="s">
        <v>78</v>
      </c>
      <c r="C44" s="212"/>
      <c r="D44" s="212"/>
      <c r="E44" s="212"/>
      <c r="F44" s="212"/>
      <c r="G44" s="212"/>
      <c r="H44" s="212"/>
      <c r="I44" s="212"/>
      <c r="J44" s="212"/>
      <c r="K44" s="212"/>
      <c r="L44" s="212"/>
      <c r="M44" s="212"/>
      <c r="N44" s="212"/>
      <c r="O44" s="212"/>
      <c r="P44" s="212"/>
      <c r="Q44" s="212"/>
      <c r="R44" s="212"/>
      <c r="S44" s="212"/>
      <c r="T44" s="212"/>
      <c r="U44" s="212"/>
      <c r="V44" s="212"/>
      <c r="W44" s="212"/>
      <c r="X44" s="6"/>
      <c r="Y44" s="79"/>
      <c r="Z44" s="79"/>
      <c r="AA44" s="79"/>
      <c r="AB44" s="79"/>
      <c r="AC44" s="79"/>
      <c r="AD44" s="79"/>
      <c r="AE44" s="79"/>
      <c r="AF44" s="79"/>
      <c r="AG44" s="79"/>
      <c r="AH44" s="79"/>
      <c r="AI44" s="79"/>
      <c r="AJ44" s="79"/>
      <c r="AK44" s="79"/>
      <c r="AL44" s="79"/>
    </row>
    <row r="45" spans="1:38" x14ac:dyDescent="0.2">
      <c r="A45" s="6"/>
      <c r="B45" s="6"/>
      <c r="C45" s="6"/>
      <c r="D45" s="6"/>
      <c r="E45" s="6"/>
      <c r="F45" s="6"/>
      <c r="G45" s="6"/>
      <c r="H45" s="6"/>
      <c r="I45" s="6"/>
      <c r="J45" s="6"/>
      <c r="K45" s="6"/>
      <c r="L45" s="6"/>
      <c r="M45" s="6"/>
      <c r="N45" s="6"/>
      <c r="O45" s="6"/>
      <c r="P45" s="6"/>
      <c r="Q45" s="6"/>
      <c r="R45" s="6"/>
      <c r="S45" s="6"/>
      <c r="T45" s="6"/>
      <c r="U45" s="6"/>
      <c r="V45" s="6"/>
      <c r="W45" s="6"/>
      <c r="X45" s="6"/>
      <c r="Y45" s="79"/>
      <c r="Z45" s="79"/>
      <c r="AA45" s="79"/>
      <c r="AB45" s="79"/>
      <c r="AC45" s="79"/>
      <c r="AD45" s="79"/>
      <c r="AE45" s="79"/>
      <c r="AF45" s="79"/>
      <c r="AG45" s="79"/>
      <c r="AH45" s="79"/>
      <c r="AI45" s="79"/>
      <c r="AJ45" s="79"/>
      <c r="AK45" s="79"/>
      <c r="AL45" s="79"/>
    </row>
    <row r="46" spans="1:38" x14ac:dyDescent="0.2">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row>
    <row r="47" spans="1:38" x14ac:dyDescent="0.2">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row>
    <row r="48" spans="1:38" x14ac:dyDescent="0.2">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row>
    <row r="49" spans="1:38" x14ac:dyDescent="0.2">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row>
    <row r="50" spans="1:38" x14ac:dyDescent="0.2">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row>
    <row r="51" spans="1:38" x14ac:dyDescent="0.2">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row>
    <row r="52" spans="1:38" x14ac:dyDescent="0.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row>
    <row r="53" spans="1:38" x14ac:dyDescent="0.2">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row>
    <row r="54" spans="1:38" x14ac:dyDescent="0.2">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row>
    <row r="55" spans="1:38" x14ac:dyDescent="0.2">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row>
    <row r="56" spans="1:38" x14ac:dyDescent="0.2">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row>
    <row r="57" spans="1:38" x14ac:dyDescent="0.2">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row>
    <row r="58" spans="1:38" x14ac:dyDescent="0.2">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zoomScale="80" zoomScaleNormal="80" workbookViewId="0">
      <selection activeCell="AG42" sqref="AG42:BE54"/>
    </sheetView>
  </sheetViews>
  <sheetFormatPr defaultRowHeight="12.75" x14ac:dyDescent="0.2"/>
  <cols>
    <col min="1" max="1" width="28" customWidth="1"/>
    <col min="2" max="2" width="19.5703125" customWidth="1"/>
    <col min="3" max="3" width="2.85546875" customWidth="1"/>
    <col min="4" max="5" width="5.42578125" customWidth="1"/>
    <col min="6" max="6" width="4.42578125" customWidth="1"/>
  </cols>
  <sheetData>
    <row r="1" spans="1:57" ht="18" x14ac:dyDescent="0.25">
      <c r="A1" s="40" t="s">
        <v>79</v>
      </c>
      <c r="B1" s="40" t="s">
        <v>140</v>
      </c>
    </row>
    <row r="2" spans="1:57" ht="72" x14ac:dyDescent="0.25">
      <c r="A2" s="41" t="s">
        <v>80</v>
      </c>
      <c r="B2" s="80" t="s">
        <v>141</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2"/>
      <c r="D4" s="225" t="s">
        <v>81</v>
      </c>
      <c r="E4" s="226"/>
      <c r="G4" s="219" t="s">
        <v>82</v>
      </c>
      <c r="H4" s="220"/>
      <c r="I4" s="220"/>
      <c r="J4" s="220"/>
      <c r="K4" s="220"/>
      <c r="L4" s="220"/>
      <c r="M4" s="220"/>
      <c r="N4" s="220"/>
      <c r="O4" s="220"/>
      <c r="P4" s="220"/>
      <c r="Q4" s="220"/>
      <c r="R4" s="220"/>
      <c r="T4" s="219" t="s">
        <v>83</v>
      </c>
      <c r="U4" s="220"/>
      <c r="V4" s="220"/>
      <c r="W4" s="220"/>
      <c r="X4" s="220"/>
      <c r="Y4" s="220"/>
      <c r="Z4" s="220"/>
      <c r="AA4" s="220"/>
      <c r="AB4" s="220"/>
      <c r="AC4" s="220"/>
      <c r="AD4" s="220"/>
      <c r="AE4" s="220"/>
      <c r="AF4" s="3"/>
      <c r="AG4" s="219" t="s">
        <v>84</v>
      </c>
      <c r="AH4" s="220"/>
      <c r="AI4" s="220"/>
      <c r="AJ4" s="220"/>
      <c r="AK4" s="220"/>
      <c r="AL4" s="220"/>
      <c r="AM4" s="220"/>
      <c r="AN4" s="220"/>
      <c r="AO4" s="220"/>
      <c r="AP4" s="220"/>
      <c r="AQ4" s="220"/>
      <c r="AR4" s="220"/>
      <c r="AT4" s="219" t="s">
        <v>85</v>
      </c>
      <c r="AU4" s="220"/>
      <c r="AV4" s="220"/>
      <c r="AW4" s="220"/>
      <c r="AX4" s="220"/>
      <c r="AY4" s="220"/>
      <c r="AZ4" s="220"/>
      <c r="BA4" s="220"/>
      <c r="BB4" s="220"/>
      <c r="BC4" s="220"/>
      <c r="BD4" s="220"/>
      <c r="BE4" s="220"/>
    </row>
    <row r="5" spans="1:57" x14ac:dyDescent="0.2">
      <c r="A5" s="31"/>
      <c r="B5" s="31"/>
      <c r="C5" s="2"/>
      <c r="D5" s="227" t="s">
        <v>86</v>
      </c>
      <c r="E5" s="229" t="s">
        <v>87</v>
      </c>
      <c r="F5" s="4"/>
      <c r="G5" s="217" t="s">
        <v>65</v>
      </c>
      <c r="H5" s="213" t="s">
        <v>66</v>
      </c>
      <c r="I5" s="213" t="s">
        <v>88</v>
      </c>
      <c r="J5" s="213" t="s">
        <v>68</v>
      </c>
      <c r="K5" s="213" t="s">
        <v>89</v>
      </c>
      <c r="L5" s="215" t="s">
        <v>90</v>
      </c>
      <c r="M5" s="4"/>
      <c r="N5" s="217" t="s">
        <v>70</v>
      </c>
      <c r="O5" s="213" t="s">
        <v>71</v>
      </c>
      <c r="P5" s="215" t="s">
        <v>91</v>
      </c>
      <c r="Q5" s="2"/>
      <c r="R5" s="221" t="s">
        <v>92</v>
      </c>
      <c r="S5" s="2"/>
      <c r="T5" s="217" t="s">
        <v>65</v>
      </c>
      <c r="U5" s="213" t="s">
        <v>66</v>
      </c>
      <c r="V5" s="213" t="s">
        <v>88</v>
      </c>
      <c r="W5" s="213" t="s">
        <v>68</v>
      </c>
      <c r="X5" s="213" t="s">
        <v>89</v>
      </c>
      <c r="Y5" s="215" t="s">
        <v>90</v>
      </c>
      <c r="Z5" s="2"/>
      <c r="AA5" s="217" t="s">
        <v>70</v>
      </c>
      <c r="AB5" s="213" t="s">
        <v>71</v>
      </c>
      <c r="AC5" s="215" t="s">
        <v>91</v>
      </c>
      <c r="AD5" s="1"/>
      <c r="AE5" s="223" t="s">
        <v>92</v>
      </c>
      <c r="AF5" s="36"/>
      <c r="AG5" s="217" t="s">
        <v>65</v>
      </c>
      <c r="AH5" s="213" t="s">
        <v>66</v>
      </c>
      <c r="AI5" s="213" t="s">
        <v>88</v>
      </c>
      <c r="AJ5" s="213" t="s">
        <v>68</v>
      </c>
      <c r="AK5" s="213" t="s">
        <v>89</v>
      </c>
      <c r="AL5" s="215" t="s">
        <v>90</v>
      </c>
      <c r="AM5" s="4"/>
      <c r="AN5" s="217" t="s">
        <v>70</v>
      </c>
      <c r="AO5" s="213" t="s">
        <v>71</v>
      </c>
      <c r="AP5" s="215" t="s">
        <v>91</v>
      </c>
      <c r="AQ5" s="2"/>
      <c r="AR5" s="221" t="s">
        <v>92</v>
      </c>
      <c r="AS5" s="2"/>
      <c r="AT5" s="217" t="s">
        <v>65</v>
      </c>
      <c r="AU5" s="213" t="s">
        <v>66</v>
      </c>
      <c r="AV5" s="213" t="s">
        <v>88</v>
      </c>
      <c r="AW5" s="213" t="s">
        <v>68</v>
      </c>
      <c r="AX5" s="213" t="s">
        <v>89</v>
      </c>
      <c r="AY5" s="215" t="s">
        <v>90</v>
      </c>
      <c r="AZ5" s="2"/>
      <c r="BA5" s="217" t="s">
        <v>70</v>
      </c>
      <c r="BB5" s="213" t="s">
        <v>71</v>
      </c>
      <c r="BC5" s="215" t="s">
        <v>91</v>
      </c>
      <c r="BD5" s="1"/>
      <c r="BE5" s="223" t="s">
        <v>92</v>
      </c>
    </row>
    <row r="6" spans="1:57" x14ac:dyDescent="0.2">
      <c r="A6" s="31"/>
      <c r="B6" s="31"/>
      <c r="C6" s="2"/>
      <c r="D6" s="228"/>
      <c r="E6" s="230"/>
      <c r="F6" s="4"/>
      <c r="G6" s="218"/>
      <c r="H6" s="214"/>
      <c r="I6" s="214"/>
      <c r="J6" s="214"/>
      <c r="K6" s="214"/>
      <c r="L6" s="216"/>
      <c r="M6" s="4"/>
      <c r="N6" s="218"/>
      <c r="O6" s="214"/>
      <c r="P6" s="216"/>
      <c r="Q6" s="2"/>
      <c r="R6" s="222"/>
      <c r="S6" s="2"/>
      <c r="T6" s="218"/>
      <c r="U6" s="214"/>
      <c r="V6" s="214"/>
      <c r="W6" s="214"/>
      <c r="X6" s="214"/>
      <c r="Y6" s="216"/>
      <c r="Z6" s="2"/>
      <c r="AA6" s="218"/>
      <c r="AB6" s="214"/>
      <c r="AC6" s="216"/>
      <c r="AD6" s="1"/>
      <c r="AE6" s="224"/>
      <c r="AF6" s="37"/>
      <c r="AG6" s="218"/>
      <c r="AH6" s="214"/>
      <c r="AI6" s="214"/>
      <c r="AJ6" s="214"/>
      <c r="AK6" s="214"/>
      <c r="AL6" s="216"/>
      <c r="AM6" s="4"/>
      <c r="AN6" s="218"/>
      <c r="AO6" s="214"/>
      <c r="AP6" s="216"/>
      <c r="AQ6" s="2"/>
      <c r="AR6" s="222"/>
      <c r="AS6" s="2"/>
      <c r="AT6" s="218"/>
      <c r="AU6" s="214"/>
      <c r="AV6" s="214"/>
      <c r="AW6" s="214"/>
      <c r="AX6" s="214"/>
      <c r="AY6" s="216"/>
      <c r="AZ6" s="2"/>
      <c r="BA6" s="218"/>
      <c r="BB6" s="214"/>
      <c r="BC6" s="216"/>
      <c r="BD6" s="1"/>
      <c r="BE6" s="224"/>
    </row>
    <row r="7" spans="1:57" ht="14.25" x14ac:dyDescent="0.2">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x14ac:dyDescent="0.2">
      <c r="A8" s="18" t="s">
        <v>13</v>
      </c>
      <c r="B8" s="2" t="str">
        <f>TRIM(A8)</f>
        <v>United States</v>
      </c>
      <c r="C8" s="8"/>
      <c r="D8" s="22" t="s">
        <v>93</v>
      </c>
      <c r="E8" s="25" t="s">
        <v>94</v>
      </c>
      <c r="F8" s="2"/>
      <c r="G8" s="28">
        <v>59.358641186697099</v>
      </c>
      <c r="H8" s="151">
        <v>69.455322447015106</v>
      </c>
      <c r="I8" s="151">
        <v>73.917127293574893</v>
      </c>
      <c r="J8" s="151">
        <v>74.047108299451907</v>
      </c>
      <c r="K8" s="151">
        <v>71.832435479302603</v>
      </c>
      <c r="L8" s="152">
        <v>69.722127459034596</v>
      </c>
      <c r="M8" s="153"/>
      <c r="N8" s="154">
        <v>76.425762213263496</v>
      </c>
      <c r="O8" s="155">
        <v>78.443479637126302</v>
      </c>
      <c r="P8" s="156">
        <v>77.434620925194906</v>
      </c>
      <c r="Q8" s="153"/>
      <c r="R8" s="157">
        <v>71.925698841554194</v>
      </c>
      <c r="S8" s="38"/>
      <c r="T8" s="28">
        <v>-0.85313539240715597</v>
      </c>
      <c r="U8" s="151">
        <v>-1.81015049107743</v>
      </c>
      <c r="V8" s="151">
        <v>-1.4414898783230801</v>
      </c>
      <c r="W8" s="151">
        <v>-1.0131909099958301</v>
      </c>
      <c r="X8" s="151">
        <v>0.18760101937047499</v>
      </c>
      <c r="Y8" s="152">
        <v>-0.99280133389757397</v>
      </c>
      <c r="Z8" s="153"/>
      <c r="AA8" s="154">
        <v>1.93399661471539</v>
      </c>
      <c r="AB8" s="155">
        <v>2.0081855555959698</v>
      </c>
      <c r="AC8" s="156">
        <v>1.9715581400598401</v>
      </c>
      <c r="AD8" s="153"/>
      <c r="AE8" s="157">
        <v>-9.9511675695998697E-2</v>
      </c>
      <c r="AF8" s="28"/>
      <c r="AG8" s="28">
        <v>55.541548792885699</v>
      </c>
      <c r="AH8" s="151">
        <v>66.389304485333597</v>
      </c>
      <c r="AI8" s="151">
        <v>71.025991037535405</v>
      </c>
      <c r="AJ8" s="151">
        <v>70.980128600367607</v>
      </c>
      <c r="AK8" s="151">
        <v>70.062023194087899</v>
      </c>
      <c r="AL8" s="152">
        <v>66.799788528140795</v>
      </c>
      <c r="AM8" s="153"/>
      <c r="AN8" s="154">
        <v>75.552877726304899</v>
      </c>
      <c r="AO8" s="155">
        <v>76.940936948156406</v>
      </c>
      <c r="AP8" s="156">
        <v>76.246907337230695</v>
      </c>
      <c r="AQ8" s="153"/>
      <c r="AR8" s="157">
        <v>69.498984693713695</v>
      </c>
      <c r="AS8" s="38"/>
      <c r="AT8" s="28">
        <v>-1.90468776024561</v>
      </c>
      <c r="AU8" s="151">
        <v>-1.9907195923685099</v>
      </c>
      <c r="AV8" s="151">
        <v>-1.37987297961106</v>
      </c>
      <c r="AW8" s="151">
        <v>-2.1477673142740201</v>
      </c>
      <c r="AX8" s="151">
        <v>-0.83324665799503195</v>
      </c>
      <c r="AY8" s="152">
        <v>-1.6395608540228399</v>
      </c>
      <c r="AZ8" s="153"/>
      <c r="BA8" s="154">
        <v>0.56505984068528203</v>
      </c>
      <c r="BB8" s="155">
        <v>-0.200364991101698</v>
      </c>
      <c r="BC8" s="156">
        <v>0.177401287991132</v>
      </c>
      <c r="BD8" s="153"/>
      <c r="BE8" s="157">
        <v>-1.07714114716567</v>
      </c>
    </row>
    <row r="9" spans="1:57" x14ac:dyDescent="0.2">
      <c r="A9" s="19" t="s">
        <v>95</v>
      </c>
      <c r="B9" s="2" t="str">
        <f>TRIM(A9)</f>
        <v>Virginia</v>
      </c>
      <c r="C9" s="9"/>
      <c r="D9" s="23" t="s">
        <v>93</v>
      </c>
      <c r="E9" s="26" t="s">
        <v>94</v>
      </c>
      <c r="F9" s="2"/>
      <c r="G9" s="29">
        <v>61.4094825996631</v>
      </c>
      <c r="H9" s="153">
        <v>73.132429409089198</v>
      </c>
      <c r="I9" s="153">
        <v>77.117112687310197</v>
      </c>
      <c r="J9" s="153">
        <v>77.928431818461107</v>
      </c>
      <c r="K9" s="153">
        <v>74.624764901842596</v>
      </c>
      <c r="L9" s="158">
        <v>72.842444283273295</v>
      </c>
      <c r="M9" s="153"/>
      <c r="N9" s="159">
        <v>78.841780476711406</v>
      </c>
      <c r="O9" s="160">
        <v>78.194569078906895</v>
      </c>
      <c r="P9" s="161">
        <v>78.518174777809094</v>
      </c>
      <c r="Q9" s="153"/>
      <c r="R9" s="162">
        <v>74.464081567426405</v>
      </c>
      <c r="S9" s="38"/>
      <c r="T9" s="29">
        <v>3.73991993553016</v>
      </c>
      <c r="U9" s="153">
        <v>1.6529025958201</v>
      </c>
      <c r="V9" s="153">
        <v>0.52315881370909101</v>
      </c>
      <c r="W9" s="153">
        <v>6.3378023196618699E-2</v>
      </c>
      <c r="X9" s="153">
        <v>2.71536076265921</v>
      </c>
      <c r="Y9" s="158">
        <v>1.62575899942651</v>
      </c>
      <c r="Z9" s="153"/>
      <c r="AA9" s="159">
        <v>4.8039138577425096</v>
      </c>
      <c r="AB9" s="160">
        <v>5.7195379380364297</v>
      </c>
      <c r="AC9" s="161">
        <v>5.2578479858538696</v>
      </c>
      <c r="AD9" s="153"/>
      <c r="AE9" s="162">
        <v>2.69326841463324</v>
      </c>
      <c r="AF9" s="29"/>
      <c r="AG9" s="29">
        <v>57.218501120940097</v>
      </c>
      <c r="AH9" s="153">
        <v>69.381662064588795</v>
      </c>
      <c r="AI9" s="153">
        <v>73.855895807115303</v>
      </c>
      <c r="AJ9" s="153">
        <v>74.1284863236082</v>
      </c>
      <c r="AK9" s="153">
        <v>72.329254201034999</v>
      </c>
      <c r="AL9" s="158">
        <v>69.382758997948301</v>
      </c>
      <c r="AM9" s="153"/>
      <c r="AN9" s="159">
        <v>79.314435334177404</v>
      </c>
      <c r="AO9" s="160">
        <v>78.342542624986095</v>
      </c>
      <c r="AP9" s="161">
        <v>78.828488979581806</v>
      </c>
      <c r="AQ9" s="153"/>
      <c r="AR9" s="162">
        <v>72.0815366230363</v>
      </c>
      <c r="AS9" s="38"/>
      <c r="AT9" s="29">
        <v>1.4228880094112499</v>
      </c>
      <c r="AU9" s="153">
        <v>-0.222789136587912</v>
      </c>
      <c r="AV9" s="153">
        <v>-1.68967008710651E-3</v>
      </c>
      <c r="AW9" s="153">
        <v>-0.96516103271507903</v>
      </c>
      <c r="AX9" s="153">
        <v>1.0967613126003899</v>
      </c>
      <c r="AY9" s="158">
        <v>0.204902868339293</v>
      </c>
      <c r="AZ9" s="153"/>
      <c r="BA9" s="159">
        <v>4.9246174216804697</v>
      </c>
      <c r="BB9" s="160">
        <v>3.24192178650816</v>
      </c>
      <c r="BC9" s="161">
        <v>4.0816551391134297</v>
      </c>
      <c r="BD9" s="153"/>
      <c r="BE9" s="162">
        <v>1.3848129959309801</v>
      </c>
    </row>
    <row r="10" spans="1:57" x14ac:dyDescent="0.2">
      <c r="A10" s="20" t="s">
        <v>41</v>
      </c>
      <c r="B10" s="2" t="str">
        <f t="shared" ref="B10:B45" si="0">TRIM(A10)</f>
        <v>Norfolk/Virginia Beach, VA</v>
      </c>
      <c r="C10" s="2"/>
      <c r="D10" s="23" t="s">
        <v>93</v>
      </c>
      <c r="E10" s="26" t="s">
        <v>94</v>
      </c>
      <c r="F10" s="2"/>
      <c r="G10" s="29">
        <v>71.772109800711107</v>
      </c>
      <c r="H10" s="153">
        <v>74.706439151679504</v>
      </c>
      <c r="I10" s="153">
        <v>78.561743713064999</v>
      </c>
      <c r="J10" s="153">
        <v>79.925298677377199</v>
      </c>
      <c r="K10" s="153">
        <v>79.861342065542701</v>
      </c>
      <c r="L10" s="158">
        <v>76.965386681675099</v>
      </c>
      <c r="M10" s="153"/>
      <c r="N10" s="159">
        <v>87.461945815958401</v>
      </c>
      <c r="O10" s="160">
        <v>89.071094169715195</v>
      </c>
      <c r="P10" s="161">
        <v>88.266519992836805</v>
      </c>
      <c r="Q10" s="153"/>
      <c r="R10" s="162">
        <v>80.194281913435603</v>
      </c>
      <c r="S10" s="38"/>
      <c r="T10" s="29">
        <v>12.0978547408893</v>
      </c>
      <c r="U10" s="153">
        <v>0.80475850597801601</v>
      </c>
      <c r="V10" s="153">
        <v>2.4388937916365201</v>
      </c>
      <c r="W10" s="153">
        <v>0.91816373293356601</v>
      </c>
      <c r="X10" s="153">
        <v>3.5267194506173198</v>
      </c>
      <c r="Y10" s="158">
        <v>3.6803807717230699</v>
      </c>
      <c r="Z10" s="153"/>
      <c r="AA10" s="159">
        <v>1.9721719411505401</v>
      </c>
      <c r="AB10" s="160">
        <v>5.0336655149539897</v>
      </c>
      <c r="AC10" s="161">
        <v>3.49423190766688</v>
      </c>
      <c r="AD10" s="153"/>
      <c r="AE10" s="162">
        <v>3.62076132155924</v>
      </c>
      <c r="AF10" s="29"/>
      <c r="AG10" s="29">
        <v>63.463506357287201</v>
      </c>
      <c r="AH10" s="153">
        <v>70.592110312363999</v>
      </c>
      <c r="AI10" s="153">
        <v>73.843664458031597</v>
      </c>
      <c r="AJ10" s="153">
        <v>75.555782956841995</v>
      </c>
      <c r="AK10" s="153">
        <v>76.565018291590903</v>
      </c>
      <c r="AL10" s="158">
        <v>72.004016475223196</v>
      </c>
      <c r="AM10" s="153"/>
      <c r="AN10" s="159">
        <v>86.949013789045495</v>
      </c>
      <c r="AO10" s="160">
        <v>87.603929494231096</v>
      </c>
      <c r="AP10" s="161">
        <v>87.276471641638295</v>
      </c>
      <c r="AQ10" s="153"/>
      <c r="AR10" s="162">
        <v>76.367575094198898</v>
      </c>
      <c r="AS10" s="38"/>
      <c r="AT10" s="29">
        <v>0.60005115789428498</v>
      </c>
      <c r="AU10" s="153">
        <v>-1.04383654278392</v>
      </c>
      <c r="AV10" s="153">
        <v>-0.73269807478618498</v>
      </c>
      <c r="AW10" s="153">
        <v>-0.90235377957741003</v>
      </c>
      <c r="AX10" s="153">
        <v>0.19351216008212399</v>
      </c>
      <c r="AY10" s="158">
        <v>-0.40148514866245599</v>
      </c>
      <c r="AZ10" s="153"/>
      <c r="BA10" s="159">
        <v>2.4722632411187502</v>
      </c>
      <c r="BB10" s="160">
        <v>2.7650948987128299</v>
      </c>
      <c r="BC10" s="161">
        <v>2.6190195127207199</v>
      </c>
      <c r="BD10" s="153"/>
      <c r="BE10" s="162">
        <v>0.56476496954658795</v>
      </c>
    </row>
    <row r="11" spans="1:57" x14ac:dyDescent="0.2">
      <c r="A11" s="20" t="s">
        <v>96</v>
      </c>
      <c r="B11" s="2" t="s">
        <v>57</v>
      </c>
      <c r="C11" s="2"/>
      <c r="D11" s="23" t="s">
        <v>93</v>
      </c>
      <c r="E11" s="26" t="s">
        <v>94</v>
      </c>
      <c r="F11" s="2"/>
      <c r="G11" s="29">
        <v>54.636270491803202</v>
      </c>
      <c r="H11" s="153">
        <v>69.693476775956199</v>
      </c>
      <c r="I11" s="153">
        <v>75.3842213114754</v>
      </c>
      <c r="J11" s="153">
        <v>76.485655737704903</v>
      </c>
      <c r="K11" s="153">
        <v>71.657274590163894</v>
      </c>
      <c r="L11" s="158">
        <v>69.571379781420703</v>
      </c>
      <c r="M11" s="153"/>
      <c r="N11" s="159">
        <v>75.029883879781394</v>
      </c>
      <c r="O11" s="160">
        <v>73.744877049180303</v>
      </c>
      <c r="P11" s="161">
        <v>74.387380464480799</v>
      </c>
      <c r="Q11" s="153"/>
      <c r="R11" s="162">
        <v>70.947379976580706</v>
      </c>
      <c r="S11" s="38"/>
      <c r="T11" s="29">
        <v>2.2322050996229401</v>
      </c>
      <c r="U11" s="153">
        <v>6.9445832045856104</v>
      </c>
      <c r="V11" s="153">
        <v>6.8235248708735599</v>
      </c>
      <c r="W11" s="153">
        <v>4.9037843657087699</v>
      </c>
      <c r="X11" s="153">
        <v>2.2878338576267101</v>
      </c>
      <c r="Y11" s="158">
        <v>4.7304601646698101</v>
      </c>
      <c r="Z11" s="153"/>
      <c r="AA11" s="159">
        <v>-2.6411812317768</v>
      </c>
      <c r="AB11" s="160">
        <v>-5.7725240899730501</v>
      </c>
      <c r="AC11" s="161">
        <v>-4.2189210429080601</v>
      </c>
      <c r="AD11" s="153"/>
      <c r="AE11" s="162">
        <v>1.8788370869017901</v>
      </c>
      <c r="AF11" s="29"/>
      <c r="AG11" s="29">
        <v>50.504824112021801</v>
      </c>
      <c r="AH11" s="153">
        <v>65.094561133879694</v>
      </c>
      <c r="AI11" s="153">
        <v>71.371243169398895</v>
      </c>
      <c r="AJ11" s="153">
        <v>71.431010928961697</v>
      </c>
      <c r="AK11" s="153">
        <v>69.978440915300496</v>
      </c>
      <c r="AL11" s="158">
        <v>65.676016051912498</v>
      </c>
      <c r="AM11" s="153"/>
      <c r="AN11" s="159">
        <v>76.638276980874295</v>
      </c>
      <c r="AO11" s="160">
        <v>75.693732923497194</v>
      </c>
      <c r="AP11" s="161">
        <v>76.166004952185702</v>
      </c>
      <c r="AQ11" s="153"/>
      <c r="AR11" s="162">
        <v>68.673155737704903</v>
      </c>
      <c r="AS11" s="38"/>
      <c r="AT11" s="29">
        <v>2.3071447159402498</v>
      </c>
      <c r="AU11" s="153">
        <v>1.4774517830131799</v>
      </c>
      <c r="AV11" s="153">
        <v>2.6429581144169298</v>
      </c>
      <c r="AW11" s="153">
        <v>1.2391061330201201</v>
      </c>
      <c r="AX11" s="153">
        <v>1.2452128301886201</v>
      </c>
      <c r="AY11" s="158">
        <v>1.7536395886516101</v>
      </c>
      <c r="AZ11" s="153"/>
      <c r="BA11" s="159">
        <v>1.2786653107736301</v>
      </c>
      <c r="BB11" s="160">
        <v>-1.04095127858968</v>
      </c>
      <c r="BC11" s="161">
        <v>0.112612447006917</v>
      </c>
      <c r="BD11" s="153"/>
      <c r="BE11" s="162">
        <v>1.2278245529424601</v>
      </c>
    </row>
    <row r="12" spans="1:57" x14ac:dyDescent="0.2">
      <c r="A12" s="20" t="s">
        <v>97</v>
      </c>
      <c r="B12" s="2" t="str">
        <f t="shared" si="0"/>
        <v>Virginia Area</v>
      </c>
      <c r="C12" s="2"/>
      <c r="D12" s="23" t="s">
        <v>93</v>
      </c>
      <c r="E12" s="26" t="s">
        <v>94</v>
      </c>
      <c r="F12" s="2"/>
      <c r="G12" s="29">
        <v>52.0382250735097</v>
      </c>
      <c r="H12" s="153">
        <v>63.385458433573902</v>
      </c>
      <c r="I12" s="153">
        <v>66.466185511895205</v>
      </c>
      <c r="J12" s="153">
        <v>67.983159582999093</v>
      </c>
      <c r="K12" s="153">
        <v>65.376904570970297</v>
      </c>
      <c r="L12" s="158">
        <v>63.049986634589601</v>
      </c>
      <c r="M12" s="153"/>
      <c r="N12" s="159">
        <v>70.504766996346703</v>
      </c>
      <c r="O12" s="160">
        <v>71.152989396774402</v>
      </c>
      <c r="P12" s="161">
        <v>70.828878196560595</v>
      </c>
      <c r="Q12" s="153"/>
      <c r="R12" s="162">
        <v>65.272527080866993</v>
      </c>
      <c r="S12" s="38"/>
      <c r="T12" s="29">
        <v>4.4123943168885003</v>
      </c>
      <c r="U12" s="153">
        <v>2.8324445856253102</v>
      </c>
      <c r="V12" s="153">
        <v>3.1006126592852299</v>
      </c>
      <c r="W12" s="153">
        <v>3.91967182862588</v>
      </c>
      <c r="X12" s="153">
        <v>6.2624500546976201</v>
      </c>
      <c r="Y12" s="158">
        <v>4.0810352615251997</v>
      </c>
      <c r="Z12" s="153"/>
      <c r="AA12" s="159">
        <v>6.3014958532648597</v>
      </c>
      <c r="AB12" s="160">
        <v>4.7104379472239</v>
      </c>
      <c r="AC12" s="161">
        <v>5.4963285183425103</v>
      </c>
      <c r="AD12" s="153"/>
      <c r="AE12" s="162">
        <v>4.5157483521160504</v>
      </c>
      <c r="AF12" s="29"/>
      <c r="AG12" s="29">
        <v>47.201354354036603</v>
      </c>
      <c r="AH12" s="153">
        <v>59.568745162026801</v>
      </c>
      <c r="AI12" s="153">
        <v>63.053756494717902</v>
      </c>
      <c r="AJ12" s="153">
        <v>65.721811671279497</v>
      </c>
      <c r="AK12" s="153">
        <v>65.643098993139006</v>
      </c>
      <c r="AL12" s="158">
        <v>60.237747314678202</v>
      </c>
      <c r="AM12" s="153"/>
      <c r="AN12" s="159">
        <v>74.348993139089302</v>
      </c>
      <c r="AO12" s="160">
        <v>71.567874008732005</v>
      </c>
      <c r="AP12" s="161">
        <v>72.958433573910696</v>
      </c>
      <c r="AQ12" s="153"/>
      <c r="AR12" s="162">
        <v>63.872217537271801</v>
      </c>
      <c r="AS12" s="38"/>
      <c r="AT12" s="29">
        <v>0.53447768969666298</v>
      </c>
      <c r="AU12" s="153">
        <v>-0.54636936651371704</v>
      </c>
      <c r="AV12" s="153">
        <v>0.50434256597071503</v>
      </c>
      <c r="AW12" s="153">
        <v>1.43614045463375</v>
      </c>
      <c r="AX12" s="153">
        <v>3.6703028587398698</v>
      </c>
      <c r="AY12" s="158">
        <v>1.1745800015457</v>
      </c>
      <c r="AZ12" s="153"/>
      <c r="BA12" s="159">
        <v>8.1417624704606606</v>
      </c>
      <c r="BB12" s="160">
        <v>4.1764063227091803</v>
      </c>
      <c r="BC12" s="161">
        <v>6.15984429693839</v>
      </c>
      <c r="BD12" s="153"/>
      <c r="BE12" s="162">
        <v>2.7493788862631701</v>
      </c>
    </row>
    <row r="13" spans="1:57" x14ac:dyDescent="0.2">
      <c r="A13" s="33" t="s">
        <v>98</v>
      </c>
      <c r="B13" s="2" t="s">
        <v>34</v>
      </c>
      <c r="C13" s="2"/>
      <c r="D13" s="23" t="s">
        <v>93</v>
      </c>
      <c r="E13" s="26" t="s">
        <v>94</v>
      </c>
      <c r="F13" s="2"/>
      <c r="G13" s="29">
        <v>66.747083077462904</v>
      </c>
      <c r="H13" s="153">
        <v>83.068690235985599</v>
      </c>
      <c r="I13" s="153">
        <v>85.923326607597104</v>
      </c>
      <c r="J13" s="153">
        <v>83.360821124660006</v>
      </c>
      <c r="K13" s="153">
        <v>75.960171944907401</v>
      </c>
      <c r="L13" s="158">
        <v>79.012018598122594</v>
      </c>
      <c r="M13" s="153"/>
      <c r="N13" s="159">
        <v>76.078603386261904</v>
      </c>
      <c r="O13" s="160">
        <v>75.744363540661396</v>
      </c>
      <c r="P13" s="161">
        <v>75.911483463461707</v>
      </c>
      <c r="Q13" s="153"/>
      <c r="R13" s="162">
        <v>78.126151416790904</v>
      </c>
      <c r="S13" s="38"/>
      <c r="T13" s="29">
        <v>-2.1177930628458502E-2</v>
      </c>
      <c r="U13" s="153">
        <v>-0.54327099479952201</v>
      </c>
      <c r="V13" s="153">
        <v>-6.0616096702905997</v>
      </c>
      <c r="W13" s="153">
        <v>-7.1222408603030098</v>
      </c>
      <c r="X13" s="153">
        <v>-4.46260472432005</v>
      </c>
      <c r="Y13" s="158">
        <v>-3.88136030180504</v>
      </c>
      <c r="Z13" s="153"/>
      <c r="AA13" s="159">
        <v>1.1386122358616999</v>
      </c>
      <c r="AB13" s="160">
        <v>4.6531931222785197</v>
      </c>
      <c r="AC13" s="161">
        <v>2.8620236690507999</v>
      </c>
      <c r="AD13" s="153"/>
      <c r="AE13" s="162">
        <v>-2.0995957545749802</v>
      </c>
      <c r="AF13" s="29"/>
      <c r="AG13" s="29">
        <v>64.219010439512203</v>
      </c>
      <c r="AH13" s="153">
        <v>78.014299499956095</v>
      </c>
      <c r="AI13" s="153">
        <v>83.444381086060105</v>
      </c>
      <c r="AJ13" s="153">
        <v>79.370558820949199</v>
      </c>
      <c r="AK13" s="153">
        <v>72.359198175278493</v>
      </c>
      <c r="AL13" s="158">
        <v>75.481489604351196</v>
      </c>
      <c r="AM13" s="153"/>
      <c r="AN13" s="159">
        <v>76.931967716466303</v>
      </c>
      <c r="AO13" s="160">
        <v>78.078340205281094</v>
      </c>
      <c r="AP13" s="161">
        <v>77.505153960873699</v>
      </c>
      <c r="AQ13" s="153"/>
      <c r="AR13" s="162">
        <v>76.059679420500501</v>
      </c>
      <c r="AS13" s="38"/>
      <c r="AT13" s="29">
        <v>0.808064780663444</v>
      </c>
      <c r="AU13" s="153">
        <v>-2.5329875053707398</v>
      </c>
      <c r="AV13" s="153">
        <v>-2.2676811652124398</v>
      </c>
      <c r="AW13" s="153">
        <v>-5.6569008319268601</v>
      </c>
      <c r="AX13" s="153">
        <v>-4.9101847491663797</v>
      </c>
      <c r="AY13" s="158">
        <v>-3.0677660253277499</v>
      </c>
      <c r="AZ13" s="153"/>
      <c r="BA13" s="159">
        <v>2.8110413137719301</v>
      </c>
      <c r="BB13" s="160">
        <v>2.7826601381862699</v>
      </c>
      <c r="BC13" s="161">
        <v>2.7967438212285698</v>
      </c>
      <c r="BD13" s="153"/>
      <c r="BE13" s="162">
        <v>-1.4305624347002699</v>
      </c>
    </row>
    <row r="14" spans="1:57" x14ac:dyDescent="0.2">
      <c r="A14" s="20" t="s">
        <v>99</v>
      </c>
      <c r="B14" s="2" t="str">
        <f t="shared" si="0"/>
        <v>Arlington, VA</v>
      </c>
      <c r="C14" s="2"/>
      <c r="D14" s="23" t="s">
        <v>93</v>
      </c>
      <c r="E14" s="26" t="s">
        <v>94</v>
      </c>
      <c r="F14" s="2"/>
      <c r="G14" s="29">
        <v>71.866413020503003</v>
      </c>
      <c r="H14" s="153">
        <v>89.674487423377698</v>
      </c>
      <c r="I14" s="153">
        <v>93.257239484252807</v>
      </c>
      <c r="J14" s="153">
        <v>94.187275417459304</v>
      </c>
      <c r="K14" s="153">
        <v>89.621644472627295</v>
      </c>
      <c r="L14" s="158">
        <v>87.721411963644002</v>
      </c>
      <c r="M14" s="153"/>
      <c r="N14" s="159">
        <v>85.415345592897907</v>
      </c>
      <c r="O14" s="160">
        <v>74.793912492073503</v>
      </c>
      <c r="P14" s="161">
        <v>80.104629042485698</v>
      </c>
      <c r="Q14" s="153"/>
      <c r="R14" s="162">
        <v>85.545188271884498</v>
      </c>
      <c r="S14" s="38"/>
      <c r="T14" s="29">
        <v>-3.44071794666185</v>
      </c>
      <c r="U14" s="153">
        <v>-1.9359233571233301</v>
      </c>
      <c r="V14" s="153">
        <v>-4.3338290702509301</v>
      </c>
      <c r="W14" s="153">
        <v>-3.20556805650856</v>
      </c>
      <c r="X14" s="153">
        <v>1.66632345349555</v>
      </c>
      <c r="Y14" s="158">
        <v>-2.2740305900539299</v>
      </c>
      <c r="Z14" s="153"/>
      <c r="AA14" s="159">
        <v>14.1777760787944</v>
      </c>
      <c r="AB14" s="160">
        <v>11.3120890874201</v>
      </c>
      <c r="AC14" s="161">
        <v>12.8217813112916</v>
      </c>
      <c r="AD14" s="153"/>
      <c r="AE14" s="162">
        <v>1.3542379123480801</v>
      </c>
      <c r="AF14" s="29"/>
      <c r="AG14" s="29">
        <v>67.802790107799595</v>
      </c>
      <c r="AH14" s="153">
        <v>84.688755020080293</v>
      </c>
      <c r="AI14" s="153">
        <v>89.830374128091293</v>
      </c>
      <c r="AJ14" s="153">
        <v>86.744345804269699</v>
      </c>
      <c r="AK14" s="153">
        <v>81.079581483829998</v>
      </c>
      <c r="AL14" s="158">
        <v>82.029169308814204</v>
      </c>
      <c r="AM14" s="153"/>
      <c r="AN14" s="159">
        <v>83.676812513210706</v>
      </c>
      <c r="AO14" s="160">
        <v>79.348974846755397</v>
      </c>
      <c r="AP14" s="161">
        <v>81.512893679982994</v>
      </c>
      <c r="AQ14" s="153"/>
      <c r="AR14" s="162">
        <v>81.881661986290993</v>
      </c>
      <c r="AS14" s="38"/>
      <c r="AT14" s="29">
        <v>4.5942905587165903</v>
      </c>
      <c r="AU14" s="153">
        <v>-0.77876418165482997</v>
      </c>
      <c r="AV14" s="153">
        <v>0.22525334498616201</v>
      </c>
      <c r="AW14" s="153">
        <v>-3.7691163635623801</v>
      </c>
      <c r="AX14" s="153">
        <v>-1.5091958658250899</v>
      </c>
      <c r="AY14" s="158">
        <v>-0.51532571498540103</v>
      </c>
      <c r="AZ14" s="153"/>
      <c r="BA14" s="159">
        <v>10.946986385661599</v>
      </c>
      <c r="BB14" s="160">
        <v>7.5937122637831296</v>
      </c>
      <c r="BC14" s="161">
        <v>9.2891403727608903</v>
      </c>
      <c r="BD14" s="153"/>
      <c r="BE14" s="162">
        <v>2.0896290225834799</v>
      </c>
    </row>
    <row r="15" spans="1:57" x14ac:dyDescent="0.2">
      <c r="A15" s="20" t="s">
        <v>38</v>
      </c>
      <c r="B15" s="2" t="str">
        <f t="shared" si="0"/>
        <v>Suburban Virginia Area</v>
      </c>
      <c r="C15" s="2"/>
      <c r="D15" s="23" t="s">
        <v>93</v>
      </c>
      <c r="E15" s="26" t="s">
        <v>94</v>
      </c>
      <c r="F15" s="2"/>
      <c r="G15" s="29">
        <v>57.872340425531902</v>
      </c>
      <c r="H15" s="153">
        <v>76.563011456628402</v>
      </c>
      <c r="I15" s="153">
        <v>80.818330605564597</v>
      </c>
      <c r="J15" s="153">
        <v>78.346972176759394</v>
      </c>
      <c r="K15" s="153">
        <v>73.306055646481099</v>
      </c>
      <c r="L15" s="158">
        <v>73.381342062193099</v>
      </c>
      <c r="M15" s="153"/>
      <c r="N15" s="159">
        <v>75.122749590834601</v>
      </c>
      <c r="O15" s="160">
        <v>75.319148936170194</v>
      </c>
      <c r="P15" s="161">
        <v>75.220949263502405</v>
      </c>
      <c r="Q15" s="153"/>
      <c r="R15" s="162">
        <v>73.906944119710005</v>
      </c>
      <c r="S15" s="38"/>
      <c r="T15" s="29">
        <v>2.7834256121573402</v>
      </c>
      <c r="U15" s="153">
        <v>2.4521871338753001</v>
      </c>
      <c r="V15" s="153">
        <v>-2.2966390270010302</v>
      </c>
      <c r="W15" s="153">
        <v>-5.39641742285579</v>
      </c>
      <c r="X15" s="153">
        <v>0.48805926282081802</v>
      </c>
      <c r="Y15" s="158">
        <v>-0.70714877005872201</v>
      </c>
      <c r="Z15" s="153"/>
      <c r="AA15" s="159">
        <v>-2.5632472468029599</v>
      </c>
      <c r="AB15" s="160">
        <v>11.485452076217101</v>
      </c>
      <c r="AC15" s="161">
        <v>3.9978887513916002</v>
      </c>
      <c r="AD15" s="153"/>
      <c r="AE15" s="162">
        <v>0.61656341908811296</v>
      </c>
      <c r="AF15" s="29"/>
      <c r="AG15" s="29">
        <v>57.340425531914804</v>
      </c>
      <c r="AH15" s="153">
        <v>73.6865793780687</v>
      </c>
      <c r="AI15" s="153">
        <v>79.500818330605497</v>
      </c>
      <c r="AJ15" s="153">
        <v>76.497545008183295</v>
      </c>
      <c r="AK15" s="153">
        <v>71.743044189852696</v>
      </c>
      <c r="AL15" s="158">
        <v>71.753682487725001</v>
      </c>
      <c r="AM15" s="153"/>
      <c r="AN15" s="159">
        <v>76.072013093289598</v>
      </c>
      <c r="AO15" s="160">
        <v>77.467266775777404</v>
      </c>
      <c r="AP15" s="161">
        <v>76.769639934533501</v>
      </c>
      <c r="AQ15" s="153"/>
      <c r="AR15" s="162">
        <v>73.186813186813097</v>
      </c>
      <c r="AS15" s="38"/>
      <c r="AT15" s="29">
        <v>2.6502186143381699</v>
      </c>
      <c r="AU15" s="153">
        <v>2.3387565681798601</v>
      </c>
      <c r="AV15" s="153">
        <v>0.72516759519190099</v>
      </c>
      <c r="AW15" s="153">
        <v>-2.6922299018028699</v>
      </c>
      <c r="AX15" s="153">
        <v>1.3524671813264599</v>
      </c>
      <c r="AY15" s="158">
        <v>0.72366417267098504</v>
      </c>
      <c r="AZ15" s="153"/>
      <c r="BA15" s="159">
        <v>1.07712732655875</v>
      </c>
      <c r="BB15" s="160">
        <v>3.8096984133324501</v>
      </c>
      <c r="BC15" s="161">
        <v>2.4376058585907501</v>
      </c>
      <c r="BD15" s="153"/>
      <c r="BE15" s="162">
        <v>1.2312856596634201</v>
      </c>
    </row>
    <row r="16" spans="1:57" x14ac:dyDescent="0.2">
      <c r="A16" s="20" t="s">
        <v>100</v>
      </c>
      <c r="B16" s="2" t="str">
        <f t="shared" si="0"/>
        <v>Alexandria, VA</v>
      </c>
      <c r="C16" s="2"/>
      <c r="D16" s="23" t="s">
        <v>93</v>
      </c>
      <c r="E16" s="26" t="s">
        <v>94</v>
      </c>
      <c r="F16" s="2"/>
      <c r="G16" s="29">
        <v>64.558139534883693</v>
      </c>
      <c r="H16" s="153">
        <v>79.709302325581305</v>
      </c>
      <c r="I16" s="153">
        <v>83.395348837209298</v>
      </c>
      <c r="J16" s="153">
        <v>82.1279069767441</v>
      </c>
      <c r="K16" s="153">
        <v>77.476744186046503</v>
      </c>
      <c r="L16" s="158">
        <v>77.453488372093005</v>
      </c>
      <c r="M16" s="153"/>
      <c r="N16" s="159">
        <v>76.360465116279002</v>
      </c>
      <c r="O16" s="160">
        <v>73.290697674418595</v>
      </c>
      <c r="P16" s="161">
        <v>74.825581395348806</v>
      </c>
      <c r="Q16" s="153"/>
      <c r="R16" s="162">
        <v>76.702657807308896</v>
      </c>
      <c r="S16" s="38"/>
      <c r="T16" s="29">
        <v>-0.68507958546139702</v>
      </c>
      <c r="U16" s="153">
        <v>-2.7858656803938899</v>
      </c>
      <c r="V16" s="153">
        <v>-8.99458908084722</v>
      </c>
      <c r="W16" s="153">
        <v>-8.6623739749966298</v>
      </c>
      <c r="X16" s="153">
        <v>1.3742861059076099</v>
      </c>
      <c r="Y16" s="158">
        <v>-4.3732278576303498</v>
      </c>
      <c r="Z16" s="153"/>
      <c r="AA16" s="159">
        <v>9.8403234717966708</v>
      </c>
      <c r="AB16" s="160">
        <v>14.107329700614301</v>
      </c>
      <c r="AC16" s="161">
        <v>11.8894445113869</v>
      </c>
      <c r="AD16" s="153"/>
      <c r="AE16" s="162">
        <v>-0.33571427503017698</v>
      </c>
      <c r="AF16" s="29"/>
      <c r="AG16" s="29">
        <v>63.869186046511601</v>
      </c>
      <c r="AH16" s="153">
        <v>77.296511627906895</v>
      </c>
      <c r="AI16" s="153">
        <v>82.561046511627893</v>
      </c>
      <c r="AJ16" s="153">
        <v>77.808139534883693</v>
      </c>
      <c r="AK16" s="153">
        <v>72.453488372093005</v>
      </c>
      <c r="AL16" s="158">
        <v>74.797674418604601</v>
      </c>
      <c r="AM16" s="153"/>
      <c r="AN16" s="159">
        <v>75.261627906976699</v>
      </c>
      <c r="AO16" s="160">
        <v>76.2558139534883</v>
      </c>
      <c r="AP16" s="161">
        <v>75.758720930232499</v>
      </c>
      <c r="AQ16" s="153"/>
      <c r="AR16" s="162">
        <v>75.072259136212594</v>
      </c>
      <c r="AS16" s="38"/>
      <c r="AT16" s="29">
        <v>-1.1035656280608599</v>
      </c>
      <c r="AU16" s="153">
        <v>-2.6923740204407598</v>
      </c>
      <c r="AV16" s="153">
        <v>-2.13731174348161</v>
      </c>
      <c r="AW16" s="153">
        <v>-5.7022855412901299</v>
      </c>
      <c r="AX16" s="153">
        <v>-0.70009856732258502</v>
      </c>
      <c r="AY16" s="158">
        <v>-2.57138438726638</v>
      </c>
      <c r="AZ16" s="153"/>
      <c r="BA16" s="159">
        <v>9.3635168746871305</v>
      </c>
      <c r="BB16" s="160">
        <v>9.5760071713708594</v>
      </c>
      <c r="BC16" s="161">
        <v>9.4703560418831696</v>
      </c>
      <c r="BD16" s="153"/>
      <c r="BE16" s="162">
        <v>0.61987122847764797</v>
      </c>
    </row>
    <row r="17" spans="1:57" x14ac:dyDescent="0.2">
      <c r="A17" s="20" t="s">
        <v>37</v>
      </c>
      <c r="B17" s="2" t="str">
        <f t="shared" si="0"/>
        <v>Fairfax/Tysons Corner, VA</v>
      </c>
      <c r="C17" s="2"/>
      <c r="D17" s="23" t="s">
        <v>93</v>
      </c>
      <c r="E17" s="26" t="s">
        <v>94</v>
      </c>
      <c r="F17" s="2"/>
      <c r="G17" s="29">
        <v>65.203327171903794</v>
      </c>
      <c r="H17" s="153">
        <v>86.772181146025801</v>
      </c>
      <c r="I17" s="153">
        <v>93.010628465804004</v>
      </c>
      <c r="J17" s="153">
        <v>90.134011090572997</v>
      </c>
      <c r="K17" s="153">
        <v>73.347966728280895</v>
      </c>
      <c r="L17" s="158">
        <v>81.693622920517498</v>
      </c>
      <c r="M17" s="153"/>
      <c r="N17" s="159">
        <v>76.975508317929695</v>
      </c>
      <c r="O17" s="160">
        <v>75.531423290203307</v>
      </c>
      <c r="P17" s="161">
        <v>76.253465804066494</v>
      </c>
      <c r="Q17" s="153"/>
      <c r="R17" s="162">
        <v>80.139292315817201</v>
      </c>
      <c r="S17" s="38"/>
      <c r="T17" s="29">
        <v>0.12795941631431401</v>
      </c>
      <c r="U17" s="153">
        <v>1.3558383430418399</v>
      </c>
      <c r="V17" s="153">
        <v>-2.0410448873633098</v>
      </c>
      <c r="W17" s="153">
        <v>-3.0876631798336298</v>
      </c>
      <c r="X17" s="153">
        <v>-3.25675175271956</v>
      </c>
      <c r="Y17" s="158">
        <v>-1.45589890064122</v>
      </c>
      <c r="Z17" s="153"/>
      <c r="AA17" s="159">
        <v>11.976009606298399</v>
      </c>
      <c r="AB17" s="160">
        <v>11.7706669692675</v>
      </c>
      <c r="AC17" s="161">
        <v>11.8742162618347</v>
      </c>
      <c r="AD17" s="153"/>
      <c r="AE17" s="162">
        <v>1.84309509603933</v>
      </c>
      <c r="AF17" s="29"/>
      <c r="AG17" s="29">
        <v>64.819200554528607</v>
      </c>
      <c r="AH17" s="153">
        <v>82.494801293900096</v>
      </c>
      <c r="AI17" s="153">
        <v>89.380198706099804</v>
      </c>
      <c r="AJ17" s="153">
        <v>84.507855822550795</v>
      </c>
      <c r="AK17" s="153">
        <v>74.171095194084998</v>
      </c>
      <c r="AL17" s="158">
        <v>79.074630314232905</v>
      </c>
      <c r="AM17" s="153"/>
      <c r="AN17" s="159">
        <v>77.0101663585951</v>
      </c>
      <c r="AO17" s="160">
        <v>78.717074861367806</v>
      </c>
      <c r="AP17" s="161">
        <v>77.863620609981496</v>
      </c>
      <c r="AQ17" s="153"/>
      <c r="AR17" s="162">
        <v>78.728627541589603</v>
      </c>
      <c r="AS17" s="38"/>
      <c r="AT17" s="29">
        <v>4.8854377904994299</v>
      </c>
      <c r="AU17" s="153">
        <v>2.0434014944868801</v>
      </c>
      <c r="AV17" s="153">
        <v>0.32734532931892901</v>
      </c>
      <c r="AW17" s="153">
        <v>-4.3781535694659501</v>
      </c>
      <c r="AX17" s="153">
        <v>-0.91269392751723399</v>
      </c>
      <c r="AY17" s="158">
        <v>0.103881775434636</v>
      </c>
      <c r="AZ17" s="153"/>
      <c r="BA17" s="159">
        <v>8.9869322935114493</v>
      </c>
      <c r="BB17" s="160">
        <v>8.3830692426386406</v>
      </c>
      <c r="BC17" s="161">
        <v>8.6808526788838893</v>
      </c>
      <c r="BD17" s="153"/>
      <c r="BE17" s="162">
        <v>2.38716769480786</v>
      </c>
    </row>
    <row r="18" spans="1:57" x14ac:dyDescent="0.2">
      <c r="A18" s="20" t="s">
        <v>39</v>
      </c>
      <c r="B18" s="2" t="str">
        <f t="shared" si="0"/>
        <v>I-95 Fredericksburg, VA</v>
      </c>
      <c r="C18" s="2"/>
      <c r="D18" s="23" t="s">
        <v>93</v>
      </c>
      <c r="E18" s="26" t="s">
        <v>94</v>
      </c>
      <c r="F18" s="2"/>
      <c r="G18" s="29">
        <v>58.761746821448298</v>
      </c>
      <c r="H18" s="153">
        <v>71.774461028192306</v>
      </c>
      <c r="I18" s="153">
        <v>72.1282476506357</v>
      </c>
      <c r="J18" s="153">
        <v>74.947484798231002</v>
      </c>
      <c r="K18" s="153">
        <v>76.8380320619126</v>
      </c>
      <c r="L18" s="158">
        <v>70.889994472083998</v>
      </c>
      <c r="M18" s="153"/>
      <c r="N18" s="159">
        <v>80.608070757324398</v>
      </c>
      <c r="O18" s="160">
        <v>77.346600331674907</v>
      </c>
      <c r="P18" s="161">
        <v>78.977335544499695</v>
      </c>
      <c r="Q18" s="153"/>
      <c r="R18" s="162">
        <v>73.200663349916994</v>
      </c>
      <c r="S18" s="38"/>
      <c r="T18" s="29">
        <v>-3.8113306336733399</v>
      </c>
      <c r="U18" s="153">
        <v>4.3431404909678699</v>
      </c>
      <c r="V18" s="153">
        <v>-4.4540769570748804</v>
      </c>
      <c r="W18" s="153">
        <v>-3.3385443087163198</v>
      </c>
      <c r="X18" s="153">
        <v>-1.4263498893284801</v>
      </c>
      <c r="Y18" s="158">
        <v>-1.77458581879907</v>
      </c>
      <c r="Z18" s="153"/>
      <c r="AA18" s="159">
        <v>3.2222653240651802</v>
      </c>
      <c r="AB18" s="160">
        <v>8.9965920701943993</v>
      </c>
      <c r="AC18" s="161">
        <v>5.9713340263946399</v>
      </c>
      <c r="AD18" s="153"/>
      <c r="AE18" s="162">
        <v>0.48966968779425601</v>
      </c>
      <c r="AF18" s="29"/>
      <c r="AG18" s="29">
        <v>58.772802653399602</v>
      </c>
      <c r="AH18" s="153">
        <v>68.490878938640094</v>
      </c>
      <c r="AI18" s="153">
        <v>71.655610834715304</v>
      </c>
      <c r="AJ18" s="153">
        <v>71.763405196240996</v>
      </c>
      <c r="AK18" s="153">
        <v>70.671641791044706</v>
      </c>
      <c r="AL18" s="158">
        <v>68.270867882808105</v>
      </c>
      <c r="AM18" s="153"/>
      <c r="AN18" s="159">
        <v>76.113875069098896</v>
      </c>
      <c r="AO18" s="160">
        <v>75.116086235489206</v>
      </c>
      <c r="AP18" s="161">
        <v>75.614980652293994</v>
      </c>
      <c r="AQ18" s="153"/>
      <c r="AR18" s="162">
        <v>70.369185816946995</v>
      </c>
      <c r="AS18" s="38"/>
      <c r="AT18" s="29">
        <v>1.1651721887467601</v>
      </c>
      <c r="AU18" s="153">
        <v>2.0291231672789798</v>
      </c>
      <c r="AV18" s="153">
        <v>-1.22024994865583</v>
      </c>
      <c r="AW18" s="153">
        <v>-1.1320794641354299</v>
      </c>
      <c r="AX18" s="153">
        <v>-0.11016940697581599</v>
      </c>
      <c r="AY18" s="158">
        <v>7.4522846906282803E-2</v>
      </c>
      <c r="AZ18" s="153"/>
      <c r="BA18" s="159">
        <v>1.7699332623702899</v>
      </c>
      <c r="BB18" s="160">
        <v>1.0227154364394699</v>
      </c>
      <c r="BC18" s="161">
        <v>1.3974127679269599</v>
      </c>
      <c r="BD18" s="153"/>
      <c r="BE18" s="162">
        <v>0.47698095931905699</v>
      </c>
    </row>
    <row r="19" spans="1:57" x14ac:dyDescent="0.2">
      <c r="A19" s="20" t="s">
        <v>101</v>
      </c>
      <c r="B19" s="2" t="str">
        <f t="shared" si="0"/>
        <v>Dulles Airport Area, VA</v>
      </c>
      <c r="C19" s="2"/>
      <c r="D19" s="23" t="s">
        <v>93</v>
      </c>
      <c r="E19" s="26" t="s">
        <v>94</v>
      </c>
      <c r="F19" s="2"/>
      <c r="G19" s="29">
        <v>67.625566552585298</v>
      </c>
      <c r="H19" s="153">
        <v>85.7182499306262</v>
      </c>
      <c r="I19" s="153">
        <v>92.470631763944098</v>
      </c>
      <c r="J19" s="153">
        <v>92.618629173989405</v>
      </c>
      <c r="K19" s="153">
        <v>87.309222088613396</v>
      </c>
      <c r="L19" s="158">
        <v>85.148459901951696</v>
      </c>
      <c r="M19" s="153"/>
      <c r="N19" s="159">
        <v>89.732679678105598</v>
      </c>
      <c r="O19" s="160">
        <v>89.621681620571593</v>
      </c>
      <c r="P19" s="161">
        <v>89.677180649338595</v>
      </c>
      <c r="Q19" s="153"/>
      <c r="R19" s="162">
        <v>86.442380115490806</v>
      </c>
      <c r="S19" s="38"/>
      <c r="T19" s="29">
        <v>-5.0973478970507697</v>
      </c>
      <c r="U19" s="153">
        <v>-2.1820966909870498</v>
      </c>
      <c r="V19" s="153">
        <v>-3.3294922594705398</v>
      </c>
      <c r="W19" s="153">
        <v>-3.1363503222026901</v>
      </c>
      <c r="X19" s="153">
        <v>2.5302238228988498</v>
      </c>
      <c r="Y19" s="158">
        <v>-2.1992259608229201</v>
      </c>
      <c r="Z19" s="153"/>
      <c r="AA19" s="159">
        <v>20.229017433475999</v>
      </c>
      <c r="AB19" s="160">
        <v>23.3892866193112</v>
      </c>
      <c r="AC19" s="161">
        <v>21.787676445130799</v>
      </c>
      <c r="AD19" s="153"/>
      <c r="AE19" s="162">
        <v>3.86428615088137</v>
      </c>
      <c r="AF19" s="29"/>
      <c r="AG19" s="29">
        <v>69.073166219591101</v>
      </c>
      <c r="AH19" s="153">
        <v>85.137822588104697</v>
      </c>
      <c r="AI19" s="153">
        <v>91.853205068911194</v>
      </c>
      <c r="AJ19" s="153">
        <v>89.663305892146795</v>
      </c>
      <c r="AK19" s="153">
        <v>83.262417907686597</v>
      </c>
      <c r="AL19" s="158">
        <v>83.797983535288097</v>
      </c>
      <c r="AM19" s="153"/>
      <c r="AN19" s="159">
        <v>84.476459161964598</v>
      </c>
      <c r="AO19" s="160">
        <v>82.765239108315598</v>
      </c>
      <c r="AP19" s="161">
        <v>83.620849135140105</v>
      </c>
      <c r="AQ19" s="153"/>
      <c r="AR19" s="162">
        <v>83.747373706674395</v>
      </c>
      <c r="AS19" s="38"/>
      <c r="AT19" s="29">
        <v>2.5301771736031999</v>
      </c>
      <c r="AU19" s="153">
        <v>-0.30292410732576103</v>
      </c>
      <c r="AV19" s="153">
        <v>-0.64727584081437795</v>
      </c>
      <c r="AW19" s="153">
        <v>-1.5769287294012699</v>
      </c>
      <c r="AX19" s="153">
        <v>2.7933492894756098</v>
      </c>
      <c r="AY19" s="158">
        <v>0.401007243002658</v>
      </c>
      <c r="AZ19" s="153"/>
      <c r="BA19" s="159">
        <v>6.0905777747185796</v>
      </c>
      <c r="BB19" s="160">
        <v>2.6604483680271902</v>
      </c>
      <c r="BC19" s="161">
        <v>4.3648784671566796</v>
      </c>
      <c r="BD19" s="153"/>
      <c r="BE19" s="162">
        <v>1.50079771560039</v>
      </c>
    </row>
    <row r="20" spans="1:57" x14ac:dyDescent="0.2">
      <c r="A20" s="20" t="s">
        <v>46</v>
      </c>
      <c r="B20" s="2" t="str">
        <f t="shared" si="0"/>
        <v>Williamsburg, VA</v>
      </c>
      <c r="C20" s="2"/>
      <c r="D20" s="23" t="s">
        <v>93</v>
      </c>
      <c r="E20" s="26" t="s">
        <v>94</v>
      </c>
      <c r="F20" s="2"/>
      <c r="G20" s="29">
        <v>57.135430205354801</v>
      </c>
      <c r="H20" s="153">
        <v>55.640759033012699</v>
      </c>
      <c r="I20" s="153">
        <v>57.109435924096601</v>
      </c>
      <c r="J20" s="153">
        <v>61.840395113075097</v>
      </c>
      <c r="K20" s="153">
        <v>68.663893943332397</v>
      </c>
      <c r="L20" s="158">
        <v>60.077982843774301</v>
      </c>
      <c r="M20" s="153"/>
      <c r="N20" s="159">
        <v>80.504289056407501</v>
      </c>
      <c r="O20" s="160">
        <v>82.401871588250501</v>
      </c>
      <c r="P20" s="161">
        <v>81.453080322329001</v>
      </c>
      <c r="Q20" s="153"/>
      <c r="R20" s="162">
        <v>66.1851535519328</v>
      </c>
      <c r="S20" s="38"/>
      <c r="T20" s="29">
        <v>-1.7743729142864799</v>
      </c>
      <c r="U20" s="153">
        <v>-6.3872717436209303</v>
      </c>
      <c r="V20" s="153">
        <v>-3.1484815848837302</v>
      </c>
      <c r="W20" s="153">
        <v>-1.91807791905876</v>
      </c>
      <c r="X20" s="153">
        <v>1.0969646804894999</v>
      </c>
      <c r="Y20" s="158">
        <v>-2.3246959213406102</v>
      </c>
      <c r="Z20" s="153"/>
      <c r="AA20" s="159">
        <v>3.9116013500513498</v>
      </c>
      <c r="AB20" s="160">
        <v>5.3993468833474703</v>
      </c>
      <c r="AC20" s="161">
        <v>4.6588519446004399</v>
      </c>
      <c r="AD20" s="153"/>
      <c r="AE20" s="162">
        <v>2.2098224182473598E-2</v>
      </c>
      <c r="AF20" s="29"/>
      <c r="AG20" s="29">
        <v>50.542630621263299</v>
      </c>
      <c r="AH20" s="153">
        <v>55.169612685209202</v>
      </c>
      <c r="AI20" s="153">
        <v>55.812971146347799</v>
      </c>
      <c r="AJ20" s="153">
        <v>61.3172602027553</v>
      </c>
      <c r="AK20" s="153">
        <v>64.690018195996799</v>
      </c>
      <c r="AL20" s="158">
        <v>57.506498570314498</v>
      </c>
      <c r="AM20" s="153"/>
      <c r="AN20" s="159">
        <v>80.081881985962994</v>
      </c>
      <c r="AO20" s="160">
        <v>80.790226150246895</v>
      </c>
      <c r="AP20" s="161">
        <v>80.436054068104994</v>
      </c>
      <c r="AQ20" s="153"/>
      <c r="AR20" s="162">
        <v>64.057800141111798</v>
      </c>
      <c r="AS20" s="38"/>
      <c r="AT20" s="29">
        <v>-9.7685014729637096</v>
      </c>
      <c r="AU20" s="153">
        <v>-9.2874548767892602</v>
      </c>
      <c r="AV20" s="153">
        <v>-8.0465578612114399</v>
      </c>
      <c r="AW20" s="153">
        <v>-2.7730259017171699</v>
      </c>
      <c r="AX20" s="153">
        <v>-1.9089532564421601</v>
      </c>
      <c r="AY20" s="158">
        <v>-6.2020390526893596</v>
      </c>
      <c r="AZ20" s="153"/>
      <c r="BA20" s="159">
        <v>0.93216948451486603</v>
      </c>
      <c r="BB20" s="160">
        <v>0.24968780053380901</v>
      </c>
      <c r="BC20" s="161">
        <v>0.58826853488651898</v>
      </c>
      <c r="BD20" s="153"/>
      <c r="BE20" s="162">
        <v>-3.8739812269886</v>
      </c>
    </row>
    <row r="21" spans="1:57" x14ac:dyDescent="0.2">
      <c r="A21" s="20" t="s">
        <v>102</v>
      </c>
      <c r="B21" s="2" t="str">
        <f t="shared" si="0"/>
        <v>Virginia Beach, VA</v>
      </c>
      <c r="C21" s="2"/>
      <c r="D21" s="23" t="s">
        <v>93</v>
      </c>
      <c r="E21" s="26" t="s">
        <v>94</v>
      </c>
      <c r="F21" s="2"/>
      <c r="G21" s="29">
        <v>81.632974120978503</v>
      </c>
      <c r="H21" s="153">
        <v>80.224966569653105</v>
      </c>
      <c r="I21" s="153">
        <v>86.855974199638098</v>
      </c>
      <c r="J21" s="153">
        <v>86.5649335326044</v>
      </c>
      <c r="K21" s="153">
        <v>83.662392826240804</v>
      </c>
      <c r="L21" s="158">
        <v>83.788248249822999</v>
      </c>
      <c r="M21" s="153"/>
      <c r="N21" s="159">
        <v>90.191142924565398</v>
      </c>
      <c r="O21" s="160">
        <v>93.612837253205299</v>
      </c>
      <c r="P21" s="161">
        <v>91.901990088885299</v>
      </c>
      <c r="Q21" s="153"/>
      <c r="R21" s="162">
        <v>86.106460203840797</v>
      </c>
      <c r="S21" s="38"/>
      <c r="T21" s="29">
        <v>15.118783904528399</v>
      </c>
      <c r="U21" s="153">
        <v>-2.6277123314897302</v>
      </c>
      <c r="V21" s="153">
        <v>2.9835935700407701</v>
      </c>
      <c r="W21" s="153">
        <v>1.4657164149215101</v>
      </c>
      <c r="X21" s="153">
        <v>5.4066597414603397</v>
      </c>
      <c r="Y21" s="158">
        <v>4.1295253378291301</v>
      </c>
      <c r="Z21" s="153"/>
      <c r="AA21" s="159">
        <v>-0.388005730618046</v>
      </c>
      <c r="AB21" s="160">
        <v>4.0506195264568703</v>
      </c>
      <c r="AC21" s="161">
        <v>1.8242510283195099</v>
      </c>
      <c r="AD21" s="153"/>
      <c r="AE21" s="162">
        <v>3.4155579069828499</v>
      </c>
      <c r="AF21" s="29"/>
      <c r="AG21" s="29">
        <v>67.128136553134496</v>
      </c>
      <c r="AH21" s="153">
        <v>72.024699126877906</v>
      </c>
      <c r="AI21" s="153">
        <v>77.493510579721502</v>
      </c>
      <c r="AJ21" s="153">
        <v>79.161094942185102</v>
      </c>
      <c r="AK21" s="153">
        <v>80.154172893888102</v>
      </c>
      <c r="AL21" s="158">
        <v>75.192322819161404</v>
      </c>
      <c r="AM21" s="153"/>
      <c r="AN21" s="159">
        <v>89.469440729961406</v>
      </c>
      <c r="AO21" s="160">
        <v>90.916778101156197</v>
      </c>
      <c r="AP21" s="161">
        <v>90.193109415558794</v>
      </c>
      <c r="AQ21" s="153"/>
      <c r="AR21" s="162">
        <v>79.478261846703504</v>
      </c>
      <c r="AS21" s="38"/>
      <c r="AT21" s="29">
        <v>-3.02442964726042</v>
      </c>
      <c r="AU21" s="153">
        <v>-4.3855065208455501</v>
      </c>
      <c r="AV21" s="153">
        <v>-2.3534555512461299</v>
      </c>
      <c r="AW21" s="153">
        <v>-1.2959733701323</v>
      </c>
      <c r="AX21" s="153">
        <v>-1.11722646669559E-2</v>
      </c>
      <c r="AY21" s="158">
        <v>-2.1633348922883</v>
      </c>
      <c r="AZ21" s="153"/>
      <c r="BA21" s="159">
        <v>0.62123172212017597</v>
      </c>
      <c r="BB21" s="160">
        <v>6.5883658969290798E-2</v>
      </c>
      <c r="BC21" s="161">
        <v>0.34056143750638201</v>
      </c>
      <c r="BD21" s="153"/>
      <c r="BE21" s="162">
        <v>-1.3652914431197301</v>
      </c>
    </row>
    <row r="22" spans="1:57" x14ac:dyDescent="0.2">
      <c r="A22" s="33" t="s">
        <v>103</v>
      </c>
      <c r="B22" s="2" t="str">
        <f t="shared" si="0"/>
        <v>Norfolk/Portsmouth, VA</v>
      </c>
      <c r="C22" s="2"/>
      <c r="D22" s="23" t="s">
        <v>93</v>
      </c>
      <c r="E22" s="26" t="s">
        <v>94</v>
      </c>
      <c r="F22" s="2"/>
      <c r="G22" s="29">
        <v>78.220428220428204</v>
      </c>
      <c r="H22" s="153">
        <v>82.204282204282194</v>
      </c>
      <c r="I22" s="153">
        <v>84.696384696384598</v>
      </c>
      <c r="J22" s="153">
        <v>83.660933660933594</v>
      </c>
      <c r="K22" s="153">
        <v>81.221481221481199</v>
      </c>
      <c r="L22" s="158">
        <v>82.000702000702006</v>
      </c>
      <c r="M22" s="153"/>
      <c r="N22" s="159">
        <v>88.241488241488199</v>
      </c>
      <c r="O22" s="160">
        <v>88.645138645138601</v>
      </c>
      <c r="P22" s="161">
        <v>88.4433134433134</v>
      </c>
      <c r="Q22" s="153"/>
      <c r="R22" s="162">
        <v>83.841448127162394</v>
      </c>
      <c r="S22" s="38"/>
      <c r="T22" s="29">
        <v>24.1490199649195</v>
      </c>
      <c r="U22" s="153">
        <v>10.3686563809263</v>
      </c>
      <c r="V22" s="153">
        <v>6.5492878448881102</v>
      </c>
      <c r="W22" s="153">
        <v>2.9700870713200298</v>
      </c>
      <c r="X22" s="153">
        <v>4.1113377225114096</v>
      </c>
      <c r="Y22" s="158">
        <v>8.9742139349762606</v>
      </c>
      <c r="Z22" s="153"/>
      <c r="AA22" s="159">
        <v>1.85007234187562</v>
      </c>
      <c r="AB22" s="160">
        <v>2.2745752970312898</v>
      </c>
      <c r="AC22" s="161">
        <v>2.0623667679515498</v>
      </c>
      <c r="AD22" s="153"/>
      <c r="AE22" s="162">
        <v>6.7871902261339896</v>
      </c>
      <c r="AF22" s="29"/>
      <c r="AG22" s="29">
        <v>69.598982098982006</v>
      </c>
      <c r="AH22" s="153">
        <v>76.697964197964097</v>
      </c>
      <c r="AI22" s="153">
        <v>79.918392418392401</v>
      </c>
      <c r="AJ22" s="153">
        <v>78.163390663390601</v>
      </c>
      <c r="AK22" s="153">
        <v>78.097578097577994</v>
      </c>
      <c r="AL22" s="158">
        <v>76.495261495261403</v>
      </c>
      <c r="AM22" s="153"/>
      <c r="AN22" s="159">
        <v>87.197262197262106</v>
      </c>
      <c r="AO22" s="160">
        <v>87.736925236925202</v>
      </c>
      <c r="AP22" s="161">
        <v>87.467093717093704</v>
      </c>
      <c r="AQ22" s="153"/>
      <c r="AR22" s="162">
        <v>79.630070701499207</v>
      </c>
      <c r="AS22" s="38"/>
      <c r="AT22" s="29">
        <v>12.091199587661499</v>
      </c>
      <c r="AU22" s="153">
        <v>7.6363093566201199</v>
      </c>
      <c r="AV22" s="153">
        <v>5.9249133148504196</v>
      </c>
      <c r="AW22" s="153">
        <v>1.4541643284158201</v>
      </c>
      <c r="AX22" s="153">
        <v>1.5772831305147399</v>
      </c>
      <c r="AY22" s="158">
        <v>5.4455249547065998</v>
      </c>
      <c r="AZ22" s="153"/>
      <c r="BA22" s="159">
        <v>3.9873927533646798</v>
      </c>
      <c r="BB22" s="160">
        <v>4.5762063446298704</v>
      </c>
      <c r="BC22" s="161">
        <v>4.2818766148042098</v>
      </c>
      <c r="BD22" s="153"/>
      <c r="BE22" s="162">
        <v>5.0757154474329003</v>
      </c>
    </row>
    <row r="23" spans="1:57" x14ac:dyDescent="0.2">
      <c r="A23" s="34" t="s">
        <v>43</v>
      </c>
      <c r="B23" s="2" t="str">
        <f t="shared" si="0"/>
        <v>Newport News/Hampton, VA</v>
      </c>
      <c r="C23" s="2"/>
      <c r="D23" s="23" t="s">
        <v>93</v>
      </c>
      <c r="E23" s="26" t="s">
        <v>94</v>
      </c>
      <c r="F23" s="2"/>
      <c r="G23" s="29">
        <v>64.660581859669094</v>
      </c>
      <c r="H23" s="153">
        <v>73.131774101540202</v>
      </c>
      <c r="I23" s="153">
        <v>75.527666856816793</v>
      </c>
      <c r="J23" s="153">
        <v>78.864803194523603</v>
      </c>
      <c r="K23" s="153">
        <v>79.948659440958295</v>
      </c>
      <c r="L23" s="158">
        <v>74.426697090701595</v>
      </c>
      <c r="M23" s="153"/>
      <c r="N23" s="159">
        <v>88.334284084426599</v>
      </c>
      <c r="O23" s="160">
        <v>88.648031945236696</v>
      </c>
      <c r="P23" s="161">
        <v>88.491158014831697</v>
      </c>
      <c r="Q23" s="153"/>
      <c r="R23" s="162">
        <v>78.445114497595895</v>
      </c>
      <c r="S23" s="38"/>
      <c r="T23" s="29">
        <v>10.3805006438061</v>
      </c>
      <c r="U23" s="153">
        <v>3.4764834114867398</v>
      </c>
      <c r="V23" s="153">
        <v>2.2414931081651699</v>
      </c>
      <c r="W23" s="153">
        <v>-0.19776337592412199</v>
      </c>
      <c r="X23" s="153">
        <v>2.19838582063917</v>
      </c>
      <c r="Y23" s="158">
        <v>3.2624772785417</v>
      </c>
      <c r="Z23" s="153"/>
      <c r="AA23" s="159">
        <v>5.24777586260109</v>
      </c>
      <c r="AB23" s="160">
        <v>6.6643298418516501</v>
      </c>
      <c r="AC23" s="161">
        <v>5.9525738493979299</v>
      </c>
      <c r="AD23" s="153"/>
      <c r="AE23" s="162">
        <v>4.1144650560454004</v>
      </c>
      <c r="AF23" s="29"/>
      <c r="AG23" s="29">
        <v>61.876069594980002</v>
      </c>
      <c r="AH23" s="153">
        <v>71.798345693097502</v>
      </c>
      <c r="AI23" s="153">
        <v>74.215630347974894</v>
      </c>
      <c r="AJ23" s="153">
        <v>76.101682829435205</v>
      </c>
      <c r="AK23" s="153">
        <v>76.821876782658293</v>
      </c>
      <c r="AL23" s="158">
        <v>72.162721049629198</v>
      </c>
      <c r="AM23" s="153"/>
      <c r="AN23" s="159">
        <v>88.302196235025605</v>
      </c>
      <c r="AO23" s="160">
        <v>88.312892184825998</v>
      </c>
      <c r="AP23" s="161">
        <v>88.307544209925794</v>
      </c>
      <c r="AQ23" s="153"/>
      <c r="AR23" s="162">
        <v>76.775527666856803</v>
      </c>
      <c r="AS23" s="38"/>
      <c r="AT23" s="29">
        <v>4.2736601625636403</v>
      </c>
      <c r="AU23" s="153">
        <v>1.8752520482751001</v>
      </c>
      <c r="AV23" s="153">
        <v>1.46606535728354</v>
      </c>
      <c r="AW23" s="153">
        <v>-1.69706789926399</v>
      </c>
      <c r="AX23" s="153">
        <v>0.61676723824383195</v>
      </c>
      <c r="AY23" s="158">
        <v>1.14571025495278</v>
      </c>
      <c r="AZ23" s="153"/>
      <c r="BA23" s="159">
        <v>7.4738679726922204</v>
      </c>
      <c r="BB23" s="160">
        <v>8.4390889099418196</v>
      </c>
      <c r="BC23" s="161">
        <v>7.9543501980053204</v>
      </c>
      <c r="BD23" s="153"/>
      <c r="BE23" s="162">
        <v>3.28648348483159</v>
      </c>
    </row>
    <row r="24" spans="1:57" x14ac:dyDescent="0.2">
      <c r="A24" s="35" t="s">
        <v>104</v>
      </c>
      <c r="B24" s="2" t="str">
        <f t="shared" si="0"/>
        <v>Chesapeake/Suffolk, VA</v>
      </c>
      <c r="C24" s="2"/>
      <c r="D24" s="24" t="s">
        <v>93</v>
      </c>
      <c r="E24" s="27" t="s">
        <v>94</v>
      </c>
      <c r="F24" s="2"/>
      <c r="G24" s="30">
        <v>71.835231078365695</v>
      </c>
      <c r="H24" s="163">
        <v>82.217012726054904</v>
      </c>
      <c r="I24" s="163">
        <v>86.252511721366304</v>
      </c>
      <c r="J24" s="163">
        <v>86.7716008037508</v>
      </c>
      <c r="K24" s="163">
        <v>84.795713328868004</v>
      </c>
      <c r="L24" s="164">
        <v>82.374413931681104</v>
      </c>
      <c r="M24" s="153"/>
      <c r="N24" s="165">
        <v>88.847957133288602</v>
      </c>
      <c r="O24" s="166">
        <v>88.898191560616198</v>
      </c>
      <c r="P24" s="167">
        <v>88.873074346952393</v>
      </c>
      <c r="Q24" s="153"/>
      <c r="R24" s="168">
        <v>84.231174050330097</v>
      </c>
      <c r="S24" s="38"/>
      <c r="T24" s="30">
        <v>11.750098641170799</v>
      </c>
      <c r="U24" s="163">
        <v>3.9556270932831801</v>
      </c>
      <c r="V24" s="163">
        <v>2.7572947469259299</v>
      </c>
      <c r="W24" s="163">
        <v>1.7907723772061901</v>
      </c>
      <c r="X24" s="163">
        <v>3.1562914241355</v>
      </c>
      <c r="Y24" s="164">
        <v>4.3361396237695597</v>
      </c>
      <c r="Z24" s="153"/>
      <c r="AA24" s="165">
        <v>1.4035075034491999</v>
      </c>
      <c r="AB24" s="166">
        <v>7.8537416910042204</v>
      </c>
      <c r="AC24" s="167">
        <v>4.5301228413285699</v>
      </c>
      <c r="AD24" s="153"/>
      <c r="AE24" s="168">
        <v>4.3945419029530504</v>
      </c>
      <c r="AF24" s="30"/>
      <c r="AG24" s="30">
        <v>68.318821165438706</v>
      </c>
      <c r="AH24" s="163">
        <v>80.169959812458103</v>
      </c>
      <c r="AI24" s="163">
        <v>83.070997990622899</v>
      </c>
      <c r="AJ24" s="163">
        <v>83.096115204286605</v>
      </c>
      <c r="AK24" s="163">
        <v>82.459812458137904</v>
      </c>
      <c r="AL24" s="164">
        <v>79.423141326188798</v>
      </c>
      <c r="AM24" s="153"/>
      <c r="AN24" s="165">
        <v>88.605157401205602</v>
      </c>
      <c r="AO24" s="166">
        <v>88.370730073677095</v>
      </c>
      <c r="AP24" s="167">
        <v>88.487943737441299</v>
      </c>
      <c r="AQ24" s="153"/>
      <c r="AR24" s="168">
        <v>82.013084872261004</v>
      </c>
      <c r="AS24" s="38"/>
      <c r="AT24" s="30">
        <v>5.9609108693808404</v>
      </c>
      <c r="AU24" s="163">
        <v>3.3791587336609501</v>
      </c>
      <c r="AV24" s="163">
        <v>1.3337221135876201</v>
      </c>
      <c r="AW24" s="163">
        <v>0.48430671441164302</v>
      </c>
      <c r="AX24" s="163">
        <v>1.0545436130816299</v>
      </c>
      <c r="AY24" s="164">
        <v>2.2709906799947599</v>
      </c>
      <c r="AZ24" s="153"/>
      <c r="BA24" s="165">
        <v>1.3302503147668401</v>
      </c>
      <c r="BB24" s="166">
        <v>3.9130064968267901</v>
      </c>
      <c r="BC24" s="167">
        <v>2.60366756395248</v>
      </c>
      <c r="BD24" s="153"/>
      <c r="BE24" s="168">
        <v>2.3733151298052699</v>
      </c>
    </row>
    <row r="25" spans="1:57" x14ac:dyDescent="0.2">
      <c r="A25" s="34" t="s">
        <v>59</v>
      </c>
      <c r="B25" s="2" t="s">
        <v>59</v>
      </c>
      <c r="C25" s="8"/>
      <c r="D25" s="22" t="s">
        <v>93</v>
      </c>
      <c r="E25" s="25" t="s">
        <v>94</v>
      </c>
      <c r="F25" s="2"/>
      <c r="G25" s="28">
        <v>42.323097463284299</v>
      </c>
      <c r="H25" s="151">
        <v>64.052069425901195</v>
      </c>
      <c r="I25" s="151">
        <v>73.564753004005297</v>
      </c>
      <c r="J25" s="151">
        <v>75.534045393858406</v>
      </c>
      <c r="K25" s="151">
        <v>67.723631508678196</v>
      </c>
      <c r="L25" s="152">
        <v>64.639519359145496</v>
      </c>
      <c r="M25" s="153"/>
      <c r="N25" s="154">
        <v>64.619492656875806</v>
      </c>
      <c r="O25" s="155">
        <v>61.648865153537997</v>
      </c>
      <c r="P25" s="156">
        <v>63.134178905206902</v>
      </c>
      <c r="Q25" s="153"/>
      <c r="R25" s="157">
        <v>64.209422086591601</v>
      </c>
      <c r="S25" s="38"/>
      <c r="T25" s="28">
        <v>-8.2489146164978209</v>
      </c>
      <c r="U25" s="151">
        <v>8.0518018018017994</v>
      </c>
      <c r="V25" s="151">
        <v>3.5227806481916302</v>
      </c>
      <c r="W25" s="151">
        <v>9.9611273080660805</v>
      </c>
      <c r="X25" s="151">
        <v>-0.63663075416258497</v>
      </c>
      <c r="Y25" s="152">
        <v>3.1532971130286498</v>
      </c>
      <c r="Z25" s="153"/>
      <c r="AA25" s="154">
        <v>-14.449845338046799</v>
      </c>
      <c r="AB25" s="155">
        <v>-22.654941373534299</v>
      </c>
      <c r="AC25" s="156">
        <v>-18.662653192861701</v>
      </c>
      <c r="AD25" s="153"/>
      <c r="AE25" s="157">
        <v>-4.0746545091893402</v>
      </c>
      <c r="AG25" s="28">
        <v>40.262016021361802</v>
      </c>
      <c r="AH25" s="151">
        <v>61.5403871829105</v>
      </c>
      <c r="AI25" s="151">
        <v>73.122496662216193</v>
      </c>
      <c r="AJ25" s="151">
        <v>71.336782376502001</v>
      </c>
      <c r="AK25" s="151">
        <v>68.065754339118797</v>
      </c>
      <c r="AL25" s="152">
        <v>62.865487316421799</v>
      </c>
      <c r="AM25" s="153"/>
      <c r="AN25" s="154">
        <v>74.340787716955901</v>
      </c>
      <c r="AO25" s="155">
        <v>72.922229639519301</v>
      </c>
      <c r="AP25" s="156">
        <v>73.631508678237594</v>
      </c>
      <c r="AQ25" s="153"/>
      <c r="AR25" s="157">
        <v>65.941493419797794</v>
      </c>
      <c r="AS25" s="38"/>
      <c r="AT25" s="28">
        <v>-2.1099614526272998</v>
      </c>
      <c r="AU25" s="151">
        <v>-5.09586925749581</v>
      </c>
      <c r="AV25" s="151">
        <v>0.32054951345163102</v>
      </c>
      <c r="AW25" s="151">
        <v>-0.77762302692664798</v>
      </c>
      <c r="AX25" s="151">
        <v>-5.5246699096594796</v>
      </c>
      <c r="AY25" s="152">
        <v>-2.62634095902804</v>
      </c>
      <c r="AZ25" s="153"/>
      <c r="BA25" s="154">
        <v>-0.491455378085557</v>
      </c>
      <c r="BB25" s="155">
        <v>-4.5960698689956301</v>
      </c>
      <c r="BC25" s="156">
        <v>-2.5672169160271601</v>
      </c>
      <c r="BD25" s="153"/>
      <c r="BE25" s="157">
        <v>-2.6074861790908099</v>
      </c>
    </row>
    <row r="26" spans="1:57" x14ac:dyDescent="0.2">
      <c r="A26" s="34" t="s">
        <v>105</v>
      </c>
      <c r="B26" s="2" t="str">
        <f t="shared" si="0"/>
        <v>Richmond North/Glen Allen, VA</v>
      </c>
      <c r="C26" s="9"/>
      <c r="D26" s="23" t="s">
        <v>93</v>
      </c>
      <c r="E26" s="26" t="s">
        <v>94</v>
      </c>
      <c r="F26" s="2"/>
      <c r="G26" s="29">
        <v>51.432828977533198</v>
      </c>
      <c r="H26" s="153">
        <v>71.114167812929793</v>
      </c>
      <c r="I26" s="153">
        <v>77.3498395231545</v>
      </c>
      <c r="J26" s="153">
        <v>79.470426409903695</v>
      </c>
      <c r="K26" s="153">
        <v>72.478220999541406</v>
      </c>
      <c r="L26" s="158">
        <v>70.369096744612506</v>
      </c>
      <c r="M26" s="153"/>
      <c r="N26" s="159">
        <v>77.281063732232894</v>
      </c>
      <c r="O26" s="160">
        <v>75.022925263640502</v>
      </c>
      <c r="P26" s="161">
        <v>76.151994497936698</v>
      </c>
      <c r="Q26" s="153"/>
      <c r="R26" s="162">
        <v>72.021353245562295</v>
      </c>
      <c r="S26" s="38"/>
      <c r="T26" s="29">
        <v>5.2167285350176202</v>
      </c>
      <c r="U26" s="153">
        <v>7.7063924444738099</v>
      </c>
      <c r="V26" s="153">
        <v>4.1676208041964298</v>
      </c>
      <c r="W26" s="153">
        <v>2.4012119870028599</v>
      </c>
      <c r="X26" s="153">
        <v>8.4391439977339403E-2</v>
      </c>
      <c r="Y26" s="158">
        <v>3.73173501844495</v>
      </c>
      <c r="Z26" s="153"/>
      <c r="AA26" s="159">
        <v>-3.5839966266326599</v>
      </c>
      <c r="AB26" s="160">
        <v>-8.8866603597105591</v>
      </c>
      <c r="AC26" s="161">
        <v>-6.2710036668896398</v>
      </c>
      <c r="AD26" s="153"/>
      <c r="AE26" s="162">
        <v>0.49186328813279401</v>
      </c>
      <c r="AG26" s="29">
        <v>48.320724438330998</v>
      </c>
      <c r="AH26" s="153">
        <v>65.6780146721687</v>
      </c>
      <c r="AI26" s="153">
        <v>72.610041265474507</v>
      </c>
      <c r="AJ26" s="153">
        <v>72.968248509857801</v>
      </c>
      <c r="AK26" s="153">
        <v>70.136978450252101</v>
      </c>
      <c r="AL26" s="158">
        <v>65.942801467216796</v>
      </c>
      <c r="AM26" s="153"/>
      <c r="AN26" s="159">
        <v>78.100641907381899</v>
      </c>
      <c r="AO26" s="160">
        <v>76.685006877578999</v>
      </c>
      <c r="AP26" s="161">
        <v>77.392824392480506</v>
      </c>
      <c r="AQ26" s="153"/>
      <c r="AR26" s="162">
        <v>69.214236588720695</v>
      </c>
      <c r="AS26" s="38"/>
      <c r="AT26" s="29">
        <v>2.1580316781173599</v>
      </c>
      <c r="AU26" s="153">
        <v>3.2929562384644102</v>
      </c>
      <c r="AV26" s="153">
        <v>2.6461144641973702</v>
      </c>
      <c r="AW26" s="153">
        <v>0.54423118623685696</v>
      </c>
      <c r="AX26" s="153">
        <v>-5.2179136332269803E-2</v>
      </c>
      <c r="AY26" s="158">
        <v>1.6477249334481301</v>
      </c>
      <c r="AZ26" s="153"/>
      <c r="BA26" s="159">
        <v>-0.54161351838947003</v>
      </c>
      <c r="BB26" s="160">
        <v>-1.9694391078908999</v>
      </c>
      <c r="BC26" s="161">
        <v>-1.2541584544745801</v>
      </c>
      <c r="BD26" s="153"/>
      <c r="BE26" s="162">
        <v>0.70227692801432795</v>
      </c>
    </row>
    <row r="27" spans="1:57" x14ac:dyDescent="0.2">
      <c r="A27" s="20" t="s">
        <v>62</v>
      </c>
      <c r="B27" s="2" t="str">
        <f t="shared" si="0"/>
        <v>Richmond West/Midlothian, VA</v>
      </c>
      <c r="C27" s="2"/>
      <c r="D27" s="23" t="s">
        <v>93</v>
      </c>
      <c r="E27" s="26" t="s">
        <v>94</v>
      </c>
      <c r="F27" s="2"/>
      <c r="G27" s="29">
        <v>50.855188141391103</v>
      </c>
      <c r="H27" s="153">
        <v>61.659064994298703</v>
      </c>
      <c r="I27" s="153">
        <v>68.700114025085497</v>
      </c>
      <c r="J27" s="153">
        <v>70.210946408209793</v>
      </c>
      <c r="K27" s="153">
        <v>68.643101482326102</v>
      </c>
      <c r="L27" s="158">
        <v>64.013683010262199</v>
      </c>
      <c r="M27" s="153"/>
      <c r="N27" s="159">
        <v>72.092360319270199</v>
      </c>
      <c r="O27" s="160">
        <v>75.798175598631602</v>
      </c>
      <c r="P27" s="161">
        <v>73.945267958950893</v>
      </c>
      <c r="Q27" s="153"/>
      <c r="R27" s="162">
        <v>66.851278709887595</v>
      </c>
      <c r="S27" s="38"/>
      <c r="T27" s="29">
        <v>9.6399145196842007</v>
      </c>
      <c r="U27" s="153">
        <v>7.8956832386533096</v>
      </c>
      <c r="V27" s="153">
        <v>17.237512369339299</v>
      </c>
      <c r="W27" s="153">
        <v>13.318402475015001</v>
      </c>
      <c r="X27" s="153">
        <v>8.0083209703984295</v>
      </c>
      <c r="Y27" s="158">
        <v>11.2730423342115</v>
      </c>
      <c r="Z27" s="153"/>
      <c r="AA27" s="159">
        <v>0.55137785594800603</v>
      </c>
      <c r="AB27" s="160">
        <v>1.8764610418654899</v>
      </c>
      <c r="AC27" s="161">
        <v>1.2261863464571401</v>
      </c>
      <c r="AD27" s="153"/>
      <c r="AE27" s="162">
        <v>7.8889145804422496</v>
      </c>
      <c r="AG27" s="29">
        <v>49.173318129988502</v>
      </c>
      <c r="AH27" s="153">
        <v>58.808437856328297</v>
      </c>
      <c r="AI27" s="153">
        <v>64.288768529076293</v>
      </c>
      <c r="AJ27" s="153">
        <v>64.231755986316898</v>
      </c>
      <c r="AK27" s="153">
        <v>66.084663625997706</v>
      </c>
      <c r="AL27" s="158">
        <v>60.517388825541602</v>
      </c>
      <c r="AM27" s="153"/>
      <c r="AN27" s="159">
        <v>73.581812998859704</v>
      </c>
      <c r="AO27" s="160">
        <v>75.028506271379698</v>
      </c>
      <c r="AP27" s="161">
        <v>74.305159635119693</v>
      </c>
      <c r="AQ27" s="153"/>
      <c r="AR27" s="162">
        <v>64.456751913992505</v>
      </c>
      <c r="AS27" s="38"/>
      <c r="AT27" s="29">
        <v>6.4222420413002297</v>
      </c>
      <c r="AU27" s="153">
        <v>2.4734476563757402</v>
      </c>
      <c r="AV27" s="153">
        <v>5.4933559509946503</v>
      </c>
      <c r="AW27" s="153">
        <v>3.4660827996538299</v>
      </c>
      <c r="AX27" s="153">
        <v>4.58007824918508</v>
      </c>
      <c r="AY27" s="158">
        <v>4.4100361344577301</v>
      </c>
      <c r="AZ27" s="153"/>
      <c r="BA27" s="159">
        <v>1.5001285357405401</v>
      </c>
      <c r="BB27" s="160">
        <v>-1.10710676483936</v>
      </c>
      <c r="BC27" s="161">
        <v>0.166863310062557</v>
      </c>
      <c r="BD27" s="153"/>
      <c r="BE27" s="162">
        <v>2.9733105275752498</v>
      </c>
    </row>
    <row r="28" spans="1:57" x14ac:dyDescent="0.2">
      <c r="A28" s="20" t="s">
        <v>58</v>
      </c>
      <c r="B28" s="2" t="str">
        <f t="shared" si="0"/>
        <v>Petersburg/Chester, VA</v>
      </c>
      <c r="C28" s="2"/>
      <c r="D28" s="23" t="s">
        <v>93</v>
      </c>
      <c r="E28" s="26" t="s">
        <v>94</v>
      </c>
      <c r="F28" s="2"/>
      <c r="G28" s="29">
        <v>64.821917808219098</v>
      </c>
      <c r="H28" s="153">
        <v>72.584474885844699</v>
      </c>
      <c r="I28" s="153">
        <v>73.406392694063896</v>
      </c>
      <c r="J28" s="153">
        <v>73.6803652968036</v>
      </c>
      <c r="K28" s="153">
        <v>70.155251141552498</v>
      </c>
      <c r="L28" s="158">
        <v>70.929680365296804</v>
      </c>
      <c r="M28" s="153"/>
      <c r="N28" s="159">
        <v>75.196347031963398</v>
      </c>
      <c r="O28" s="160">
        <v>74.739726027397197</v>
      </c>
      <c r="P28" s="161">
        <v>74.968036529680305</v>
      </c>
      <c r="Q28" s="153"/>
      <c r="R28" s="162">
        <v>72.0834964122635</v>
      </c>
      <c r="S28" s="38"/>
      <c r="T28" s="29">
        <v>-5.2462517527774697</v>
      </c>
      <c r="U28" s="153">
        <v>1.80628722520804</v>
      </c>
      <c r="V28" s="153">
        <v>0.35939748125836102</v>
      </c>
      <c r="W28" s="153">
        <v>1.2131445065500399</v>
      </c>
      <c r="X28" s="153">
        <v>0.37627179570326202</v>
      </c>
      <c r="Y28" s="158">
        <v>-0.250939197334347</v>
      </c>
      <c r="Z28" s="153"/>
      <c r="AA28" s="159">
        <v>-1.9391340009668501</v>
      </c>
      <c r="AB28" s="160">
        <v>-0.46192777596439599</v>
      </c>
      <c r="AC28" s="161">
        <v>-1.20830171598972</v>
      </c>
      <c r="AD28" s="153"/>
      <c r="AE28" s="162">
        <v>-0.53734924320739397</v>
      </c>
      <c r="AG28" s="29">
        <v>56.287671232876697</v>
      </c>
      <c r="AH28" s="153">
        <v>66.493150684931507</v>
      </c>
      <c r="AI28" s="153">
        <v>69.6392694063926</v>
      </c>
      <c r="AJ28" s="153">
        <v>69.497716894977103</v>
      </c>
      <c r="AK28" s="153">
        <v>68.374429223744201</v>
      </c>
      <c r="AL28" s="158">
        <v>66.058447488584406</v>
      </c>
      <c r="AM28" s="153"/>
      <c r="AN28" s="159">
        <v>74.529680365296798</v>
      </c>
      <c r="AO28" s="160">
        <v>74.785388127853807</v>
      </c>
      <c r="AP28" s="161">
        <v>74.657534246575295</v>
      </c>
      <c r="AQ28" s="153"/>
      <c r="AR28" s="162">
        <v>68.515329419438999</v>
      </c>
      <c r="AS28" s="38"/>
      <c r="AT28" s="29">
        <v>-3.7396561709185199</v>
      </c>
      <c r="AU28" s="153">
        <v>-2.5085967815319101</v>
      </c>
      <c r="AV28" s="153">
        <v>-1.2656195364666201</v>
      </c>
      <c r="AW28" s="153">
        <v>-1.8011192877767299</v>
      </c>
      <c r="AX28" s="153">
        <v>-0.93093153866959399</v>
      </c>
      <c r="AY28" s="158">
        <v>-1.9903780428828399</v>
      </c>
      <c r="AZ28" s="153"/>
      <c r="BA28" s="159">
        <v>-5.0237735084420601E-2</v>
      </c>
      <c r="BB28" s="160">
        <v>-1.1608320649416499</v>
      </c>
      <c r="BC28" s="161">
        <v>-0.60958816399061799</v>
      </c>
      <c r="BD28" s="153"/>
      <c r="BE28" s="162">
        <v>-1.5646305214665499</v>
      </c>
    </row>
    <row r="29" spans="1:57" x14ac:dyDescent="0.2">
      <c r="A29" s="20" t="s">
        <v>106</v>
      </c>
      <c r="B29" s="43" t="s">
        <v>49</v>
      </c>
      <c r="C29" s="2"/>
      <c r="D29" s="23" t="s">
        <v>93</v>
      </c>
      <c r="E29" s="26" t="s">
        <v>94</v>
      </c>
      <c r="F29" s="2"/>
      <c r="G29" s="29">
        <v>49.6233713355048</v>
      </c>
      <c r="H29" s="153">
        <v>60.962947882736103</v>
      </c>
      <c r="I29" s="153">
        <v>65.594462540716606</v>
      </c>
      <c r="J29" s="153">
        <v>66.836319218241002</v>
      </c>
      <c r="K29" s="153">
        <v>63.365228013029302</v>
      </c>
      <c r="L29" s="158">
        <v>61.276465798045599</v>
      </c>
      <c r="M29" s="153"/>
      <c r="N29" s="159">
        <v>65.971091205211707</v>
      </c>
      <c r="O29" s="160">
        <v>68.699104234527596</v>
      </c>
      <c r="P29" s="161">
        <v>67.335097719869694</v>
      </c>
      <c r="Q29" s="153"/>
      <c r="R29" s="162">
        <v>63.007503489995301</v>
      </c>
      <c r="S29" s="38"/>
      <c r="T29" s="29">
        <v>0.67571483086789896</v>
      </c>
      <c r="U29" s="153">
        <v>4.4454423750236396</v>
      </c>
      <c r="V29" s="153">
        <v>7.4011990739404396</v>
      </c>
      <c r="W29" s="153">
        <v>8.2580340893540392</v>
      </c>
      <c r="X29" s="153">
        <v>6.2743068901517498</v>
      </c>
      <c r="Y29" s="158">
        <v>5.6144935689852797</v>
      </c>
      <c r="Z29" s="153"/>
      <c r="AA29" s="159">
        <v>1.16738117329133</v>
      </c>
      <c r="AB29" s="160">
        <v>4.7602503532746203</v>
      </c>
      <c r="AC29" s="161">
        <v>2.9688650797445399</v>
      </c>
      <c r="AD29" s="153"/>
      <c r="AE29" s="162">
        <v>4.7923762462738901</v>
      </c>
      <c r="AG29" s="29">
        <v>45.561889250814303</v>
      </c>
      <c r="AH29" s="153">
        <v>57.273004885993402</v>
      </c>
      <c r="AI29" s="153">
        <v>60.092630293159601</v>
      </c>
      <c r="AJ29" s="153">
        <v>62.138640065146497</v>
      </c>
      <c r="AK29" s="153">
        <v>61.041836319218199</v>
      </c>
      <c r="AL29" s="158">
        <v>57.221600162866402</v>
      </c>
      <c r="AM29" s="153"/>
      <c r="AN29" s="159">
        <v>68.864515472312704</v>
      </c>
      <c r="AO29" s="160">
        <v>67.559039087947795</v>
      </c>
      <c r="AP29" s="161">
        <v>68.211777280130207</v>
      </c>
      <c r="AQ29" s="153"/>
      <c r="AR29" s="162">
        <v>60.361650767798899</v>
      </c>
      <c r="AS29" s="38"/>
      <c r="AT29" s="29">
        <v>3.3918622252867001</v>
      </c>
      <c r="AU29" s="153">
        <v>2.7054636236099898</v>
      </c>
      <c r="AV29" s="153">
        <v>3.1438311210081502</v>
      </c>
      <c r="AW29" s="153">
        <v>4.0344834223157502</v>
      </c>
      <c r="AX29" s="153">
        <v>4.1433280616906298</v>
      </c>
      <c r="AY29" s="158">
        <v>3.4993083797296198</v>
      </c>
      <c r="AZ29" s="153"/>
      <c r="BA29" s="159">
        <v>5.4187658791446802</v>
      </c>
      <c r="BB29" s="160">
        <v>2.4791929659655501</v>
      </c>
      <c r="BC29" s="161">
        <v>3.9422612808925299</v>
      </c>
      <c r="BD29" s="153"/>
      <c r="BE29" s="162">
        <v>3.6419121537749399</v>
      </c>
    </row>
    <row r="30" spans="1:57" x14ac:dyDescent="0.2">
      <c r="A30" s="20" t="s">
        <v>54</v>
      </c>
      <c r="B30" s="2" t="str">
        <f t="shared" si="0"/>
        <v>Roanoke, VA</v>
      </c>
      <c r="C30" s="2"/>
      <c r="D30" s="23" t="s">
        <v>93</v>
      </c>
      <c r="E30" s="26" t="s">
        <v>94</v>
      </c>
      <c r="F30" s="2"/>
      <c r="G30" s="29">
        <v>55.0799289520426</v>
      </c>
      <c r="H30" s="153">
        <v>65.950266429840099</v>
      </c>
      <c r="I30" s="153">
        <v>69.875666074600304</v>
      </c>
      <c r="J30" s="153">
        <v>71.847246891651807</v>
      </c>
      <c r="K30" s="153">
        <v>67.602131438721102</v>
      </c>
      <c r="L30" s="158">
        <v>66.071047957371206</v>
      </c>
      <c r="M30" s="153"/>
      <c r="N30" s="159">
        <v>75.737122557726394</v>
      </c>
      <c r="O30" s="160">
        <v>78.259325044404903</v>
      </c>
      <c r="P30" s="161">
        <v>76.998223801065706</v>
      </c>
      <c r="Q30" s="153"/>
      <c r="R30" s="162">
        <v>69.193098198426696</v>
      </c>
      <c r="S30" s="38"/>
      <c r="T30" s="29">
        <v>11.093072169939299</v>
      </c>
      <c r="U30" s="153">
        <v>-2.1821075379727399</v>
      </c>
      <c r="V30" s="153">
        <v>0.53577178783803003</v>
      </c>
      <c r="W30" s="153">
        <v>1.08826412607544</v>
      </c>
      <c r="X30" s="153">
        <v>-0.72693168183509105</v>
      </c>
      <c r="Y30" s="158">
        <v>1.4368786067524999</v>
      </c>
      <c r="Z30" s="153"/>
      <c r="AA30" s="159">
        <v>17.489088704280402</v>
      </c>
      <c r="AB30" s="160">
        <v>17.025686494582601</v>
      </c>
      <c r="AC30" s="161">
        <v>17.253135020755199</v>
      </c>
      <c r="AD30" s="153"/>
      <c r="AE30" s="162">
        <v>5.98217214665131</v>
      </c>
      <c r="AG30" s="29">
        <v>49.040852575488401</v>
      </c>
      <c r="AH30" s="153">
        <v>63.792184724689101</v>
      </c>
      <c r="AI30" s="153">
        <v>68.734458259324995</v>
      </c>
      <c r="AJ30" s="153">
        <v>74.205150976909394</v>
      </c>
      <c r="AK30" s="153">
        <v>72.984014209591393</v>
      </c>
      <c r="AL30" s="158">
        <v>65.751332149200707</v>
      </c>
      <c r="AM30" s="153"/>
      <c r="AN30" s="159">
        <v>78.436944937833005</v>
      </c>
      <c r="AO30" s="160">
        <v>73.801065719360494</v>
      </c>
      <c r="AP30" s="161">
        <v>76.119005328596799</v>
      </c>
      <c r="AQ30" s="153"/>
      <c r="AR30" s="162">
        <v>68.713524486170996</v>
      </c>
      <c r="AS30" s="38"/>
      <c r="AT30" s="29">
        <v>2.0221136682969898</v>
      </c>
      <c r="AU30" s="153">
        <v>-2.2317370410305402</v>
      </c>
      <c r="AV30" s="153">
        <v>-1.2100017249176001</v>
      </c>
      <c r="AW30" s="153">
        <v>3.1927894735714402</v>
      </c>
      <c r="AX30" s="153">
        <v>4.8083555528021797</v>
      </c>
      <c r="AY30" s="158">
        <v>1.3309772318365101</v>
      </c>
      <c r="AZ30" s="153"/>
      <c r="BA30" s="159">
        <v>13.337478852054501</v>
      </c>
      <c r="BB30" s="160">
        <v>9.2994282296736905</v>
      </c>
      <c r="BC30" s="161">
        <v>11.3433298419035</v>
      </c>
      <c r="BD30" s="153"/>
      <c r="BE30" s="162">
        <v>4.2994761361358798</v>
      </c>
    </row>
    <row r="31" spans="1:57" x14ac:dyDescent="0.2">
      <c r="A31" s="20" t="s">
        <v>55</v>
      </c>
      <c r="B31" s="2" t="str">
        <f t="shared" si="0"/>
        <v>Charlottesville, VA</v>
      </c>
      <c r="C31" s="2"/>
      <c r="D31" s="23" t="s">
        <v>93</v>
      </c>
      <c r="E31" s="26" t="s">
        <v>94</v>
      </c>
      <c r="F31" s="2"/>
      <c r="G31" s="29">
        <v>55.388813096862201</v>
      </c>
      <c r="H31" s="153">
        <v>66.205418047164201</v>
      </c>
      <c r="I31" s="153">
        <v>69.245761060222094</v>
      </c>
      <c r="J31" s="153">
        <v>70.005846813486599</v>
      </c>
      <c r="K31" s="153">
        <v>69.752484895731797</v>
      </c>
      <c r="L31" s="158">
        <v>66.119664782693405</v>
      </c>
      <c r="M31" s="153"/>
      <c r="N31" s="159">
        <v>76.300916000779495</v>
      </c>
      <c r="O31" s="160">
        <v>76.573767296823206</v>
      </c>
      <c r="P31" s="161">
        <v>76.437341648801393</v>
      </c>
      <c r="Q31" s="153"/>
      <c r="R31" s="162">
        <v>69.0675724587242</v>
      </c>
      <c r="S31" s="38"/>
      <c r="T31" s="29">
        <v>5.0514191518120697</v>
      </c>
      <c r="U31" s="153">
        <v>4.5515961800818499</v>
      </c>
      <c r="V31" s="153">
        <v>0.47863299976373203</v>
      </c>
      <c r="W31" s="153">
        <v>3.1896218711339901</v>
      </c>
      <c r="X31" s="153">
        <v>9.5571333419594406</v>
      </c>
      <c r="Y31" s="158">
        <v>4.4629740371981299</v>
      </c>
      <c r="Z31" s="153"/>
      <c r="AA31" s="159">
        <v>10.618396140965601</v>
      </c>
      <c r="AB31" s="160">
        <v>6.5083262710886798</v>
      </c>
      <c r="AC31" s="161">
        <v>8.5207943143943901</v>
      </c>
      <c r="AD31" s="153"/>
      <c r="AE31" s="162">
        <v>5.7128617893943403</v>
      </c>
      <c r="AG31" s="29">
        <v>49.7417657376729</v>
      </c>
      <c r="AH31" s="153">
        <v>60.811732605729802</v>
      </c>
      <c r="AI31" s="153">
        <v>64.193139738842305</v>
      </c>
      <c r="AJ31" s="153">
        <v>65.352757747027795</v>
      </c>
      <c r="AK31" s="153">
        <v>69.986357435197803</v>
      </c>
      <c r="AL31" s="158">
        <v>62.017150652894102</v>
      </c>
      <c r="AM31" s="153"/>
      <c r="AN31" s="159">
        <v>82.259793412590099</v>
      </c>
      <c r="AO31" s="160">
        <v>81.665367374780701</v>
      </c>
      <c r="AP31" s="161">
        <v>81.9625803936854</v>
      </c>
      <c r="AQ31" s="153"/>
      <c r="AR31" s="162">
        <v>67.715844864548799</v>
      </c>
      <c r="AS31" s="38"/>
      <c r="AT31" s="29">
        <v>-6.54778189191354</v>
      </c>
      <c r="AU31" s="153">
        <v>-6.42890313842795</v>
      </c>
      <c r="AV31" s="153">
        <v>-3.9001533107274602</v>
      </c>
      <c r="AW31" s="153">
        <v>-6.1157530073262301</v>
      </c>
      <c r="AX31" s="153">
        <v>0.85638018475725697</v>
      </c>
      <c r="AY31" s="158">
        <v>-4.2996080511459303</v>
      </c>
      <c r="AZ31" s="153"/>
      <c r="BA31" s="159">
        <v>11.4334560777195</v>
      </c>
      <c r="BB31" s="160">
        <v>10.5447680160578</v>
      </c>
      <c r="BC31" s="161">
        <v>10.988944398652</v>
      </c>
      <c r="BD31" s="153"/>
      <c r="BE31" s="162">
        <v>0.487300178093518</v>
      </c>
    </row>
    <row r="32" spans="1:57" x14ac:dyDescent="0.2">
      <c r="A32" s="20" t="s">
        <v>107</v>
      </c>
      <c r="B32" t="s">
        <v>56</v>
      </c>
      <c r="C32" s="2"/>
      <c r="D32" s="23" t="s">
        <v>93</v>
      </c>
      <c r="E32" s="26" t="s">
        <v>94</v>
      </c>
      <c r="F32" s="2"/>
      <c r="G32" s="29">
        <v>54.504069526831202</v>
      </c>
      <c r="H32" s="153">
        <v>65.664229548903194</v>
      </c>
      <c r="I32" s="153">
        <v>71.609877224444702</v>
      </c>
      <c r="J32" s="153">
        <v>72.382397572078901</v>
      </c>
      <c r="K32" s="153">
        <v>74.699958614981298</v>
      </c>
      <c r="L32" s="158">
        <v>67.772106497447894</v>
      </c>
      <c r="M32" s="153"/>
      <c r="N32" s="159">
        <v>79.500620775279302</v>
      </c>
      <c r="O32" s="160">
        <v>77.845220030348997</v>
      </c>
      <c r="P32" s="161">
        <v>78.6729204028141</v>
      </c>
      <c r="Q32" s="153"/>
      <c r="R32" s="162">
        <v>70.886624756123894</v>
      </c>
      <c r="S32" s="38"/>
      <c r="T32" s="29">
        <v>13.4264763729787</v>
      </c>
      <c r="U32" s="153">
        <v>9.9745039705984908</v>
      </c>
      <c r="V32" s="153">
        <v>14.650805572867201</v>
      </c>
      <c r="W32" s="153">
        <v>9.9963863691375305</v>
      </c>
      <c r="X32" s="153">
        <v>4.5426387108540798</v>
      </c>
      <c r="Y32" s="158">
        <v>10.206273464009101</v>
      </c>
      <c r="Z32" s="153"/>
      <c r="AA32" s="159">
        <v>-5.1576489296685102</v>
      </c>
      <c r="AB32" s="160">
        <v>-8.36770214838511</v>
      </c>
      <c r="AC32" s="161">
        <v>-6.7734209603015803</v>
      </c>
      <c r="AD32" s="153"/>
      <c r="AE32" s="162">
        <v>4.1889322501117601</v>
      </c>
      <c r="AG32" s="29">
        <v>54.041936818871498</v>
      </c>
      <c r="AH32" s="153">
        <v>63.584632363084502</v>
      </c>
      <c r="AI32" s="153">
        <v>68.585322113394895</v>
      </c>
      <c r="AJ32" s="153">
        <v>70.751138088012098</v>
      </c>
      <c r="AK32" s="153">
        <v>74.324044695820106</v>
      </c>
      <c r="AL32" s="158">
        <v>66.257414815836597</v>
      </c>
      <c r="AM32" s="153"/>
      <c r="AN32" s="159">
        <v>78.807421713339707</v>
      </c>
      <c r="AO32" s="160">
        <v>78.497034073665304</v>
      </c>
      <c r="AP32" s="161">
        <v>78.652227893502499</v>
      </c>
      <c r="AQ32" s="153"/>
      <c r="AR32" s="162">
        <v>69.798789980883996</v>
      </c>
      <c r="AS32" s="38"/>
      <c r="AT32" s="29">
        <v>6.9705906544232397</v>
      </c>
      <c r="AU32" s="153">
        <v>1.7535658515600201</v>
      </c>
      <c r="AV32" s="153">
        <v>2.9755849176169198</v>
      </c>
      <c r="AW32" s="153">
        <v>3.27086692273646</v>
      </c>
      <c r="AX32" s="153">
        <v>1.0314318157005</v>
      </c>
      <c r="AY32" s="158">
        <v>2.9838982405669499</v>
      </c>
      <c r="AZ32" s="153"/>
      <c r="BA32" s="159">
        <v>-3.7307086008130499</v>
      </c>
      <c r="BB32" s="160">
        <v>-4.7542414324677704</v>
      </c>
      <c r="BC32" s="161">
        <v>-4.24420031917131</v>
      </c>
      <c r="BD32" s="153"/>
      <c r="BE32" s="162">
        <v>0.54049531542505802</v>
      </c>
    </row>
    <row r="33" spans="1:57" x14ac:dyDescent="0.2">
      <c r="A33" s="20" t="s">
        <v>52</v>
      </c>
      <c r="B33" s="2" t="str">
        <f t="shared" si="0"/>
        <v>Staunton &amp; Harrisonburg, VA</v>
      </c>
      <c r="C33" s="2"/>
      <c r="D33" s="23" t="s">
        <v>93</v>
      </c>
      <c r="E33" s="26" t="s">
        <v>94</v>
      </c>
      <c r="F33" s="2"/>
      <c r="G33" s="29">
        <v>57.588974180041802</v>
      </c>
      <c r="H33" s="153">
        <v>70.760642009769697</v>
      </c>
      <c r="I33" s="153">
        <v>74.214933705512905</v>
      </c>
      <c r="J33" s="153">
        <v>76.2212142358688</v>
      </c>
      <c r="K33" s="153">
        <v>69.766224703419297</v>
      </c>
      <c r="L33" s="158">
        <v>69.710397766922497</v>
      </c>
      <c r="M33" s="153"/>
      <c r="N33" s="159">
        <v>75.017445917655195</v>
      </c>
      <c r="O33" s="160">
        <v>74.354501046755004</v>
      </c>
      <c r="P33" s="161">
        <v>74.6859734822051</v>
      </c>
      <c r="Q33" s="153"/>
      <c r="R33" s="162">
        <v>71.131990828431796</v>
      </c>
      <c r="S33" s="38"/>
      <c r="T33" s="29">
        <v>11.4625306710487</v>
      </c>
      <c r="U33" s="153">
        <v>16.007942944439801</v>
      </c>
      <c r="V33" s="153">
        <v>19.610637680125901</v>
      </c>
      <c r="W33" s="153">
        <v>15.2715349539714</v>
      </c>
      <c r="X33" s="153">
        <v>17.590705454312999</v>
      </c>
      <c r="Y33" s="158">
        <v>16.120887100432199</v>
      </c>
      <c r="Z33" s="153"/>
      <c r="AA33" s="159">
        <v>8.4873726658258004</v>
      </c>
      <c r="AB33" s="160">
        <v>1.6687752732444701</v>
      </c>
      <c r="AC33" s="161">
        <v>4.9825754066138197</v>
      </c>
      <c r="AD33" s="153"/>
      <c r="AE33" s="162">
        <v>12.5390052659627</v>
      </c>
      <c r="AG33" s="29">
        <v>49.084089323098297</v>
      </c>
      <c r="AH33" s="153">
        <v>61.296231681786402</v>
      </c>
      <c r="AI33" s="153">
        <v>64.833391486392102</v>
      </c>
      <c r="AJ33" s="153">
        <v>69.674633635729194</v>
      </c>
      <c r="AK33" s="153">
        <v>71.536985345429102</v>
      </c>
      <c r="AL33" s="158">
        <v>63.285066294487002</v>
      </c>
      <c r="AM33" s="153"/>
      <c r="AN33" s="159">
        <v>81.162770411723599</v>
      </c>
      <c r="AO33" s="160">
        <v>77.041172365666398</v>
      </c>
      <c r="AP33" s="161">
        <v>79.101971388695006</v>
      </c>
      <c r="AQ33" s="153"/>
      <c r="AR33" s="162">
        <v>67.804182035689294</v>
      </c>
      <c r="AS33" s="38"/>
      <c r="AT33" s="29">
        <v>7.7656535098691499</v>
      </c>
      <c r="AU33" s="153">
        <v>8.5515556251078806</v>
      </c>
      <c r="AV33" s="153">
        <v>10.9706421720573</v>
      </c>
      <c r="AW33" s="153">
        <v>11.9010700230507</v>
      </c>
      <c r="AX33" s="153">
        <v>16.682916187270099</v>
      </c>
      <c r="AY33" s="158">
        <v>11.4185639372146</v>
      </c>
      <c r="AZ33" s="153"/>
      <c r="BA33" s="159">
        <v>13.9271437184271</v>
      </c>
      <c r="BB33" s="160">
        <v>7.1944726091067404</v>
      </c>
      <c r="BC33" s="161">
        <v>10.5460000799004</v>
      </c>
      <c r="BD33" s="153"/>
      <c r="BE33" s="162">
        <v>11.1276340272172</v>
      </c>
    </row>
    <row r="34" spans="1:57" x14ac:dyDescent="0.2">
      <c r="A34" s="20" t="s">
        <v>51</v>
      </c>
      <c r="B34" s="2" t="str">
        <f t="shared" si="0"/>
        <v>Blacksburg &amp; Wytheville, VA</v>
      </c>
      <c r="C34" s="2"/>
      <c r="D34" s="23" t="s">
        <v>93</v>
      </c>
      <c r="E34" s="26" t="s">
        <v>94</v>
      </c>
      <c r="F34" s="2"/>
      <c r="G34" s="29">
        <v>51.695906432748501</v>
      </c>
      <c r="H34" s="153">
        <v>57.621832358674403</v>
      </c>
      <c r="I34" s="153">
        <v>57.660818713450197</v>
      </c>
      <c r="J34" s="153">
        <v>59.473684210526301</v>
      </c>
      <c r="K34" s="153">
        <v>60.136452241715297</v>
      </c>
      <c r="L34" s="158">
        <v>57.317738791422997</v>
      </c>
      <c r="M34" s="153"/>
      <c r="N34" s="159">
        <v>68.557504873294306</v>
      </c>
      <c r="O34" s="160">
        <v>63.664717348927802</v>
      </c>
      <c r="P34" s="161">
        <v>66.1111111111111</v>
      </c>
      <c r="Q34" s="153"/>
      <c r="R34" s="162">
        <v>59.830130882762397</v>
      </c>
      <c r="S34" s="38"/>
      <c r="T34" s="29">
        <v>12.7136766026497</v>
      </c>
      <c r="U34" s="153">
        <v>2.8878031596560798</v>
      </c>
      <c r="V34" s="153">
        <v>-3.3021862234221802</v>
      </c>
      <c r="W34" s="153">
        <v>-3.38262835001614</v>
      </c>
      <c r="X34" s="153">
        <v>2.2416215319822599</v>
      </c>
      <c r="Y34" s="158">
        <v>1.67294501586824</v>
      </c>
      <c r="Z34" s="153"/>
      <c r="AA34" s="159">
        <v>-3.3331880167819801</v>
      </c>
      <c r="AB34" s="160">
        <v>-6.4460757269916602</v>
      </c>
      <c r="AC34" s="161">
        <v>-4.8574879227053103</v>
      </c>
      <c r="AD34" s="153"/>
      <c r="AE34" s="162">
        <v>-0.48355114475188499</v>
      </c>
      <c r="AG34" s="29">
        <v>43.833146532820003</v>
      </c>
      <c r="AH34" s="153">
        <v>54.149407923590402</v>
      </c>
      <c r="AI34" s="153">
        <v>57.3704985137176</v>
      </c>
      <c r="AJ34" s="153">
        <v>60.304078748598897</v>
      </c>
      <c r="AK34" s="153">
        <v>58.6013645224171</v>
      </c>
      <c r="AL34" s="158">
        <v>54.851662703208397</v>
      </c>
      <c r="AM34" s="153"/>
      <c r="AN34" s="159">
        <v>72.100389863547704</v>
      </c>
      <c r="AO34" s="160">
        <v>65.482456140350806</v>
      </c>
      <c r="AP34" s="161">
        <v>68.791423001949298</v>
      </c>
      <c r="AQ34" s="153"/>
      <c r="AR34" s="162">
        <v>58.834340452786002</v>
      </c>
      <c r="AS34" s="38"/>
      <c r="AT34" s="29">
        <v>-3.5361130115042898</v>
      </c>
      <c r="AU34" s="153">
        <v>-1.2056620916940399</v>
      </c>
      <c r="AV34" s="153">
        <v>-1.2563665490254401</v>
      </c>
      <c r="AW34" s="153">
        <v>-0.461149742066297</v>
      </c>
      <c r="AX34" s="153">
        <v>4.9267089207365403E-2</v>
      </c>
      <c r="AY34" s="158">
        <v>-1.17052896858422</v>
      </c>
      <c r="AZ34" s="153"/>
      <c r="BA34" s="159">
        <v>3.23586744639376</v>
      </c>
      <c r="BB34" s="160">
        <v>-1.94526395156619</v>
      </c>
      <c r="BC34" s="161">
        <v>0.70330349480300902</v>
      </c>
      <c r="BD34" s="153"/>
      <c r="BE34" s="162">
        <v>-0.552534771139093</v>
      </c>
    </row>
    <row r="35" spans="1:57" x14ac:dyDescent="0.2">
      <c r="A35" s="20" t="s">
        <v>50</v>
      </c>
      <c r="B35" s="2" t="str">
        <f t="shared" si="0"/>
        <v>Lynchburg, VA</v>
      </c>
      <c r="C35" s="2"/>
      <c r="D35" s="23" t="s">
        <v>93</v>
      </c>
      <c r="E35" s="26" t="s">
        <v>94</v>
      </c>
      <c r="F35" s="2"/>
      <c r="G35" s="29">
        <v>43.2285368802902</v>
      </c>
      <c r="H35" s="153">
        <v>58.585247883917702</v>
      </c>
      <c r="I35" s="153">
        <v>63.996372430471503</v>
      </c>
      <c r="J35" s="153">
        <v>66.656590084643199</v>
      </c>
      <c r="K35" s="153">
        <v>61.638452237001196</v>
      </c>
      <c r="L35" s="158">
        <v>58.821039903264797</v>
      </c>
      <c r="M35" s="153"/>
      <c r="N35" s="159">
        <v>61.6989117291414</v>
      </c>
      <c r="O35" s="160">
        <v>58.827085852478803</v>
      </c>
      <c r="P35" s="161">
        <v>60.262998790810101</v>
      </c>
      <c r="Q35" s="153"/>
      <c r="R35" s="162">
        <v>59.233028156849102</v>
      </c>
      <c r="S35" s="38"/>
      <c r="T35" s="29">
        <v>-4.6740669191747397</v>
      </c>
      <c r="U35" s="153">
        <v>-7.6166370330269597</v>
      </c>
      <c r="V35" s="153">
        <v>-4.2066878084764898</v>
      </c>
      <c r="W35" s="153">
        <v>4.8134771883112002</v>
      </c>
      <c r="X35" s="153">
        <v>17.0252551872866</v>
      </c>
      <c r="Y35" s="158">
        <v>0.77730612797118204</v>
      </c>
      <c r="Z35" s="153"/>
      <c r="AA35" s="159">
        <v>17.273687325441699</v>
      </c>
      <c r="AB35" s="160">
        <v>4.15082362404861</v>
      </c>
      <c r="AC35" s="161">
        <v>10.4794013595485</v>
      </c>
      <c r="AD35" s="153"/>
      <c r="AE35" s="162">
        <v>3.4172579332547799</v>
      </c>
      <c r="AG35" s="29">
        <v>44.082527206771402</v>
      </c>
      <c r="AH35" s="153">
        <v>59.144498186215202</v>
      </c>
      <c r="AI35" s="153">
        <v>64.623639661426793</v>
      </c>
      <c r="AJ35" s="153">
        <v>65.991535671100294</v>
      </c>
      <c r="AK35" s="153">
        <v>64.5027206771463</v>
      </c>
      <c r="AL35" s="158">
        <v>59.668984280532001</v>
      </c>
      <c r="AM35" s="153"/>
      <c r="AN35" s="159">
        <v>70.216142684401404</v>
      </c>
      <c r="AO35" s="160">
        <v>62.794740024183703</v>
      </c>
      <c r="AP35" s="161">
        <v>66.5054413542926</v>
      </c>
      <c r="AQ35" s="153"/>
      <c r="AR35" s="162">
        <v>61.6222577301779</v>
      </c>
      <c r="AS35" s="38"/>
      <c r="AT35" s="29">
        <v>4.8976830230048298</v>
      </c>
      <c r="AU35" s="153">
        <v>-3.9973362774477299</v>
      </c>
      <c r="AV35" s="153">
        <v>-1.35106294725724</v>
      </c>
      <c r="AW35" s="153">
        <v>0.129233541032062</v>
      </c>
      <c r="AX35" s="153">
        <v>6.7675436146306502</v>
      </c>
      <c r="AY35" s="158">
        <v>0.97618305326837596</v>
      </c>
      <c r="AZ35" s="153"/>
      <c r="BA35" s="159">
        <v>18.4608543921142</v>
      </c>
      <c r="BB35" s="160">
        <v>6.7646759844778197</v>
      </c>
      <c r="BC35" s="161">
        <v>12.635430760532699</v>
      </c>
      <c r="BD35" s="153"/>
      <c r="BE35" s="162">
        <v>4.3054928915178197</v>
      </c>
    </row>
    <row r="36" spans="1:57" x14ac:dyDescent="0.2">
      <c r="A36" s="20" t="s">
        <v>24</v>
      </c>
      <c r="B36" s="2" t="str">
        <f t="shared" si="0"/>
        <v>Central Virginia</v>
      </c>
      <c r="C36" s="2"/>
      <c r="D36" s="23" t="s">
        <v>93</v>
      </c>
      <c r="E36" s="26" t="s">
        <v>94</v>
      </c>
      <c r="F36" s="2"/>
      <c r="G36" s="29">
        <v>53.604959075589697</v>
      </c>
      <c r="H36" s="153">
        <v>68.112060664419801</v>
      </c>
      <c r="I36" s="153">
        <v>73.495426095329805</v>
      </c>
      <c r="J36" s="153">
        <v>74.690057775637896</v>
      </c>
      <c r="K36" s="153">
        <v>70.399012999518504</v>
      </c>
      <c r="L36" s="158">
        <v>68.060303322099102</v>
      </c>
      <c r="M36" s="153"/>
      <c r="N36" s="159">
        <v>73.329922965815996</v>
      </c>
      <c r="O36" s="160">
        <v>72.306812710640301</v>
      </c>
      <c r="P36" s="161">
        <v>72.818367838228198</v>
      </c>
      <c r="Q36" s="153"/>
      <c r="R36" s="162">
        <v>69.419750326707401</v>
      </c>
      <c r="S36" s="38"/>
      <c r="T36" s="29">
        <v>1.9255026113210201</v>
      </c>
      <c r="U36" s="153">
        <v>5.1169764108232201</v>
      </c>
      <c r="V36" s="153">
        <v>4.7472710657419803</v>
      </c>
      <c r="W36" s="153">
        <v>4.4997792811490598</v>
      </c>
      <c r="X36" s="153">
        <v>4.1761535794145503</v>
      </c>
      <c r="Y36" s="158">
        <v>4.19390612188276</v>
      </c>
      <c r="Z36" s="153"/>
      <c r="AA36" s="159">
        <v>0.72096258361674703</v>
      </c>
      <c r="AB36" s="160">
        <v>-2.9317795046044299</v>
      </c>
      <c r="AC36" s="161">
        <v>-1.12630991965575</v>
      </c>
      <c r="AD36" s="153"/>
      <c r="AE36" s="162">
        <v>2.54029667842976</v>
      </c>
      <c r="AG36" s="29">
        <v>49.644920558497802</v>
      </c>
      <c r="AH36" s="153">
        <v>63.764594366875301</v>
      </c>
      <c r="AI36" s="153">
        <v>69.4586543090996</v>
      </c>
      <c r="AJ36" s="153">
        <v>69.919806210881006</v>
      </c>
      <c r="AK36" s="153">
        <v>69.232215936446707</v>
      </c>
      <c r="AL36" s="158">
        <v>64.404038276360097</v>
      </c>
      <c r="AM36" s="153"/>
      <c r="AN36" s="159">
        <v>76.543692826191602</v>
      </c>
      <c r="AO36" s="160">
        <v>74.981192826191602</v>
      </c>
      <c r="AP36" s="161">
        <v>75.762442826191602</v>
      </c>
      <c r="AQ36" s="153"/>
      <c r="AR36" s="162">
        <v>67.649296719169101</v>
      </c>
      <c r="AS36" s="38"/>
      <c r="AT36" s="29">
        <v>1.0641930270434301</v>
      </c>
      <c r="AU36" s="153">
        <v>-0.24216608222355199</v>
      </c>
      <c r="AV36" s="153">
        <v>1.2342786170226001</v>
      </c>
      <c r="AW36" s="153">
        <v>0.226545511622982</v>
      </c>
      <c r="AX36" s="153">
        <v>1.62866386671417</v>
      </c>
      <c r="AY36" s="158">
        <v>0.77685844501257595</v>
      </c>
      <c r="AZ36" s="153"/>
      <c r="BA36" s="159">
        <v>4.4646733423406602</v>
      </c>
      <c r="BB36" s="160">
        <v>1.4206509166858401</v>
      </c>
      <c r="BC36" s="161">
        <v>2.9358528294500501</v>
      </c>
      <c r="BD36" s="153"/>
      <c r="BE36" s="162">
        <v>1.4577733035482501</v>
      </c>
    </row>
    <row r="37" spans="1:57" x14ac:dyDescent="0.2">
      <c r="A37" s="20" t="s">
        <v>25</v>
      </c>
      <c r="B37" s="2" t="str">
        <f t="shared" si="0"/>
        <v>Chesapeake Bay</v>
      </c>
      <c r="C37" s="2"/>
      <c r="D37" s="23" t="s">
        <v>93</v>
      </c>
      <c r="E37" s="26" t="s">
        <v>94</v>
      </c>
      <c r="F37" s="2"/>
      <c r="G37" s="29">
        <v>51.055512118842799</v>
      </c>
      <c r="H37" s="153">
        <v>68.256450351837302</v>
      </c>
      <c r="I37" s="153">
        <v>71.462079749804502</v>
      </c>
      <c r="J37" s="153">
        <v>75.449569976544097</v>
      </c>
      <c r="K37" s="153">
        <v>67.005473025801393</v>
      </c>
      <c r="L37" s="158">
        <v>66.645817044566002</v>
      </c>
      <c r="M37" s="153"/>
      <c r="N37" s="159">
        <v>71.540265832681698</v>
      </c>
      <c r="O37" s="160">
        <v>74.902267396403403</v>
      </c>
      <c r="P37" s="161">
        <v>73.2212666145426</v>
      </c>
      <c r="Q37" s="153"/>
      <c r="R37" s="162">
        <v>68.524516921702201</v>
      </c>
      <c r="S37" s="38"/>
      <c r="T37" s="29">
        <v>-3.2592592592592502</v>
      </c>
      <c r="U37" s="153">
        <v>-3.5359116022099402</v>
      </c>
      <c r="V37" s="153">
        <v>-1.5086206896551699</v>
      </c>
      <c r="W37" s="153">
        <v>6.1606160616061603</v>
      </c>
      <c r="X37" s="153">
        <v>-1.3808975834292201</v>
      </c>
      <c r="Y37" s="158">
        <v>-0.55996266915538895</v>
      </c>
      <c r="Z37" s="153"/>
      <c r="AA37" s="159">
        <v>7.1428571428571397</v>
      </c>
      <c r="AB37" s="160">
        <v>4.2437431991294803</v>
      </c>
      <c r="AC37" s="161">
        <v>5.6401579244218798</v>
      </c>
      <c r="AD37" s="153"/>
      <c r="AE37" s="162">
        <v>1.2543323980854899</v>
      </c>
      <c r="AG37" s="29">
        <v>50.019546520719302</v>
      </c>
      <c r="AH37" s="153">
        <v>64.483971853010104</v>
      </c>
      <c r="AI37" s="153">
        <v>67.748240813135197</v>
      </c>
      <c r="AJ37" s="153">
        <v>70.074276778733307</v>
      </c>
      <c r="AK37" s="153">
        <v>68.334636434714596</v>
      </c>
      <c r="AL37" s="158">
        <v>64.132134480062504</v>
      </c>
      <c r="AM37" s="153"/>
      <c r="AN37" s="159">
        <v>74.804534792806805</v>
      </c>
      <c r="AO37" s="160">
        <v>77.111024237685598</v>
      </c>
      <c r="AP37" s="161">
        <v>75.957779515246202</v>
      </c>
      <c r="AQ37" s="153"/>
      <c r="AR37" s="162">
        <v>67.510890204400695</v>
      </c>
      <c r="AS37" s="38"/>
      <c r="AT37" s="29">
        <v>2.93644408688656</v>
      </c>
      <c r="AU37" s="153">
        <v>-4.34908669179472</v>
      </c>
      <c r="AV37" s="153">
        <v>-3.7222222222222201</v>
      </c>
      <c r="AW37" s="153">
        <v>1.1568848758465</v>
      </c>
      <c r="AX37" s="153">
        <v>2.8235294117646998</v>
      </c>
      <c r="AY37" s="158">
        <v>-0.44905637478002303</v>
      </c>
      <c r="AZ37" s="153"/>
      <c r="BA37" s="159">
        <v>5.6015452538631303</v>
      </c>
      <c r="BB37" s="160">
        <v>3.00261096605744</v>
      </c>
      <c r="BC37" s="161">
        <v>4.2661658170110002</v>
      </c>
      <c r="BD37" s="153"/>
      <c r="BE37" s="162">
        <v>1.0195128065850401</v>
      </c>
    </row>
    <row r="38" spans="1:57" x14ac:dyDescent="0.2">
      <c r="A38" s="20" t="s">
        <v>26</v>
      </c>
      <c r="B38" s="2" t="str">
        <f t="shared" si="0"/>
        <v>Coastal Virginia - Eastern Shore</v>
      </c>
      <c r="C38" s="2"/>
      <c r="D38" s="23" t="s">
        <v>93</v>
      </c>
      <c r="E38" s="26" t="s">
        <v>94</v>
      </c>
      <c r="F38" s="2"/>
      <c r="G38" s="29">
        <v>55.601092896174798</v>
      </c>
      <c r="H38" s="153">
        <v>67.622950819672099</v>
      </c>
      <c r="I38" s="153">
        <v>71.1065573770491</v>
      </c>
      <c r="J38" s="153">
        <v>72.540983606557305</v>
      </c>
      <c r="K38" s="153">
        <v>70.013661202185702</v>
      </c>
      <c r="L38" s="158">
        <v>67.377049180327802</v>
      </c>
      <c r="M38" s="153"/>
      <c r="N38" s="159">
        <v>76.297814207650205</v>
      </c>
      <c r="O38" s="160">
        <v>78.005464480874295</v>
      </c>
      <c r="P38" s="161">
        <v>77.151639344262193</v>
      </c>
      <c r="Q38" s="153"/>
      <c r="R38" s="162">
        <v>70.169789227166206</v>
      </c>
      <c r="S38" s="38"/>
      <c r="T38" s="29">
        <v>-0.85261875761266703</v>
      </c>
      <c r="U38" s="153">
        <v>5.6563500533617903</v>
      </c>
      <c r="V38" s="153">
        <v>4.0999999999999996</v>
      </c>
      <c r="W38" s="153">
        <v>8.7001023541453399</v>
      </c>
      <c r="X38" s="153">
        <v>7.6680672268907504</v>
      </c>
      <c r="Y38" s="158">
        <v>5.2272242372519697</v>
      </c>
      <c r="Z38" s="153"/>
      <c r="AA38" s="159">
        <v>3.1394275161588099</v>
      </c>
      <c r="AB38" s="160">
        <v>5.9369202226344999</v>
      </c>
      <c r="AC38" s="161">
        <v>4.5349375289217901</v>
      </c>
      <c r="AD38" s="153"/>
      <c r="AE38" s="162">
        <v>5.0087616822429899</v>
      </c>
      <c r="AG38" s="29">
        <v>52.1516393442622</v>
      </c>
      <c r="AH38" s="153">
        <v>65.471311475409806</v>
      </c>
      <c r="AI38" s="153">
        <v>68.903688524590095</v>
      </c>
      <c r="AJ38" s="153">
        <v>70.286885245901601</v>
      </c>
      <c r="AK38" s="153">
        <v>70.184426229508105</v>
      </c>
      <c r="AL38" s="158">
        <v>65.399590163934405</v>
      </c>
      <c r="AM38" s="153"/>
      <c r="AN38" s="159">
        <v>77.254098360655703</v>
      </c>
      <c r="AO38" s="160">
        <v>76.127049180327802</v>
      </c>
      <c r="AP38" s="161">
        <v>76.690573770491795</v>
      </c>
      <c r="AQ38" s="153"/>
      <c r="AR38" s="162">
        <v>68.625585480093605</v>
      </c>
      <c r="AS38" s="38"/>
      <c r="AT38" s="29">
        <v>3.2803517078119699</v>
      </c>
      <c r="AU38" s="153">
        <v>4.8974008207934299</v>
      </c>
      <c r="AV38" s="153">
        <v>5.9055118110236204</v>
      </c>
      <c r="AW38" s="153">
        <v>6.9090909090909003</v>
      </c>
      <c r="AX38" s="153">
        <v>10.9611231101511</v>
      </c>
      <c r="AY38" s="158">
        <v>6.5253671562082696</v>
      </c>
      <c r="AZ38" s="153"/>
      <c r="BA38" s="159">
        <v>6.3469675599435798</v>
      </c>
      <c r="BB38" s="160">
        <v>2.6243093922651899</v>
      </c>
      <c r="BC38" s="161">
        <v>4.46615491974877</v>
      </c>
      <c r="BD38" s="153"/>
      <c r="BE38" s="162">
        <v>5.8591104086701202</v>
      </c>
    </row>
    <row r="39" spans="1:57" x14ac:dyDescent="0.2">
      <c r="A39" s="20" t="s">
        <v>27</v>
      </c>
      <c r="B39" s="2" t="str">
        <f t="shared" si="0"/>
        <v>Coastal Virginia - Hampton Roads</v>
      </c>
      <c r="C39" s="2"/>
      <c r="D39" s="23" t="s">
        <v>93</v>
      </c>
      <c r="E39" s="26" t="s">
        <v>94</v>
      </c>
      <c r="F39" s="2"/>
      <c r="G39" s="29">
        <v>71.630517989282893</v>
      </c>
      <c r="H39" s="153">
        <v>74.5190099515182</v>
      </c>
      <c r="I39" s="153">
        <v>78.384792038785406</v>
      </c>
      <c r="J39" s="153">
        <v>79.696351109977002</v>
      </c>
      <c r="K39" s="153">
        <v>79.647869354427101</v>
      </c>
      <c r="L39" s="158">
        <v>76.775708088798098</v>
      </c>
      <c r="M39" s="153"/>
      <c r="N39" s="159">
        <v>87.205919877519705</v>
      </c>
      <c r="O39" s="160">
        <v>88.816024496044903</v>
      </c>
      <c r="P39" s="161">
        <v>88.010972186782297</v>
      </c>
      <c r="Q39" s="153"/>
      <c r="R39" s="162">
        <v>79.985783545364995</v>
      </c>
      <c r="S39" s="38"/>
      <c r="T39" s="29">
        <v>11.861788674654299</v>
      </c>
      <c r="U39" s="153">
        <v>0.75333564675676801</v>
      </c>
      <c r="V39" s="153">
        <v>2.4252789219023199</v>
      </c>
      <c r="W39" s="153">
        <v>0.85741823887027202</v>
      </c>
      <c r="X39" s="153">
        <v>3.4558292376568498</v>
      </c>
      <c r="Y39" s="158">
        <v>3.6021130570405999</v>
      </c>
      <c r="Z39" s="153"/>
      <c r="AA39" s="159">
        <v>1.85501194596171</v>
      </c>
      <c r="AB39" s="160">
        <v>4.9218891668651699</v>
      </c>
      <c r="AC39" s="161">
        <v>3.3797323331070199</v>
      </c>
      <c r="AD39" s="153"/>
      <c r="AE39" s="162">
        <v>3.53109351053868</v>
      </c>
      <c r="AG39" s="29">
        <v>63.335034447563103</v>
      </c>
      <c r="AH39" s="153">
        <v>70.417198264863401</v>
      </c>
      <c r="AI39" s="153">
        <v>73.665475886705707</v>
      </c>
      <c r="AJ39" s="153">
        <v>75.371268180658305</v>
      </c>
      <c r="AK39" s="153">
        <v>76.350472059198694</v>
      </c>
      <c r="AL39" s="158">
        <v>71.827889767797899</v>
      </c>
      <c r="AM39" s="153"/>
      <c r="AN39" s="159">
        <v>86.708981883133404</v>
      </c>
      <c r="AO39" s="160">
        <v>87.358382240367405</v>
      </c>
      <c r="AP39" s="161">
        <v>87.033682061750397</v>
      </c>
      <c r="AQ39" s="153"/>
      <c r="AR39" s="162">
        <v>76.172401851784301</v>
      </c>
      <c r="AS39" s="38"/>
      <c r="AT39" s="29">
        <v>0.52587348936213596</v>
      </c>
      <c r="AU39" s="153">
        <v>-1.08103987300352</v>
      </c>
      <c r="AV39" s="153">
        <v>-0.77358645809759896</v>
      </c>
      <c r="AW39" s="153">
        <v>-0.92296062730578199</v>
      </c>
      <c r="AX39" s="153">
        <v>0.124828516552276</v>
      </c>
      <c r="AY39" s="158">
        <v>-0.44891069820318402</v>
      </c>
      <c r="AZ39" s="153"/>
      <c r="BA39" s="159">
        <v>2.3955626743875298</v>
      </c>
      <c r="BB39" s="160">
        <v>2.6531824932468702</v>
      </c>
      <c r="BC39" s="161">
        <v>2.5246913071803299</v>
      </c>
      <c r="BD39" s="153"/>
      <c r="BE39" s="162">
        <v>0.50240070208412302</v>
      </c>
    </row>
    <row r="40" spans="1:57" x14ac:dyDescent="0.2">
      <c r="A40" s="19" t="s">
        <v>28</v>
      </c>
      <c r="B40" s="2" t="str">
        <f t="shared" si="0"/>
        <v>Northern Virginia</v>
      </c>
      <c r="C40" s="2"/>
      <c r="D40" s="23" t="s">
        <v>93</v>
      </c>
      <c r="E40" s="26" t="s">
        <v>94</v>
      </c>
      <c r="F40" s="2"/>
      <c r="G40" s="29">
        <v>64.628640228760602</v>
      </c>
      <c r="H40" s="153">
        <v>81.812024983068696</v>
      </c>
      <c r="I40" s="153">
        <v>85.979005192264196</v>
      </c>
      <c r="J40" s="153">
        <v>85.702460681766794</v>
      </c>
      <c r="K40" s="153">
        <v>80.071863947625801</v>
      </c>
      <c r="L40" s="158">
        <v>79.638799006697198</v>
      </c>
      <c r="M40" s="153"/>
      <c r="N40" s="159">
        <v>81.138535630972896</v>
      </c>
      <c r="O40" s="160">
        <v>78.017533298216506</v>
      </c>
      <c r="P40" s="161">
        <v>79.578034464594694</v>
      </c>
      <c r="Q40" s="153"/>
      <c r="R40" s="162">
        <v>79.621437708953593</v>
      </c>
      <c r="S40" s="38"/>
      <c r="T40" s="29">
        <v>-2.46284267245646</v>
      </c>
      <c r="U40" s="153">
        <v>-0.51373796109353198</v>
      </c>
      <c r="V40" s="153">
        <v>-4.5486854688749201</v>
      </c>
      <c r="W40" s="153">
        <v>-4.5480013053548802</v>
      </c>
      <c r="X40" s="153">
        <v>0.295876937464083</v>
      </c>
      <c r="Y40" s="158">
        <v>-2.4495525661740101</v>
      </c>
      <c r="Z40" s="153"/>
      <c r="AA40" s="159">
        <v>10.251991321554099</v>
      </c>
      <c r="AB40" s="160">
        <v>13.8595724844101</v>
      </c>
      <c r="AC40" s="161">
        <v>11.9913943620962</v>
      </c>
      <c r="AD40" s="153"/>
      <c r="AE40" s="162">
        <v>1.2797604229477599</v>
      </c>
      <c r="AG40" s="29">
        <v>63.938689893897198</v>
      </c>
      <c r="AH40" s="153">
        <v>78.818948002107007</v>
      </c>
      <c r="AI40" s="153">
        <v>84.282113025810801</v>
      </c>
      <c r="AJ40" s="153">
        <v>81.410377003536695</v>
      </c>
      <c r="AK40" s="153">
        <v>75.829163217698806</v>
      </c>
      <c r="AL40" s="158">
        <v>76.855858228610103</v>
      </c>
      <c r="AM40" s="153"/>
      <c r="AN40" s="159">
        <v>78.944521784934906</v>
      </c>
      <c r="AO40" s="160">
        <v>78.262566784558601</v>
      </c>
      <c r="AP40" s="161">
        <v>78.603544284746704</v>
      </c>
      <c r="AQ40" s="153"/>
      <c r="AR40" s="162">
        <v>77.355197101792001</v>
      </c>
      <c r="AS40" s="38"/>
      <c r="AT40" s="29">
        <v>2.3026804390599298</v>
      </c>
      <c r="AU40" s="153">
        <v>-3.3625790504995097E-2</v>
      </c>
      <c r="AV40" s="153">
        <v>-0.70556842168284795</v>
      </c>
      <c r="AW40" s="153">
        <v>-3.3938443246266599</v>
      </c>
      <c r="AX40" s="153">
        <v>4.8583833510391097E-2</v>
      </c>
      <c r="AY40" s="158">
        <v>-0.520187189161888</v>
      </c>
      <c r="AZ40" s="153"/>
      <c r="BA40" s="159">
        <v>6.4710671920190403</v>
      </c>
      <c r="BB40" s="160">
        <v>5.2207381356390199</v>
      </c>
      <c r="BC40" s="161">
        <v>5.8449221153988002</v>
      </c>
      <c r="BD40" s="153"/>
      <c r="BE40" s="162">
        <v>1.24749718266876</v>
      </c>
    </row>
    <row r="41" spans="1:57" x14ac:dyDescent="0.2">
      <c r="A41" s="21" t="s">
        <v>29</v>
      </c>
      <c r="B41" s="2" t="str">
        <f t="shared" si="0"/>
        <v>Shenandoah Valley</v>
      </c>
      <c r="C41" s="2"/>
      <c r="D41" s="24" t="s">
        <v>93</v>
      </c>
      <c r="E41" s="27" t="s">
        <v>94</v>
      </c>
      <c r="F41" s="2"/>
      <c r="G41" s="30">
        <v>54.476035743298098</v>
      </c>
      <c r="H41" s="163">
        <v>65.231519090170494</v>
      </c>
      <c r="I41" s="163">
        <v>67.538586515028399</v>
      </c>
      <c r="J41" s="163">
        <v>69.480097481722098</v>
      </c>
      <c r="K41" s="163">
        <v>66.872461413484899</v>
      </c>
      <c r="L41" s="164">
        <v>64.719740048740803</v>
      </c>
      <c r="M41" s="153"/>
      <c r="N41" s="165">
        <v>73.444354183590505</v>
      </c>
      <c r="O41" s="166">
        <v>74.922826969943102</v>
      </c>
      <c r="P41" s="167">
        <v>74.183590576766804</v>
      </c>
      <c r="Q41" s="153"/>
      <c r="R41" s="168">
        <v>67.423697342462503</v>
      </c>
      <c r="S41" s="38"/>
      <c r="T41" s="30">
        <v>7.6225112474788199</v>
      </c>
      <c r="U41" s="163">
        <v>8.5983322262706601</v>
      </c>
      <c r="V41" s="163">
        <v>9.4874514817375601</v>
      </c>
      <c r="W41" s="163">
        <v>8.3534975046904005</v>
      </c>
      <c r="X41" s="163">
        <v>11.6404804533932</v>
      </c>
      <c r="Y41" s="164">
        <v>9.1785633918997807</v>
      </c>
      <c r="Z41" s="153"/>
      <c r="AA41" s="165">
        <v>7.4314240683046497</v>
      </c>
      <c r="AB41" s="166">
        <v>4.6613184584793297</v>
      </c>
      <c r="AC41" s="167">
        <v>6.01448349155039</v>
      </c>
      <c r="AD41" s="153"/>
      <c r="AE41" s="168">
        <v>8.1637383620712196</v>
      </c>
      <c r="AG41" s="30">
        <v>48.415922014622197</v>
      </c>
      <c r="AH41" s="163">
        <v>59.096263200649801</v>
      </c>
      <c r="AI41" s="163">
        <v>62.126320064987802</v>
      </c>
      <c r="AJ41" s="163">
        <v>65.741267262388305</v>
      </c>
      <c r="AK41" s="163">
        <v>67.355808285946296</v>
      </c>
      <c r="AL41" s="164">
        <v>60.547116165718897</v>
      </c>
      <c r="AM41" s="153"/>
      <c r="AN41" s="165">
        <v>77.408610885458899</v>
      </c>
      <c r="AO41" s="166">
        <v>75.422420796100695</v>
      </c>
      <c r="AP41" s="167">
        <v>76.415515840779804</v>
      </c>
      <c r="AQ41" s="153"/>
      <c r="AR41" s="168">
        <v>65.080944644307706</v>
      </c>
      <c r="AS41" s="38"/>
      <c r="AT41" s="30">
        <v>3.9351291493160199</v>
      </c>
      <c r="AU41" s="163">
        <v>3.4746029149058</v>
      </c>
      <c r="AV41" s="163">
        <v>4.4227729748935802</v>
      </c>
      <c r="AW41" s="163">
        <v>5.5101321995327002</v>
      </c>
      <c r="AX41" s="163">
        <v>7.9350699927284198</v>
      </c>
      <c r="AY41" s="164">
        <v>5.1548450431601198</v>
      </c>
      <c r="AZ41" s="153"/>
      <c r="BA41" s="165">
        <v>9.1070249317958094</v>
      </c>
      <c r="BB41" s="166">
        <v>4.4941136969222502</v>
      </c>
      <c r="BC41" s="167">
        <v>6.78072840201121</v>
      </c>
      <c r="BD41" s="153"/>
      <c r="BE41" s="168">
        <v>5.6953332117295501</v>
      </c>
    </row>
    <row r="42" spans="1:57" x14ac:dyDescent="0.2">
      <c r="A42" s="18" t="s">
        <v>30</v>
      </c>
      <c r="B42" s="2" t="str">
        <f t="shared" si="0"/>
        <v>Southern Virginia</v>
      </c>
      <c r="C42" s="8"/>
      <c r="D42" s="22" t="s">
        <v>93</v>
      </c>
      <c r="E42" s="25" t="s">
        <v>94</v>
      </c>
      <c r="F42" s="2"/>
      <c r="G42" s="28">
        <v>47.812569398178901</v>
      </c>
      <c r="H42" s="151">
        <v>63.6020430823895</v>
      </c>
      <c r="I42" s="151">
        <v>66.888740839440302</v>
      </c>
      <c r="J42" s="151">
        <v>66.6444592493892</v>
      </c>
      <c r="K42" s="151">
        <v>63.6686653342216</v>
      </c>
      <c r="L42" s="152">
        <v>61.723295580723899</v>
      </c>
      <c r="M42" s="153"/>
      <c r="N42" s="154">
        <v>66.089273817454995</v>
      </c>
      <c r="O42" s="155">
        <v>66.866533422163002</v>
      </c>
      <c r="P42" s="156">
        <v>66.477903619808998</v>
      </c>
      <c r="Q42" s="153"/>
      <c r="R42" s="157">
        <v>63.081755020462502</v>
      </c>
      <c r="S42" s="38"/>
      <c r="T42" s="28">
        <v>-9.0493936581961201</v>
      </c>
      <c r="U42" s="151">
        <v>-4.2711742938672703</v>
      </c>
      <c r="V42" s="151">
        <v>-1.34547431053809</v>
      </c>
      <c r="W42" s="151">
        <v>-4.8669879860476399</v>
      </c>
      <c r="X42" s="151">
        <v>-4.4409358967529498</v>
      </c>
      <c r="Y42" s="152">
        <v>-4.5984610891378397</v>
      </c>
      <c r="Z42" s="153"/>
      <c r="AA42" s="154">
        <v>-0.94745137665287205</v>
      </c>
      <c r="AB42" s="155">
        <v>-1.5826255917662999</v>
      </c>
      <c r="AC42" s="156">
        <v>-1.26791658277928</v>
      </c>
      <c r="AD42" s="153"/>
      <c r="AE42" s="157">
        <v>-3.6195314519344102</v>
      </c>
      <c r="AF42" s="28"/>
      <c r="AG42" s="28">
        <v>46.024872307350599</v>
      </c>
      <c r="AH42" s="151">
        <v>62.153009105041001</v>
      </c>
      <c r="AI42" s="151">
        <v>65.739506995336399</v>
      </c>
      <c r="AJ42" s="151">
        <v>65.8727514990006</v>
      </c>
      <c r="AK42" s="151">
        <v>62.1030424161669</v>
      </c>
      <c r="AL42" s="152">
        <v>60.378636464579102</v>
      </c>
      <c r="AM42" s="153"/>
      <c r="AN42" s="154">
        <v>66.211414612480496</v>
      </c>
      <c r="AO42" s="155">
        <v>66.028203419942201</v>
      </c>
      <c r="AP42" s="156">
        <v>66.119809016211406</v>
      </c>
      <c r="AQ42" s="153"/>
      <c r="AR42" s="157">
        <v>62.018971479331199</v>
      </c>
      <c r="AS42" s="38"/>
      <c r="AT42" s="28">
        <v>-6.8572876268719298</v>
      </c>
      <c r="AU42" s="151">
        <v>-5.0519057823500697</v>
      </c>
      <c r="AV42" s="151">
        <v>-3.4249131849237702</v>
      </c>
      <c r="AW42" s="151">
        <v>-4.8045466721241796</v>
      </c>
      <c r="AX42" s="151">
        <v>-6.08781342018007</v>
      </c>
      <c r="AY42" s="152">
        <v>-5.1456807965299403</v>
      </c>
      <c r="AZ42" s="153"/>
      <c r="BA42" s="154">
        <v>-3.0408668566785102</v>
      </c>
      <c r="BB42" s="155">
        <v>-4.7011009323824204</v>
      </c>
      <c r="BC42" s="156">
        <v>-3.8770023138598302</v>
      </c>
      <c r="BD42" s="153"/>
      <c r="BE42" s="157">
        <v>-4.7627944338552304</v>
      </c>
    </row>
    <row r="43" spans="1:57" x14ac:dyDescent="0.2">
      <c r="A43" s="19" t="s">
        <v>31</v>
      </c>
      <c r="B43" s="2" t="str">
        <f t="shared" si="0"/>
        <v>Southwest Virginia - Blue Ridge Highlands</v>
      </c>
      <c r="C43" s="9"/>
      <c r="D43" s="23" t="s">
        <v>93</v>
      </c>
      <c r="E43" s="26" t="s">
        <v>94</v>
      </c>
      <c r="F43" s="2"/>
      <c r="G43" s="29">
        <v>53.592276605298601</v>
      </c>
      <c r="H43" s="153">
        <v>60.237988325101</v>
      </c>
      <c r="I43" s="153">
        <v>61.237090255949703</v>
      </c>
      <c r="J43" s="153">
        <v>62.584193982936597</v>
      </c>
      <c r="K43" s="153">
        <v>61.899416255051598</v>
      </c>
      <c r="L43" s="158">
        <v>59.910193084867501</v>
      </c>
      <c r="M43" s="153"/>
      <c r="N43" s="159">
        <v>71.171980242478597</v>
      </c>
      <c r="O43" s="160">
        <v>68.331836551414398</v>
      </c>
      <c r="P43" s="161">
        <v>69.751908396946504</v>
      </c>
      <c r="Q43" s="153"/>
      <c r="R43" s="162">
        <v>62.722111745461497</v>
      </c>
      <c r="S43" s="38"/>
      <c r="T43" s="29">
        <v>14.111004090961901</v>
      </c>
      <c r="U43" s="153">
        <v>5.8958509474899197</v>
      </c>
      <c r="V43" s="153">
        <v>2.4819686558975298</v>
      </c>
      <c r="W43" s="153">
        <v>1.11348801548611</v>
      </c>
      <c r="X43" s="153">
        <v>1.6720490339709</v>
      </c>
      <c r="Y43" s="158">
        <v>4.5992375786817101</v>
      </c>
      <c r="Z43" s="153"/>
      <c r="AA43" s="159">
        <v>-4.9777773286900997</v>
      </c>
      <c r="AB43" s="160">
        <v>-6.6840036146235802</v>
      </c>
      <c r="AC43" s="161">
        <v>-5.8212489223360002</v>
      </c>
      <c r="AD43" s="153"/>
      <c r="AE43" s="162">
        <v>1.04681141317515</v>
      </c>
      <c r="AF43" s="29"/>
      <c r="AG43" s="29">
        <v>47.837678556394302</v>
      </c>
      <c r="AH43" s="153">
        <v>56.7507647405494</v>
      </c>
      <c r="AI43" s="153">
        <v>59.613279824881403</v>
      </c>
      <c r="AJ43" s="153">
        <v>62.927623270563799</v>
      </c>
      <c r="AK43" s="153">
        <v>62.028513695554501</v>
      </c>
      <c r="AL43" s="158">
        <v>57.831548460968499</v>
      </c>
      <c r="AM43" s="153"/>
      <c r="AN43" s="159">
        <v>74.158060170633107</v>
      </c>
      <c r="AO43" s="160">
        <v>69.193421643466493</v>
      </c>
      <c r="AP43" s="161">
        <v>71.6757409070498</v>
      </c>
      <c r="AQ43" s="153"/>
      <c r="AR43" s="162">
        <v>61.786968584120402</v>
      </c>
      <c r="AS43" s="38"/>
      <c r="AT43" s="29">
        <v>1.4521568418545601</v>
      </c>
      <c r="AU43" s="153">
        <v>1.3017157466616001</v>
      </c>
      <c r="AV43" s="153">
        <v>1.0109913922106799</v>
      </c>
      <c r="AW43" s="153">
        <v>2.3747030919538199</v>
      </c>
      <c r="AX43" s="153">
        <v>0.82791165506563702</v>
      </c>
      <c r="AY43" s="158">
        <v>1.39544896187624</v>
      </c>
      <c r="AZ43" s="153"/>
      <c r="BA43" s="159">
        <v>1.7750050964450499</v>
      </c>
      <c r="BB43" s="160">
        <v>-2.4073508490897</v>
      </c>
      <c r="BC43" s="161">
        <v>-0.28759808225528</v>
      </c>
      <c r="BD43" s="153"/>
      <c r="BE43" s="162">
        <v>0.83125401123396103</v>
      </c>
    </row>
    <row r="44" spans="1:57" x14ac:dyDescent="0.2">
      <c r="A44" s="20" t="s">
        <v>32</v>
      </c>
      <c r="B44" s="2" t="str">
        <f t="shared" si="0"/>
        <v>Southwest Virginia - Heart of Appalachia</v>
      </c>
      <c r="C44" s="2"/>
      <c r="D44" s="23" t="s">
        <v>93</v>
      </c>
      <c r="E44" s="26" t="s">
        <v>94</v>
      </c>
      <c r="F44" s="2"/>
      <c r="G44" s="29">
        <v>44.7028423772609</v>
      </c>
      <c r="H44" s="153">
        <v>54.651162790697597</v>
      </c>
      <c r="I44" s="153">
        <v>57.235142118863003</v>
      </c>
      <c r="J44" s="153">
        <v>58.3333333333333</v>
      </c>
      <c r="K44" s="153">
        <v>61.692506459948298</v>
      </c>
      <c r="L44" s="158">
        <v>55.322997416020598</v>
      </c>
      <c r="M44" s="153"/>
      <c r="N44" s="159">
        <v>67.1834625322997</v>
      </c>
      <c r="O44" s="160">
        <v>64.922480620155</v>
      </c>
      <c r="P44" s="161">
        <v>66.052971576227307</v>
      </c>
      <c r="Q44" s="153"/>
      <c r="R44" s="162">
        <v>58.388704318936803</v>
      </c>
      <c r="S44" s="38"/>
      <c r="T44" s="29">
        <v>6.2980030721966198</v>
      </c>
      <c r="U44" s="153">
        <v>4.4444444444444402</v>
      </c>
      <c r="V44" s="153">
        <v>3.2634032634032599</v>
      </c>
      <c r="W44" s="153">
        <v>2.7303754266211602</v>
      </c>
      <c r="X44" s="153">
        <v>5.2921719955898503</v>
      </c>
      <c r="Y44" s="158">
        <v>4.3118148599269102</v>
      </c>
      <c r="Z44" s="153"/>
      <c r="AA44" s="159">
        <v>4.1041041041041</v>
      </c>
      <c r="AB44" s="160">
        <v>3.07692307692307</v>
      </c>
      <c r="AC44" s="161">
        <v>3.5967578520769998</v>
      </c>
      <c r="AD44" s="153"/>
      <c r="AE44" s="162">
        <v>4.0796183582826098</v>
      </c>
      <c r="AF44" s="29"/>
      <c r="AG44" s="29">
        <v>41.7474160206718</v>
      </c>
      <c r="AH44" s="153">
        <v>54.312015503875898</v>
      </c>
      <c r="AI44" s="153">
        <v>57.832687338501202</v>
      </c>
      <c r="AJ44" s="153">
        <v>57.348191214470198</v>
      </c>
      <c r="AK44" s="153">
        <v>57.445090439276399</v>
      </c>
      <c r="AL44" s="158">
        <v>53.737080103359098</v>
      </c>
      <c r="AM44" s="153"/>
      <c r="AN44" s="159">
        <v>61.854005167958597</v>
      </c>
      <c r="AO44" s="160">
        <v>59.528423772609798</v>
      </c>
      <c r="AP44" s="161">
        <v>60.691214470284201</v>
      </c>
      <c r="AQ44" s="153"/>
      <c r="AR44" s="162">
        <v>55.723975636766298</v>
      </c>
      <c r="AS44" s="38"/>
      <c r="AT44" s="29">
        <v>7.6186511240632804</v>
      </c>
      <c r="AU44" s="153">
        <v>4.9625468164794002</v>
      </c>
      <c r="AV44" s="153">
        <v>4.8302107728337198</v>
      </c>
      <c r="AW44" s="153">
        <v>-0.25280898876404401</v>
      </c>
      <c r="AX44" s="153">
        <v>2.3008340523439701</v>
      </c>
      <c r="AY44" s="158">
        <v>3.5992278473130299</v>
      </c>
      <c r="AZ44" s="153"/>
      <c r="BA44" s="159">
        <v>2.6116479498563501E-2</v>
      </c>
      <c r="BB44" s="160">
        <v>-0.37837837837837801</v>
      </c>
      <c r="BC44" s="161">
        <v>-0.17266569265506701</v>
      </c>
      <c r="BD44" s="153"/>
      <c r="BE44" s="162">
        <v>2.3952857385111002</v>
      </c>
    </row>
    <row r="45" spans="1:57" x14ac:dyDescent="0.2">
      <c r="A45" s="21" t="s">
        <v>33</v>
      </c>
      <c r="B45" s="2" t="str">
        <f t="shared" si="0"/>
        <v>Virginia Mountains</v>
      </c>
      <c r="C45" s="2"/>
      <c r="D45" s="24" t="s">
        <v>93</v>
      </c>
      <c r="E45" s="27" t="s">
        <v>94</v>
      </c>
      <c r="F45" s="2"/>
      <c r="G45" s="29">
        <v>54.3267259056732</v>
      </c>
      <c r="H45" s="153">
        <v>65.372522214627395</v>
      </c>
      <c r="I45" s="153">
        <v>69.637730690362204</v>
      </c>
      <c r="J45" s="153">
        <v>71.442241968557695</v>
      </c>
      <c r="K45" s="153">
        <v>66.930963773068996</v>
      </c>
      <c r="L45" s="158">
        <v>65.542036910457895</v>
      </c>
      <c r="M45" s="153"/>
      <c r="N45" s="159">
        <v>72.207792207792195</v>
      </c>
      <c r="O45" s="160">
        <v>76.500341763499605</v>
      </c>
      <c r="P45" s="161">
        <v>74.3540669856459</v>
      </c>
      <c r="Q45" s="153"/>
      <c r="R45" s="162">
        <v>68.059759789083003</v>
      </c>
      <c r="S45" s="38"/>
      <c r="T45" s="29">
        <v>10.9306199630813</v>
      </c>
      <c r="U45" s="153">
        <v>1.3932492048835501</v>
      </c>
      <c r="V45" s="153">
        <v>4.6978352873575897</v>
      </c>
      <c r="W45" s="153">
        <v>5.7676027986028702</v>
      </c>
      <c r="X45" s="153">
        <v>6.0616577957396203</v>
      </c>
      <c r="Y45" s="158">
        <v>5.5043218800947402</v>
      </c>
      <c r="Z45" s="153"/>
      <c r="AA45" s="159">
        <v>16.3808237677245</v>
      </c>
      <c r="AB45" s="160">
        <v>19.039319289096198</v>
      </c>
      <c r="AC45" s="161">
        <v>17.733438072793898</v>
      </c>
      <c r="AD45" s="153"/>
      <c r="AE45" s="162">
        <v>9.0396183504016996</v>
      </c>
      <c r="AF45" s="30"/>
      <c r="AG45" s="29">
        <v>48.116883116883102</v>
      </c>
      <c r="AH45" s="153">
        <v>62.040328092959598</v>
      </c>
      <c r="AI45" s="153">
        <v>65.8304853041695</v>
      </c>
      <c r="AJ45" s="153">
        <v>70.857826384142101</v>
      </c>
      <c r="AK45" s="153">
        <v>70.174299384825702</v>
      </c>
      <c r="AL45" s="158">
        <v>63.403964456596</v>
      </c>
      <c r="AM45" s="153"/>
      <c r="AN45" s="159">
        <v>76.695146958304804</v>
      </c>
      <c r="AO45" s="160">
        <v>73.434723171565196</v>
      </c>
      <c r="AP45" s="161">
        <v>75.064935064935</v>
      </c>
      <c r="AQ45" s="153"/>
      <c r="AR45" s="162">
        <v>66.735670344692906</v>
      </c>
      <c r="AS45" s="38"/>
      <c r="AT45" s="29">
        <v>3.24818338452318</v>
      </c>
      <c r="AU45" s="153">
        <v>-0.44909764748547099</v>
      </c>
      <c r="AV45" s="153">
        <v>-0.16685614926770501</v>
      </c>
      <c r="AW45" s="153">
        <v>3.2166181319857801</v>
      </c>
      <c r="AX45" s="153">
        <v>5.9773623440157797</v>
      </c>
      <c r="AY45" s="158">
        <v>2.35367609501554</v>
      </c>
      <c r="AZ45" s="153"/>
      <c r="BA45" s="159">
        <v>15.1391923204237</v>
      </c>
      <c r="BB45" s="160">
        <v>12.1309350459148</v>
      </c>
      <c r="BC45" s="161">
        <v>13.6478236739871</v>
      </c>
      <c r="BD45" s="153"/>
      <c r="BE45" s="162">
        <v>5.7304618394229001</v>
      </c>
    </row>
    <row r="46" spans="1:57" x14ac:dyDescent="0.2">
      <c r="A46" s="20" t="s">
        <v>108</v>
      </c>
      <c r="B46" s="2" t="s">
        <v>17</v>
      </c>
      <c r="D46" s="24" t="s">
        <v>93</v>
      </c>
      <c r="E46" s="27" t="s">
        <v>94</v>
      </c>
      <c r="G46" s="29">
        <v>59.021512838306698</v>
      </c>
      <c r="H46" s="153">
        <v>80.603747397640504</v>
      </c>
      <c r="I46" s="153">
        <v>86.467730742539899</v>
      </c>
      <c r="J46" s="153">
        <v>80.152671755725095</v>
      </c>
      <c r="K46" s="153">
        <v>69.500346981262993</v>
      </c>
      <c r="L46" s="158">
        <v>75.149201943094994</v>
      </c>
      <c r="M46" s="153"/>
      <c r="N46" s="159">
        <v>73.629424011103396</v>
      </c>
      <c r="O46" s="160">
        <v>75.190839694656404</v>
      </c>
      <c r="P46" s="161">
        <v>74.4101318528799</v>
      </c>
      <c r="Q46" s="153"/>
      <c r="R46" s="162">
        <v>74.938039060176393</v>
      </c>
      <c r="S46" s="38"/>
      <c r="T46" s="29">
        <v>2.6306691352024298</v>
      </c>
      <c r="U46" s="153">
        <v>2.4383597094024201</v>
      </c>
      <c r="V46" s="153">
        <v>6.2916809212846898</v>
      </c>
      <c r="W46" s="153">
        <v>5.2436262489985399</v>
      </c>
      <c r="X46" s="153">
        <v>5.1602108774084297</v>
      </c>
      <c r="Y46" s="158">
        <v>4.4341188764881503</v>
      </c>
      <c r="Z46" s="153"/>
      <c r="AA46" s="159">
        <v>13.9127598458719</v>
      </c>
      <c r="AB46" s="160">
        <v>10.755110457470501</v>
      </c>
      <c r="AC46" s="161">
        <v>12.295185929411501</v>
      </c>
      <c r="AD46" s="153"/>
      <c r="AE46" s="162">
        <v>6.5502200019236598</v>
      </c>
      <c r="AG46" s="29">
        <v>56.748785565579396</v>
      </c>
      <c r="AH46" s="153">
        <v>74.462179042331698</v>
      </c>
      <c r="AI46" s="153">
        <v>79.181124219292101</v>
      </c>
      <c r="AJ46" s="153">
        <v>76.257807078417699</v>
      </c>
      <c r="AK46" s="153">
        <v>71.113809854267799</v>
      </c>
      <c r="AL46" s="158">
        <v>71.552741151977699</v>
      </c>
      <c r="AM46" s="153"/>
      <c r="AN46" s="159">
        <v>78.920888272033295</v>
      </c>
      <c r="AO46" s="160">
        <v>79.328591256072102</v>
      </c>
      <c r="AP46" s="161">
        <v>79.124739764052705</v>
      </c>
      <c r="AQ46" s="153"/>
      <c r="AR46" s="162">
        <v>73.716169326856303</v>
      </c>
      <c r="AS46" s="38"/>
      <c r="AT46" s="29">
        <v>1.8500172547894</v>
      </c>
      <c r="AU46" s="153">
        <v>1.32816830245492</v>
      </c>
      <c r="AV46" s="153">
        <v>1.22014773581967</v>
      </c>
      <c r="AW46" s="153">
        <v>-0.99503034293470705</v>
      </c>
      <c r="AX46" s="153">
        <v>1.57860396828574</v>
      </c>
      <c r="AY46" s="158">
        <v>0.93099469407254098</v>
      </c>
      <c r="AZ46" s="153"/>
      <c r="BA46" s="159">
        <v>9.2867115985511504</v>
      </c>
      <c r="BB46" s="160">
        <v>8.9766506144021694</v>
      </c>
      <c r="BC46" s="161">
        <v>9.1310614654238105</v>
      </c>
      <c r="BD46" s="153"/>
      <c r="BE46" s="162">
        <v>3.3116684031454602</v>
      </c>
    </row>
    <row r="47" spans="1:57" x14ac:dyDescent="0.2">
      <c r="A47" s="20" t="s">
        <v>109</v>
      </c>
      <c r="B47" s="2" t="s">
        <v>18</v>
      </c>
      <c r="D47" s="24" t="s">
        <v>93</v>
      </c>
      <c r="E47" s="27" t="s">
        <v>94</v>
      </c>
      <c r="G47" s="29">
        <v>62.836203473049501</v>
      </c>
      <c r="H47" s="153">
        <v>80.277266327304204</v>
      </c>
      <c r="I47" s="153">
        <v>86.721542293945603</v>
      </c>
      <c r="J47" s="153">
        <v>86.707101339398506</v>
      </c>
      <c r="K47" s="153">
        <v>78.555182497562996</v>
      </c>
      <c r="L47" s="158">
        <v>79.019459186252206</v>
      </c>
      <c r="M47" s="153"/>
      <c r="N47" s="159">
        <v>82.215964475251795</v>
      </c>
      <c r="O47" s="160">
        <v>79.757391963608697</v>
      </c>
      <c r="P47" s="161">
        <v>80.986678219430303</v>
      </c>
      <c r="Q47" s="153"/>
      <c r="R47" s="162">
        <v>79.581521767160197</v>
      </c>
      <c r="S47" s="38"/>
      <c r="T47" s="29">
        <v>1.3811545573119099</v>
      </c>
      <c r="U47" s="153">
        <v>-0.26712964722860399</v>
      </c>
      <c r="V47" s="153">
        <v>-3.0650303366787099</v>
      </c>
      <c r="W47" s="153">
        <v>-2.0392936347309099</v>
      </c>
      <c r="X47" s="153">
        <v>1.33510580463803</v>
      </c>
      <c r="Y47" s="158">
        <v>-0.72144160505759403</v>
      </c>
      <c r="Z47" s="153"/>
      <c r="AA47" s="159">
        <v>9.7987711223802503</v>
      </c>
      <c r="AB47" s="160">
        <v>10.466402546655999</v>
      </c>
      <c r="AC47" s="161">
        <v>10.126508361828</v>
      </c>
      <c r="AD47" s="153"/>
      <c r="AE47" s="162">
        <v>2.2058421800374202</v>
      </c>
      <c r="AG47" s="29">
        <v>58.952489259540002</v>
      </c>
      <c r="AH47" s="153">
        <v>76.898082963283798</v>
      </c>
      <c r="AI47" s="153">
        <v>83.509332466876003</v>
      </c>
      <c r="AJ47" s="153">
        <v>80.516444636990499</v>
      </c>
      <c r="AK47" s="153">
        <v>74.564966244268703</v>
      </c>
      <c r="AL47" s="158">
        <v>74.888263114191801</v>
      </c>
      <c r="AM47" s="153"/>
      <c r="AN47" s="159">
        <v>82.194303043431105</v>
      </c>
      <c r="AO47" s="160">
        <v>81.159969673995406</v>
      </c>
      <c r="AP47" s="161">
        <v>81.677136358713298</v>
      </c>
      <c r="AQ47" s="153"/>
      <c r="AR47" s="162">
        <v>76.827941184055106</v>
      </c>
      <c r="AS47" s="38"/>
      <c r="AT47" s="29">
        <v>0.75260611820683798</v>
      </c>
      <c r="AU47" s="153">
        <v>-0.80840582115238702</v>
      </c>
      <c r="AV47" s="153">
        <v>-0.290644599260165</v>
      </c>
      <c r="AW47" s="153">
        <v>-4.23797334590778</v>
      </c>
      <c r="AX47" s="153">
        <v>-1.83505604715635</v>
      </c>
      <c r="AY47" s="158">
        <v>-1.4182556712471499</v>
      </c>
      <c r="AZ47" s="153"/>
      <c r="BA47" s="159">
        <v>7.9219009619505298</v>
      </c>
      <c r="BB47" s="160">
        <v>6.8951032226235904</v>
      </c>
      <c r="BC47" s="161">
        <v>7.4092988959146897</v>
      </c>
      <c r="BD47" s="153"/>
      <c r="BE47" s="162">
        <v>1.1057340314383399</v>
      </c>
    </row>
    <row r="48" spans="1:57" x14ac:dyDescent="0.2">
      <c r="A48" s="20" t="s">
        <v>110</v>
      </c>
      <c r="B48" s="2" t="s">
        <v>19</v>
      </c>
      <c r="D48" s="24" t="s">
        <v>93</v>
      </c>
      <c r="E48" s="27" t="s">
        <v>94</v>
      </c>
      <c r="G48" s="29">
        <v>65.761224126682805</v>
      </c>
      <c r="H48" s="153">
        <v>81.961330881916794</v>
      </c>
      <c r="I48" s="153">
        <v>88.046379218314399</v>
      </c>
      <c r="J48" s="153">
        <v>87.8595575588636</v>
      </c>
      <c r="K48" s="153">
        <v>82.266769468003005</v>
      </c>
      <c r="L48" s="158">
        <v>81.179052250756101</v>
      </c>
      <c r="M48" s="153"/>
      <c r="N48" s="159">
        <v>84.642073423877505</v>
      </c>
      <c r="O48" s="160">
        <v>82.432833165292607</v>
      </c>
      <c r="P48" s="161">
        <v>83.537453294585106</v>
      </c>
      <c r="Q48" s="153"/>
      <c r="R48" s="162">
        <v>81.8528811204215</v>
      </c>
      <c r="S48" s="38"/>
      <c r="T48" s="29">
        <v>0.843819142570022</v>
      </c>
      <c r="U48" s="153">
        <v>-0.63275750305770595</v>
      </c>
      <c r="V48" s="153">
        <v>0.244956670319259</v>
      </c>
      <c r="W48" s="153">
        <v>-1.06917079605151</v>
      </c>
      <c r="X48" s="153">
        <v>1.0838515001414399</v>
      </c>
      <c r="Y48" s="158">
        <v>4.33946514031497E-2</v>
      </c>
      <c r="Z48" s="153"/>
      <c r="AA48" s="159">
        <v>1.70554708347271</v>
      </c>
      <c r="AB48" s="160">
        <v>2.18217336695876</v>
      </c>
      <c r="AC48" s="161">
        <v>1.9401520104146499</v>
      </c>
      <c r="AD48" s="153"/>
      <c r="AE48" s="162">
        <v>0.589148553049469</v>
      </c>
      <c r="AG48" s="29">
        <v>61.024701974971798</v>
      </c>
      <c r="AH48" s="153">
        <v>76.913439297787704</v>
      </c>
      <c r="AI48" s="153">
        <v>83.457386869106202</v>
      </c>
      <c r="AJ48" s="153">
        <v>82.592224660458996</v>
      </c>
      <c r="AK48" s="153">
        <v>79.4562896625348</v>
      </c>
      <c r="AL48" s="158">
        <v>76.688808492971901</v>
      </c>
      <c r="AM48" s="153"/>
      <c r="AN48" s="159">
        <v>85.385653282723396</v>
      </c>
      <c r="AO48" s="160">
        <v>83.687207164462293</v>
      </c>
      <c r="AP48" s="161">
        <v>84.536430223592902</v>
      </c>
      <c r="AQ48" s="153"/>
      <c r="AR48" s="162">
        <v>78.930986130292197</v>
      </c>
      <c r="AS48" s="38"/>
      <c r="AT48" s="29">
        <v>-5.47439454937192E-2</v>
      </c>
      <c r="AU48" s="153">
        <v>-2.10036407422229</v>
      </c>
      <c r="AV48" s="153">
        <v>0.11955417847611</v>
      </c>
      <c r="AW48" s="153">
        <v>-1.84586957310509</v>
      </c>
      <c r="AX48" s="153">
        <v>-0.300884188422187</v>
      </c>
      <c r="AY48" s="158">
        <v>-0.87298706179007401</v>
      </c>
      <c r="AZ48" s="153"/>
      <c r="BA48" s="159">
        <v>3.1141326433865801</v>
      </c>
      <c r="BB48" s="160">
        <v>0.82510079947989601</v>
      </c>
      <c r="BC48" s="161">
        <v>1.9682678241340099</v>
      </c>
      <c r="BD48" s="153"/>
      <c r="BE48" s="162">
        <v>-2.0506633565797201E-2</v>
      </c>
    </row>
    <row r="49" spans="1:57" x14ac:dyDescent="0.2">
      <c r="A49" s="20" t="s">
        <v>111</v>
      </c>
      <c r="B49" s="2" t="s">
        <v>20</v>
      </c>
      <c r="D49" s="24" t="s">
        <v>93</v>
      </c>
      <c r="E49" s="27" t="s">
        <v>94</v>
      </c>
      <c r="G49" s="29">
        <v>61.557136676121303</v>
      </c>
      <c r="H49" s="153">
        <v>75.145425700687397</v>
      </c>
      <c r="I49" s="153">
        <v>78.950531224460306</v>
      </c>
      <c r="J49" s="153">
        <v>80.832652276332794</v>
      </c>
      <c r="K49" s="153">
        <v>78.371232152300294</v>
      </c>
      <c r="L49" s="158">
        <v>74.971395605980405</v>
      </c>
      <c r="M49" s="153"/>
      <c r="N49" s="159">
        <v>82.392673429162002</v>
      </c>
      <c r="O49" s="160">
        <v>81.697995288688006</v>
      </c>
      <c r="P49" s="161">
        <v>82.045334358925004</v>
      </c>
      <c r="Q49" s="153"/>
      <c r="R49" s="162">
        <v>76.992520963964594</v>
      </c>
      <c r="S49" s="38"/>
      <c r="T49" s="29">
        <v>4.6087669611737798</v>
      </c>
      <c r="U49" s="153">
        <v>0.66384891657312395</v>
      </c>
      <c r="V49" s="153">
        <v>-0.42767727140747003</v>
      </c>
      <c r="W49" s="153">
        <v>5.7300697538051303E-3</v>
      </c>
      <c r="X49" s="153">
        <v>2.50098344176374</v>
      </c>
      <c r="Y49" s="158">
        <v>1.29308772536461</v>
      </c>
      <c r="Z49" s="153"/>
      <c r="AA49" s="159">
        <v>4.5692775423000498</v>
      </c>
      <c r="AB49" s="160">
        <v>5.2861048245370004</v>
      </c>
      <c r="AC49" s="161">
        <v>4.9249496033759703</v>
      </c>
      <c r="AD49" s="153"/>
      <c r="AE49" s="162">
        <v>2.37195710040882</v>
      </c>
      <c r="AG49" s="29">
        <v>56.612662852747398</v>
      </c>
      <c r="AH49" s="153">
        <v>70.886015095428107</v>
      </c>
      <c r="AI49" s="153">
        <v>75.550454305081402</v>
      </c>
      <c r="AJ49" s="153">
        <v>76.961444161338306</v>
      </c>
      <c r="AK49" s="153">
        <v>75.565477621268201</v>
      </c>
      <c r="AL49" s="158">
        <v>71.115210807172701</v>
      </c>
      <c r="AM49" s="153"/>
      <c r="AN49" s="159">
        <v>82.214797365511203</v>
      </c>
      <c r="AO49" s="160">
        <v>80.779169270708095</v>
      </c>
      <c r="AP49" s="161">
        <v>81.496983318109699</v>
      </c>
      <c r="AQ49" s="153"/>
      <c r="AR49" s="162">
        <v>74.081431524583195</v>
      </c>
      <c r="AS49" s="38"/>
      <c r="AT49" s="29">
        <v>1.46809399987079</v>
      </c>
      <c r="AU49" s="153">
        <v>-1.3948680408488701</v>
      </c>
      <c r="AV49" s="153">
        <v>-1.69542545851102</v>
      </c>
      <c r="AW49" s="153">
        <v>-1.2861263179309801</v>
      </c>
      <c r="AX49" s="153">
        <v>0.96521004782738795</v>
      </c>
      <c r="AY49" s="158">
        <v>-0.49447420617117299</v>
      </c>
      <c r="AZ49" s="153"/>
      <c r="BA49" s="159">
        <v>4.0218178937597697</v>
      </c>
      <c r="BB49" s="160">
        <v>2.24997850078076</v>
      </c>
      <c r="BC49" s="161">
        <v>3.13609137042778</v>
      </c>
      <c r="BD49" s="153"/>
      <c r="BE49" s="162">
        <v>0.61881225188066802</v>
      </c>
    </row>
    <row r="50" spans="1:57" x14ac:dyDescent="0.2">
      <c r="A50" s="20" t="s">
        <v>112</v>
      </c>
      <c r="B50" s="2" t="s">
        <v>21</v>
      </c>
      <c r="D50" s="24" t="s">
        <v>93</v>
      </c>
      <c r="E50" s="27" t="s">
        <v>94</v>
      </c>
      <c r="G50" s="29">
        <v>60.629675810473799</v>
      </c>
      <c r="H50" s="153">
        <v>68.01300320627</v>
      </c>
      <c r="I50" s="153">
        <v>70.092625578909804</v>
      </c>
      <c r="J50" s="153">
        <v>70.622550765942194</v>
      </c>
      <c r="K50" s="153">
        <v>70.399893124331996</v>
      </c>
      <c r="L50" s="158">
        <v>67.951549697185598</v>
      </c>
      <c r="M50" s="153"/>
      <c r="N50" s="159">
        <v>76.024225151407094</v>
      </c>
      <c r="O50" s="160">
        <v>75.881724260776593</v>
      </c>
      <c r="P50" s="161">
        <v>75.952974706091894</v>
      </c>
      <c r="Q50" s="153"/>
      <c r="R50" s="162">
        <v>70.237671128301599</v>
      </c>
      <c r="S50" s="38"/>
      <c r="T50" s="29">
        <v>5.3590869179153602</v>
      </c>
      <c r="U50" s="153">
        <v>3.9453856366993501</v>
      </c>
      <c r="V50" s="153">
        <v>0.82975804573307499</v>
      </c>
      <c r="W50" s="153">
        <v>-1.2284940685414001</v>
      </c>
      <c r="X50" s="153">
        <v>2.5986205130013098</v>
      </c>
      <c r="Y50" s="158">
        <v>2.1487486118150598</v>
      </c>
      <c r="Z50" s="153"/>
      <c r="AA50" s="159">
        <v>5.0853999711591404</v>
      </c>
      <c r="AB50" s="160">
        <v>6.3644996946458301</v>
      </c>
      <c r="AC50" s="161">
        <v>5.7204811493738204</v>
      </c>
      <c r="AD50" s="153"/>
      <c r="AE50" s="162">
        <v>3.2262468697370399</v>
      </c>
      <c r="AG50" s="29">
        <v>57.083217367102598</v>
      </c>
      <c r="AH50" s="153">
        <v>65.1533537433899</v>
      </c>
      <c r="AI50" s="153">
        <v>68.552184803785096</v>
      </c>
      <c r="AJ50" s="153">
        <v>69.746729752296105</v>
      </c>
      <c r="AK50" s="153">
        <v>69.990203063769101</v>
      </c>
      <c r="AL50" s="158">
        <v>66.105129095750797</v>
      </c>
      <c r="AM50" s="153"/>
      <c r="AN50" s="159">
        <v>76.833585678660398</v>
      </c>
      <c r="AO50" s="160">
        <v>76.065416815104996</v>
      </c>
      <c r="AP50" s="161">
        <v>76.449501246882704</v>
      </c>
      <c r="AQ50" s="153"/>
      <c r="AR50" s="162">
        <v>69.060645194124405</v>
      </c>
      <c r="AS50" s="38"/>
      <c r="AT50" s="29">
        <v>2.6921681192665301</v>
      </c>
      <c r="AU50" s="153">
        <v>0.43300908015218698</v>
      </c>
      <c r="AV50" s="153">
        <v>-0.107459395840954</v>
      </c>
      <c r="AW50" s="153">
        <v>0.35688488021833797</v>
      </c>
      <c r="AX50" s="153">
        <v>3.06053285867509</v>
      </c>
      <c r="AY50" s="158">
        <v>1.23534544943863</v>
      </c>
      <c r="AZ50" s="153"/>
      <c r="BA50" s="159">
        <v>5.4623923690993896</v>
      </c>
      <c r="BB50" s="160">
        <v>3.7080358175985202</v>
      </c>
      <c r="BC50" s="161">
        <v>4.5822638577847403</v>
      </c>
      <c r="BD50" s="153"/>
      <c r="BE50" s="162">
        <v>2.2706512879387</v>
      </c>
    </row>
    <row r="51" spans="1:57" x14ac:dyDescent="0.2">
      <c r="A51" s="21" t="s">
        <v>113</v>
      </c>
      <c r="B51" s="2" t="s">
        <v>22</v>
      </c>
      <c r="D51" s="24" t="s">
        <v>93</v>
      </c>
      <c r="E51" s="27" t="s">
        <v>94</v>
      </c>
      <c r="G51" s="29">
        <v>56.516294376328702</v>
      </c>
      <c r="H51" s="153">
        <v>58.980108920406501</v>
      </c>
      <c r="I51" s="153">
        <v>60.223665433788597</v>
      </c>
      <c r="J51" s="153">
        <v>62.166176427760099</v>
      </c>
      <c r="K51" s="153">
        <v>62.6030229781285</v>
      </c>
      <c r="L51" s="158">
        <v>60.097853627282497</v>
      </c>
      <c r="M51" s="153"/>
      <c r="N51" s="159">
        <v>68.401432856685204</v>
      </c>
      <c r="O51" s="160">
        <v>70.291522264612496</v>
      </c>
      <c r="P51" s="161">
        <v>69.346477560648793</v>
      </c>
      <c r="Q51" s="153"/>
      <c r="R51" s="162">
        <v>62.740317608244297</v>
      </c>
      <c r="S51" s="38"/>
      <c r="T51" s="29">
        <v>7.0423537261635003</v>
      </c>
      <c r="U51" s="153">
        <v>6.4740469047507503</v>
      </c>
      <c r="V51" s="153">
        <v>5.5472951140550997</v>
      </c>
      <c r="W51" s="153">
        <v>4.2310963936141297</v>
      </c>
      <c r="X51" s="153">
        <v>6.1077083258079901</v>
      </c>
      <c r="Y51" s="158">
        <v>5.8461233877805796</v>
      </c>
      <c r="Z51" s="153"/>
      <c r="AA51" s="159">
        <v>3.1482565310322301</v>
      </c>
      <c r="AB51" s="160">
        <v>5.2505170035856699</v>
      </c>
      <c r="AC51" s="161">
        <v>4.2031084768485902</v>
      </c>
      <c r="AD51" s="153"/>
      <c r="AE51" s="162">
        <v>5.32035884990729</v>
      </c>
      <c r="AG51" s="29">
        <v>52.943617671899098</v>
      </c>
      <c r="AH51" s="153">
        <v>56.437661997262403</v>
      </c>
      <c r="AI51" s="153">
        <v>57.607682674665803</v>
      </c>
      <c r="AJ51" s="153">
        <v>59.917872848530699</v>
      </c>
      <c r="AK51" s="153">
        <v>61.237149430643299</v>
      </c>
      <c r="AL51" s="158">
        <v>57.628796924600202</v>
      </c>
      <c r="AM51" s="153"/>
      <c r="AN51" s="159">
        <v>69.170282785333598</v>
      </c>
      <c r="AO51" s="160">
        <v>69.275125957422006</v>
      </c>
      <c r="AP51" s="161">
        <v>69.222704371377802</v>
      </c>
      <c r="AQ51" s="153"/>
      <c r="AR51" s="162">
        <v>60.941341909393799</v>
      </c>
      <c r="AS51" s="38"/>
      <c r="AT51" s="29">
        <v>2.5999060489211199</v>
      </c>
      <c r="AU51" s="153">
        <v>3.8107981967389999</v>
      </c>
      <c r="AV51" s="153">
        <v>2.3524320282068301</v>
      </c>
      <c r="AW51" s="153">
        <v>3.0793193668958798</v>
      </c>
      <c r="AX51" s="153">
        <v>4.26191504553129</v>
      </c>
      <c r="AY51" s="158">
        <v>3.2354403250925698</v>
      </c>
      <c r="AZ51" s="153"/>
      <c r="BA51" s="159">
        <v>4.5774218084080296</v>
      </c>
      <c r="BB51" s="160">
        <v>3.1275943485236</v>
      </c>
      <c r="BC51" s="161">
        <v>3.84689907904936</v>
      </c>
      <c r="BD51" s="153"/>
      <c r="BE51" s="162">
        <v>3.4327253692372901</v>
      </c>
    </row>
    <row r="52" spans="1:57" x14ac:dyDescent="0.2">
      <c r="A52" s="33" t="s">
        <v>48</v>
      </c>
      <c r="B52" t="s">
        <v>48</v>
      </c>
      <c r="D52" s="24" t="s">
        <v>93</v>
      </c>
      <c r="E52" s="27" t="s">
        <v>94</v>
      </c>
      <c r="G52" s="29">
        <v>49.311604383253702</v>
      </c>
      <c r="H52" s="153">
        <v>68.3338016296712</v>
      </c>
      <c r="I52" s="153">
        <v>70.750210733352006</v>
      </c>
      <c r="J52" s="153">
        <v>70.441135150323106</v>
      </c>
      <c r="K52" s="153">
        <v>66.957010396178703</v>
      </c>
      <c r="L52" s="158">
        <v>65.158752458555696</v>
      </c>
      <c r="M52" s="153"/>
      <c r="N52" s="159">
        <v>67.209890418656897</v>
      </c>
      <c r="O52" s="160">
        <v>68.080921607193005</v>
      </c>
      <c r="P52" s="161">
        <v>67.645406012924894</v>
      </c>
      <c r="Q52" s="153"/>
      <c r="R52" s="162">
        <v>65.869224902661202</v>
      </c>
      <c r="S52" s="38"/>
      <c r="T52" s="29">
        <v>-11.3565206920081</v>
      </c>
      <c r="U52" s="153">
        <v>-5.25672411779302</v>
      </c>
      <c r="V52" s="153">
        <v>-5.60955821036322</v>
      </c>
      <c r="W52" s="153">
        <v>-7.3245738735154697</v>
      </c>
      <c r="X52" s="153">
        <v>-7.2043435393801998</v>
      </c>
      <c r="Y52" s="158">
        <v>-7.1476597171747196</v>
      </c>
      <c r="Z52" s="153"/>
      <c r="AA52" s="159">
        <v>-0.90046339512724805</v>
      </c>
      <c r="AB52" s="160">
        <v>-1.4961578488261</v>
      </c>
      <c r="AC52" s="161">
        <v>-1.2011260607004699</v>
      </c>
      <c r="AD52" s="153"/>
      <c r="AE52" s="162">
        <v>-5.4783735954035802</v>
      </c>
      <c r="AG52" s="29">
        <v>48.707502107333497</v>
      </c>
      <c r="AH52" s="153">
        <v>67.273110424276396</v>
      </c>
      <c r="AI52" s="153">
        <v>70.539477381286801</v>
      </c>
      <c r="AJ52" s="153">
        <v>70.2163529081202</v>
      </c>
      <c r="AK52" s="153">
        <v>65.755830289407101</v>
      </c>
      <c r="AL52" s="158">
        <v>64.498454622084793</v>
      </c>
      <c r="AM52" s="153"/>
      <c r="AN52" s="159">
        <v>68.116043832537201</v>
      </c>
      <c r="AO52" s="160">
        <v>68.137117167743696</v>
      </c>
      <c r="AP52" s="161">
        <v>68.126580500140406</v>
      </c>
      <c r="AQ52" s="153"/>
      <c r="AR52" s="162">
        <v>65.535062015815001</v>
      </c>
      <c r="AS52" s="38"/>
      <c r="AT52" s="29">
        <v>-8.0253960491334606</v>
      </c>
      <c r="AU52" s="153">
        <v>-6.71761543172431</v>
      </c>
      <c r="AV52" s="153">
        <v>-5.8623505631676096</v>
      </c>
      <c r="AW52" s="153">
        <v>-6.8362558718819697</v>
      </c>
      <c r="AX52" s="153">
        <v>-8.0829504643759602</v>
      </c>
      <c r="AY52" s="158">
        <v>-7.0398428328491898</v>
      </c>
      <c r="AZ52" s="153"/>
      <c r="BA52" s="159">
        <v>-3.27783816555303</v>
      </c>
      <c r="BB52" s="160">
        <v>-4.7642775928285497</v>
      </c>
      <c r="BC52" s="161">
        <v>-4.0269279951373598</v>
      </c>
      <c r="BD52" s="153"/>
      <c r="BE52" s="162">
        <v>-6.1649041998822103</v>
      </c>
    </row>
    <row r="53" spans="1:57" x14ac:dyDescent="0.2">
      <c r="A53" s="147" t="s">
        <v>53</v>
      </c>
      <c r="B53" t="s">
        <v>53</v>
      </c>
      <c r="D53" s="24" t="s">
        <v>93</v>
      </c>
      <c r="E53" s="27" t="s">
        <v>94</v>
      </c>
      <c r="G53" s="29">
        <v>51.763453937366897</v>
      </c>
      <c r="H53" s="153">
        <v>60.4134995439343</v>
      </c>
      <c r="I53" s="153">
        <v>61.720887807844299</v>
      </c>
      <c r="J53" s="153">
        <v>63.605959258133097</v>
      </c>
      <c r="K53" s="153">
        <v>64.350866524779505</v>
      </c>
      <c r="L53" s="158">
        <v>60.370933414411603</v>
      </c>
      <c r="M53" s="153"/>
      <c r="N53" s="159">
        <v>72.073578595317699</v>
      </c>
      <c r="O53" s="160">
        <v>75.418060200668805</v>
      </c>
      <c r="P53" s="161">
        <v>73.745819397993301</v>
      </c>
      <c r="Q53" s="153"/>
      <c r="R53" s="162">
        <v>64.192329409720699</v>
      </c>
      <c r="S53" s="38"/>
      <c r="T53" s="29">
        <v>4.1070711193619802</v>
      </c>
      <c r="U53" s="153">
        <v>1.9250997790064599</v>
      </c>
      <c r="V53" s="153">
        <v>0.55912616360009304</v>
      </c>
      <c r="W53" s="153">
        <v>1.9083573431399501</v>
      </c>
      <c r="X53" s="153">
        <v>6.5641111894580897</v>
      </c>
      <c r="Y53" s="158">
        <v>2.9611462741167398</v>
      </c>
      <c r="Z53" s="153"/>
      <c r="AA53" s="159">
        <v>6.4704591186262297</v>
      </c>
      <c r="AB53" s="160">
        <v>7.3365650796036697</v>
      </c>
      <c r="AC53" s="161">
        <v>6.9115783911662403</v>
      </c>
      <c r="AD53" s="153"/>
      <c r="AE53" s="162">
        <v>4.2252391622408698</v>
      </c>
      <c r="AG53" s="29">
        <v>47.833688051079299</v>
      </c>
      <c r="AH53" s="153">
        <v>57.179233809668503</v>
      </c>
      <c r="AI53" s="153">
        <v>59.767406506536901</v>
      </c>
      <c r="AJ53" s="153">
        <v>62.313773183338398</v>
      </c>
      <c r="AK53" s="153">
        <v>63.712374581939699</v>
      </c>
      <c r="AL53" s="158">
        <v>58.1612952265126</v>
      </c>
      <c r="AM53" s="153"/>
      <c r="AN53" s="159">
        <v>74.137275767710506</v>
      </c>
      <c r="AO53" s="160">
        <v>74.011857707509805</v>
      </c>
      <c r="AP53" s="161">
        <v>74.074566737610198</v>
      </c>
      <c r="AQ53" s="153"/>
      <c r="AR53" s="162">
        <v>62.707944229683299</v>
      </c>
      <c r="AS53" s="38"/>
      <c r="AT53" s="29">
        <v>0.76818027391900701</v>
      </c>
      <c r="AU53" s="153">
        <v>-0.83816096363513903</v>
      </c>
      <c r="AV53" s="153">
        <v>-1.0640753280644</v>
      </c>
      <c r="AW53" s="153">
        <v>-5.0409741932695498E-2</v>
      </c>
      <c r="AX53" s="153">
        <v>0.58824214561766996</v>
      </c>
      <c r="AY53" s="158">
        <v>-0.14432191054934301</v>
      </c>
      <c r="AZ53" s="153"/>
      <c r="BA53" s="159">
        <v>4.8668275584432097</v>
      </c>
      <c r="BB53" s="160">
        <v>2.1671244811184001</v>
      </c>
      <c r="BC53" s="161">
        <v>3.50051664097374</v>
      </c>
      <c r="BD53" s="153"/>
      <c r="BE53" s="162">
        <v>1.05677968874845</v>
      </c>
    </row>
    <row r="54" spans="1:57" x14ac:dyDescent="0.2">
      <c r="A54" s="148" t="s">
        <v>60</v>
      </c>
      <c r="B54" t="s">
        <v>60</v>
      </c>
      <c r="D54" s="24" t="s">
        <v>93</v>
      </c>
      <c r="E54" s="27" t="s">
        <v>94</v>
      </c>
      <c r="G54" s="30">
        <v>62.8445424476295</v>
      </c>
      <c r="H54" s="163">
        <v>75.891216464535006</v>
      </c>
      <c r="I54" s="163">
        <v>83.682469680264603</v>
      </c>
      <c r="J54" s="163">
        <v>81.697905181918401</v>
      </c>
      <c r="K54" s="163">
        <v>80.264608599779393</v>
      </c>
      <c r="L54" s="164">
        <v>76.876148474825399</v>
      </c>
      <c r="M54" s="153"/>
      <c r="N54" s="165">
        <v>82.726938625505298</v>
      </c>
      <c r="O54" s="166">
        <v>78.316795295847101</v>
      </c>
      <c r="P54" s="167">
        <v>80.521866960676206</v>
      </c>
      <c r="Q54" s="153"/>
      <c r="R54" s="168">
        <v>77.917782327925593</v>
      </c>
      <c r="S54" s="38"/>
      <c r="T54" s="30">
        <v>11.8863640610692</v>
      </c>
      <c r="U54" s="163">
        <v>11.818677210457601</v>
      </c>
      <c r="V54" s="163">
        <v>20.965313110061299</v>
      </c>
      <c r="W54" s="163">
        <v>4.86783042953987</v>
      </c>
      <c r="X54" s="163">
        <v>8.61356858832211</v>
      </c>
      <c r="Y54" s="164">
        <v>11.4076628564238</v>
      </c>
      <c r="Z54" s="153"/>
      <c r="AA54" s="165">
        <v>7.50237746128811</v>
      </c>
      <c r="AB54" s="166">
        <v>4.4085885461822096</v>
      </c>
      <c r="AC54" s="167">
        <v>5.9752683935602997</v>
      </c>
      <c r="AD54" s="153"/>
      <c r="AE54" s="168">
        <v>9.7465962759122107</v>
      </c>
      <c r="AG54" s="30">
        <v>58.866225652333704</v>
      </c>
      <c r="AH54" s="163">
        <v>72.427416391032693</v>
      </c>
      <c r="AI54" s="163">
        <v>78.087100330760705</v>
      </c>
      <c r="AJ54" s="163">
        <v>79.777655273796299</v>
      </c>
      <c r="AK54" s="163">
        <v>79.8235942668136</v>
      </c>
      <c r="AL54" s="164">
        <v>73.796398382947402</v>
      </c>
      <c r="AM54" s="153"/>
      <c r="AN54" s="165">
        <v>82.662624035281098</v>
      </c>
      <c r="AO54" s="166">
        <v>78.252480705622901</v>
      </c>
      <c r="AP54" s="167">
        <v>80.457552370452007</v>
      </c>
      <c r="AQ54" s="153"/>
      <c r="AR54" s="168">
        <v>75.699585236520093</v>
      </c>
      <c r="AS54" s="38"/>
      <c r="AT54" s="30">
        <v>14.089375260067801</v>
      </c>
      <c r="AU54" s="163">
        <v>9.3677847989179099</v>
      </c>
      <c r="AV54" s="163">
        <v>9.2439400298822605</v>
      </c>
      <c r="AW54" s="163">
        <v>8.2888512290971708</v>
      </c>
      <c r="AX54" s="163">
        <v>13.0376526592541</v>
      </c>
      <c r="AY54" s="164">
        <v>10.610137235595801</v>
      </c>
      <c r="AZ54" s="153"/>
      <c r="BA54" s="165">
        <v>11.5740731858887</v>
      </c>
      <c r="BB54" s="166">
        <v>6.6204587806379704</v>
      </c>
      <c r="BC54" s="167">
        <v>9.1089238977458802</v>
      </c>
      <c r="BD54" s="153"/>
      <c r="BE54" s="168">
        <v>10.149910797045701</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21" zoomScale="80" zoomScaleNormal="80" workbookViewId="0">
      <selection activeCell="J52" sqref="J52"/>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25" t="s">
        <v>81</v>
      </c>
      <c r="E2" s="226"/>
      <c r="G2" s="219" t="s">
        <v>114</v>
      </c>
      <c r="H2" s="220"/>
      <c r="I2" s="220"/>
      <c r="J2" s="220"/>
      <c r="K2" s="220"/>
      <c r="L2" s="220"/>
      <c r="M2" s="220"/>
      <c r="N2" s="220"/>
      <c r="O2" s="220"/>
      <c r="P2" s="220"/>
      <c r="Q2" s="220"/>
      <c r="R2" s="220"/>
      <c r="T2" s="219" t="s">
        <v>115</v>
      </c>
      <c r="U2" s="220"/>
      <c r="V2" s="220"/>
      <c r="W2" s="220"/>
      <c r="X2" s="220"/>
      <c r="Y2" s="220"/>
      <c r="Z2" s="220"/>
      <c r="AA2" s="220"/>
      <c r="AB2" s="220"/>
      <c r="AC2" s="220"/>
      <c r="AD2" s="220"/>
      <c r="AE2" s="220"/>
      <c r="AF2" s="3"/>
      <c r="AG2" s="219" t="s">
        <v>116</v>
      </c>
      <c r="AH2" s="220"/>
      <c r="AI2" s="220"/>
      <c r="AJ2" s="220"/>
      <c r="AK2" s="220"/>
      <c r="AL2" s="220"/>
      <c r="AM2" s="220"/>
      <c r="AN2" s="220"/>
      <c r="AO2" s="220"/>
      <c r="AP2" s="220"/>
      <c r="AQ2" s="220"/>
      <c r="AR2" s="220"/>
      <c r="AT2" s="219" t="s">
        <v>117</v>
      </c>
      <c r="AU2" s="220"/>
      <c r="AV2" s="220"/>
      <c r="AW2" s="220"/>
      <c r="AX2" s="220"/>
      <c r="AY2" s="220"/>
      <c r="AZ2" s="220"/>
      <c r="BA2" s="220"/>
      <c r="BB2" s="220"/>
      <c r="BC2" s="220"/>
      <c r="BD2" s="220"/>
      <c r="BE2" s="220"/>
    </row>
    <row r="3" spans="1:57" x14ac:dyDescent="0.2">
      <c r="A3" s="31"/>
      <c r="B3" s="31"/>
      <c r="C3" s="2"/>
      <c r="D3" s="227" t="s">
        <v>86</v>
      </c>
      <c r="E3" s="229" t="s">
        <v>87</v>
      </c>
      <c r="F3" s="4"/>
      <c r="G3" s="217" t="s">
        <v>65</v>
      </c>
      <c r="H3" s="213" t="s">
        <v>66</v>
      </c>
      <c r="I3" s="213" t="s">
        <v>88</v>
      </c>
      <c r="J3" s="213" t="s">
        <v>68</v>
      </c>
      <c r="K3" s="213" t="s">
        <v>89</v>
      </c>
      <c r="L3" s="215" t="s">
        <v>90</v>
      </c>
      <c r="M3" s="4"/>
      <c r="N3" s="217" t="s">
        <v>70</v>
      </c>
      <c r="O3" s="213" t="s">
        <v>71</v>
      </c>
      <c r="P3" s="215" t="s">
        <v>91</v>
      </c>
      <c r="Q3" s="2"/>
      <c r="R3" s="221" t="s">
        <v>92</v>
      </c>
      <c r="S3" s="2"/>
      <c r="T3" s="217" t="s">
        <v>65</v>
      </c>
      <c r="U3" s="213" t="s">
        <v>66</v>
      </c>
      <c r="V3" s="213" t="s">
        <v>88</v>
      </c>
      <c r="W3" s="213" t="s">
        <v>68</v>
      </c>
      <c r="X3" s="213" t="s">
        <v>89</v>
      </c>
      <c r="Y3" s="215" t="s">
        <v>90</v>
      </c>
      <c r="Z3" s="2"/>
      <c r="AA3" s="217" t="s">
        <v>70</v>
      </c>
      <c r="AB3" s="213" t="s">
        <v>71</v>
      </c>
      <c r="AC3" s="215" t="s">
        <v>91</v>
      </c>
      <c r="AD3" s="1"/>
      <c r="AE3" s="223" t="s">
        <v>92</v>
      </c>
      <c r="AF3" s="36"/>
      <c r="AG3" s="217" t="s">
        <v>65</v>
      </c>
      <c r="AH3" s="213" t="s">
        <v>66</v>
      </c>
      <c r="AI3" s="213" t="s">
        <v>88</v>
      </c>
      <c r="AJ3" s="213" t="s">
        <v>68</v>
      </c>
      <c r="AK3" s="213" t="s">
        <v>89</v>
      </c>
      <c r="AL3" s="215" t="s">
        <v>90</v>
      </c>
      <c r="AM3" s="4"/>
      <c r="AN3" s="217" t="s">
        <v>70</v>
      </c>
      <c r="AO3" s="213" t="s">
        <v>71</v>
      </c>
      <c r="AP3" s="215" t="s">
        <v>91</v>
      </c>
      <c r="AQ3" s="2"/>
      <c r="AR3" s="221" t="s">
        <v>92</v>
      </c>
      <c r="AS3" s="2"/>
      <c r="AT3" s="217" t="s">
        <v>65</v>
      </c>
      <c r="AU3" s="213" t="s">
        <v>66</v>
      </c>
      <c r="AV3" s="213" t="s">
        <v>88</v>
      </c>
      <c r="AW3" s="213" t="s">
        <v>68</v>
      </c>
      <c r="AX3" s="213" t="s">
        <v>89</v>
      </c>
      <c r="AY3" s="215" t="s">
        <v>90</v>
      </c>
      <c r="AZ3" s="2"/>
      <c r="BA3" s="217" t="s">
        <v>70</v>
      </c>
      <c r="BB3" s="213" t="s">
        <v>71</v>
      </c>
      <c r="BC3" s="215" t="s">
        <v>91</v>
      </c>
      <c r="BD3" s="1"/>
      <c r="BE3" s="223" t="s">
        <v>92</v>
      </c>
    </row>
    <row r="4" spans="1:57" x14ac:dyDescent="0.2">
      <c r="A4" s="31"/>
      <c r="B4" s="31"/>
      <c r="C4" s="2"/>
      <c r="D4" s="228"/>
      <c r="E4" s="230"/>
      <c r="F4" s="4"/>
      <c r="G4" s="218"/>
      <c r="H4" s="214"/>
      <c r="I4" s="214"/>
      <c r="J4" s="214"/>
      <c r="K4" s="214"/>
      <c r="L4" s="216"/>
      <c r="M4" s="4"/>
      <c r="N4" s="218"/>
      <c r="O4" s="214"/>
      <c r="P4" s="216"/>
      <c r="Q4" s="2"/>
      <c r="R4" s="222"/>
      <c r="S4" s="2"/>
      <c r="T4" s="218"/>
      <c r="U4" s="214"/>
      <c r="V4" s="214"/>
      <c r="W4" s="214"/>
      <c r="X4" s="214"/>
      <c r="Y4" s="216"/>
      <c r="Z4" s="2"/>
      <c r="AA4" s="218"/>
      <c r="AB4" s="214"/>
      <c r="AC4" s="216"/>
      <c r="AD4" s="1"/>
      <c r="AE4" s="224"/>
      <c r="AF4" s="37"/>
      <c r="AG4" s="218"/>
      <c r="AH4" s="214"/>
      <c r="AI4" s="214"/>
      <c r="AJ4" s="214"/>
      <c r="AK4" s="214"/>
      <c r="AL4" s="216"/>
      <c r="AM4" s="4"/>
      <c r="AN4" s="218"/>
      <c r="AO4" s="214"/>
      <c r="AP4" s="216"/>
      <c r="AQ4" s="2"/>
      <c r="AR4" s="222"/>
      <c r="AS4" s="2"/>
      <c r="AT4" s="218"/>
      <c r="AU4" s="214"/>
      <c r="AV4" s="214"/>
      <c r="AW4" s="214"/>
      <c r="AX4" s="214"/>
      <c r="AY4" s="216"/>
      <c r="AZ4" s="2"/>
      <c r="BA4" s="218"/>
      <c r="BB4" s="214"/>
      <c r="BC4" s="216"/>
      <c r="BD4" s="1"/>
      <c r="BE4" s="224"/>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93</v>
      </c>
      <c r="E6" s="25" t="s">
        <v>94</v>
      </c>
      <c r="F6" s="2"/>
      <c r="G6" s="169">
        <v>150.109816350237</v>
      </c>
      <c r="H6" s="170">
        <v>157.86782147585501</v>
      </c>
      <c r="I6" s="170">
        <v>163.900190658887</v>
      </c>
      <c r="J6" s="170">
        <v>162.14144914087001</v>
      </c>
      <c r="K6" s="170">
        <v>157.26466891714099</v>
      </c>
      <c r="L6" s="171">
        <v>158.609378006969</v>
      </c>
      <c r="M6" s="172"/>
      <c r="N6" s="173">
        <v>172.92518424891099</v>
      </c>
      <c r="O6" s="174">
        <v>174.738208904771</v>
      </c>
      <c r="P6" s="175">
        <v>173.84350709322999</v>
      </c>
      <c r="Q6" s="172"/>
      <c r="R6" s="176">
        <v>163.29536449674501</v>
      </c>
      <c r="S6" s="38"/>
      <c r="T6" s="28">
        <v>-1.2762461439105199</v>
      </c>
      <c r="U6" s="151">
        <v>-1.4115695651367699</v>
      </c>
      <c r="V6" s="151">
        <v>-0.77033028311586005</v>
      </c>
      <c r="W6" s="151">
        <v>-0.15947799520262401</v>
      </c>
      <c r="X6" s="151">
        <v>0.16192691204860801</v>
      </c>
      <c r="Y6" s="152">
        <v>-0.66862442116258203</v>
      </c>
      <c r="Z6" s="153"/>
      <c r="AA6" s="154">
        <v>0.71298065956012002</v>
      </c>
      <c r="AB6" s="155">
        <v>1.6736382011455699</v>
      </c>
      <c r="AC6" s="156">
        <v>1.1998094142786799</v>
      </c>
      <c r="AD6" s="153"/>
      <c r="AE6" s="157">
        <v>-1.8164060088233399E-2</v>
      </c>
      <c r="AF6" s="28"/>
      <c r="AG6" s="169">
        <v>147.97082718781999</v>
      </c>
      <c r="AH6" s="170">
        <v>157.296278520453</v>
      </c>
      <c r="AI6" s="170">
        <v>163.958626292096</v>
      </c>
      <c r="AJ6" s="170">
        <v>161.39008522083699</v>
      </c>
      <c r="AK6" s="170">
        <v>156.86909057423799</v>
      </c>
      <c r="AL6" s="171">
        <v>157.94267258078401</v>
      </c>
      <c r="AM6" s="172"/>
      <c r="AN6" s="173">
        <v>173.25169848304299</v>
      </c>
      <c r="AO6" s="174">
        <v>175.45486210158299</v>
      </c>
      <c r="AP6" s="175">
        <v>174.36330732713</v>
      </c>
      <c r="AQ6" s="172"/>
      <c r="AR6" s="176">
        <v>163.08984581144301</v>
      </c>
      <c r="AS6" s="38"/>
      <c r="AT6" s="28">
        <v>-0.616042308189094</v>
      </c>
      <c r="AU6" s="151">
        <v>0.364828102432874</v>
      </c>
      <c r="AV6" s="151">
        <v>1.25544968557321</v>
      </c>
      <c r="AW6" s="151">
        <v>0.55454721104045901</v>
      </c>
      <c r="AX6" s="151">
        <v>0.25314128865817498</v>
      </c>
      <c r="AY6" s="152">
        <v>0.42440972677855399</v>
      </c>
      <c r="AZ6" s="153"/>
      <c r="BA6" s="154">
        <v>1.3041761990687599</v>
      </c>
      <c r="BB6" s="155">
        <v>0.96507859862345602</v>
      </c>
      <c r="BC6" s="156">
        <v>1.12864052538424</v>
      </c>
      <c r="BD6" s="153"/>
      <c r="BE6" s="157">
        <v>0.69627234925009596</v>
      </c>
    </row>
    <row r="7" spans="1:57" x14ac:dyDescent="0.2">
      <c r="A7" s="19" t="s">
        <v>95</v>
      </c>
      <c r="B7" s="2" t="str">
        <f>TRIM(A7)</f>
        <v>Virginia</v>
      </c>
      <c r="C7" s="9"/>
      <c r="D7" s="23" t="s">
        <v>93</v>
      </c>
      <c r="E7" s="26" t="s">
        <v>94</v>
      </c>
      <c r="F7" s="2"/>
      <c r="G7" s="177">
        <v>133.20696276223001</v>
      </c>
      <c r="H7" s="172">
        <v>144.97855230911401</v>
      </c>
      <c r="I7" s="172">
        <v>151.73227401010601</v>
      </c>
      <c r="J7" s="172">
        <v>148.584388700034</v>
      </c>
      <c r="K7" s="172">
        <v>138.05939233772301</v>
      </c>
      <c r="L7" s="178">
        <v>143.77759530904501</v>
      </c>
      <c r="M7" s="172"/>
      <c r="N7" s="179">
        <v>151.50234191886099</v>
      </c>
      <c r="O7" s="180">
        <v>151.63787227894699</v>
      </c>
      <c r="P7" s="181">
        <v>151.56982781072</v>
      </c>
      <c r="Q7" s="172"/>
      <c r="R7" s="182">
        <v>146.12515809405201</v>
      </c>
      <c r="S7" s="38"/>
      <c r="T7" s="29">
        <v>0.42773488456355502</v>
      </c>
      <c r="U7" s="153">
        <v>-1.33564604466312</v>
      </c>
      <c r="V7" s="153">
        <v>-1.8221656567244999</v>
      </c>
      <c r="W7" s="153">
        <v>-1.60637399651404</v>
      </c>
      <c r="X7" s="153">
        <v>3.4368419557453601E-2</v>
      </c>
      <c r="Y7" s="158">
        <v>-1.0351140903565099</v>
      </c>
      <c r="Z7" s="153"/>
      <c r="AA7" s="159">
        <v>0.86940770424036595</v>
      </c>
      <c r="AB7" s="160">
        <v>1.57946055385802</v>
      </c>
      <c r="AC7" s="161">
        <v>1.2205373250140099</v>
      </c>
      <c r="AD7" s="153"/>
      <c r="AE7" s="162">
        <v>-0.31890081538600701</v>
      </c>
      <c r="AF7" s="29"/>
      <c r="AG7" s="177">
        <v>128.518814988157</v>
      </c>
      <c r="AH7" s="172">
        <v>141.630926837581</v>
      </c>
      <c r="AI7" s="172">
        <v>148.28334215362901</v>
      </c>
      <c r="AJ7" s="172">
        <v>144.27492811039201</v>
      </c>
      <c r="AK7" s="172">
        <v>135.75783212594499</v>
      </c>
      <c r="AL7" s="178">
        <v>140.22499964051701</v>
      </c>
      <c r="AM7" s="172"/>
      <c r="AN7" s="179">
        <v>152.302237130452</v>
      </c>
      <c r="AO7" s="180">
        <v>153.020690737221</v>
      </c>
      <c r="AP7" s="181">
        <v>152.65924944313801</v>
      </c>
      <c r="AQ7" s="172"/>
      <c r="AR7" s="182">
        <v>144.11017233646399</v>
      </c>
      <c r="AS7" s="38"/>
      <c r="AT7" s="29">
        <v>-1.48489478693802</v>
      </c>
      <c r="AU7" s="153">
        <v>-1.08669842710164</v>
      </c>
      <c r="AV7" s="153">
        <v>-0.77418816861778705</v>
      </c>
      <c r="AW7" s="153">
        <v>-2.0432469663114001</v>
      </c>
      <c r="AX7" s="153">
        <v>-1.58464232987064</v>
      </c>
      <c r="AY7" s="158">
        <v>-1.4226273239877101</v>
      </c>
      <c r="AZ7" s="153"/>
      <c r="BA7" s="159">
        <v>0.91853118748762796</v>
      </c>
      <c r="BB7" s="160">
        <v>0.86318130506329205</v>
      </c>
      <c r="BC7" s="161">
        <v>0.88881136896473001</v>
      </c>
      <c r="BD7" s="153"/>
      <c r="BE7" s="162">
        <v>-0.61911320770282596</v>
      </c>
    </row>
    <row r="8" spans="1:57" x14ac:dyDescent="0.2">
      <c r="A8" s="20" t="s">
        <v>41</v>
      </c>
      <c r="B8" s="2" t="str">
        <f t="shared" ref="B8:B43" si="0">TRIM(A8)</f>
        <v>Norfolk/Virginia Beach, VA</v>
      </c>
      <c r="C8" s="2"/>
      <c r="D8" s="23" t="s">
        <v>93</v>
      </c>
      <c r="E8" s="26" t="s">
        <v>94</v>
      </c>
      <c r="F8" s="2"/>
      <c r="G8" s="177">
        <v>154.15542666904199</v>
      </c>
      <c r="H8" s="172">
        <v>148.07208397712401</v>
      </c>
      <c r="I8" s="172">
        <v>152.560937913966</v>
      </c>
      <c r="J8" s="172">
        <v>151.02116573522801</v>
      </c>
      <c r="K8" s="172">
        <v>149.50417922926599</v>
      </c>
      <c r="L8" s="178">
        <v>151.032744269901</v>
      </c>
      <c r="M8" s="172"/>
      <c r="N8" s="179">
        <v>192.44333888206299</v>
      </c>
      <c r="O8" s="180">
        <v>199.30053512939</v>
      </c>
      <c r="P8" s="181">
        <v>195.90318964277901</v>
      </c>
      <c r="Q8" s="172"/>
      <c r="R8" s="182">
        <v>165.14332661030801</v>
      </c>
      <c r="S8" s="38"/>
      <c r="T8" s="29">
        <v>6.0754383902481397</v>
      </c>
      <c r="U8" s="153">
        <v>-2.50815637902793</v>
      </c>
      <c r="V8" s="153">
        <v>-1.0010729594497501</v>
      </c>
      <c r="W8" s="153">
        <v>-0.61226243382398704</v>
      </c>
      <c r="X8" s="153">
        <v>0.29494724593099197</v>
      </c>
      <c r="Y8" s="158">
        <v>0.26116196613522102</v>
      </c>
      <c r="Z8" s="153"/>
      <c r="AA8" s="159">
        <v>-0.79699433021284205</v>
      </c>
      <c r="AB8" s="160">
        <v>1.7124859806353201</v>
      </c>
      <c r="AC8" s="161">
        <v>0.48292801627483301</v>
      </c>
      <c r="AD8" s="153"/>
      <c r="AE8" s="162">
        <v>0.33135959879767102</v>
      </c>
      <c r="AF8" s="29"/>
      <c r="AG8" s="177">
        <v>137.42193165203699</v>
      </c>
      <c r="AH8" s="172">
        <v>137.929679713703</v>
      </c>
      <c r="AI8" s="172">
        <v>143.17970643258599</v>
      </c>
      <c r="AJ8" s="172">
        <v>141.37721776342499</v>
      </c>
      <c r="AK8" s="172">
        <v>143.170422608884</v>
      </c>
      <c r="AL8" s="178">
        <v>140.75506863263001</v>
      </c>
      <c r="AM8" s="172"/>
      <c r="AN8" s="179">
        <v>186.589839620448</v>
      </c>
      <c r="AO8" s="180">
        <v>191.35887419437199</v>
      </c>
      <c r="AP8" s="181">
        <v>188.98330352149301</v>
      </c>
      <c r="AQ8" s="172"/>
      <c r="AR8" s="182">
        <v>156.50292710121701</v>
      </c>
      <c r="AS8" s="38"/>
      <c r="AT8" s="29">
        <v>-0.53119423481588102</v>
      </c>
      <c r="AU8" s="153">
        <v>-2.5897852870641498</v>
      </c>
      <c r="AV8" s="153">
        <v>-0.164373101622481</v>
      </c>
      <c r="AW8" s="153">
        <v>-1.37243837687351</v>
      </c>
      <c r="AX8" s="153">
        <v>-0.46258585076106901</v>
      </c>
      <c r="AY8" s="158">
        <v>-1.02482551531487</v>
      </c>
      <c r="AZ8" s="153"/>
      <c r="BA8" s="159">
        <v>-5.4492409576628799E-2</v>
      </c>
      <c r="BB8" s="160">
        <v>0.247757677407207</v>
      </c>
      <c r="BC8" s="161">
        <v>0.100464832676621</v>
      </c>
      <c r="BD8" s="153"/>
      <c r="BE8" s="162">
        <v>-0.39206980348078302</v>
      </c>
    </row>
    <row r="9" spans="1:57" ht="14.25" x14ac:dyDescent="0.25">
      <c r="A9" s="20" t="s">
        <v>96</v>
      </c>
      <c r="B9" s="42" t="s">
        <v>57</v>
      </c>
      <c r="C9" s="2"/>
      <c r="D9" s="23" t="s">
        <v>93</v>
      </c>
      <c r="E9" s="26" t="s">
        <v>94</v>
      </c>
      <c r="F9" s="2"/>
      <c r="G9" s="177">
        <v>101.976772800437</v>
      </c>
      <c r="H9" s="172">
        <v>110.269756826952</v>
      </c>
      <c r="I9" s="172">
        <v>115.75798975535101</v>
      </c>
      <c r="J9" s="172">
        <v>116.27529384907299</v>
      </c>
      <c r="K9" s="172">
        <v>110.978408036937</v>
      </c>
      <c r="L9" s="178">
        <v>111.62303140693599</v>
      </c>
      <c r="M9" s="172"/>
      <c r="N9" s="179">
        <v>117.81971878236099</v>
      </c>
      <c r="O9" s="180">
        <v>114.823463447956</v>
      </c>
      <c r="P9" s="181">
        <v>116.334530838761</v>
      </c>
      <c r="Q9" s="172"/>
      <c r="R9" s="182">
        <v>113.03444404586899</v>
      </c>
      <c r="S9" s="38"/>
      <c r="T9" s="29">
        <v>-1.91173237629588</v>
      </c>
      <c r="U9" s="153">
        <v>-0.37013816258320498</v>
      </c>
      <c r="V9" s="153">
        <v>0.109008877424818</v>
      </c>
      <c r="W9" s="153">
        <v>1.1666896469957799</v>
      </c>
      <c r="X9" s="153">
        <v>-0.71801381043030299</v>
      </c>
      <c r="Y9" s="158">
        <v>-0.17394039150464999</v>
      </c>
      <c r="Z9" s="153"/>
      <c r="AA9" s="159">
        <v>-4.3015454694331199</v>
      </c>
      <c r="AB9" s="160">
        <v>-7.4568341759983401</v>
      </c>
      <c r="AC9" s="161">
        <v>-5.8776648353404601</v>
      </c>
      <c r="AD9" s="153"/>
      <c r="AE9" s="162">
        <v>-2.19535789379146</v>
      </c>
      <c r="AF9" s="29"/>
      <c r="AG9" s="177">
        <v>100.030608112677</v>
      </c>
      <c r="AH9" s="172">
        <v>109.74916639340201</v>
      </c>
      <c r="AI9" s="172">
        <v>115.5672378245</v>
      </c>
      <c r="AJ9" s="172">
        <v>114.844580535799</v>
      </c>
      <c r="AK9" s="172">
        <v>111.28454102368499</v>
      </c>
      <c r="AL9" s="178">
        <v>110.95454590401</v>
      </c>
      <c r="AM9" s="172"/>
      <c r="AN9" s="179">
        <v>123.46602848886501</v>
      </c>
      <c r="AO9" s="180">
        <v>123.16950898733801</v>
      </c>
      <c r="AP9" s="181">
        <v>123.318688031864</v>
      </c>
      <c r="AQ9" s="172"/>
      <c r="AR9" s="182">
        <v>114.872597185884</v>
      </c>
      <c r="AS9" s="38"/>
      <c r="AT9" s="29">
        <v>-1.0462614118523701</v>
      </c>
      <c r="AU9" s="153">
        <v>-1.9880687932996299</v>
      </c>
      <c r="AV9" s="153">
        <v>-0.47135588862106997</v>
      </c>
      <c r="AW9" s="153">
        <v>-0.43488293315995102</v>
      </c>
      <c r="AX9" s="153">
        <v>-2.0435036718672701</v>
      </c>
      <c r="AY9" s="158">
        <v>-1.1875580830648</v>
      </c>
      <c r="AZ9" s="153"/>
      <c r="BA9" s="159">
        <v>-1.5555133256754701</v>
      </c>
      <c r="BB9" s="160">
        <v>-2.3051667936196298</v>
      </c>
      <c r="BC9" s="161">
        <v>-1.93197424627782</v>
      </c>
      <c r="BD9" s="153"/>
      <c r="BE9" s="162">
        <v>-1.4822260892897701</v>
      </c>
    </row>
    <row r="10" spans="1:57" x14ac:dyDescent="0.2">
      <c r="A10" s="20" t="s">
        <v>97</v>
      </c>
      <c r="B10" s="2" t="str">
        <f t="shared" si="0"/>
        <v>Virginia Area</v>
      </c>
      <c r="C10" s="2"/>
      <c r="D10" s="23" t="s">
        <v>93</v>
      </c>
      <c r="E10" s="26" t="s">
        <v>94</v>
      </c>
      <c r="F10" s="2"/>
      <c r="G10" s="177">
        <v>110.090054792174</v>
      </c>
      <c r="H10" s="172">
        <v>115.31910173958801</v>
      </c>
      <c r="I10" s="172">
        <v>117.53560828473699</v>
      </c>
      <c r="J10" s="172">
        <v>118.21909826665301</v>
      </c>
      <c r="K10" s="172">
        <v>116.52689018365101</v>
      </c>
      <c r="L10" s="178">
        <v>115.799117098401</v>
      </c>
      <c r="M10" s="172"/>
      <c r="N10" s="179">
        <v>135.24544469368999</v>
      </c>
      <c r="O10" s="180">
        <v>136.876535595767</v>
      </c>
      <c r="P10" s="181">
        <v>136.064722060604</v>
      </c>
      <c r="Q10" s="172"/>
      <c r="R10" s="182">
        <v>122.08218082539</v>
      </c>
      <c r="S10" s="38"/>
      <c r="T10" s="29">
        <v>-0.42704685370663398</v>
      </c>
      <c r="U10" s="153">
        <v>-0.49992392649552397</v>
      </c>
      <c r="V10" s="153">
        <v>-0.17456429078219299</v>
      </c>
      <c r="W10" s="153">
        <v>2.0430188685616799</v>
      </c>
      <c r="X10" s="153">
        <v>2.3259661329960699</v>
      </c>
      <c r="Y10" s="158">
        <v>0.70167670207385002</v>
      </c>
      <c r="Z10" s="153"/>
      <c r="AA10" s="159">
        <v>3.3077254846255602</v>
      </c>
      <c r="AB10" s="160">
        <v>2.30130531642464</v>
      </c>
      <c r="AC10" s="161">
        <v>2.7882958343867301</v>
      </c>
      <c r="AD10" s="153"/>
      <c r="AE10" s="162">
        <v>1.4552660380271101</v>
      </c>
      <c r="AF10" s="29"/>
      <c r="AG10" s="177">
        <v>110.232846069443</v>
      </c>
      <c r="AH10" s="172">
        <v>114.03326941954001</v>
      </c>
      <c r="AI10" s="172">
        <v>115.362143872819</v>
      </c>
      <c r="AJ10" s="172">
        <v>115.86091648590001</v>
      </c>
      <c r="AK10" s="172">
        <v>118.236171929348</v>
      </c>
      <c r="AL10" s="178">
        <v>115.030690572645</v>
      </c>
      <c r="AM10" s="172"/>
      <c r="AN10" s="179">
        <v>143.97062880598</v>
      </c>
      <c r="AO10" s="180">
        <v>144.29763899372</v>
      </c>
      <c r="AP10" s="181">
        <v>144.131017555911</v>
      </c>
      <c r="AQ10" s="172"/>
      <c r="AR10" s="182">
        <v>124.52781109058699</v>
      </c>
      <c r="AS10" s="38"/>
      <c r="AT10" s="29">
        <v>0.85402794736975696</v>
      </c>
      <c r="AU10" s="153">
        <v>-0.14724558510199701</v>
      </c>
      <c r="AV10" s="153">
        <v>-0.23553716704693101</v>
      </c>
      <c r="AW10" s="153">
        <v>-0.56422037727303398</v>
      </c>
      <c r="AX10" s="153">
        <v>0.52676483387223205</v>
      </c>
      <c r="AY10" s="158">
        <v>6.0758468414820598E-2</v>
      </c>
      <c r="AZ10" s="153"/>
      <c r="BA10" s="159">
        <v>4.5057752301721798</v>
      </c>
      <c r="BB10" s="160">
        <v>3.6974555557845701</v>
      </c>
      <c r="BC10" s="161">
        <v>4.0975372345048102</v>
      </c>
      <c r="BD10" s="153"/>
      <c r="BE10" s="162">
        <v>1.7527798146773299</v>
      </c>
    </row>
    <row r="11" spans="1:57" x14ac:dyDescent="0.2">
      <c r="A11" s="33" t="s">
        <v>98</v>
      </c>
      <c r="B11" s="2" t="str">
        <f t="shared" si="0"/>
        <v>Washington, DC</v>
      </c>
      <c r="C11" s="2"/>
      <c r="D11" s="23" t="s">
        <v>93</v>
      </c>
      <c r="E11" s="26" t="s">
        <v>94</v>
      </c>
      <c r="F11" s="2"/>
      <c r="G11" s="177">
        <v>185.21682591838001</v>
      </c>
      <c r="H11" s="172">
        <v>222.55980166860201</v>
      </c>
      <c r="I11" s="172">
        <v>229.28294311034799</v>
      </c>
      <c r="J11" s="172">
        <v>214.51209696599699</v>
      </c>
      <c r="K11" s="172">
        <v>185.668583043643</v>
      </c>
      <c r="L11" s="178">
        <v>208.92140410677499</v>
      </c>
      <c r="M11" s="172"/>
      <c r="N11" s="179">
        <v>169.01059938654501</v>
      </c>
      <c r="O11" s="180">
        <v>166.15524536431101</v>
      </c>
      <c r="P11" s="181">
        <v>167.58606542126199</v>
      </c>
      <c r="Q11" s="172"/>
      <c r="R11" s="182">
        <v>197.446092073687</v>
      </c>
      <c r="S11" s="38"/>
      <c r="T11" s="29">
        <v>2.6852776110051799</v>
      </c>
      <c r="U11" s="153">
        <v>4.1485095575292599</v>
      </c>
      <c r="V11" s="153">
        <v>-3.19383196868645</v>
      </c>
      <c r="W11" s="153">
        <v>-6.1525633589041098</v>
      </c>
      <c r="X11" s="153">
        <v>-2.4669171824500902</v>
      </c>
      <c r="Y11" s="158">
        <v>-1.53167043871436</v>
      </c>
      <c r="Z11" s="153"/>
      <c r="AA11" s="159">
        <v>1.14277764569978</v>
      </c>
      <c r="AB11" s="160">
        <v>4.0925346181970603</v>
      </c>
      <c r="AC11" s="161">
        <v>2.5405725903333098</v>
      </c>
      <c r="AD11" s="153"/>
      <c r="AE11" s="162">
        <v>-0.92703265360004905</v>
      </c>
      <c r="AF11" s="29"/>
      <c r="AG11" s="177">
        <v>179.954450929432</v>
      </c>
      <c r="AH11" s="172">
        <v>215.43190088104399</v>
      </c>
      <c r="AI11" s="172">
        <v>228.32314292998399</v>
      </c>
      <c r="AJ11" s="172">
        <v>214.098156303709</v>
      </c>
      <c r="AK11" s="172">
        <v>183.26679479524299</v>
      </c>
      <c r="AL11" s="178">
        <v>205.79794592948599</v>
      </c>
      <c r="AM11" s="172"/>
      <c r="AN11" s="179">
        <v>173.597954153469</v>
      </c>
      <c r="AO11" s="180">
        <v>174.497117464312</v>
      </c>
      <c r="AP11" s="181">
        <v>174.05086067191499</v>
      </c>
      <c r="AQ11" s="172"/>
      <c r="AR11" s="182">
        <v>196.554968199201</v>
      </c>
      <c r="AS11" s="38"/>
      <c r="AT11" s="29">
        <v>-1.3120375888315501</v>
      </c>
      <c r="AU11" s="153">
        <v>0.72480373829990696</v>
      </c>
      <c r="AV11" s="153">
        <v>-1.77810866016422</v>
      </c>
      <c r="AW11" s="153">
        <v>-5.3757778111907903</v>
      </c>
      <c r="AX11" s="153">
        <v>-6.0297441948776704</v>
      </c>
      <c r="AY11" s="158">
        <v>-2.8270384377589299</v>
      </c>
      <c r="AZ11" s="153"/>
      <c r="BA11" s="159">
        <v>1.11601837049356</v>
      </c>
      <c r="BB11" s="160">
        <v>3.1246346908655198</v>
      </c>
      <c r="BC11" s="161">
        <v>2.1205732014483401</v>
      </c>
      <c r="BD11" s="153"/>
      <c r="BE11" s="162">
        <v>-1.84121741375903</v>
      </c>
    </row>
    <row r="12" spans="1:57" x14ac:dyDescent="0.2">
      <c r="A12" s="20" t="s">
        <v>99</v>
      </c>
      <c r="B12" s="2" t="str">
        <f t="shared" si="0"/>
        <v>Arlington, VA</v>
      </c>
      <c r="C12" s="2"/>
      <c r="D12" s="23" t="s">
        <v>93</v>
      </c>
      <c r="E12" s="26" t="s">
        <v>94</v>
      </c>
      <c r="F12" s="2"/>
      <c r="G12" s="177">
        <v>189.38200000000001</v>
      </c>
      <c r="H12" s="172">
        <v>246.19306540954599</v>
      </c>
      <c r="I12" s="172">
        <v>262.392030825022</v>
      </c>
      <c r="J12" s="172">
        <v>251.722011894075</v>
      </c>
      <c r="K12" s="172">
        <v>204.442433962264</v>
      </c>
      <c r="L12" s="178">
        <v>232.98502325245099</v>
      </c>
      <c r="M12" s="172"/>
      <c r="N12" s="179">
        <v>162.412864390002</v>
      </c>
      <c r="O12" s="180">
        <v>144.56910414017199</v>
      </c>
      <c r="P12" s="181">
        <v>154.082480374694</v>
      </c>
      <c r="Q12" s="172"/>
      <c r="R12" s="182">
        <v>211.87518125661799</v>
      </c>
      <c r="S12" s="38"/>
      <c r="T12" s="29">
        <v>-8.5393319522009303</v>
      </c>
      <c r="U12" s="153">
        <v>-0.77168638750054097</v>
      </c>
      <c r="V12" s="153">
        <v>-1.41253883007968</v>
      </c>
      <c r="W12" s="153">
        <v>-2.2677732762822198</v>
      </c>
      <c r="X12" s="153">
        <v>-4.3566122256948896</v>
      </c>
      <c r="Y12" s="158">
        <v>-3.1340342463398398</v>
      </c>
      <c r="Z12" s="153"/>
      <c r="AA12" s="159">
        <v>-0.34011850698326002</v>
      </c>
      <c r="AB12" s="160">
        <v>-1.6810414827347899</v>
      </c>
      <c r="AC12" s="161">
        <v>-0.86768036050917596</v>
      </c>
      <c r="AD12" s="153"/>
      <c r="AE12" s="162">
        <v>-3.7243012400056301</v>
      </c>
      <c r="AF12" s="29"/>
      <c r="AG12" s="177">
        <v>188.65690904839801</v>
      </c>
      <c r="AH12" s="172">
        <v>242.16625682463399</v>
      </c>
      <c r="AI12" s="172">
        <v>255.07187299626401</v>
      </c>
      <c r="AJ12" s="172">
        <v>245.98976729310701</v>
      </c>
      <c r="AK12" s="172">
        <v>202.57543617818601</v>
      </c>
      <c r="AL12" s="178">
        <v>229.12917246443999</v>
      </c>
      <c r="AM12" s="172"/>
      <c r="AN12" s="179">
        <v>160.33581023050201</v>
      </c>
      <c r="AO12" s="180">
        <v>152.25132292221599</v>
      </c>
      <c r="AP12" s="181">
        <v>156.40087582250101</v>
      </c>
      <c r="AQ12" s="172"/>
      <c r="AR12" s="182">
        <v>208.443243290586</v>
      </c>
      <c r="AS12" s="38"/>
      <c r="AT12" s="29">
        <v>-8.5375373589119601</v>
      </c>
      <c r="AU12" s="153">
        <v>0.28717768128461801</v>
      </c>
      <c r="AV12" s="153">
        <v>-0.911847961061092</v>
      </c>
      <c r="AW12" s="153">
        <v>-2.8927430420448101</v>
      </c>
      <c r="AX12" s="153">
        <v>-6.2079121498727599</v>
      </c>
      <c r="AY12" s="158">
        <v>-3.2818592499583401</v>
      </c>
      <c r="AZ12" s="153"/>
      <c r="BA12" s="159">
        <v>-2.7887964235355698</v>
      </c>
      <c r="BB12" s="160">
        <v>-3.6743107625369702</v>
      </c>
      <c r="BC12" s="161">
        <v>-3.1787834005838902</v>
      </c>
      <c r="BD12" s="153"/>
      <c r="BE12" s="162">
        <v>-3.8897841758857399</v>
      </c>
    </row>
    <row r="13" spans="1:57" x14ac:dyDescent="0.2">
      <c r="A13" s="20" t="s">
        <v>38</v>
      </c>
      <c r="B13" s="2" t="str">
        <f t="shared" si="0"/>
        <v>Suburban Virginia Area</v>
      </c>
      <c r="C13" s="2"/>
      <c r="D13" s="23" t="s">
        <v>93</v>
      </c>
      <c r="E13" s="26" t="s">
        <v>94</v>
      </c>
      <c r="F13" s="2"/>
      <c r="G13" s="177">
        <v>144.043571832579</v>
      </c>
      <c r="H13" s="172">
        <v>163.12041898247099</v>
      </c>
      <c r="I13" s="172">
        <v>167.74899756986599</v>
      </c>
      <c r="J13" s="172">
        <v>160.39210779193601</v>
      </c>
      <c r="K13" s="172">
        <v>148.02623576691201</v>
      </c>
      <c r="L13" s="178">
        <v>157.53262869123</v>
      </c>
      <c r="M13" s="172"/>
      <c r="N13" s="179">
        <v>166.54545098039199</v>
      </c>
      <c r="O13" s="180">
        <v>164.396588439808</v>
      </c>
      <c r="P13" s="181">
        <v>165.469617058311</v>
      </c>
      <c r="Q13" s="172"/>
      <c r="R13" s="182">
        <v>159.84065770325799</v>
      </c>
      <c r="S13" s="38"/>
      <c r="T13" s="29">
        <v>-2.2266860233864998</v>
      </c>
      <c r="U13" s="153">
        <v>3.31689884643305</v>
      </c>
      <c r="V13" s="153">
        <v>0.47065481877994397</v>
      </c>
      <c r="W13" s="153">
        <v>-2.0700158061813601</v>
      </c>
      <c r="X13" s="153">
        <v>-1.5787842310176601</v>
      </c>
      <c r="Y13" s="158">
        <v>-0.39154314425234799</v>
      </c>
      <c r="Z13" s="153"/>
      <c r="AA13" s="159">
        <v>-1.01800328622881</v>
      </c>
      <c r="AB13" s="160">
        <v>-1.3732192328567501</v>
      </c>
      <c r="AC13" s="161">
        <v>-1.22620012961476</v>
      </c>
      <c r="AD13" s="153"/>
      <c r="AE13" s="162">
        <v>-0.58953024440036905</v>
      </c>
      <c r="AF13" s="29"/>
      <c r="AG13" s="177">
        <v>144.207536748965</v>
      </c>
      <c r="AH13" s="172">
        <v>158.82482814148401</v>
      </c>
      <c r="AI13" s="172">
        <v>163.80188419969099</v>
      </c>
      <c r="AJ13" s="172">
        <v>160.15165329482201</v>
      </c>
      <c r="AK13" s="172">
        <v>151.22172578989299</v>
      </c>
      <c r="AL13" s="178">
        <v>156.35400716216299</v>
      </c>
      <c r="AM13" s="172"/>
      <c r="AN13" s="179">
        <v>174.88304862306299</v>
      </c>
      <c r="AO13" s="180">
        <v>175.56751914646301</v>
      </c>
      <c r="AP13" s="181">
        <v>175.228393870752</v>
      </c>
      <c r="AQ13" s="172"/>
      <c r="AR13" s="182">
        <v>162.010685339594</v>
      </c>
      <c r="AS13" s="38"/>
      <c r="AT13" s="29">
        <v>-4.2195660192903102</v>
      </c>
      <c r="AU13" s="153">
        <v>0.82136124848599501</v>
      </c>
      <c r="AV13" s="153">
        <v>-1.00660895858587</v>
      </c>
      <c r="AW13" s="153">
        <v>-2.23945040154811</v>
      </c>
      <c r="AX13" s="153">
        <v>-3.1909096879246102</v>
      </c>
      <c r="AY13" s="158">
        <v>-1.8624561414325</v>
      </c>
      <c r="AZ13" s="153"/>
      <c r="BA13" s="159">
        <v>-1.4054949701908199</v>
      </c>
      <c r="BB13" s="160">
        <v>-1.3391391263263599</v>
      </c>
      <c r="BC13" s="161">
        <v>-1.3698351853759001</v>
      </c>
      <c r="BD13" s="153"/>
      <c r="BE13" s="162">
        <v>-1.6646915360727501</v>
      </c>
    </row>
    <row r="14" spans="1:57" x14ac:dyDescent="0.2">
      <c r="A14" s="20" t="s">
        <v>100</v>
      </c>
      <c r="B14" s="2" t="str">
        <f t="shared" si="0"/>
        <v>Alexandria, VA</v>
      </c>
      <c r="C14" s="2"/>
      <c r="D14" s="23" t="s">
        <v>93</v>
      </c>
      <c r="E14" s="26" t="s">
        <v>94</v>
      </c>
      <c r="F14" s="2"/>
      <c r="G14" s="177">
        <v>153.41138688760799</v>
      </c>
      <c r="H14" s="172">
        <v>170.553333333333</v>
      </c>
      <c r="I14" s="172">
        <v>178.136444506413</v>
      </c>
      <c r="J14" s="172">
        <v>174.24111850488401</v>
      </c>
      <c r="K14" s="172">
        <v>160.29675521536799</v>
      </c>
      <c r="L14" s="178">
        <v>168.05885002251901</v>
      </c>
      <c r="M14" s="172"/>
      <c r="N14" s="179">
        <v>149.547205725597</v>
      </c>
      <c r="O14" s="180">
        <v>140.147940663176</v>
      </c>
      <c r="P14" s="181">
        <v>144.94397591297499</v>
      </c>
      <c r="Q14" s="172"/>
      <c r="R14" s="182">
        <v>161.61622024905199</v>
      </c>
      <c r="S14" s="38"/>
      <c r="T14" s="29">
        <v>-2.0478943985736602</v>
      </c>
      <c r="U14" s="153">
        <v>-6.9518871868851404</v>
      </c>
      <c r="V14" s="153">
        <v>-10.0146960488537</v>
      </c>
      <c r="W14" s="153">
        <v>-8.2942510735831707</v>
      </c>
      <c r="X14" s="153">
        <v>-3.5239769483877201</v>
      </c>
      <c r="Y14" s="158">
        <v>-6.9367656123181796</v>
      </c>
      <c r="Z14" s="153"/>
      <c r="AA14" s="159">
        <v>2.9105194781522399</v>
      </c>
      <c r="AB14" s="160">
        <v>1.7923252577344899</v>
      </c>
      <c r="AC14" s="161">
        <v>2.3254199481486801</v>
      </c>
      <c r="AD14" s="153"/>
      <c r="AE14" s="162">
        <v>-5.44288401860394</v>
      </c>
      <c r="AF14" s="29"/>
      <c r="AG14" s="177">
        <v>155.861568431113</v>
      </c>
      <c r="AH14" s="172">
        <v>177.299546446032</v>
      </c>
      <c r="AI14" s="172">
        <v>183.57577197985901</v>
      </c>
      <c r="AJ14" s="172">
        <v>171.99090226406599</v>
      </c>
      <c r="AK14" s="172">
        <v>156.15578598940701</v>
      </c>
      <c r="AL14" s="178">
        <v>169.82324612131899</v>
      </c>
      <c r="AM14" s="172"/>
      <c r="AN14" s="179">
        <v>147.61003437620701</v>
      </c>
      <c r="AO14" s="180">
        <v>145.74591224458601</v>
      </c>
      <c r="AP14" s="181">
        <v>146.671857564943</v>
      </c>
      <c r="AQ14" s="172"/>
      <c r="AR14" s="182">
        <v>163.14807892727899</v>
      </c>
      <c r="AS14" s="38"/>
      <c r="AT14" s="29">
        <v>-4.3353794852170697</v>
      </c>
      <c r="AU14" s="153">
        <v>-7.3488715763636998</v>
      </c>
      <c r="AV14" s="153">
        <v>-7.8746600596842402</v>
      </c>
      <c r="AW14" s="153">
        <v>-8.6046194744107805</v>
      </c>
      <c r="AX14" s="153">
        <v>-6.4326731148760103</v>
      </c>
      <c r="AY14" s="158">
        <v>-7.1905344051899798</v>
      </c>
      <c r="AZ14" s="153"/>
      <c r="BA14" s="159">
        <v>-1.2732096588219</v>
      </c>
      <c r="BB14" s="160">
        <v>-0.82882335437276899</v>
      </c>
      <c r="BC14" s="161">
        <v>-1.0522953292707899</v>
      </c>
      <c r="BD14" s="153"/>
      <c r="BE14" s="162">
        <v>-6.1134548286914701</v>
      </c>
    </row>
    <row r="15" spans="1:57" x14ac:dyDescent="0.2">
      <c r="A15" s="20" t="s">
        <v>37</v>
      </c>
      <c r="B15" s="2" t="str">
        <f t="shared" si="0"/>
        <v>Fairfax/Tysons Corner, VA</v>
      </c>
      <c r="C15" s="2"/>
      <c r="D15" s="23" t="s">
        <v>93</v>
      </c>
      <c r="E15" s="26" t="s">
        <v>94</v>
      </c>
      <c r="F15" s="2"/>
      <c r="G15" s="177">
        <v>152.68373139617199</v>
      </c>
      <c r="H15" s="172">
        <v>203.57720010650999</v>
      </c>
      <c r="I15" s="172">
        <v>223.00951434604301</v>
      </c>
      <c r="J15" s="172">
        <v>203.03328249166799</v>
      </c>
      <c r="K15" s="172">
        <v>160.438097338163</v>
      </c>
      <c r="L15" s="178">
        <v>192.01154170319799</v>
      </c>
      <c r="M15" s="172"/>
      <c r="N15" s="179">
        <v>142.65869578268001</v>
      </c>
      <c r="O15" s="180">
        <v>137.097721015601</v>
      </c>
      <c r="P15" s="181">
        <v>139.904536777516</v>
      </c>
      <c r="Q15" s="172"/>
      <c r="R15" s="182">
        <v>177.845707607397</v>
      </c>
      <c r="S15" s="38"/>
      <c r="T15" s="29">
        <v>3.9301431812791301</v>
      </c>
      <c r="U15" s="153">
        <v>8.7186506350262398</v>
      </c>
      <c r="V15" s="153">
        <v>6.5772188541629397</v>
      </c>
      <c r="W15" s="153">
        <v>1.2184473219343399</v>
      </c>
      <c r="X15" s="153">
        <v>3.35209651775856</v>
      </c>
      <c r="Y15" s="158">
        <v>4.8736200487631898</v>
      </c>
      <c r="Z15" s="153"/>
      <c r="AA15" s="159">
        <v>4.7928787777487099</v>
      </c>
      <c r="AB15" s="160">
        <v>5.6747284183501598</v>
      </c>
      <c r="AC15" s="161">
        <v>5.2213438590883898</v>
      </c>
      <c r="AD15" s="153"/>
      <c r="AE15" s="162">
        <v>4.1964892771609001</v>
      </c>
      <c r="AF15" s="29"/>
      <c r="AG15" s="177">
        <v>150.976328476585</v>
      </c>
      <c r="AH15" s="172">
        <v>191.34411301333799</v>
      </c>
      <c r="AI15" s="172">
        <v>211.75512262901</v>
      </c>
      <c r="AJ15" s="172">
        <v>200.95308407382001</v>
      </c>
      <c r="AK15" s="172">
        <v>162.441738250068</v>
      </c>
      <c r="AL15" s="178">
        <v>185.97208745452599</v>
      </c>
      <c r="AM15" s="172"/>
      <c r="AN15" s="179">
        <v>146.296640789078</v>
      </c>
      <c r="AO15" s="180">
        <v>143.419572555494</v>
      </c>
      <c r="AP15" s="181">
        <v>144.84233906415099</v>
      </c>
      <c r="AQ15" s="172"/>
      <c r="AR15" s="182">
        <v>174.349845241152</v>
      </c>
      <c r="AS15" s="38"/>
      <c r="AT15" s="29">
        <v>2.28636598559729</v>
      </c>
      <c r="AU15" s="153">
        <v>4.4713152110025103</v>
      </c>
      <c r="AV15" s="153">
        <v>3.3858003942080801</v>
      </c>
      <c r="AW15" s="153">
        <v>1.90618095696464</v>
      </c>
      <c r="AX15" s="153">
        <v>1.2883435383378301</v>
      </c>
      <c r="AY15" s="158">
        <v>2.5753175493594198</v>
      </c>
      <c r="AZ15" s="153"/>
      <c r="BA15" s="159">
        <v>3.6797836508553399</v>
      </c>
      <c r="BB15" s="160">
        <v>4.0713500425566398</v>
      </c>
      <c r="BC15" s="161">
        <v>3.8788091206102999</v>
      </c>
      <c r="BD15" s="153"/>
      <c r="BE15" s="162">
        <v>2.4641260837972201</v>
      </c>
    </row>
    <row r="16" spans="1:57" x14ac:dyDescent="0.2">
      <c r="A16" s="20" t="s">
        <v>39</v>
      </c>
      <c r="B16" s="2" t="str">
        <f t="shared" si="0"/>
        <v>I-95 Fredericksburg, VA</v>
      </c>
      <c r="C16" s="2"/>
      <c r="D16" s="23" t="s">
        <v>93</v>
      </c>
      <c r="E16" s="26" t="s">
        <v>94</v>
      </c>
      <c r="F16" s="2"/>
      <c r="G16" s="177">
        <v>100.04987394167399</v>
      </c>
      <c r="H16" s="172">
        <v>106.159959950708</v>
      </c>
      <c r="I16" s="172">
        <v>108.967375843041</v>
      </c>
      <c r="J16" s="172">
        <v>107.732370556129</v>
      </c>
      <c r="K16" s="172">
        <v>108.505733812949</v>
      </c>
      <c r="L16" s="178">
        <v>106.55930411728001</v>
      </c>
      <c r="M16" s="172"/>
      <c r="N16" s="179">
        <v>120.447953641475</v>
      </c>
      <c r="O16" s="180">
        <v>119.169206689536</v>
      </c>
      <c r="P16" s="181">
        <v>119.821782039616</v>
      </c>
      <c r="Q16" s="172"/>
      <c r="R16" s="182">
        <v>110.647616674218</v>
      </c>
      <c r="S16" s="38"/>
      <c r="T16" s="29">
        <v>0.86229857699594004</v>
      </c>
      <c r="U16" s="153">
        <v>3.0452206731852698</v>
      </c>
      <c r="V16" s="153">
        <v>0.77066910121876198</v>
      </c>
      <c r="W16" s="153">
        <v>-0.80721468181117495</v>
      </c>
      <c r="X16" s="153">
        <v>0.82258916016294603</v>
      </c>
      <c r="Y16" s="158">
        <v>0.87268194460760695</v>
      </c>
      <c r="Z16" s="153"/>
      <c r="AA16" s="159">
        <v>3.8095763510494298</v>
      </c>
      <c r="AB16" s="160">
        <v>8.1072551841420903</v>
      </c>
      <c r="AC16" s="161">
        <v>5.7854447504489297</v>
      </c>
      <c r="AD16" s="153"/>
      <c r="AE16" s="162">
        <v>2.5767128478406902</v>
      </c>
      <c r="AF16" s="29"/>
      <c r="AG16" s="177">
        <v>100.339363243039</v>
      </c>
      <c r="AH16" s="172">
        <v>106.300604116222</v>
      </c>
      <c r="AI16" s="172">
        <v>109.14307849566001</v>
      </c>
      <c r="AJ16" s="172">
        <v>107.628232552765</v>
      </c>
      <c r="AK16" s="172">
        <v>105.17474871915201</v>
      </c>
      <c r="AL16" s="178">
        <v>105.916925070039</v>
      </c>
      <c r="AM16" s="172"/>
      <c r="AN16" s="179">
        <v>117.559452029922</v>
      </c>
      <c r="AO16" s="180">
        <v>117.858571218309</v>
      </c>
      <c r="AP16" s="181">
        <v>117.708024856072</v>
      </c>
      <c r="AQ16" s="172"/>
      <c r="AR16" s="182">
        <v>109.53695023482599</v>
      </c>
      <c r="AS16" s="38"/>
      <c r="AT16" s="29">
        <v>2.1252239954525201</v>
      </c>
      <c r="AU16" s="153">
        <v>2.9508690560577602</v>
      </c>
      <c r="AV16" s="153">
        <v>2.5182483638523401</v>
      </c>
      <c r="AW16" s="153">
        <v>1.58127743383327</v>
      </c>
      <c r="AX16" s="153">
        <v>0.81470035582507305</v>
      </c>
      <c r="AY16" s="158">
        <v>1.9603013324784799</v>
      </c>
      <c r="AZ16" s="153"/>
      <c r="BA16" s="159">
        <v>2.6106649730940501</v>
      </c>
      <c r="BB16" s="160">
        <v>2.5520953630267198</v>
      </c>
      <c r="BC16" s="161">
        <v>2.5809396697466802</v>
      </c>
      <c r="BD16" s="153"/>
      <c r="BE16" s="162">
        <v>2.1930912367998898</v>
      </c>
    </row>
    <row r="17" spans="1:57" x14ac:dyDescent="0.2">
      <c r="A17" s="20" t="s">
        <v>101</v>
      </c>
      <c r="B17" s="2" t="str">
        <f t="shared" si="0"/>
        <v>Dulles Airport Area, VA</v>
      </c>
      <c r="C17" s="2"/>
      <c r="D17" s="23" t="s">
        <v>93</v>
      </c>
      <c r="E17" s="26" t="s">
        <v>94</v>
      </c>
      <c r="F17" s="2"/>
      <c r="G17" s="177">
        <v>122.366109971276</v>
      </c>
      <c r="H17" s="172">
        <v>151.83912485162401</v>
      </c>
      <c r="I17" s="172">
        <v>167.25206361908499</v>
      </c>
      <c r="J17" s="172">
        <v>167.08654648956301</v>
      </c>
      <c r="K17" s="172">
        <v>146.825961436592</v>
      </c>
      <c r="L17" s="178">
        <v>152.794197318964</v>
      </c>
      <c r="M17" s="172"/>
      <c r="N17" s="179">
        <v>138.79576538501101</v>
      </c>
      <c r="O17" s="180">
        <v>136.293651563628</v>
      </c>
      <c r="P17" s="181">
        <v>137.545482723053</v>
      </c>
      <c r="Q17" s="172"/>
      <c r="R17" s="182">
        <v>148.27438479294301</v>
      </c>
      <c r="S17" s="38"/>
      <c r="T17" s="29">
        <v>0.23197128248252999</v>
      </c>
      <c r="U17" s="153">
        <v>0.63654495637885999</v>
      </c>
      <c r="V17" s="153">
        <v>0.442712756395718</v>
      </c>
      <c r="W17" s="153">
        <v>0.87464811208573501</v>
      </c>
      <c r="X17" s="153">
        <v>8.2247874275967092</v>
      </c>
      <c r="Y17" s="158">
        <v>1.9530346424838301</v>
      </c>
      <c r="Z17" s="153"/>
      <c r="AA17" s="159">
        <v>18.7211892364239</v>
      </c>
      <c r="AB17" s="160">
        <v>20.4795974688844</v>
      </c>
      <c r="AC17" s="161">
        <v>19.559884120034901</v>
      </c>
      <c r="AD17" s="153"/>
      <c r="AE17" s="162">
        <v>5.1112333207154297</v>
      </c>
      <c r="AF17" s="29"/>
      <c r="AG17" s="177">
        <v>123.15093572145901</v>
      </c>
      <c r="AH17" s="172">
        <v>154.25489013227499</v>
      </c>
      <c r="AI17" s="172">
        <v>169.51368268674</v>
      </c>
      <c r="AJ17" s="172">
        <v>164.48827332748701</v>
      </c>
      <c r="AK17" s="172">
        <v>140.45352163528301</v>
      </c>
      <c r="AL17" s="178">
        <v>151.919616862043</v>
      </c>
      <c r="AM17" s="172"/>
      <c r="AN17" s="179">
        <v>128.130872683474</v>
      </c>
      <c r="AO17" s="180">
        <v>125.87144365902</v>
      </c>
      <c r="AP17" s="181">
        <v>127.01271743037999</v>
      </c>
      <c r="AQ17" s="172"/>
      <c r="AR17" s="182">
        <v>144.81411104098399</v>
      </c>
      <c r="AS17" s="38"/>
      <c r="AT17" s="29">
        <v>0.57014987169493903</v>
      </c>
      <c r="AU17" s="153">
        <v>3.97542062122419</v>
      </c>
      <c r="AV17" s="153">
        <v>3.28553076008953</v>
      </c>
      <c r="AW17" s="153">
        <v>2.1439012439483198</v>
      </c>
      <c r="AX17" s="153">
        <v>3.4641273728317099</v>
      </c>
      <c r="AY17" s="158">
        <v>2.6562795252478102</v>
      </c>
      <c r="AZ17" s="153"/>
      <c r="BA17" s="159">
        <v>7.6081639453064902</v>
      </c>
      <c r="BB17" s="160">
        <v>6.6392117582465699</v>
      </c>
      <c r="BC17" s="161">
        <v>7.1384617452602601</v>
      </c>
      <c r="BD17" s="153"/>
      <c r="BE17" s="162">
        <v>3.57122919984785</v>
      </c>
    </row>
    <row r="18" spans="1:57" x14ac:dyDescent="0.2">
      <c r="A18" s="20" t="s">
        <v>46</v>
      </c>
      <c r="B18" s="2" t="str">
        <f t="shared" si="0"/>
        <v>Williamsburg, VA</v>
      </c>
      <c r="C18" s="2"/>
      <c r="D18" s="23" t="s">
        <v>93</v>
      </c>
      <c r="E18" s="26" t="s">
        <v>94</v>
      </c>
      <c r="F18" s="2"/>
      <c r="G18" s="177">
        <v>138.97685623293901</v>
      </c>
      <c r="H18" s="172">
        <v>137.37672973604199</v>
      </c>
      <c r="I18" s="172">
        <v>133.26052116522499</v>
      </c>
      <c r="J18" s="172">
        <v>141.5245691467</v>
      </c>
      <c r="K18" s="172">
        <v>133.83650009464299</v>
      </c>
      <c r="L18" s="178">
        <v>136.94318535825499</v>
      </c>
      <c r="M18" s="172"/>
      <c r="N18" s="179">
        <v>177.203672909267</v>
      </c>
      <c r="O18" s="180">
        <v>187.29264511041001</v>
      </c>
      <c r="P18" s="181">
        <v>182.306918780915</v>
      </c>
      <c r="Q18" s="172"/>
      <c r="R18" s="182">
        <v>152.89417662570801</v>
      </c>
      <c r="S18" s="38"/>
      <c r="T18" s="29">
        <v>5.1877524106031396</v>
      </c>
      <c r="U18" s="153">
        <v>2.5123664598934701</v>
      </c>
      <c r="V18" s="153">
        <v>2.7183357091385599E-2</v>
      </c>
      <c r="W18" s="153">
        <v>6.2975334579787399</v>
      </c>
      <c r="X18" s="153">
        <v>-1.23069120520981</v>
      </c>
      <c r="Y18" s="158">
        <v>2.4609796511005002</v>
      </c>
      <c r="Z18" s="153"/>
      <c r="AA18" s="159">
        <v>3.0275902832934598</v>
      </c>
      <c r="AB18" s="160">
        <v>5.7790833573965399</v>
      </c>
      <c r="AC18" s="161">
        <v>4.4500822128847197</v>
      </c>
      <c r="AD18" s="153"/>
      <c r="AE18" s="162">
        <v>3.7319728216705301</v>
      </c>
      <c r="AF18" s="29"/>
      <c r="AG18" s="177">
        <v>132.99025715204101</v>
      </c>
      <c r="AH18" s="172">
        <v>132.96174921962401</v>
      </c>
      <c r="AI18" s="172">
        <v>134.33925365313999</v>
      </c>
      <c r="AJ18" s="172">
        <v>131.36946637698</v>
      </c>
      <c r="AK18" s="172">
        <v>134.267480034155</v>
      </c>
      <c r="AL18" s="178">
        <v>133.18835599100399</v>
      </c>
      <c r="AM18" s="172"/>
      <c r="AN18" s="179">
        <v>175.834255051529</v>
      </c>
      <c r="AO18" s="180">
        <v>184.570976512226</v>
      </c>
      <c r="AP18" s="181">
        <v>180.22185033326599</v>
      </c>
      <c r="AQ18" s="172"/>
      <c r="AR18" s="182">
        <v>150.062351867015</v>
      </c>
      <c r="AS18" s="38"/>
      <c r="AT18" s="29">
        <v>2.0836493118335002</v>
      </c>
      <c r="AU18" s="153">
        <v>0.97590356082834795</v>
      </c>
      <c r="AV18" s="153">
        <v>2.5937539365011899</v>
      </c>
      <c r="AW18" s="153">
        <v>0.212533768654598</v>
      </c>
      <c r="AX18" s="153">
        <v>1.4649714218213901</v>
      </c>
      <c r="AY18" s="158">
        <v>1.4419044195155699</v>
      </c>
      <c r="AZ18" s="153"/>
      <c r="BA18" s="159">
        <v>3.9841026898237599</v>
      </c>
      <c r="BB18" s="160">
        <v>5.5581616059475403</v>
      </c>
      <c r="BC18" s="161">
        <v>4.7818182625169099</v>
      </c>
      <c r="BD18" s="153"/>
      <c r="BE18" s="162">
        <v>3.3132167888547399</v>
      </c>
    </row>
    <row r="19" spans="1:57" x14ac:dyDescent="0.2">
      <c r="A19" s="20" t="s">
        <v>102</v>
      </c>
      <c r="B19" s="2" t="str">
        <f t="shared" si="0"/>
        <v>Virginia Beach, VA</v>
      </c>
      <c r="C19" s="2"/>
      <c r="D19" s="23" t="s">
        <v>93</v>
      </c>
      <c r="E19" s="26" t="s">
        <v>94</v>
      </c>
      <c r="F19" s="2"/>
      <c r="G19" s="177">
        <v>223.99280364232001</v>
      </c>
      <c r="H19" s="172">
        <v>206.91832817923299</v>
      </c>
      <c r="I19" s="172">
        <v>212.64698841695301</v>
      </c>
      <c r="J19" s="172">
        <v>208.416798091776</v>
      </c>
      <c r="K19" s="172">
        <v>209.55190249153799</v>
      </c>
      <c r="L19" s="178">
        <v>212.26861226624101</v>
      </c>
      <c r="M19" s="172"/>
      <c r="N19" s="179">
        <v>263.010133647305</v>
      </c>
      <c r="O19" s="180">
        <v>276.66325686917003</v>
      </c>
      <c r="P19" s="181">
        <v>269.96377850815202</v>
      </c>
      <c r="Q19" s="172"/>
      <c r="R19" s="182">
        <v>229.862449289414</v>
      </c>
      <c r="S19" s="38"/>
      <c r="T19" s="29">
        <v>9.0329905212332999</v>
      </c>
      <c r="U19" s="153">
        <v>-3.2750153482306001</v>
      </c>
      <c r="V19" s="153">
        <v>-1.8458794482943199</v>
      </c>
      <c r="W19" s="153">
        <v>-1.27042151374964</v>
      </c>
      <c r="X19" s="153">
        <v>2.1704763305843402</v>
      </c>
      <c r="Y19" s="158">
        <v>0.76421006941676195</v>
      </c>
      <c r="Z19" s="153"/>
      <c r="AA19" s="159">
        <v>-2.0936793642022802</v>
      </c>
      <c r="AB19" s="160">
        <v>1.1095687035083199</v>
      </c>
      <c r="AC19" s="161">
        <v>-0.42752261372870198</v>
      </c>
      <c r="AD19" s="153"/>
      <c r="AE19" s="162">
        <v>0.20809335171755999</v>
      </c>
      <c r="AF19" s="29"/>
      <c r="AG19" s="177">
        <v>191.12070285915101</v>
      </c>
      <c r="AH19" s="172">
        <v>185.630218841806</v>
      </c>
      <c r="AI19" s="172">
        <v>192.67140123835799</v>
      </c>
      <c r="AJ19" s="172">
        <v>190.108590195006</v>
      </c>
      <c r="AK19" s="172">
        <v>196.06999099362099</v>
      </c>
      <c r="AL19" s="178">
        <v>191.230567138986</v>
      </c>
      <c r="AM19" s="172"/>
      <c r="AN19" s="179">
        <v>261.56288168011002</v>
      </c>
      <c r="AO19" s="180">
        <v>267.83391833322497</v>
      </c>
      <c r="AP19" s="181">
        <v>264.72355798648198</v>
      </c>
      <c r="AQ19" s="172"/>
      <c r="AR19" s="182">
        <v>215.05940576288199</v>
      </c>
      <c r="AS19" s="38"/>
      <c r="AT19" s="29">
        <v>1.86644232139315</v>
      </c>
      <c r="AU19" s="153">
        <v>-2.3648454116313999</v>
      </c>
      <c r="AV19" s="153">
        <v>1.72886505930712</v>
      </c>
      <c r="AW19" s="153">
        <v>0.74449616627191795</v>
      </c>
      <c r="AX19" s="153">
        <v>2.2589505688121498</v>
      </c>
      <c r="AY19" s="158">
        <v>0.87943083083315599</v>
      </c>
      <c r="AZ19" s="153"/>
      <c r="BA19" s="159">
        <v>0.86746566562645899</v>
      </c>
      <c r="BB19" s="160">
        <v>7.7440105649052904E-2</v>
      </c>
      <c r="BC19" s="161">
        <v>0.45866797492212702</v>
      </c>
      <c r="BD19" s="153"/>
      <c r="BE19" s="162">
        <v>0.90369569466097399</v>
      </c>
    </row>
    <row r="20" spans="1:57" x14ac:dyDescent="0.2">
      <c r="A20" s="33" t="s">
        <v>103</v>
      </c>
      <c r="B20" s="2" t="str">
        <f t="shared" si="0"/>
        <v>Norfolk/Portsmouth, VA</v>
      </c>
      <c r="C20" s="2"/>
      <c r="D20" s="23" t="s">
        <v>93</v>
      </c>
      <c r="E20" s="26" t="s">
        <v>94</v>
      </c>
      <c r="F20" s="2"/>
      <c r="G20" s="177">
        <v>121.638849876598</v>
      </c>
      <c r="H20" s="172">
        <v>131.96237333475599</v>
      </c>
      <c r="I20" s="172">
        <v>139.600776377952</v>
      </c>
      <c r="J20" s="172">
        <v>135.89855997482599</v>
      </c>
      <c r="K20" s="172">
        <v>129.86897707432999</v>
      </c>
      <c r="L20" s="178">
        <v>131.959229462374</v>
      </c>
      <c r="M20" s="172"/>
      <c r="N20" s="179">
        <v>159.74847118138399</v>
      </c>
      <c r="O20" s="180">
        <v>156.88001177984501</v>
      </c>
      <c r="P20" s="181">
        <v>158.31096860799599</v>
      </c>
      <c r="Q20" s="172"/>
      <c r="R20" s="182">
        <v>139.90155112885299</v>
      </c>
      <c r="S20" s="38"/>
      <c r="T20" s="29">
        <v>4.0625050789082797</v>
      </c>
      <c r="U20" s="153">
        <v>1.5148522978932399</v>
      </c>
      <c r="V20" s="153">
        <v>4.73640289162564</v>
      </c>
      <c r="W20" s="153">
        <v>1.86212934592269</v>
      </c>
      <c r="X20" s="153">
        <v>-1.8538571730195299</v>
      </c>
      <c r="Y20" s="158">
        <v>1.72882341727793</v>
      </c>
      <c r="Z20" s="153"/>
      <c r="AA20" s="159">
        <v>0.89231123725814399</v>
      </c>
      <c r="AB20" s="160">
        <v>-0.88043050798105704</v>
      </c>
      <c r="AC20" s="161">
        <v>4.0508047042789597E-3</v>
      </c>
      <c r="AD20" s="153"/>
      <c r="AE20" s="162">
        <v>0.83246804442118005</v>
      </c>
      <c r="AF20" s="29"/>
      <c r="AG20" s="177">
        <v>118.451064514908</v>
      </c>
      <c r="AH20" s="172">
        <v>125.252380024026</v>
      </c>
      <c r="AI20" s="172">
        <v>132.20714676914599</v>
      </c>
      <c r="AJ20" s="172">
        <v>129.007384372719</v>
      </c>
      <c r="AK20" s="172">
        <v>126.248315258426</v>
      </c>
      <c r="AL20" s="178">
        <v>126.438683944754</v>
      </c>
      <c r="AM20" s="172"/>
      <c r="AN20" s="179">
        <v>154.735945924323</v>
      </c>
      <c r="AO20" s="180">
        <v>158.467068975346</v>
      </c>
      <c r="AP20" s="181">
        <v>156.60726261192301</v>
      </c>
      <c r="AQ20" s="172"/>
      <c r="AR20" s="182">
        <v>135.906600037781</v>
      </c>
      <c r="AS20" s="38"/>
      <c r="AT20" s="29">
        <v>1.90407164219319</v>
      </c>
      <c r="AU20" s="153">
        <v>-0.84375124070973995</v>
      </c>
      <c r="AV20" s="153">
        <v>-0.85379036568595001</v>
      </c>
      <c r="AW20" s="153">
        <v>-2.49170464519946</v>
      </c>
      <c r="AX20" s="153">
        <v>-2.40391037723704</v>
      </c>
      <c r="AY20" s="158">
        <v>-1.1966868714057599</v>
      </c>
      <c r="AZ20" s="153"/>
      <c r="BA20" s="159">
        <v>-1.1813843536973401</v>
      </c>
      <c r="BB20" s="160">
        <v>0.87599562327410896</v>
      </c>
      <c r="BC20" s="161">
        <v>-0.14741040977386299</v>
      </c>
      <c r="BD20" s="153"/>
      <c r="BE20" s="162">
        <v>-0.87237160472647401</v>
      </c>
    </row>
    <row r="21" spans="1:57" x14ac:dyDescent="0.2">
      <c r="A21" s="34" t="s">
        <v>43</v>
      </c>
      <c r="B21" s="2" t="str">
        <f t="shared" si="0"/>
        <v>Newport News/Hampton, VA</v>
      </c>
      <c r="C21" s="2"/>
      <c r="D21" s="23" t="s">
        <v>93</v>
      </c>
      <c r="E21" s="26" t="s">
        <v>94</v>
      </c>
      <c r="F21" s="2"/>
      <c r="G21" s="177">
        <v>88.110027326863602</v>
      </c>
      <c r="H21" s="172">
        <v>92.453160998439898</v>
      </c>
      <c r="I21" s="172">
        <v>92.590677265861004</v>
      </c>
      <c r="J21" s="172">
        <v>94.523290036166301</v>
      </c>
      <c r="K21" s="172">
        <v>101.21514491616099</v>
      </c>
      <c r="L21" s="178">
        <v>94.0475510308883</v>
      </c>
      <c r="M21" s="172"/>
      <c r="N21" s="179">
        <v>147.48258070713501</v>
      </c>
      <c r="O21" s="180">
        <v>146.08978399292101</v>
      </c>
      <c r="P21" s="181">
        <v>146.78494780016101</v>
      </c>
      <c r="Q21" s="172"/>
      <c r="R21" s="182">
        <v>111.04503425098601</v>
      </c>
      <c r="S21" s="38"/>
      <c r="T21" s="29">
        <v>-1.8845865464142399</v>
      </c>
      <c r="U21" s="153">
        <v>-1.9899158868301401</v>
      </c>
      <c r="V21" s="153">
        <v>-3.90157606505301</v>
      </c>
      <c r="W21" s="153">
        <v>-3.91751738999855</v>
      </c>
      <c r="X21" s="153">
        <v>-0.36318307249197501</v>
      </c>
      <c r="Y21" s="158">
        <v>-2.5113536679849702</v>
      </c>
      <c r="Z21" s="153"/>
      <c r="AA21" s="159">
        <v>3.53542421464235</v>
      </c>
      <c r="AB21" s="160">
        <v>3.08860691339118</v>
      </c>
      <c r="AC21" s="161">
        <v>3.3104132860174098</v>
      </c>
      <c r="AD21" s="153"/>
      <c r="AE21" s="162">
        <v>0.11641777400570601</v>
      </c>
      <c r="AF21" s="29"/>
      <c r="AG21" s="177">
        <v>87.7067318755401</v>
      </c>
      <c r="AH21" s="172">
        <v>96.239836721620804</v>
      </c>
      <c r="AI21" s="172">
        <v>98.500560852229</v>
      </c>
      <c r="AJ21" s="172">
        <v>98.883701096275402</v>
      </c>
      <c r="AK21" s="172">
        <v>97.710639406877903</v>
      </c>
      <c r="AL21" s="178">
        <v>96.112287284710604</v>
      </c>
      <c r="AM21" s="172"/>
      <c r="AN21" s="179">
        <v>128.61553869261499</v>
      </c>
      <c r="AO21" s="180">
        <v>127.535836883326</v>
      </c>
      <c r="AP21" s="181">
        <v>128.07565509417199</v>
      </c>
      <c r="AQ21" s="172"/>
      <c r="AR21" s="182">
        <v>106.616402711326</v>
      </c>
      <c r="AS21" s="38"/>
      <c r="AT21" s="29">
        <v>-5.4276088042564599</v>
      </c>
      <c r="AU21" s="153">
        <v>-3.9671892388999801</v>
      </c>
      <c r="AV21" s="153">
        <v>-3.1887373241484398</v>
      </c>
      <c r="AW21" s="153">
        <v>-5.6568079186477904</v>
      </c>
      <c r="AX21" s="153">
        <v>-5.5767318360034501</v>
      </c>
      <c r="AY21" s="158">
        <v>-4.8226951344575602</v>
      </c>
      <c r="AZ21" s="153"/>
      <c r="BA21" s="159">
        <v>-0.169250037989016</v>
      </c>
      <c r="BB21" s="160">
        <v>0.574124523691522</v>
      </c>
      <c r="BC21" s="161">
        <v>0.195964925757493</v>
      </c>
      <c r="BD21" s="153"/>
      <c r="BE21" s="162">
        <v>-2.5642611549123999</v>
      </c>
    </row>
    <row r="22" spans="1:57" x14ac:dyDescent="0.2">
      <c r="A22" s="35" t="s">
        <v>104</v>
      </c>
      <c r="B22" s="2" t="str">
        <f t="shared" si="0"/>
        <v>Chesapeake/Suffolk, VA</v>
      </c>
      <c r="C22" s="2"/>
      <c r="D22" s="24" t="s">
        <v>93</v>
      </c>
      <c r="E22" s="27" t="s">
        <v>94</v>
      </c>
      <c r="F22" s="2"/>
      <c r="G22" s="183">
        <v>104.348648298368</v>
      </c>
      <c r="H22" s="184">
        <v>108.619067393075</v>
      </c>
      <c r="I22" s="184">
        <v>114.02164486507399</v>
      </c>
      <c r="J22" s="184">
        <v>112.05331292936999</v>
      </c>
      <c r="K22" s="184">
        <v>111.13230051342801</v>
      </c>
      <c r="L22" s="185">
        <v>110.246576907752</v>
      </c>
      <c r="M22" s="172"/>
      <c r="N22" s="186">
        <v>141.20933081417201</v>
      </c>
      <c r="O22" s="187">
        <v>142.879432058768</v>
      </c>
      <c r="P22" s="188">
        <v>142.04461743758799</v>
      </c>
      <c r="Q22" s="172"/>
      <c r="R22" s="189">
        <v>119.83240560888299</v>
      </c>
      <c r="S22" s="38"/>
      <c r="T22" s="30">
        <v>-0.39060799242850802</v>
      </c>
      <c r="U22" s="163">
        <v>-2.00072450329729</v>
      </c>
      <c r="V22" s="163">
        <v>-2.5370726829010302</v>
      </c>
      <c r="W22" s="163">
        <v>-5.3650232481495097</v>
      </c>
      <c r="X22" s="163">
        <v>-4.1207496228749898</v>
      </c>
      <c r="Y22" s="164">
        <v>-3.1614807390922399</v>
      </c>
      <c r="Z22" s="153"/>
      <c r="AA22" s="165">
        <v>-2.8851515036231099</v>
      </c>
      <c r="AB22" s="166">
        <v>2.5499243486533998</v>
      </c>
      <c r="AC22" s="167">
        <v>-0.29045992305305801</v>
      </c>
      <c r="AD22" s="153"/>
      <c r="AE22" s="168">
        <v>-2.1457972847220899</v>
      </c>
      <c r="AF22" s="30"/>
      <c r="AG22" s="183">
        <v>100.633671875</v>
      </c>
      <c r="AH22" s="184">
        <v>106.517872487076</v>
      </c>
      <c r="AI22" s="184">
        <v>109.488893534569</v>
      </c>
      <c r="AJ22" s="184">
        <v>108.861730322418</v>
      </c>
      <c r="AK22" s="184">
        <v>107.725084800487</v>
      </c>
      <c r="AL22" s="185">
        <v>106.868188562453</v>
      </c>
      <c r="AM22" s="172"/>
      <c r="AN22" s="186">
        <v>135.70386386185299</v>
      </c>
      <c r="AO22" s="187">
        <v>137.91205446234</v>
      </c>
      <c r="AP22" s="188">
        <v>136.80649664585101</v>
      </c>
      <c r="AQ22" s="172"/>
      <c r="AR22" s="189">
        <v>116.097305826934</v>
      </c>
      <c r="AS22" s="38"/>
      <c r="AT22" s="30">
        <v>-1.77621127209475</v>
      </c>
      <c r="AU22" s="163">
        <v>-1.5151609548307601</v>
      </c>
      <c r="AV22" s="163">
        <v>-2.62696909242666</v>
      </c>
      <c r="AW22" s="163">
        <v>-3.9261689393558599</v>
      </c>
      <c r="AX22" s="163">
        <v>-4.1277232685424297</v>
      </c>
      <c r="AY22" s="164">
        <v>-2.9319177935462499</v>
      </c>
      <c r="AZ22" s="153"/>
      <c r="BA22" s="165">
        <v>-3.4024872888785298</v>
      </c>
      <c r="BB22" s="166">
        <v>-0.59968560264812298</v>
      </c>
      <c r="BC22" s="167">
        <v>-2.0193559341584701</v>
      </c>
      <c r="BD22" s="153"/>
      <c r="BE22" s="168">
        <v>-2.5856910085281402</v>
      </c>
    </row>
    <row r="23" spans="1:57" x14ac:dyDescent="0.2">
      <c r="A23" s="34" t="s">
        <v>59</v>
      </c>
      <c r="B23" s="2" t="s">
        <v>59</v>
      </c>
      <c r="C23" s="8"/>
      <c r="D23" s="22" t="s">
        <v>93</v>
      </c>
      <c r="E23" s="25" t="s">
        <v>94</v>
      </c>
      <c r="F23" s="2"/>
      <c r="G23" s="169">
        <v>159.87615930599301</v>
      </c>
      <c r="H23" s="170">
        <v>165.40262115685201</v>
      </c>
      <c r="I23" s="170">
        <v>183.96427858439199</v>
      </c>
      <c r="J23" s="170">
        <v>192.852372956252</v>
      </c>
      <c r="K23" s="170">
        <v>183.97246426811199</v>
      </c>
      <c r="L23" s="171">
        <v>179.21025715170899</v>
      </c>
      <c r="M23" s="172"/>
      <c r="N23" s="173">
        <v>166.59590392561901</v>
      </c>
      <c r="O23" s="174">
        <v>158.831694639956</v>
      </c>
      <c r="P23" s="175">
        <v>162.805130848532</v>
      </c>
      <c r="Q23" s="172"/>
      <c r="R23" s="176">
        <v>174.60156913708499</v>
      </c>
      <c r="S23" s="38"/>
      <c r="T23" s="28">
        <v>-0.120939429088739</v>
      </c>
      <c r="U23" s="151">
        <v>-2.6467385264750898</v>
      </c>
      <c r="V23" s="151">
        <v>1.3972239758643701</v>
      </c>
      <c r="W23" s="151">
        <v>9.5401912719970792</v>
      </c>
      <c r="X23" s="151">
        <v>9.4945054331034004</v>
      </c>
      <c r="Y23" s="152">
        <v>4.1870411988233904</v>
      </c>
      <c r="Z23" s="153"/>
      <c r="AA23" s="154">
        <v>-7.5090550418608197</v>
      </c>
      <c r="AB23" s="155">
        <v>-15.083309569945399</v>
      </c>
      <c r="AC23" s="156">
        <v>-11.3627543371376</v>
      </c>
      <c r="AD23" s="153"/>
      <c r="AE23" s="157">
        <v>-0.72339867592252005</v>
      </c>
      <c r="AF23" s="28"/>
      <c r="AG23" s="169">
        <v>158.997869430051</v>
      </c>
      <c r="AH23" s="170">
        <v>168.202569491525</v>
      </c>
      <c r="AI23" s="170">
        <v>181.762282323405</v>
      </c>
      <c r="AJ23" s="170">
        <v>187.54983974733801</v>
      </c>
      <c r="AK23" s="170">
        <v>180.78882064484401</v>
      </c>
      <c r="AL23" s="171">
        <v>177.29431468847</v>
      </c>
      <c r="AM23" s="172"/>
      <c r="AN23" s="173">
        <v>188.235516893029</v>
      </c>
      <c r="AO23" s="174">
        <v>188.340936033871</v>
      </c>
      <c r="AP23" s="175">
        <v>188.287718721668</v>
      </c>
      <c r="AQ23" s="172"/>
      <c r="AR23" s="176">
        <v>180.80158359997799</v>
      </c>
      <c r="AS23" s="38"/>
      <c r="AT23" s="28">
        <v>-0.41372835201110902</v>
      </c>
      <c r="AU23" s="151">
        <v>-5.1442998006245402</v>
      </c>
      <c r="AV23" s="151">
        <v>-2.9647968274031902</v>
      </c>
      <c r="AW23" s="151">
        <v>2.2998543026324998</v>
      </c>
      <c r="AX23" s="151">
        <v>0.23305557168616101</v>
      </c>
      <c r="AY23" s="152">
        <v>-1.14472697254773</v>
      </c>
      <c r="AZ23" s="153"/>
      <c r="BA23" s="154">
        <v>1.0774403522168701</v>
      </c>
      <c r="BB23" s="155">
        <v>-1.5933423829659299</v>
      </c>
      <c r="BC23" s="156">
        <v>-0.292047422663816</v>
      </c>
      <c r="BD23" s="153"/>
      <c r="BE23" s="157">
        <v>-0.86237167334505704</v>
      </c>
    </row>
    <row r="24" spans="1:57" x14ac:dyDescent="0.2">
      <c r="A24" s="34" t="s">
        <v>105</v>
      </c>
      <c r="B24" s="2" t="str">
        <f t="shared" si="0"/>
        <v>Richmond North/Glen Allen, VA</v>
      </c>
      <c r="C24" s="9"/>
      <c r="D24" s="23" t="s">
        <v>93</v>
      </c>
      <c r="E24" s="26" t="s">
        <v>94</v>
      </c>
      <c r="F24" s="2"/>
      <c r="G24" s="177">
        <v>95.617258747492698</v>
      </c>
      <c r="H24" s="172">
        <v>108.941123468729</v>
      </c>
      <c r="I24" s="172">
        <v>113.891624184943</v>
      </c>
      <c r="J24" s="172">
        <v>112.974302610702</v>
      </c>
      <c r="K24" s="172">
        <v>104.94709315198401</v>
      </c>
      <c r="L24" s="178">
        <v>108.16997426290899</v>
      </c>
      <c r="M24" s="172"/>
      <c r="N24" s="179">
        <v>118.37143874221201</v>
      </c>
      <c r="O24" s="180">
        <v>115.418220015278</v>
      </c>
      <c r="P24" s="181">
        <v>116.91672236020101</v>
      </c>
      <c r="Q24" s="172"/>
      <c r="R24" s="182">
        <v>110.812374380428</v>
      </c>
      <c r="S24" s="38"/>
      <c r="T24" s="29">
        <v>-0.49428586069313701</v>
      </c>
      <c r="U24" s="153">
        <v>1.9734202998393999</v>
      </c>
      <c r="V24" s="153">
        <v>1.4389121089400101</v>
      </c>
      <c r="W24" s="153">
        <v>0.60586575334307102</v>
      </c>
      <c r="X24" s="153">
        <v>-0.89977569410580205</v>
      </c>
      <c r="Y24" s="158">
        <v>0.59804420406390801</v>
      </c>
      <c r="Z24" s="153"/>
      <c r="AA24" s="159">
        <v>-2.21641811067401</v>
      </c>
      <c r="AB24" s="160">
        <v>-5.0946447848567198</v>
      </c>
      <c r="AC24" s="161">
        <v>-3.64379536049214</v>
      </c>
      <c r="AD24" s="153"/>
      <c r="AE24" s="162">
        <v>-1.0606584028347701</v>
      </c>
      <c r="AF24" s="29"/>
      <c r="AG24" s="177">
        <v>96.440960740125703</v>
      </c>
      <c r="AH24" s="172">
        <v>108.439212880143</v>
      </c>
      <c r="AI24" s="172">
        <v>114.163060225747</v>
      </c>
      <c r="AJ24" s="172">
        <v>111.77862427836401</v>
      </c>
      <c r="AK24" s="172">
        <v>106.932841266598</v>
      </c>
      <c r="AL24" s="178">
        <v>108.35994176799301</v>
      </c>
      <c r="AM24" s="172"/>
      <c r="AN24" s="179">
        <v>122.539026564907</v>
      </c>
      <c r="AO24" s="180">
        <v>121.663862855007</v>
      </c>
      <c r="AP24" s="181">
        <v>122.105446736031</v>
      </c>
      <c r="AQ24" s="172"/>
      <c r="AR24" s="182">
        <v>112.751290404622</v>
      </c>
      <c r="AS24" s="38"/>
      <c r="AT24" s="29">
        <v>0.19880729086165499</v>
      </c>
      <c r="AU24" s="153">
        <v>2.1611680674742799</v>
      </c>
      <c r="AV24" s="153">
        <v>2.7746337370807299</v>
      </c>
      <c r="AW24" s="153">
        <v>0.906600762537214</v>
      </c>
      <c r="AX24" s="153">
        <v>-0.923659786071234</v>
      </c>
      <c r="AY24" s="158">
        <v>1.08167465610067</v>
      </c>
      <c r="AZ24" s="153"/>
      <c r="BA24" s="159">
        <v>-1.1214971544222001</v>
      </c>
      <c r="BB24" s="160">
        <v>-1.24512389669947</v>
      </c>
      <c r="BC24" s="161">
        <v>-1.18044892852971</v>
      </c>
      <c r="BD24" s="153"/>
      <c r="BE24" s="162">
        <v>0.195092964719141</v>
      </c>
    </row>
    <row r="25" spans="1:57" x14ac:dyDescent="0.2">
      <c r="A25" s="34" t="s">
        <v>62</v>
      </c>
      <c r="B25" s="2" t="str">
        <f t="shared" si="0"/>
        <v>Richmond West/Midlothian, VA</v>
      </c>
      <c r="C25" s="2"/>
      <c r="D25" s="23" t="s">
        <v>93</v>
      </c>
      <c r="E25" s="26" t="s">
        <v>94</v>
      </c>
      <c r="F25" s="2"/>
      <c r="G25" s="177">
        <v>84.450062724215201</v>
      </c>
      <c r="H25" s="172">
        <v>89.353763707813201</v>
      </c>
      <c r="I25" s="172">
        <v>92.330740165975101</v>
      </c>
      <c r="J25" s="172">
        <v>91.296794072269506</v>
      </c>
      <c r="K25" s="172">
        <v>91.6673935631229</v>
      </c>
      <c r="L25" s="178">
        <v>90.136023699679299</v>
      </c>
      <c r="M25" s="172"/>
      <c r="N25" s="179">
        <v>107.804601977066</v>
      </c>
      <c r="O25" s="180">
        <v>105.571316773223</v>
      </c>
      <c r="P25" s="181">
        <v>106.659978739398</v>
      </c>
      <c r="Q25" s="172"/>
      <c r="R25" s="182">
        <v>95.358141069688102</v>
      </c>
      <c r="S25" s="38"/>
      <c r="T25" s="29">
        <v>-2.4063942934624398</v>
      </c>
      <c r="U25" s="153">
        <v>-2.6499444432809298</v>
      </c>
      <c r="V25" s="153">
        <v>-0.56834588821116006</v>
      </c>
      <c r="W25" s="153">
        <v>-2.8084814119394301</v>
      </c>
      <c r="X25" s="153">
        <v>-2.5689781757463801</v>
      </c>
      <c r="Y25" s="158">
        <v>-2.1622219776910301</v>
      </c>
      <c r="Z25" s="153"/>
      <c r="AA25" s="159">
        <v>-1.1889640216097399</v>
      </c>
      <c r="AB25" s="160">
        <v>-1.48586537587722</v>
      </c>
      <c r="AC25" s="161">
        <v>-1.3455908037931601</v>
      </c>
      <c r="AD25" s="153"/>
      <c r="AE25" s="162">
        <v>-2.2097336699357002</v>
      </c>
      <c r="AF25" s="29"/>
      <c r="AG25" s="177">
        <v>84.027460623188404</v>
      </c>
      <c r="AH25" s="172">
        <v>88.618488754241298</v>
      </c>
      <c r="AI25" s="172">
        <v>90.861088316151196</v>
      </c>
      <c r="AJ25" s="172">
        <v>89.817548219238802</v>
      </c>
      <c r="AK25" s="172">
        <v>89.925021352313095</v>
      </c>
      <c r="AL25" s="178">
        <v>88.888749388822106</v>
      </c>
      <c r="AM25" s="172"/>
      <c r="AN25" s="179">
        <v>110.68044856174301</v>
      </c>
      <c r="AO25" s="180">
        <v>110.585953789893</v>
      </c>
      <c r="AP25" s="181">
        <v>110.632741231477</v>
      </c>
      <c r="AQ25" s="172"/>
      <c r="AR25" s="182">
        <v>96.050542759666399</v>
      </c>
      <c r="AS25" s="38"/>
      <c r="AT25" s="29">
        <v>-3.4070501693148501</v>
      </c>
      <c r="AU25" s="153">
        <v>-4.1115730632358698</v>
      </c>
      <c r="AV25" s="153">
        <v>-2.72754211526901</v>
      </c>
      <c r="AW25" s="153">
        <v>-4.2931644110699301</v>
      </c>
      <c r="AX25" s="153">
        <v>-3.9979509162909599</v>
      </c>
      <c r="AY25" s="158">
        <v>-3.7377405027034798</v>
      </c>
      <c r="AZ25" s="153"/>
      <c r="BA25" s="159">
        <v>-3.2662706959272301</v>
      </c>
      <c r="BB25" s="160">
        <v>-4.5112882239192</v>
      </c>
      <c r="BC25" s="161">
        <v>-3.9061667342655402</v>
      </c>
      <c r="BD25" s="153"/>
      <c r="BE25" s="162">
        <v>-4.0039036641583898</v>
      </c>
    </row>
    <row r="26" spans="1:57" x14ac:dyDescent="0.2">
      <c r="A26" s="34" t="s">
        <v>58</v>
      </c>
      <c r="B26" s="2" t="str">
        <f t="shared" si="0"/>
        <v>Petersburg/Chester, VA</v>
      </c>
      <c r="C26" s="2"/>
      <c r="D26" s="23" t="s">
        <v>93</v>
      </c>
      <c r="E26" s="26" t="s">
        <v>94</v>
      </c>
      <c r="F26" s="2"/>
      <c r="G26" s="177">
        <v>100.920999267399</v>
      </c>
      <c r="H26" s="172">
        <v>100.31400083039701</v>
      </c>
      <c r="I26" s="172">
        <v>100.26725536203</v>
      </c>
      <c r="J26" s="172">
        <v>98.998842538423403</v>
      </c>
      <c r="K26" s="172">
        <v>97.798512158292098</v>
      </c>
      <c r="L26" s="178">
        <v>99.644434310140497</v>
      </c>
      <c r="M26" s="172"/>
      <c r="N26" s="179">
        <v>105.63537022103399</v>
      </c>
      <c r="O26" s="180">
        <v>105.265316788856</v>
      </c>
      <c r="P26" s="181">
        <v>105.450906992325</v>
      </c>
      <c r="Q26" s="172"/>
      <c r="R26" s="182">
        <v>101.36981381669401</v>
      </c>
      <c r="S26" s="38"/>
      <c r="T26" s="29">
        <v>0.84620411075435797</v>
      </c>
      <c r="U26" s="153">
        <v>2.22626605114257</v>
      </c>
      <c r="V26" s="153">
        <v>1.9926682276516801</v>
      </c>
      <c r="W26" s="153">
        <v>2.0783928609161402</v>
      </c>
      <c r="X26" s="153">
        <v>1.66152991295818</v>
      </c>
      <c r="Y26" s="158">
        <v>1.7543663479792899</v>
      </c>
      <c r="Z26" s="153"/>
      <c r="AA26" s="159">
        <v>2.2365206569903702</v>
      </c>
      <c r="AB26" s="160">
        <v>2.9282464584986299</v>
      </c>
      <c r="AC26" s="161">
        <v>2.5756266225591999</v>
      </c>
      <c r="AD26" s="153"/>
      <c r="AE26" s="162">
        <v>1.99671774760248</v>
      </c>
      <c r="AF26" s="29"/>
      <c r="AG26" s="177">
        <v>93.424419420783593</v>
      </c>
      <c r="AH26" s="172">
        <v>98.140520416151602</v>
      </c>
      <c r="AI26" s="172">
        <v>99.867425093436395</v>
      </c>
      <c r="AJ26" s="172">
        <v>98.672535742444097</v>
      </c>
      <c r="AK26" s="172">
        <v>97.628288920795995</v>
      </c>
      <c r="AL26" s="178">
        <v>97.706820705339098</v>
      </c>
      <c r="AM26" s="172"/>
      <c r="AN26" s="179">
        <v>106.568950269574</v>
      </c>
      <c r="AO26" s="180">
        <v>108.54570062889201</v>
      </c>
      <c r="AP26" s="181">
        <v>107.55901807951</v>
      </c>
      <c r="AQ26" s="172"/>
      <c r="AR26" s="182">
        <v>100.774083250185</v>
      </c>
      <c r="AS26" s="38"/>
      <c r="AT26" s="29">
        <v>1.63286719709689</v>
      </c>
      <c r="AU26" s="153">
        <v>1.6766101403026401</v>
      </c>
      <c r="AV26" s="153">
        <v>3.0675584278835699</v>
      </c>
      <c r="AW26" s="153">
        <v>1.9080853743680399</v>
      </c>
      <c r="AX26" s="153">
        <v>1.1158629446638499</v>
      </c>
      <c r="AY26" s="158">
        <v>1.9140623027549599</v>
      </c>
      <c r="AZ26" s="153"/>
      <c r="BA26" s="159">
        <v>1.5247762665281399</v>
      </c>
      <c r="BB26" s="160">
        <v>3.1740165734043999</v>
      </c>
      <c r="BC26" s="161">
        <v>2.35109490935865</v>
      </c>
      <c r="BD26" s="153"/>
      <c r="BE26" s="162">
        <v>2.0873747885611098</v>
      </c>
    </row>
    <row r="27" spans="1:57" x14ac:dyDescent="0.2">
      <c r="A27" s="34" t="s">
        <v>106</v>
      </c>
      <c r="B27" s="2" t="s">
        <v>49</v>
      </c>
      <c r="C27" s="2"/>
      <c r="D27" s="23" t="s">
        <v>93</v>
      </c>
      <c r="E27" s="26" t="s">
        <v>94</v>
      </c>
      <c r="F27" s="2"/>
      <c r="G27" s="177">
        <v>125.372395897435</v>
      </c>
      <c r="H27" s="172">
        <v>132.654236099515</v>
      </c>
      <c r="I27" s="172">
        <v>135.23230136561099</v>
      </c>
      <c r="J27" s="172">
        <v>133.745945781297</v>
      </c>
      <c r="K27" s="172">
        <v>129.555114859437</v>
      </c>
      <c r="L27" s="178">
        <v>131.62397654407101</v>
      </c>
      <c r="M27" s="172"/>
      <c r="N27" s="179">
        <v>145.95283135318601</v>
      </c>
      <c r="O27" s="180">
        <v>147.51789598459001</v>
      </c>
      <c r="P27" s="181">
        <v>146.75121541950099</v>
      </c>
      <c r="Q27" s="172"/>
      <c r="R27" s="182">
        <v>136.24290082854401</v>
      </c>
      <c r="S27" s="38"/>
      <c r="T27" s="29">
        <v>4.0573038191730504</v>
      </c>
      <c r="U27" s="153">
        <v>9.8676666578230101</v>
      </c>
      <c r="V27" s="153">
        <v>10.1394516315183</v>
      </c>
      <c r="W27" s="153">
        <v>11.2567270179433</v>
      </c>
      <c r="X27" s="153">
        <v>9.1832295673545996</v>
      </c>
      <c r="Y27" s="158">
        <v>9.1529223470460597</v>
      </c>
      <c r="Z27" s="153"/>
      <c r="AA27" s="159">
        <v>3.7078658172802501</v>
      </c>
      <c r="AB27" s="160">
        <v>4.5647833841318004</v>
      </c>
      <c r="AC27" s="161">
        <v>4.1477398464654804</v>
      </c>
      <c r="AD27" s="153"/>
      <c r="AE27" s="162">
        <v>7.3614684069167096</v>
      </c>
      <c r="AF27" s="29"/>
      <c r="AG27" s="177">
        <v>123.43518264075</v>
      </c>
      <c r="AH27" s="172">
        <v>125.217666844397</v>
      </c>
      <c r="AI27" s="172">
        <v>124.616948843906</v>
      </c>
      <c r="AJ27" s="172">
        <v>125.370751085264</v>
      </c>
      <c r="AK27" s="172">
        <v>128.43170800850399</v>
      </c>
      <c r="AL27" s="178">
        <v>125.52661083884</v>
      </c>
      <c r="AM27" s="172"/>
      <c r="AN27" s="179">
        <v>154.24187834891501</v>
      </c>
      <c r="AO27" s="180">
        <v>155.62909032695401</v>
      </c>
      <c r="AP27" s="181">
        <v>154.92884702195499</v>
      </c>
      <c r="AQ27" s="172"/>
      <c r="AR27" s="182">
        <v>135.01976589696301</v>
      </c>
      <c r="AS27" s="38"/>
      <c r="AT27" s="29">
        <v>7.6393380114076201</v>
      </c>
      <c r="AU27" s="153">
        <v>6.2075323074877602</v>
      </c>
      <c r="AV27" s="153">
        <v>5.2472012590796098</v>
      </c>
      <c r="AW27" s="153">
        <v>4.0310082449667499</v>
      </c>
      <c r="AX27" s="153">
        <v>5.78655970784469</v>
      </c>
      <c r="AY27" s="158">
        <v>5.6621808495131702</v>
      </c>
      <c r="AZ27" s="153"/>
      <c r="BA27" s="159">
        <v>8.4249040541336999</v>
      </c>
      <c r="BB27" s="160">
        <v>8.4136530606346298</v>
      </c>
      <c r="BC27" s="161">
        <v>8.4123643952536096</v>
      </c>
      <c r="BD27" s="153"/>
      <c r="BE27" s="162">
        <v>6.6835994358636199</v>
      </c>
    </row>
    <row r="28" spans="1:57" x14ac:dyDescent="0.2">
      <c r="A28" s="34" t="s">
        <v>54</v>
      </c>
      <c r="B28" s="2" t="str">
        <f t="shared" si="0"/>
        <v>Roanoke, VA</v>
      </c>
      <c r="C28" s="2"/>
      <c r="D28" s="23" t="s">
        <v>93</v>
      </c>
      <c r="E28" s="26" t="s">
        <v>94</v>
      </c>
      <c r="F28" s="2"/>
      <c r="G28" s="177">
        <v>99.919629151886397</v>
      </c>
      <c r="H28" s="172">
        <v>106.634640452464</v>
      </c>
      <c r="I28" s="172">
        <v>110.13334519572901</v>
      </c>
      <c r="J28" s="172">
        <v>112.26929789864</v>
      </c>
      <c r="K28" s="172">
        <v>107.179498160798</v>
      </c>
      <c r="L28" s="178">
        <v>107.592034517984</v>
      </c>
      <c r="M28" s="172"/>
      <c r="N28" s="179">
        <v>119.122249061913</v>
      </c>
      <c r="O28" s="180">
        <v>118.04314344076199</v>
      </c>
      <c r="P28" s="181">
        <v>118.57385928489001</v>
      </c>
      <c r="Q28" s="172"/>
      <c r="R28" s="182">
        <v>111.083633796618</v>
      </c>
      <c r="S28" s="38"/>
      <c r="T28" s="29">
        <v>4.07369523948159</v>
      </c>
      <c r="U28" s="153">
        <v>-4.2539471478852402</v>
      </c>
      <c r="V28" s="153">
        <v>-3.6599370226975299</v>
      </c>
      <c r="W28" s="153">
        <v>1.8681014643613001</v>
      </c>
      <c r="X28" s="153">
        <v>-0.81242929781695306</v>
      </c>
      <c r="Y28" s="158">
        <v>-1.03311282726093</v>
      </c>
      <c r="Z28" s="153"/>
      <c r="AA28" s="159">
        <v>12.5106243724292</v>
      </c>
      <c r="AB28" s="160">
        <v>8.3892188087427506</v>
      </c>
      <c r="AC28" s="161">
        <v>10.384036059133001</v>
      </c>
      <c r="AD28" s="153"/>
      <c r="AE28" s="162">
        <v>2.52978098231271</v>
      </c>
      <c r="AF28" s="29"/>
      <c r="AG28" s="177">
        <v>96.791226910539606</v>
      </c>
      <c r="AH28" s="172">
        <v>107.33222191284899</v>
      </c>
      <c r="AI28" s="172">
        <v>111.39061890302899</v>
      </c>
      <c r="AJ28" s="172">
        <v>114.345453294237</v>
      </c>
      <c r="AK28" s="172">
        <v>111.464857021173</v>
      </c>
      <c r="AL28" s="178">
        <v>109.1087533092</v>
      </c>
      <c r="AM28" s="172"/>
      <c r="AN28" s="179">
        <v>124.161300384963</v>
      </c>
      <c r="AO28" s="180">
        <v>119.680835138387</v>
      </c>
      <c r="AP28" s="181">
        <v>121.989286255979</v>
      </c>
      <c r="AQ28" s="172"/>
      <c r="AR28" s="182">
        <v>113.18552760339701</v>
      </c>
      <c r="AS28" s="38"/>
      <c r="AT28" s="29">
        <v>-1.4447473269950999</v>
      </c>
      <c r="AU28" s="153">
        <v>-1.81097431234193</v>
      </c>
      <c r="AV28" s="153">
        <v>-0.45524776350294199</v>
      </c>
      <c r="AW28" s="153">
        <v>2.6865281543447201</v>
      </c>
      <c r="AX28" s="153">
        <v>1.5214302857515301</v>
      </c>
      <c r="AY28" s="158">
        <v>0.30384885197504102</v>
      </c>
      <c r="AZ28" s="153"/>
      <c r="BA28" s="159">
        <v>10.1501387875721</v>
      </c>
      <c r="BB28" s="160">
        <v>6.8158928880957097</v>
      </c>
      <c r="BC28" s="161">
        <v>8.5447099340353798</v>
      </c>
      <c r="BD28" s="153"/>
      <c r="BE28" s="162">
        <v>3.0383719924893602</v>
      </c>
    </row>
    <row r="29" spans="1:57" x14ac:dyDescent="0.2">
      <c r="A29" s="34" t="s">
        <v>55</v>
      </c>
      <c r="B29" s="2" t="str">
        <f t="shared" si="0"/>
        <v>Charlottesville, VA</v>
      </c>
      <c r="C29" s="2"/>
      <c r="D29" s="23" t="s">
        <v>93</v>
      </c>
      <c r="E29" s="26" t="s">
        <v>94</v>
      </c>
      <c r="F29" s="2"/>
      <c r="G29" s="177">
        <v>144.11532019704401</v>
      </c>
      <c r="H29" s="172">
        <v>142.07506623491301</v>
      </c>
      <c r="I29" s="172">
        <v>147.158643399943</v>
      </c>
      <c r="J29" s="172">
        <v>146.312048997772</v>
      </c>
      <c r="K29" s="172">
        <v>153.56441184688401</v>
      </c>
      <c r="L29" s="178">
        <v>146.80300123798801</v>
      </c>
      <c r="M29" s="172"/>
      <c r="N29" s="179">
        <v>202.00535887611699</v>
      </c>
      <c r="O29" s="180">
        <v>206.21312547721999</v>
      </c>
      <c r="P29" s="181">
        <v>204.112997195308</v>
      </c>
      <c r="Q29" s="172"/>
      <c r="R29" s="182">
        <v>164.92448341194</v>
      </c>
      <c r="S29" s="38"/>
      <c r="T29" s="29">
        <v>-6.5816370191664504</v>
      </c>
      <c r="U29" s="153">
        <v>-9.61890730958579</v>
      </c>
      <c r="V29" s="153">
        <v>-7.39270574568702</v>
      </c>
      <c r="W29" s="153">
        <v>-6.5269953441900697</v>
      </c>
      <c r="X29" s="153">
        <v>0.43886574481185198</v>
      </c>
      <c r="Y29" s="158">
        <v>-5.9389099356354498</v>
      </c>
      <c r="Z29" s="153"/>
      <c r="AA29" s="159">
        <v>4.6030700946480101</v>
      </c>
      <c r="AB29" s="160">
        <v>2.55144810809522</v>
      </c>
      <c r="AC29" s="161">
        <v>3.5151011201074001</v>
      </c>
      <c r="AD29" s="153"/>
      <c r="AE29" s="162">
        <v>-2.2580644332615201</v>
      </c>
      <c r="AF29" s="29"/>
      <c r="AG29" s="177">
        <v>152.98507885199299</v>
      </c>
      <c r="AH29" s="172">
        <v>146.96649547311901</v>
      </c>
      <c r="AI29" s="172">
        <v>146.33878178368099</v>
      </c>
      <c r="AJ29" s="172">
        <v>148.98977409975299</v>
      </c>
      <c r="AK29" s="172">
        <v>159.58271999442999</v>
      </c>
      <c r="AL29" s="178">
        <v>151.07590867665999</v>
      </c>
      <c r="AM29" s="172"/>
      <c r="AN29" s="179">
        <v>225.47255286382699</v>
      </c>
      <c r="AO29" s="180">
        <v>230.215948929061</v>
      </c>
      <c r="AP29" s="181">
        <v>227.83565063607099</v>
      </c>
      <c r="AQ29" s="172"/>
      <c r="AR29" s="182">
        <v>177.621400920995</v>
      </c>
      <c r="AS29" s="38"/>
      <c r="AT29" s="29">
        <v>0.13405494611687499</v>
      </c>
      <c r="AU29" s="153">
        <v>-4.1016659880907103</v>
      </c>
      <c r="AV29" s="153">
        <v>-5.6694360603443901</v>
      </c>
      <c r="AW29" s="153">
        <v>-5.6111690015724003</v>
      </c>
      <c r="AX29" s="153">
        <v>-2.8731194733565499</v>
      </c>
      <c r="AY29" s="158">
        <v>-3.7220877669404202</v>
      </c>
      <c r="AZ29" s="153"/>
      <c r="BA29" s="159">
        <v>1.74802557193967</v>
      </c>
      <c r="BB29" s="160">
        <v>2.5837644391029801</v>
      </c>
      <c r="BC29" s="161">
        <v>2.1644356471411799</v>
      </c>
      <c r="BD29" s="153"/>
      <c r="BE29" s="162">
        <v>6.2815686810420903E-3</v>
      </c>
    </row>
    <row r="30" spans="1:57" x14ac:dyDescent="0.2">
      <c r="A30" s="20" t="s">
        <v>107</v>
      </c>
      <c r="B30" t="s">
        <v>56</v>
      </c>
      <c r="C30" s="2"/>
      <c r="D30" s="23" t="s">
        <v>93</v>
      </c>
      <c r="E30" s="26" t="s">
        <v>94</v>
      </c>
      <c r="F30" s="2"/>
      <c r="G30" s="177">
        <v>104.878228296633</v>
      </c>
      <c r="H30" s="172">
        <v>113.513117647058</v>
      </c>
      <c r="I30" s="172">
        <v>115.218836447697</v>
      </c>
      <c r="J30" s="172">
        <v>114.25513245664099</v>
      </c>
      <c r="K30" s="172">
        <v>111.88482917820799</v>
      </c>
      <c r="L30" s="178">
        <v>112.284250529229</v>
      </c>
      <c r="M30" s="172"/>
      <c r="N30" s="179">
        <v>128.72305049453399</v>
      </c>
      <c r="O30" s="180">
        <v>128.626207690944</v>
      </c>
      <c r="P30" s="181">
        <v>128.675138523584</v>
      </c>
      <c r="Q30" s="172"/>
      <c r="R30" s="182">
        <v>117.481761467889</v>
      </c>
      <c r="S30" s="38"/>
      <c r="T30" s="29">
        <v>8.0469835617234899</v>
      </c>
      <c r="U30" s="153">
        <v>7.9656050552377602</v>
      </c>
      <c r="V30" s="153">
        <v>7.5822101865878899</v>
      </c>
      <c r="W30" s="153">
        <v>9.5901691495259698</v>
      </c>
      <c r="X30" s="153">
        <v>2.6524071009944699</v>
      </c>
      <c r="Y30" s="158">
        <v>6.9552759219045104</v>
      </c>
      <c r="Z30" s="153"/>
      <c r="AA30" s="159">
        <v>-4.0669571399450204</v>
      </c>
      <c r="AB30" s="160">
        <v>-4.6992626475623798</v>
      </c>
      <c r="AC30" s="161">
        <v>-4.3855333794954197</v>
      </c>
      <c r="AD30" s="153"/>
      <c r="AE30" s="162">
        <v>1.74196311132334</v>
      </c>
      <c r="AF30" s="29"/>
      <c r="AG30" s="177">
        <v>106.545350350989</v>
      </c>
      <c r="AH30" s="172">
        <v>110.877772956554</v>
      </c>
      <c r="AI30" s="172">
        <v>114.106050183536</v>
      </c>
      <c r="AJ30" s="172">
        <v>114.216596149159</v>
      </c>
      <c r="AK30" s="172">
        <v>116.303546007145</v>
      </c>
      <c r="AL30" s="178">
        <v>112.769699666874</v>
      </c>
      <c r="AM30" s="172"/>
      <c r="AN30" s="179">
        <v>135.15179073125901</v>
      </c>
      <c r="AO30" s="180">
        <v>133.988754448398</v>
      </c>
      <c r="AP30" s="181">
        <v>134.571420021047</v>
      </c>
      <c r="AQ30" s="172"/>
      <c r="AR30" s="182">
        <v>119.788871195437</v>
      </c>
      <c r="AS30" s="38"/>
      <c r="AT30" s="29">
        <v>4.1281657513400303</v>
      </c>
      <c r="AU30" s="153">
        <v>4.2845281911431297</v>
      </c>
      <c r="AV30" s="153">
        <v>4.5084969940495103</v>
      </c>
      <c r="AW30" s="153">
        <v>5.4873956886345603</v>
      </c>
      <c r="AX30" s="153">
        <v>3.6338655798578801</v>
      </c>
      <c r="AY30" s="158">
        <v>4.3659280031312404</v>
      </c>
      <c r="AZ30" s="153"/>
      <c r="BA30" s="159">
        <v>-0.72814088841346902</v>
      </c>
      <c r="BB30" s="160">
        <v>-1.57566741411857</v>
      </c>
      <c r="BC30" s="161">
        <v>-1.1510353572971601</v>
      </c>
      <c r="BD30" s="153"/>
      <c r="BE30" s="162">
        <v>1.9076096462174501</v>
      </c>
    </row>
    <row r="31" spans="1:57" x14ac:dyDescent="0.2">
      <c r="A31" s="20" t="s">
        <v>52</v>
      </c>
      <c r="B31" s="2" t="str">
        <f t="shared" si="0"/>
        <v>Staunton &amp; Harrisonburg, VA</v>
      </c>
      <c r="C31" s="2"/>
      <c r="D31" s="23" t="s">
        <v>93</v>
      </c>
      <c r="E31" s="26" t="s">
        <v>94</v>
      </c>
      <c r="F31" s="2"/>
      <c r="G31" s="177">
        <v>97.475243865495301</v>
      </c>
      <c r="H31" s="172">
        <v>99.455241617357004</v>
      </c>
      <c r="I31" s="172">
        <v>102.821274094969</v>
      </c>
      <c r="J31" s="172">
        <v>104.929095902952</v>
      </c>
      <c r="K31" s="172">
        <v>101.883628407101</v>
      </c>
      <c r="L31" s="178">
        <v>101.527893788477</v>
      </c>
      <c r="M31" s="172"/>
      <c r="N31" s="179">
        <v>116.689316279069</v>
      </c>
      <c r="O31" s="180">
        <v>117.40478413890099</v>
      </c>
      <c r="P31" s="181">
        <v>117.045462508759</v>
      </c>
      <c r="Q31" s="172"/>
      <c r="R31" s="182">
        <v>106.18300129638</v>
      </c>
      <c r="S31" s="38"/>
      <c r="T31" s="29">
        <v>2.7611673370156602</v>
      </c>
      <c r="U31" s="153">
        <v>-0.77876960644911197</v>
      </c>
      <c r="V31" s="153">
        <v>4.6648483739990096</v>
      </c>
      <c r="W31" s="153">
        <v>3.4824984636757002</v>
      </c>
      <c r="X31" s="153">
        <v>4.3449162926118996</v>
      </c>
      <c r="Y31" s="158">
        <v>2.9275809206134902</v>
      </c>
      <c r="Z31" s="153"/>
      <c r="AA31" s="159">
        <v>4.3242179661040696</v>
      </c>
      <c r="AB31" s="160">
        <v>2.0832689039590799</v>
      </c>
      <c r="AC31" s="161">
        <v>3.1465571738596099</v>
      </c>
      <c r="AD31" s="153"/>
      <c r="AE31" s="162">
        <v>2.6808392608553002</v>
      </c>
      <c r="AF31" s="29"/>
      <c r="AG31" s="177">
        <v>94.501600319886194</v>
      </c>
      <c r="AH31" s="172">
        <v>97.202834068592495</v>
      </c>
      <c r="AI31" s="172">
        <v>100.48686646485</v>
      </c>
      <c r="AJ31" s="172">
        <v>101.17259718309801</v>
      </c>
      <c r="AK31" s="172">
        <v>103.91667357639299</v>
      </c>
      <c r="AL31" s="178">
        <v>99.848662026188805</v>
      </c>
      <c r="AM31" s="172"/>
      <c r="AN31" s="179">
        <v>124.056525874576</v>
      </c>
      <c r="AO31" s="180">
        <v>122.449835824275</v>
      </c>
      <c r="AP31" s="181">
        <v>123.274109944035</v>
      </c>
      <c r="AQ31" s="172"/>
      <c r="AR31" s="182">
        <v>107.65685764957701</v>
      </c>
      <c r="AS31" s="38"/>
      <c r="AT31" s="29">
        <v>2.1003471782450598</v>
      </c>
      <c r="AU31" s="153">
        <v>0.46843450338632098</v>
      </c>
      <c r="AV31" s="153">
        <v>3.78237605672838</v>
      </c>
      <c r="AW31" s="153">
        <v>2.2991535902245799</v>
      </c>
      <c r="AX31" s="153">
        <v>4.4480143672176196</v>
      </c>
      <c r="AY31" s="158">
        <v>2.7727596355197801</v>
      </c>
      <c r="AZ31" s="153"/>
      <c r="BA31" s="159">
        <v>6.8632588012654097</v>
      </c>
      <c r="BB31" s="160">
        <v>3.9830574825749498</v>
      </c>
      <c r="BC31" s="161">
        <v>5.4274585881708601</v>
      </c>
      <c r="BD31" s="153"/>
      <c r="BE31" s="162">
        <v>3.7366299261374998</v>
      </c>
    </row>
    <row r="32" spans="1:57" x14ac:dyDescent="0.2">
      <c r="A32" s="20" t="s">
        <v>51</v>
      </c>
      <c r="B32" s="2" t="str">
        <f t="shared" si="0"/>
        <v>Blacksburg &amp; Wytheville, VA</v>
      </c>
      <c r="C32" s="2"/>
      <c r="D32" s="23" t="s">
        <v>93</v>
      </c>
      <c r="E32" s="26" t="s">
        <v>94</v>
      </c>
      <c r="F32" s="2"/>
      <c r="G32" s="177">
        <v>93.568288084464498</v>
      </c>
      <c r="H32" s="172">
        <v>96.794550067658903</v>
      </c>
      <c r="I32" s="172">
        <v>96.639117647058796</v>
      </c>
      <c r="J32" s="172">
        <v>96.760111438872499</v>
      </c>
      <c r="K32" s="172">
        <v>98.810223662884894</v>
      </c>
      <c r="L32" s="178">
        <v>96.597125561148104</v>
      </c>
      <c r="M32" s="172"/>
      <c r="N32" s="179">
        <v>119.04316747227701</v>
      </c>
      <c r="O32" s="180">
        <v>115.520771586037</v>
      </c>
      <c r="P32" s="181">
        <v>117.347141382868</v>
      </c>
      <c r="Q32" s="172"/>
      <c r="R32" s="182">
        <v>103.148084710262</v>
      </c>
      <c r="S32" s="38"/>
      <c r="T32" s="29">
        <v>0.872074088911721</v>
      </c>
      <c r="U32" s="153">
        <v>-3.4078667913963199</v>
      </c>
      <c r="V32" s="153">
        <v>-2.04431514325913</v>
      </c>
      <c r="W32" s="153">
        <v>-3.4836810850860398</v>
      </c>
      <c r="X32" s="153">
        <v>-3.6898518182525403E-2</v>
      </c>
      <c r="Y32" s="158">
        <v>-1.82585690600784</v>
      </c>
      <c r="Z32" s="153"/>
      <c r="AA32" s="159">
        <v>0.91347355488590498</v>
      </c>
      <c r="AB32" s="160">
        <v>-2.4074554393214602</v>
      </c>
      <c r="AC32" s="161">
        <v>-0.69117010385767397</v>
      </c>
      <c r="AD32" s="153"/>
      <c r="AE32" s="162">
        <v>-1.69090440118008</v>
      </c>
      <c r="AF32" s="29"/>
      <c r="AG32" s="177">
        <v>93.858881600889305</v>
      </c>
      <c r="AH32" s="172">
        <v>96.751672066234704</v>
      </c>
      <c r="AI32" s="172">
        <v>98.725493926781596</v>
      </c>
      <c r="AJ32" s="172">
        <v>98.536741818181795</v>
      </c>
      <c r="AK32" s="172">
        <v>101.020088981288</v>
      </c>
      <c r="AL32" s="178">
        <v>98.006737917555</v>
      </c>
      <c r="AM32" s="172"/>
      <c r="AN32" s="179">
        <v>122.690229807367</v>
      </c>
      <c r="AO32" s="180">
        <v>119.443019275135</v>
      </c>
      <c r="AP32" s="181">
        <v>121.144722300935</v>
      </c>
      <c r="AQ32" s="172"/>
      <c r="AR32" s="182">
        <v>105.736191428436</v>
      </c>
      <c r="AS32" s="38"/>
      <c r="AT32" s="29">
        <v>0.17415771650472001</v>
      </c>
      <c r="AU32" s="153">
        <v>-0.36953874868466002</v>
      </c>
      <c r="AV32" s="153">
        <v>0.94436641399906396</v>
      </c>
      <c r="AW32" s="153">
        <v>-0.70122948234635696</v>
      </c>
      <c r="AX32" s="153">
        <v>0.97908535269122099</v>
      </c>
      <c r="AY32" s="158">
        <v>0.23410226230120201</v>
      </c>
      <c r="AZ32" s="153"/>
      <c r="BA32" s="159">
        <v>1.65267289093736</v>
      </c>
      <c r="BB32" s="160">
        <v>-0.42939027686254999</v>
      </c>
      <c r="BC32" s="161">
        <v>0.67282910706223198</v>
      </c>
      <c r="BD32" s="153"/>
      <c r="BE32" s="162">
        <v>0.49103968217942201</v>
      </c>
    </row>
    <row r="33" spans="1:64" x14ac:dyDescent="0.2">
      <c r="A33" s="20" t="s">
        <v>50</v>
      </c>
      <c r="B33" s="2" t="str">
        <f t="shared" si="0"/>
        <v>Lynchburg, VA</v>
      </c>
      <c r="C33" s="2"/>
      <c r="D33" s="23" t="s">
        <v>93</v>
      </c>
      <c r="E33" s="26" t="s">
        <v>94</v>
      </c>
      <c r="F33" s="2"/>
      <c r="G33" s="177">
        <v>103.592244755244</v>
      </c>
      <c r="H33" s="172">
        <v>111.239102167182</v>
      </c>
      <c r="I33" s="172">
        <v>110.83617383089199</v>
      </c>
      <c r="J33" s="172">
        <v>120.08768707482901</v>
      </c>
      <c r="K33" s="172">
        <v>112.998102010789</v>
      </c>
      <c r="L33" s="178">
        <v>112.40157775722</v>
      </c>
      <c r="M33" s="172"/>
      <c r="N33" s="179">
        <v>117.67338069573699</v>
      </c>
      <c r="O33" s="180">
        <v>117.430909558067</v>
      </c>
      <c r="P33" s="181">
        <v>117.555033860045</v>
      </c>
      <c r="Q33" s="172"/>
      <c r="R33" s="182">
        <v>113.89959682123001</v>
      </c>
      <c r="S33" s="38"/>
      <c r="T33" s="29">
        <v>2.1345461744863901</v>
      </c>
      <c r="U33" s="153">
        <v>1.8001913187869301</v>
      </c>
      <c r="V33" s="153">
        <v>-1.9380591655617001</v>
      </c>
      <c r="W33" s="153">
        <v>9.5487367146515592</v>
      </c>
      <c r="X33" s="153">
        <v>8.4048791837411105</v>
      </c>
      <c r="Y33" s="158">
        <v>3.9987582973527198</v>
      </c>
      <c r="Z33" s="153"/>
      <c r="AA33" s="159">
        <v>-4.1582404082698403</v>
      </c>
      <c r="AB33" s="160">
        <v>-7.4488855931125499</v>
      </c>
      <c r="AC33" s="161">
        <v>-5.8831878630135304</v>
      </c>
      <c r="AD33" s="153"/>
      <c r="AE33" s="162">
        <v>1.1025849940064101</v>
      </c>
      <c r="AF33" s="29"/>
      <c r="AG33" s="177">
        <v>99.913540202297199</v>
      </c>
      <c r="AH33" s="172">
        <v>108.38725658062801</v>
      </c>
      <c r="AI33" s="172">
        <v>110.562011460647</v>
      </c>
      <c r="AJ33" s="172">
        <v>111.736296381126</v>
      </c>
      <c r="AK33" s="172">
        <v>113.47535910954799</v>
      </c>
      <c r="AL33" s="178">
        <v>109.447111989259</v>
      </c>
      <c r="AM33" s="172"/>
      <c r="AN33" s="179">
        <v>135.64566354536601</v>
      </c>
      <c r="AO33" s="180">
        <v>129.96998796485701</v>
      </c>
      <c r="AP33" s="181">
        <v>132.96616420454501</v>
      </c>
      <c r="AQ33" s="172"/>
      <c r="AR33" s="182">
        <v>116.699338262347</v>
      </c>
      <c r="AS33" s="38"/>
      <c r="AT33" s="29">
        <v>-2.0010386138904201</v>
      </c>
      <c r="AU33" s="153">
        <v>0.778085252056257</v>
      </c>
      <c r="AV33" s="153">
        <v>-1.2350808743008199</v>
      </c>
      <c r="AW33" s="153">
        <v>0.29684208910964499</v>
      </c>
      <c r="AX33" s="153">
        <v>2.8774220559754999</v>
      </c>
      <c r="AY33" s="158">
        <v>0.27117292416980698</v>
      </c>
      <c r="AZ33" s="153"/>
      <c r="BA33" s="159">
        <v>6.3269504439058002</v>
      </c>
      <c r="BB33" s="160">
        <v>0.94873871947869004</v>
      </c>
      <c r="BC33" s="161">
        <v>3.7509125148013398</v>
      </c>
      <c r="BD33" s="153"/>
      <c r="BE33" s="162">
        <v>1.8506797743729999</v>
      </c>
    </row>
    <row r="34" spans="1:64" x14ac:dyDescent="0.2">
      <c r="A34" s="20" t="s">
        <v>24</v>
      </c>
      <c r="B34" s="2" t="str">
        <f t="shared" si="0"/>
        <v>Central Virginia</v>
      </c>
      <c r="C34" s="2"/>
      <c r="D34" s="23" t="s">
        <v>93</v>
      </c>
      <c r="E34" s="26" t="s">
        <v>94</v>
      </c>
      <c r="F34" s="2"/>
      <c r="G34" s="177">
        <v>109.19106601549301</v>
      </c>
      <c r="H34" s="172">
        <v>115.275131875414</v>
      </c>
      <c r="I34" s="172">
        <v>119.82665902391</v>
      </c>
      <c r="J34" s="172">
        <v>120.922438257926</v>
      </c>
      <c r="K34" s="172">
        <v>117.72320025646501</v>
      </c>
      <c r="L34" s="178">
        <v>117.045678094244</v>
      </c>
      <c r="M34" s="172"/>
      <c r="N34" s="179">
        <v>131.625294841807</v>
      </c>
      <c r="O34" s="180">
        <v>130.36167256232</v>
      </c>
      <c r="P34" s="181">
        <v>130.99792222819099</v>
      </c>
      <c r="Q34" s="172"/>
      <c r="R34" s="182">
        <v>121.227195563729</v>
      </c>
      <c r="S34" s="38"/>
      <c r="T34" s="29">
        <v>-1.97329250989868</v>
      </c>
      <c r="U34" s="153">
        <v>-1.50541278915774</v>
      </c>
      <c r="V34" s="153">
        <v>-1.2377809012765599</v>
      </c>
      <c r="W34" s="153">
        <v>0.66247279585457397</v>
      </c>
      <c r="X34" s="153">
        <v>0.68462178294619203</v>
      </c>
      <c r="Y34" s="158">
        <v>-0.55757680127972098</v>
      </c>
      <c r="Z34" s="153"/>
      <c r="AA34" s="159">
        <v>-1.12728959670319</v>
      </c>
      <c r="AB34" s="160">
        <v>-3.7293324033054098</v>
      </c>
      <c r="AC34" s="161">
        <v>-2.44558108410643</v>
      </c>
      <c r="AD34" s="153"/>
      <c r="AE34" s="162">
        <v>-1.3251975125866799</v>
      </c>
      <c r="AF34" s="29"/>
      <c r="AG34" s="177">
        <v>109.122439689659</v>
      </c>
      <c r="AH34" s="172">
        <v>115.602049291537</v>
      </c>
      <c r="AI34" s="172">
        <v>119.67449864616</v>
      </c>
      <c r="AJ34" s="172">
        <v>119.828646374659</v>
      </c>
      <c r="AK34" s="172">
        <v>119.62455378196</v>
      </c>
      <c r="AL34" s="178">
        <v>117.26404723692001</v>
      </c>
      <c r="AM34" s="172"/>
      <c r="AN34" s="179">
        <v>142.55115727090401</v>
      </c>
      <c r="AO34" s="180">
        <v>142.78316882543501</v>
      </c>
      <c r="AP34" s="181">
        <v>142.66596681544399</v>
      </c>
      <c r="AQ34" s="172"/>
      <c r="AR34" s="182">
        <v>125.392149810794</v>
      </c>
      <c r="AS34" s="38"/>
      <c r="AT34" s="29">
        <v>-0.39091330879854003</v>
      </c>
      <c r="AU34" s="153">
        <v>-1.59653147363195</v>
      </c>
      <c r="AV34" s="153">
        <v>-1.0623838383467099</v>
      </c>
      <c r="AW34" s="153">
        <v>-0.96881650966670396</v>
      </c>
      <c r="AX34" s="153">
        <v>-1.02308437006339</v>
      </c>
      <c r="AY34" s="158">
        <v>-1.0406606640707301</v>
      </c>
      <c r="AZ34" s="153"/>
      <c r="BA34" s="159">
        <v>1.66751484671789</v>
      </c>
      <c r="BB34" s="160">
        <v>1.23458627522427</v>
      </c>
      <c r="BC34" s="161">
        <v>1.4482245888112899</v>
      </c>
      <c r="BD34" s="153"/>
      <c r="BE34" s="162">
        <v>-6.7900314598896894E-2</v>
      </c>
    </row>
    <row r="35" spans="1:64" x14ac:dyDescent="0.2">
      <c r="A35" s="20" t="s">
        <v>25</v>
      </c>
      <c r="B35" s="2" t="str">
        <f t="shared" si="0"/>
        <v>Chesapeake Bay</v>
      </c>
      <c r="C35" s="2"/>
      <c r="D35" s="23" t="s">
        <v>93</v>
      </c>
      <c r="E35" s="26" t="s">
        <v>94</v>
      </c>
      <c r="F35" s="2"/>
      <c r="G35" s="177">
        <v>124.190168453292</v>
      </c>
      <c r="H35" s="172">
        <v>130.72891179839601</v>
      </c>
      <c r="I35" s="172">
        <v>135.52066739606099</v>
      </c>
      <c r="J35" s="172">
        <v>128.31909844559499</v>
      </c>
      <c r="K35" s="172">
        <v>115.386336056009</v>
      </c>
      <c r="L35" s="178">
        <v>127.12398639136499</v>
      </c>
      <c r="M35" s="172"/>
      <c r="N35" s="179">
        <v>140.195868852459</v>
      </c>
      <c r="O35" s="180">
        <v>145.064613778705</v>
      </c>
      <c r="P35" s="181">
        <v>142.68612920448399</v>
      </c>
      <c r="Q35" s="172"/>
      <c r="R35" s="182">
        <v>131.87506927465299</v>
      </c>
      <c r="S35" s="38"/>
      <c r="T35" s="29">
        <v>-0.740154835625501</v>
      </c>
      <c r="U35" s="153">
        <v>3.0939650233704201</v>
      </c>
      <c r="V35" s="153">
        <v>10.7094896951004</v>
      </c>
      <c r="W35" s="153">
        <v>6.82879905453661</v>
      </c>
      <c r="X35" s="153">
        <v>-9.5666907387454803</v>
      </c>
      <c r="Y35" s="158">
        <v>2.2480670428968099</v>
      </c>
      <c r="Z35" s="153"/>
      <c r="AA35" s="159">
        <v>-12.622952626227899</v>
      </c>
      <c r="AB35" s="160">
        <v>-9.0739026239269904</v>
      </c>
      <c r="AC35" s="161">
        <v>-10.8092532527606</v>
      </c>
      <c r="AD35" s="153"/>
      <c r="AE35" s="162">
        <v>-2.14142677753726</v>
      </c>
      <c r="AF35" s="29"/>
      <c r="AG35" s="177">
        <v>118.549753810082</v>
      </c>
      <c r="AH35" s="172">
        <v>122.271282206729</v>
      </c>
      <c r="AI35" s="172">
        <v>122.680429890363</v>
      </c>
      <c r="AJ35" s="172">
        <v>120.112412831241</v>
      </c>
      <c r="AK35" s="172">
        <v>117.57529176201299</v>
      </c>
      <c r="AL35" s="178">
        <v>120.30468576653401</v>
      </c>
      <c r="AM35" s="172"/>
      <c r="AN35" s="179">
        <v>150.90178991376999</v>
      </c>
      <c r="AO35" s="180">
        <v>156.983513307984</v>
      </c>
      <c r="AP35" s="181">
        <v>153.98882012351999</v>
      </c>
      <c r="AQ35" s="172"/>
      <c r="AR35" s="182">
        <v>131.13287339206599</v>
      </c>
      <c r="AS35" s="38"/>
      <c r="AT35" s="29">
        <v>3.3334174606936197E-2</v>
      </c>
      <c r="AU35" s="153">
        <v>-1.9627180887506901</v>
      </c>
      <c r="AV35" s="153">
        <v>0.90797797713596495</v>
      </c>
      <c r="AW35" s="153">
        <v>-3.7971149525496801</v>
      </c>
      <c r="AX35" s="153">
        <v>-8.4224784496874605</v>
      </c>
      <c r="AY35" s="158">
        <v>-2.8876208452551899</v>
      </c>
      <c r="AZ35" s="153"/>
      <c r="BA35" s="159">
        <v>-3.9449798587962199</v>
      </c>
      <c r="BB35" s="160">
        <v>-1.3495135575138399</v>
      </c>
      <c r="BC35" s="161">
        <v>-2.6269988254899999</v>
      </c>
      <c r="BD35" s="153"/>
      <c r="BE35" s="162">
        <v>-2.5416325321323101</v>
      </c>
    </row>
    <row r="36" spans="1:64" x14ac:dyDescent="0.2">
      <c r="A36" s="20" t="s">
        <v>26</v>
      </c>
      <c r="B36" s="2" t="str">
        <f t="shared" si="0"/>
        <v>Coastal Virginia - Eastern Shore</v>
      </c>
      <c r="C36" s="2"/>
      <c r="D36" s="23" t="s">
        <v>93</v>
      </c>
      <c r="E36" s="26" t="s">
        <v>94</v>
      </c>
      <c r="F36" s="2"/>
      <c r="G36" s="177">
        <v>136.14391891891799</v>
      </c>
      <c r="H36" s="172">
        <v>139.215585858585</v>
      </c>
      <c r="I36" s="172">
        <v>140.682439961575</v>
      </c>
      <c r="J36" s="172">
        <v>139.86124293785301</v>
      </c>
      <c r="K36" s="172">
        <v>141.405814634146</v>
      </c>
      <c r="L36" s="178">
        <v>139.61244931062399</v>
      </c>
      <c r="M36" s="172"/>
      <c r="N36" s="179">
        <v>164.450241718889</v>
      </c>
      <c r="O36" s="180">
        <v>168.70082311733799</v>
      </c>
      <c r="P36" s="181">
        <v>166.59905267817601</v>
      </c>
      <c r="Q36" s="172"/>
      <c r="R36" s="182">
        <v>148.09009317202</v>
      </c>
      <c r="S36" s="38"/>
      <c r="T36" s="29">
        <v>1.21697400162766</v>
      </c>
      <c r="U36" s="153">
        <v>1.95329832489665</v>
      </c>
      <c r="V36" s="153">
        <v>-0.147682081940502</v>
      </c>
      <c r="W36" s="153">
        <v>1.6069304253674199</v>
      </c>
      <c r="X36" s="153">
        <v>1.6321788667738399</v>
      </c>
      <c r="Y36" s="158">
        <v>1.26231495774856</v>
      </c>
      <c r="Z36" s="153"/>
      <c r="AA36" s="159">
        <v>-4.0702361549469099</v>
      </c>
      <c r="AB36" s="160">
        <v>-0.69920964271470099</v>
      </c>
      <c r="AC36" s="161">
        <v>-2.3795595667237301</v>
      </c>
      <c r="AD36" s="153"/>
      <c r="AE36" s="162">
        <v>-8.6867944692505999E-2</v>
      </c>
      <c r="AF36" s="29"/>
      <c r="AG36" s="177">
        <v>126.700802226588</v>
      </c>
      <c r="AH36" s="172">
        <v>127.626202399582</v>
      </c>
      <c r="AI36" s="172">
        <v>129.33626765799201</v>
      </c>
      <c r="AJ36" s="172">
        <v>128.99680272108799</v>
      </c>
      <c r="AK36" s="172">
        <v>132.061503649635</v>
      </c>
      <c r="AL36" s="178">
        <v>129.08551725938599</v>
      </c>
      <c r="AM36" s="172"/>
      <c r="AN36" s="179">
        <v>158.43712201591501</v>
      </c>
      <c r="AO36" s="180">
        <v>162.87432256617299</v>
      </c>
      <c r="AP36" s="181">
        <v>160.639419951013</v>
      </c>
      <c r="AQ36" s="172"/>
      <c r="AR36" s="182">
        <v>139.16042230990701</v>
      </c>
      <c r="AS36" s="38"/>
      <c r="AT36" s="29">
        <v>-2.3119657979694299</v>
      </c>
      <c r="AU36" s="153">
        <v>-2.98115840761296</v>
      </c>
      <c r="AV36" s="153">
        <v>-2.8015368084371701</v>
      </c>
      <c r="AW36" s="153">
        <v>-3.73778019998606</v>
      </c>
      <c r="AX36" s="153">
        <v>-1.58322680245756</v>
      </c>
      <c r="AY36" s="158">
        <v>-2.6762339998230802</v>
      </c>
      <c r="AZ36" s="153"/>
      <c r="BA36" s="159">
        <v>-3.3409520376782602</v>
      </c>
      <c r="BB36" s="160">
        <v>-3.2730500920572498</v>
      </c>
      <c r="BC36" s="161">
        <v>-3.3299747163205899</v>
      </c>
      <c r="BD36" s="153"/>
      <c r="BE36" s="162">
        <v>-3.0148195411805099</v>
      </c>
    </row>
    <row r="37" spans="1:64" x14ac:dyDescent="0.2">
      <c r="A37" s="20" t="s">
        <v>27</v>
      </c>
      <c r="B37" s="2" t="str">
        <f t="shared" si="0"/>
        <v>Coastal Virginia - Hampton Roads</v>
      </c>
      <c r="C37" s="2"/>
      <c r="D37" s="23" t="s">
        <v>93</v>
      </c>
      <c r="E37" s="26" t="s">
        <v>94</v>
      </c>
      <c r="F37" s="2"/>
      <c r="G37" s="177">
        <v>153.89017134511201</v>
      </c>
      <c r="H37" s="172">
        <v>147.78304307629</v>
      </c>
      <c r="I37" s="172">
        <v>152.28314593574001</v>
      </c>
      <c r="J37" s="172">
        <v>150.72098741715399</v>
      </c>
      <c r="K37" s="172">
        <v>149.184246171589</v>
      </c>
      <c r="L37" s="178">
        <v>150.742163092753</v>
      </c>
      <c r="M37" s="172"/>
      <c r="N37" s="179">
        <v>192.128575901217</v>
      </c>
      <c r="O37" s="180">
        <v>199.02486683712999</v>
      </c>
      <c r="P37" s="181">
        <v>195.608262180537</v>
      </c>
      <c r="Q37" s="172"/>
      <c r="R37" s="182">
        <v>164.84720177737199</v>
      </c>
      <c r="S37" s="38"/>
      <c r="T37" s="29">
        <v>6.1712461075367298</v>
      </c>
      <c r="U37" s="153">
        <v>-2.49614108573904</v>
      </c>
      <c r="V37" s="153">
        <v>-0.97636367013884695</v>
      </c>
      <c r="W37" s="153">
        <v>-0.60756573084697896</v>
      </c>
      <c r="X37" s="153">
        <v>0.27437817076149301</v>
      </c>
      <c r="Y37" s="158">
        <v>0.283043297807757</v>
      </c>
      <c r="Z37" s="153"/>
      <c r="AA37" s="159">
        <v>-0.70304874497289704</v>
      </c>
      <c r="AB37" s="160">
        <v>1.83261644620542</v>
      </c>
      <c r="AC37" s="161">
        <v>0.59024703035024895</v>
      </c>
      <c r="AD37" s="153"/>
      <c r="AE37" s="162">
        <v>0.38298105915345299</v>
      </c>
      <c r="AF37" s="29"/>
      <c r="AG37" s="177">
        <v>137.208649127754</v>
      </c>
      <c r="AH37" s="172">
        <v>137.678465656876</v>
      </c>
      <c r="AI37" s="172">
        <v>142.90796697206301</v>
      </c>
      <c r="AJ37" s="172">
        <v>141.107568217211</v>
      </c>
      <c r="AK37" s="172">
        <v>142.92263044440901</v>
      </c>
      <c r="AL37" s="178">
        <v>140.50279510894501</v>
      </c>
      <c r="AM37" s="172"/>
      <c r="AN37" s="179">
        <v>186.287473606768</v>
      </c>
      <c r="AO37" s="180">
        <v>191.041826964503</v>
      </c>
      <c r="AP37" s="181">
        <v>188.67351891757099</v>
      </c>
      <c r="AQ37" s="172"/>
      <c r="AR37" s="182">
        <v>156.22830858223</v>
      </c>
      <c r="AS37" s="38"/>
      <c r="AT37" s="29">
        <v>-0.47694102258286503</v>
      </c>
      <c r="AU37" s="153">
        <v>-2.5608349604585099</v>
      </c>
      <c r="AV37" s="153">
        <v>-0.150509327776711</v>
      </c>
      <c r="AW37" s="153">
        <v>-1.3444833309294</v>
      </c>
      <c r="AX37" s="153">
        <v>-0.44399308969676798</v>
      </c>
      <c r="AY37" s="158">
        <v>-0.99689323312633704</v>
      </c>
      <c r="AZ37" s="153"/>
      <c r="BA37" s="159">
        <v>2.16831687551758E-2</v>
      </c>
      <c r="BB37" s="160">
        <v>0.35372657602851398</v>
      </c>
      <c r="BC37" s="161">
        <v>0.191518395733941</v>
      </c>
      <c r="BD37" s="153"/>
      <c r="BE37" s="162">
        <v>-0.34274411494479201</v>
      </c>
    </row>
    <row r="38" spans="1:64" x14ac:dyDescent="0.2">
      <c r="A38" s="19" t="s">
        <v>28</v>
      </c>
      <c r="B38" s="2" t="str">
        <f t="shared" si="0"/>
        <v>Northern Virginia</v>
      </c>
      <c r="C38" s="2"/>
      <c r="D38" s="23" t="s">
        <v>93</v>
      </c>
      <c r="E38" s="26" t="s">
        <v>94</v>
      </c>
      <c r="F38" s="2"/>
      <c r="G38" s="177">
        <v>144.042657332479</v>
      </c>
      <c r="H38" s="172">
        <v>176.09701503863101</v>
      </c>
      <c r="I38" s="172">
        <v>188.40224799247301</v>
      </c>
      <c r="J38" s="172">
        <v>180.89459939415201</v>
      </c>
      <c r="K38" s="172">
        <v>155.89322768601801</v>
      </c>
      <c r="L38" s="178">
        <v>170.521270504195</v>
      </c>
      <c r="M38" s="172"/>
      <c r="N38" s="179">
        <v>144.90022884303201</v>
      </c>
      <c r="O38" s="180">
        <v>138.19526078464401</v>
      </c>
      <c r="P38" s="181">
        <v>141.613486010803</v>
      </c>
      <c r="Q38" s="172"/>
      <c r="R38" s="182">
        <v>162.26640585286799</v>
      </c>
      <c r="S38" s="38"/>
      <c r="T38" s="29">
        <v>-2.5950415490908099</v>
      </c>
      <c r="U38" s="153">
        <v>-6.2012254979238899E-3</v>
      </c>
      <c r="V38" s="153">
        <v>-1.20578848798343</v>
      </c>
      <c r="W38" s="153">
        <v>-2.36816775198686</v>
      </c>
      <c r="X38" s="153">
        <v>-0.14866779098704699</v>
      </c>
      <c r="Y38" s="158">
        <v>-1.35067814341245</v>
      </c>
      <c r="Z38" s="153"/>
      <c r="AA38" s="159">
        <v>4.5176387023109701</v>
      </c>
      <c r="AB38" s="160">
        <v>5.4860453062821097</v>
      </c>
      <c r="AC38" s="161">
        <v>4.9309309595448303</v>
      </c>
      <c r="AD38" s="153"/>
      <c r="AE38" s="162">
        <v>-0.492302143534391</v>
      </c>
      <c r="AF38" s="29"/>
      <c r="AG38" s="177">
        <v>143.64024612170701</v>
      </c>
      <c r="AH38" s="172">
        <v>173.998791798935</v>
      </c>
      <c r="AI38" s="172">
        <v>185.425334144327</v>
      </c>
      <c r="AJ38" s="172">
        <v>177.776122427757</v>
      </c>
      <c r="AK38" s="172">
        <v>153.35669846369399</v>
      </c>
      <c r="AL38" s="178">
        <v>168.18065038491099</v>
      </c>
      <c r="AM38" s="172"/>
      <c r="AN38" s="179">
        <v>143.18350445324799</v>
      </c>
      <c r="AO38" s="180">
        <v>140.62554532616201</v>
      </c>
      <c r="AP38" s="181">
        <v>141.91007302698401</v>
      </c>
      <c r="AQ38" s="172"/>
      <c r="AR38" s="182">
        <v>160.55364232669999</v>
      </c>
      <c r="AS38" s="38"/>
      <c r="AT38" s="29">
        <v>-3.1467639929608202</v>
      </c>
      <c r="AU38" s="153">
        <v>-0.12755880045746401</v>
      </c>
      <c r="AV38" s="153">
        <v>-0.71112912861212096</v>
      </c>
      <c r="AW38" s="153">
        <v>-2.30632317166874</v>
      </c>
      <c r="AX38" s="153">
        <v>-2.8081860147031898</v>
      </c>
      <c r="AY38" s="158">
        <v>-1.79167791645706</v>
      </c>
      <c r="AZ38" s="153"/>
      <c r="BA38" s="159">
        <v>1.1590893517799199</v>
      </c>
      <c r="BB38" s="160">
        <v>1.10598423608173</v>
      </c>
      <c r="BC38" s="161">
        <v>1.13811129024883</v>
      </c>
      <c r="BD38" s="153"/>
      <c r="BE38" s="162">
        <v>-1.29347245289122</v>
      </c>
    </row>
    <row r="39" spans="1:64" x14ac:dyDescent="0.2">
      <c r="A39" s="21" t="s">
        <v>29</v>
      </c>
      <c r="B39" s="2" t="str">
        <f t="shared" si="0"/>
        <v>Shenandoah Valley</v>
      </c>
      <c r="C39" s="2"/>
      <c r="D39" s="24" t="s">
        <v>93</v>
      </c>
      <c r="E39" s="27" t="s">
        <v>94</v>
      </c>
      <c r="F39" s="2"/>
      <c r="G39" s="183">
        <v>96.394536236206307</v>
      </c>
      <c r="H39" s="184">
        <v>99.298300124533</v>
      </c>
      <c r="I39" s="184">
        <v>101.44277122925099</v>
      </c>
      <c r="J39" s="184">
        <v>102.505109318367</v>
      </c>
      <c r="K39" s="184">
        <v>100.668770651117</v>
      </c>
      <c r="L39" s="185">
        <v>100.228789506715</v>
      </c>
      <c r="M39" s="172"/>
      <c r="N39" s="186">
        <v>115.701848246875</v>
      </c>
      <c r="O39" s="187">
        <v>118.545034153746</v>
      </c>
      <c r="P39" s="188">
        <v>117.13760731493601</v>
      </c>
      <c r="Q39" s="172"/>
      <c r="R39" s="189">
        <v>105.54424499561</v>
      </c>
      <c r="S39" s="38"/>
      <c r="T39" s="30">
        <v>-1.4471199357128799</v>
      </c>
      <c r="U39" s="163">
        <v>-2.4594161675980102</v>
      </c>
      <c r="V39" s="163">
        <v>-1.08028780030618</v>
      </c>
      <c r="W39" s="163">
        <v>-0.84560825267460604</v>
      </c>
      <c r="X39" s="163">
        <v>-0.76398526667262501</v>
      </c>
      <c r="Y39" s="164">
        <v>-1.2960908221071801</v>
      </c>
      <c r="Z39" s="153"/>
      <c r="AA39" s="165">
        <v>0.360703723299306</v>
      </c>
      <c r="AB39" s="166">
        <v>-0.233964219932179</v>
      </c>
      <c r="AC39" s="167">
        <v>3.6183142351738098E-2</v>
      </c>
      <c r="AD39" s="153"/>
      <c r="AE39" s="168">
        <v>-0.92757235799926796</v>
      </c>
      <c r="AF39" s="30"/>
      <c r="AG39" s="183">
        <v>94.834091862416102</v>
      </c>
      <c r="AH39" s="184">
        <v>98.137816419808203</v>
      </c>
      <c r="AI39" s="184">
        <v>100.416527736916</v>
      </c>
      <c r="AJ39" s="184">
        <v>100.639363627938</v>
      </c>
      <c r="AK39" s="184">
        <v>102.171790387746</v>
      </c>
      <c r="AL39" s="185">
        <v>99.5178376837261</v>
      </c>
      <c r="AM39" s="172"/>
      <c r="AN39" s="186">
        <v>120.91757634589101</v>
      </c>
      <c r="AO39" s="187">
        <v>120.886328019817</v>
      </c>
      <c r="AP39" s="188">
        <v>120.902155234273</v>
      </c>
      <c r="AQ39" s="172"/>
      <c r="AR39" s="189">
        <v>106.691733275083</v>
      </c>
      <c r="AS39" s="38"/>
      <c r="AT39" s="30">
        <v>-2.0244866531244301</v>
      </c>
      <c r="AU39" s="163">
        <v>-2.68801593012302</v>
      </c>
      <c r="AV39" s="163">
        <v>-1.31715607156711</v>
      </c>
      <c r="AW39" s="163">
        <v>-2.1589458986165901</v>
      </c>
      <c r="AX39" s="163">
        <v>-1.09108999119315</v>
      </c>
      <c r="AY39" s="164">
        <v>-1.80406102163207</v>
      </c>
      <c r="AZ39" s="153"/>
      <c r="BA39" s="165">
        <v>1.40528343807232</v>
      </c>
      <c r="BB39" s="166">
        <v>-0.71847272636260295</v>
      </c>
      <c r="BC39" s="167">
        <v>0.32345250801221398</v>
      </c>
      <c r="BD39" s="153"/>
      <c r="BE39" s="168">
        <v>-0.94541609652527903</v>
      </c>
    </row>
    <row r="40" spans="1:64" x14ac:dyDescent="0.2">
      <c r="A40" s="18" t="s">
        <v>30</v>
      </c>
      <c r="B40" s="2" t="str">
        <f t="shared" si="0"/>
        <v>Southern Virginia</v>
      </c>
      <c r="C40" s="8"/>
      <c r="D40" s="22" t="s">
        <v>93</v>
      </c>
      <c r="E40" s="25" t="s">
        <v>94</v>
      </c>
      <c r="F40" s="2"/>
      <c r="G40" s="169">
        <v>100.164872271249</v>
      </c>
      <c r="H40" s="170">
        <v>109.51595321229</v>
      </c>
      <c r="I40" s="170">
        <v>111.076779548472</v>
      </c>
      <c r="J40" s="170">
        <v>109.965748083972</v>
      </c>
      <c r="K40" s="170">
        <v>106.54027554935401</v>
      </c>
      <c r="L40" s="171">
        <v>107.888760164064</v>
      </c>
      <c r="M40" s="172"/>
      <c r="N40" s="173">
        <v>115.289993279569</v>
      </c>
      <c r="O40" s="174">
        <v>117.706383261374</v>
      </c>
      <c r="P40" s="175">
        <v>116.505251377985</v>
      </c>
      <c r="Q40" s="172"/>
      <c r="R40" s="176">
        <v>110.48315429490999</v>
      </c>
      <c r="S40" s="38"/>
      <c r="T40" s="28">
        <v>2.69398206829465</v>
      </c>
      <c r="U40" s="151">
        <v>3.30145310024123</v>
      </c>
      <c r="V40" s="151">
        <v>0.95265087822537897</v>
      </c>
      <c r="W40" s="151">
        <v>0.74904333968200798</v>
      </c>
      <c r="X40" s="151">
        <v>-1.22156285779579</v>
      </c>
      <c r="Y40" s="152">
        <v>1.2690470610146001</v>
      </c>
      <c r="Z40" s="153"/>
      <c r="AA40" s="154">
        <v>5.40182302137538</v>
      </c>
      <c r="AB40" s="155">
        <v>6.9451755114867604</v>
      </c>
      <c r="AC40" s="156">
        <v>6.1793452145902998</v>
      </c>
      <c r="AD40" s="153"/>
      <c r="AE40" s="157">
        <v>2.8000319824503301</v>
      </c>
      <c r="AF40" s="28"/>
      <c r="AG40" s="169">
        <v>99.122072376356996</v>
      </c>
      <c r="AH40" s="170">
        <v>109.828771773112</v>
      </c>
      <c r="AI40" s="170">
        <v>112.713192297947</v>
      </c>
      <c r="AJ40" s="170">
        <v>110.758963337547</v>
      </c>
      <c r="AK40" s="170">
        <v>106.915523869122</v>
      </c>
      <c r="AL40" s="171">
        <v>108.428271879655</v>
      </c>
      <c r="AM40" s="172"/>
      <c r="AN40" s="173">
        <v>117.705727821566</v>
      </c>
      <c r="AO40" s="174">
        <v>118.864483309509</v>
      </c>
      <c r="AP40" s="175">
        <v>118.284302867458</v>
      </c>
      <c r="AQ40" s="172"/>
      <c r="AR40" s="176">
        <v>111.43048173819599</v>
      </c>
      <c r="AS40" s="38"/>
      <c r="AT40" s="28">
        <v>1.75061379057871</v>
      </c>
      <c r="AU40" s="151">
        <v>2.0608659356701402</v>
      </c>
      <c r="AV40" s="151">
        <v>1.5370072578035301</v>
      </c>
      <c r="AW40" s="151">
        <v>-0.31634084450643002</v>
      </c>
      <c r="AX40" s="151">
        <v>-2.3769944464643502</v>
      </c>
      <c r="AY40" s="152">
        <v>0.47856407403031898</v>
      </c>
      <c r="AZ40" s="153"/>
      <c r="BA40" s="154">
        <v>3.0869333945110902</v>
      </c>
      <c r="BB40" s="155">
        <v>3.5248322186745802</v>
      </c>
      <c r="BC40" s="156">
        <v>3.3037089881748201</v>
      </c>
      <c r="BD40" s="153"/>
      <c r="BE40" s="157">
        <v>1.3920592155203</v>
      </c>
      <c r="BF40" s="39"/>
      <c r="BG40" s="39"/>
      <c r="BH40" s="39"/>
      <c r="BI40" s="39"/>
      <c r="BJ40" s="39"/>
      <c r="BK40" s="39"/>
      <c r="BL40" s="39"/>
    </row>
    <row r="41" spans="1:64" x14ac:dyDescent="0.2">
      <c r="A41" s="19" t="s">
        <v>31</v>
      </c>
      <c r="B41" s="2" t="str">
        <f t="shared" si="0"/>
        <v>Southwest Virginia - Blue Ridge Highlands</v>
      </c>
      <c r="C41" s="9"/>
      <c r="D41" s="23" t="s">
        <v>93</v>
      </c>
      <c r="E41" s="26" t="s">
        <v>94</v>
      </c>
      <c r="F41" s="2"/>
      <c r="G41" s="177">
        <v>102.58089233347199</v>
      </c>
      <c r="H41" s="172">
        <v>109.251423779351</v>
      </c>
      <c r="I41" s="172">
        <v>107.316474793767</v>
      </c>
      <c r="J41" s="172">
        <v>107.31433363228599</v>
      </c>
      <c r="K41" s="172">
        <v>107.52115705476901</v>
      </c>
      <c r="L41" s="178">
        <v>106.900193374306</v>
      </c>
      <c r="M41" s="172"/>
      <c r="N41" s="179">
        <v>132.75685331230201</v>
      </c>
      <c r="O41" s="180">
        <v>134.48558567438801</v>
      </c>
      <c r="P41" s="181">
        <v>133.6036219522</v>
      </c>
      <c r="Q41" s="172"/>
      <c r="R41" s="182">
        <v>115.384852599013</v>
      </c>
      <c r="S41" s="38"/>
      <c r="T41" s="29">
        <v>0.27870576982429801</v>
      </c>
      <c r="U41" s="153">
        <v>0.12620233274557199</v>
      </c>
      <c r="V41" s="153">
        <v>-1.0543672255866601</v>
      </c>
      <c r="W41" s="153">
        <v>0.75634679941835803</v>
      </c>
      <c r="X41" s="153">
        <v>0.32096594931358002</v>
      </c>
      <c r="Y41" s="158">
        <v>1.4669586106277799E-2</v>
      </c>
      <c r="Z41" s="153"/>
      <c r="AA41" s="159">
        <v>-1.3603949250884599</v>
      </c>
      <c r="AB41" s="160">
        <v>-1.14950787834676</v>
      </c>
      <c r="AC41" s="161">
        <v>-1.2613594424026799</v>
      </c>
      <c r="AD41" s="153"/>
      <c r="AE41" s="162">
        <v>-1.02102485927301</v>
      </c>
      <c r="AF41" s="29"/>
      <c r="AG41" s="177">
        <v>106.269028511087</v>
      </c>
      <c r="AH41" s="172">
        <v>108.051582434971</v>
      </c>
      <c r="AI41" s="172">
        <v>108.528849449204</v>
      </c>
      <c r="AJ41" s="172">
        <v>107.929560272934</v>
      </c>
      <c r="AK41" s="172">
        <v>111.681474074744</v>
      </c>
      <c r="AL41" s="178">
        <v>108.607165041005</v>
      </c>
      <c r="AM41" s="172"/>
      <c r="AN41" s="179">
        <v>137.685273236451</v>
      </c>
      <c r="AO41" s="180">
        <v>137.078828635165</v>
      </c>
      <c r="AP41" s="181">
        <v>137.39255232091401</v>
      </c>
      <c r="AQ41" s="172"/>
      <c r="AR41" s="182">
        <v>118.147692162944</v>
      </c>
      <c r="AS41" s="38"/>
      <c r="AT41" s="29">
        <v>2.547209368696</v>
      </c>
      <c r="AU41" s="153">
        <v>1.2741454386965601</v>
      </c>
      <c r="AV41" s="153">
        <v>1.5069988667554499</v>
      </c>
      <c r="AW41" s="153">
        <v>1.3031261886132099</v>
      </c>
      <c r="AX41" s="153">
        <v>1.81839392093852</v>
      </c>
      <c r="AY41" s="158">
        <v>1.6484193452770901</v>
      </c>
      <c r="AZ41" s="153"/>
      <c r="BA41" s="159">
        <v>0.98146111340706599</v>
      </c>
      <c r="BB41" s="160">
        <v>0.85603214256912097</v>
      </c>
      <c r="BC41" s="161">
        <v>0.92437342032007497</v>
      </c>
      <c r="BD41" s="153"/>
      <c r="BE41" s="162">
        <v>1.2733481232466199</v>
      </c>
      <c r="BF41" s="39"/>
      <c r="BG41" s="39"/>
      <c r="BH41" s="39"/>
      <c r="BI41" s="39"/>
      <c r="BJ41" s="39"/>
      <c r="BK41" s="39"/>
      <c r="BL41" s="39"/>
    </row>
    <row r="42" spans="1:64" x14ac:dyDescent="0.2">
      <c r="A42" s="20" t="s">
        <v>32</v>
      </c>
      <c r="B42" s="2" t="str">
        <f t="shared" si="0"/>
        <v>Southwest Virginia - Heart of Appalachia</v>
      </c>
      <c r="C42" s="2"/>
      <c r="D42" s="23" t="s">
        <v>93</v>
      </c>
      <c r="E42" s="26" t="s">
        <v>94</v>
      </c>
      <c r="F42" s="2"/>
      <c r="G42" s="177">
        <v>86.718208092485497</v>
      </c>
      <c r="H42" s="172">
        <v>89.796004728132303</v>
      </c>
      <c r="I42" s="172">
        <v>92.317189616252804</v>
      </c>
      <c r="J42" s="172">
        <v>90.504241417497198</v>
      </c>
      <c r="K42" s="172">
        <v>93.982816753926699</v>
      </c>
      <c r="L42" s="178">
        <v>90.9034026156001</v>
      </c>
      <c r="M42" s="172"/>
      <c r="N42" s="179">
        <v>100.028807692307</v>
      </c>
      <c r="O42" s="180">
        <v>100.28649751243699</v>
      </c>
      <c r="P42" s="181">
        <v>100.155447432762</v>
      </c>
      <c r="Q42" s="172"/>
      <c r="R42" s="182">
        <v>93.893829619092699</v>
      </c>
      <c r="S42" s="38"/>
      <c r="T42" s="29">
        <v>6.4215238606885503</v>
      </c>
      <c r="U42" s="153">
        <v>0.98545495082641998</v>
      </c>
      <c r="V42" s="153">
        <v>3.1016860607778098</v>
      </c>
      <c r="W42" s="153">
        <v>1.1093208665029399</v>
      </c>
      <c r="X42" s="153">
        <v>2.6413811206034699</v>
      </c>
      <c r="Y42" s="158">
        <v>2.62134247699192</v>
      </c>
      <c r="Z42" s="153"/>
      <c r="AA42" s="159">
        <v>1.83403253288616</v>
      </c>
      <c r="AB42" s="160">
        <v>1.97465391647372</v>
      </c>
      <c r="AC42" s="161">
        <v>1.90288050555366</v>
      </c>
      <c r="AD42" s="153"/>
      <c r="AE42" s="162">
        <v>2.3561802836364998</v>
      </c>
      <c r="AF42" s="29"/>
      <c r="AG42" s="177">
        <v>85.551361702127593</v>
      </c>
      <c r="AH42" s="172">
        <v>90.152375854891403</v>
      </c>
      <c r="AI42" s="172">
        <v>91.943085730242899</v>
      </c>
      <c r="AJ42" s="172">
        <v>90.905930723739701</v>
      </c>
      <c r="AK42" s="172">
        <v>91.721723362383997</v>
      </c>
      <c r="AL42" s="178">
        <v>90.319290136442802</v>
      </c>
      <c r="AM42" s="172"/>
      <c r="AN42" s="179">
        <v>99.482744125326306</v>
      </c>
      <c r="AO42" s="180">
        <v>98.357240911557199</v>
      </c>
      <c r="AP42" s="181">
        <v>98.930774348057398</v>
      </c>
      <c r="AQ42" s="172"/>
      <c r="AR42" s="182">
        <v>92.999036558605496</v>
      </c>
      <c r="AS42" s="38"/>
      <c r="AT42" s="29">
        <v>6.0052569774574698</v>
      </c>
      <c r="AU42" s="153">
        <v>3.50575915881933</v>
      </c>
      <c r="AV42" s="153">
        <v>2.2856334814870798</v>
      </c>
      <c r="AW42" s="153">
        <v>2.18541518587103</v>
      </c>
      <c r="AX42" s="153">
        <v>2.5806508479336001</v>
      </c>
      <c r="AY42" s="158">
        <v>3.04517479929806</v>
      </c>
      <c r="AZ42" s="153"/>
      <c r="BA42" s="159">
        <v>2.1273353414423801</v>
      </c>
      <c r="BB42" s="160">
        <v>1.1688799398465599</v>
      </c>
      <c r="BC42" s="161">
        <v>1.65795663078441</v>
      </c>
      <c r="BD42" s="153"/>
      <c r="BE42" s="162">
        <v>2.4943029245517399</v>
      </c>
      <c r="BF42" s="39"/>
      <c r="BG42" s="39"/>
      <c r="BH42" s="39"/>
      <c r="BI42" s="39"/>
      <c r="BJ42" s="39"/>
      <c r="BK42" s="39"/>
      <c r="BL42" s="39"/>
    </row>
    <row r="43" spans="1:64" x14ac:dyDescent="0.2">
      <c r="A43" s="21" t="s">
        <v>33</v>
      </c>
      <c r="B43" s="2" t="str">
        <f t="shared" si="0"/>
        <v>Virginia Mountains</v>
      </c>
      <c r="C43" s="2"/>
      <c r="D43" s="24" t="s">
        <v>93</v>
      </c>
      <c r="E43" s="27" t="s">
        <v>94</v>
      </c>
      <c r="F43" s="2"/>
      <c r="G43" s="177">
        <v>125.230558631102</v>
      </c>
      <c r="H43" s="172">
        <v>135.481564199079</v>
      </c>
      <c r="I43" s="172">
        <v>139.93944444444401</v>
      </c>
      <c r="J43" s="172">
        <v>141.020660160734</v>
      </c>
      <c r="K43" s="172">
        <v>135.23952614378999</v>
      </c>
      <c r="L43" s="178">
        <v>135.88758968796901</v>
      </c>
      <c r="M43" s="172"/>
      <c r="N43" s="179">
        <v>146.057493373722</v>
      </c>
      <c r="O43" s="180">
        <v>144.635100071479</v>
      </c>
      <c r="P43" s="181">
        <v>145.32576760433901</v>
      </c>
      <c r="Q43" s="172"/>
      <c r="R43" s="182">
        <v>138.83360114777599</v>
      </c>
      <c r="S43" s="38"/>
      <c r="T43" s="29">
        <v>2.3935860419999799</v>
      </c>
      <c r="U43" s="153">
        <v>4.4522384019887999</v>
      </c>
      <c r="V43" s="153">
        <v>4.9108767087997798</v>
      </c>
      <c r="W43" s="153">
        <v>10.6336460107819</v>
      </c>
      <c r="X43" s="153">
        <v>10.891107510592301</v>
      </c>
      <c r="Y43" s="158">
        <v>6.7742691792557901</v>
      </c>
      <c r="Z43" s="153"/>
      <c r="AA43" s="159">
        <v>11.5632356896358</v>
      </c>
      <c r="AB43" s="160">
        <v>7.4627270150158198</v>
      </c>
      <c r="AC43" s="161">
        <v>9.4425564959772306</v>
      </c>
      <c r="AD43" s="153"/>
      <c r="AE43" s="162">
        <v>7.7379533609486497</v>
      </c>
      <c r="AF43" s="30"/>
      <c r="AG43" s="177">
        <v>122.08530080261301</v>
      </c>
      <c r="AH43" s="172">
        <v>129.593002809452</v>
      </c>
      <c r="AI43" s="172">
        <v>131.085794829197</v>
      </c>
      <c r="AJ43" s="172">
        <v>133.60495586745699</v>
      </c>
      <c r="AK43" s="172">
        <v>134.13041348073801</v>
      </c>
      <c r="AL43" s="178">
        <v>130.66458214747701</v>
      </c>
      <c r="AM43" s="172"/>
      <c r="AN43" s="179">
        <v>154.19397219375199</v>
      </c>
      <c r="AO43" s="180">
        <v>151.77214734490599</v>
      </c>
      <c r="AP43" s="181">
        <v>153.00935758513901</v>
      </c>
      <c r="AQ43" s="172"/>
      <c r="AR43" s="182">
        <v>137.84561702563499</v>
      </c>
      <c r="AS43" s="38"/>
      <c r="AT43" s="29">
        <v>3.2224284969583601</v>
      </c>
      <c r="AU43" s="153">
        <v>3.2074579662673401</v>
      </c>
      <c r="AV43" s="153">
        <v>3.08220595305129</v>
      </c>
      <c r="AW43" s="153">
        <v>4.0575870590172904</v>
      </c>
      <c r="AX43" s="153">
        <v>5.05675280754203</v>
      </c>
      <c r="AY43" s="158">
        <v>3.79496223418138</v>
      </c>
      <c r="AZ43" s="153"/>
      <c r="BA43" s="159">
        <v>11.439142986256201</v>
      </c>
      <c r="BB43" s="160">
        <v>8.7754364358246306</v>
      </c>
      <c r="BC43" s="161">
        <v>10.124553706622899</v>
      </c>
      <c r="BD43" s="153"/>
      <c r="BE43" s="162">
        <v>6.2063032016806101</v>
      </c>
      <c r="BF43" s="39"/>
      <c r="BG43" s="39"/>
      <c r="BH43" s="39"/>
      <c r="BI43" s="39"/>
      <c r="BJ43" s="39"/>
      <c r="BK43" s="39"/>
      <c r="BL43" s="39"/>
    </row>
    <row r="44" spans="1:64" x14ac:dyDescent="0.2">
      <c r="A44" s="20" t="s">
        <v>108</v>
      </c>
      <c r="B44" s="2" t="s">
        <v>17</v>
      </c>
      <c r="D44" s="24" t="s">
        <v>93</v>
      </c>
      <c r="E44" s="27" t="s">
        <v>94</v>
      </c>
      <c r="G44" s="177">
        <v>322.09164021164003</v>
      </c>
      <c r="H44" s="172">
        <v>330.06648730090399</v>
      </c>
      <c r="I44" s="172">
        <v>329.213551364365</v>
      </c>
      <c r="J44" s="172">
        <v>312.81036363636298</v>
      </c>
      <c r="K44" s="172">
        <v>302.60562656015901</v>
      </c>
      <c r="L44" s="178">
        <v>319.85718995290398</v>
      </c>
      <c r="M44" s="172"/>
      <c r="N44" s="179">
        <v>349.92155042412799</v>
      </c>
      <c r="O44" s="180">
        <v>366.17402861098202</v>
      </c>
      <c r="P44" s="181">
        <v>358.13304966192499</v>
      </c>
      <c r="Q44" s="172"/>
      <c r="R44" s="182">
        <v>330.716110596639</v>
      </c>
      <c r="S44" s="38"/>
      <c r="T44" s="29">
        <v>2.7625833791308798</v>
      </c>
      <c r="U44" s="153">
        <v>7.3988379764182897</v>
      </c>
      <c r="V44" s="153">
        <v>1.5867489387599201</v>
      </c>
      <c r="W44" s="153">
        <v>1.58155902788386</v>
      </c>
      <c r="X44" s="153">
        <v>4.33645280526249</v>
      </c>
      <c r="Y44" s="158">
        <v>3.4998207957541299</v>
      </c>
      <c r="Z44" s="153"/>
      <c r="AA44" s="159">
        <v>-2.7560591413988602</v>
      </c>
      <c r="AB44" s="160">
        <v>-3.7570377893382298</v>
      </c>
      <c r="AC44" s="161">
        <v>-3.3135870758160402</v>
      </c>
      <c r="AD44" s="153"/>
      <c r="AE44" s="162">
        <v>1.58372736082886</v>
      </c>
      <c r="AG44" s="177">
        <v>329.33948333842801</v>
      </c>
      <c r="AH44" s="172">
        <v>328.74201304753001</v>
      </c>
      <c r="AI44" s="172">
        <v>330.08873685363699</v>
      </c>
      <c r="AJ44" s="172">
        <v>324.12217381412802</v>
      </c>
      <c r="AK44" s="172">
        <v>323.408591119785</v>
      </c>
      <c r="AL44" s="178">
        <v>327.08997866304497</v>
      </c>
      <c r="AM44" s="172"/>
      <c r="AN44" s="179">
        <v>390.84704660364901</v>
      </c>
      <c r="AO44" s="180">
        <v>400.40788190267898</v>
      </c>
      <c r="AP44" s="181">
        <v>395.639780189661</v>
      </c>
      <c r="AQ44" s="172"/>
      <c r="AR44" s="182">
        <v>348.11263994889498</v>
      </c>
      <c r="AS44" s="38"/>
      <c r="AT44" s="29">
        <v>6.7079337218462296</v>
      </c>
      <c r="AU44" s="153">
        <v>3.7285689059160099</v>
      </c>
      <c r="AV44" s="153">
        <v>0.64378086374743804</v>
      </c>
      <c r="AW44" s="153">
        <v>1.66660561026725</v>
      </c>
      <c r="AX44" s="153">
        <v>2.83894527459127</v>
      </c>
      <c r="AY44" s="158">
        <v>2.8624029373736</v>
      </c>
      <c r="AZ44" s="153"/>
      <c r="BA44" s="159">
        <v>0.69835881065913197</v>
      </c>
      <c r="BB44" s="160">
        <v>1.00886867018619</v>
      </c>
      <c r="BC44" s="161">
        <v>0.85414008128825702</v>
      </c>
      <c r="BD44" s="153"/>
      <c r="BE44" s="162">
        <v>2.5189584712944701</v>
      </c>
    </row>
    <row r="45" spans="1:64" x14ac:dyDescent="0.2">
      <c r="A45" s="20" t="s">
        <v>109</v>
      </c>
      <c r="B45" s="2" t="s">
        <v>18</v>
      </c>
      <c r="D45" s="24" t="s">
        <v>93</v>
      </c>
      <c r="E45" s="27" t="s">
        <v>94</v>
      </c>
      <c r="G45" s="177">
        <v>197.34315943694301</v>
      </c>
      <c r="H45" s="172">
        <v>226.37232011153</v>
      </c>
      <c r="I45" s="172">
        <v>238.7038995046</v>
      </c>
      <c r="J45" s="172">
        <v>233.682194279052</v>
      </c>
      <c r="K45" s="172">
        <v>209.569350613539</v>
      </c>
      <c r="L45" s="178">
        <v>222.725595588369</v>
      </c>
      <c r="M45" s="172"/>
      <c r="N45" s="179">
        <v>211.51843323233601</v>
      </c>
      <c r="O45" s="180">
        <v>211.37706998008301</v>
      </c>
      <c r="P45" s="181">
        <v>211.44882447341999</v>
      </c>
      <c r="Q45" s="172"/>
      <c r="R45" s="182">
        <v>219.44677187092901</v>
      </c>
      <c r="S45" s="38"/>
      <c r="T45" s="29">
        <v>-0.16387846589303301</v>
      </c>
      <c r="U45" s="153">
        <v>1.3873342095355701</v>
      </c>
      <c r="V45" s="153">
        <v>0.73598117692098097</v>
      </c>
      <c r="W45" s="153">
        <v>1.56912724857235</v>
      </c>
      <c r="X45" s="153">
        <v>3.9314405874751301</v>
      </c>
      <c r="Y45" s="158">
        <v>1.3951704045906099</v>
      </c>
      <c r="Z45" s="153"/>
      <c r="AA45" s="159">
        <v>2.9149495116290201</v>
      </c>
      <c r="AB45" s="160">
        <v>2.9651193707838601</v>
      </c>
      <c r="AC45" s="161">
        <v>2.9394589062132002</v>
      </c>
      <c r="AD45" s="153"/>
      <c r="AE45" s="162">
        <v>1.68252989239119</v>
      </c>
      <c r="AG45" s="177">
        <v>193.266650948451</v>
      </c>
      <c r="AH45" s="172">
        <v>220.88277089201799</v>
      </c>
      <c r="AI45" s="172">
        <v>232.27874801405</v>
      </c>
      <c r="AJ45" s="172">
        <v>225.18178715152001</v>
      </c>
      <c r="AK45" s="172">
        <v>204.36018168613401</v>
      </c>
      <c r="AL45" s="178">
        <v>216.71059942246401</v>
      </c>
      <c r="AM45" s="172"/>
      <c r="AN45" s="179">
        <v>211.53843918829801</v>
      </c>
      <c r="AO45" s="180">
        <v>212.202760169925</v>
      </c>
      <c r="AP45" s="181">
        <v>211.86849649151799</v>
      </c>
      <c r="AQ45" s="172"/>
      <c r="AR45" s="182">
        <v>215.23982089632301</v>
      </c>
      <c r="AS45" s="38"/>
      <c r="AT45" s="29">
        <v>-1.5527792290903999</v>
      </c>
      <c r="AU45" s="153">
        <v>0.56490080710824997</v>
      </c>
      <c r="AV45" s="153">
        <v>0.56302659805289101</v>
      </c>
      <c r="AW45" s="153">
        <v>-0.13686369894728501</v>
      </c>
      <c r="AX45" s="153">
        <v>9.1448954917910205E-2</v>
      </c>
      <c r="AY45" s="158">
        <v>-1.7881329794512901E-2</v>
      </c>
      <c r="AZ45" s="153"/>
      <c r="BA45" s="159">
        <v>3.0717508092000698</v>
      </c>
      <c r="BB45" s="160">
        <v>2.6837895651012</v>
      </c>
      <c r="BC45" s="161">
        <v>2.8766304540100598</v>
      </c>
      <c r="BD45" s="153"/>
      <c r="BE45" s="162">
        <v>0.73943722178316695</v>
      </c>
    </row>
    <row r="46" spans="1:64" x14ac:dyDescent="0.2">
      <c r="A46" s="20" t="s">
        <v>110</v>
      </c>
      <c r="B46" s="2" t="s">
        <v>19</v>
      </c>
      <c r="D46" s="24" t="s">
        <v>93</v>
      </c>
      <c r="E46" s="27" t="s">
        <v>94</v>
      </c>
      <c r="G46" s="177">
        <v>156.41867469336199</v>
      </c>
      <c r="H46" s="172">
        <v>167.64597995585899</v>
      </c>
      <c r="I46" s="172">
        <v>176.271618672324</v>
      </c>
      <c r="J46" s="172">
        <v>171.40732381530901</v>
      </c>
      <c r="K46" s="172">
        <v>159.32409919976899</v>
      </c>
      <c r="L46" s="178">
        <v>166.82554830649599</v>
      </c>
      <c r="M46" s="172"/>
      <c r="N46" s="179">
        <v>168.93436954769899</v>
      </c>
      <c r="O46" s="180">
        <v>169.004328368947</v>
      </c>
      <c r="P46" s="181">
        <v>168.968886423741</v>
      </c>
      <c r="Q46" s="172"/>
      <c r="R46" s="182">
        <v>167.45053375220601</v>
      </c>
      <c r="S46" s="38"/>
      <c r="T46" s="29">
        <v>-0.99616455516212499</v>
      </c>
      <c r="U46" s="153">
        <v>-2.9466931053786198</v>
      </c>
      <c r="V46" s="153">
        <v>-2.6903195348631002</v>
      </c>
      <c r="W46" s="153">
        <v>-3.6437519385333399</v>
      </c>
      <c r="X46" s="153">
        <v>-1.6184007175377499</v>
      </c>
      <c r="Y46" s="158">
        <v>-2.5267497808406301</v>
      </c>
      <c r="Z46" s="153"/>
      <c r="AA46" s="159">
        <v>-0.89379743194547701</v>
      </c>
      <c r="AB46" s="160">
        <v>1.2346121009258799</v>
      </c>
      <c r="AC46" s="161">
        <v>0.14281519544778901</v>
      </c>
      <c r="AD46" s="153"/>
      <c r="AE46" s="162">
        <v>-1.7615510931388401</v>
      </c>
      <c r="AG46" s="177">
        <v>150.023234161452</v>
      </c>
      <c r="AH46" s="172">
        <v>163.62461584431301</v>
      </c>
      <c r="AI46" s="172">
        <v>172.01573791461601</v>
      </c>
      <c r="AJ46" s="172">
        <v>167.955581336899</v>
      </c>
      <c r="AK46" s="172">
        <v>156.53780064752601</v>
      </c>
      <c r="AL46" s="178">
        <v>162.750675785932</v>
      </c>
      <c r="AM46" s="172"/>
      <c r="AN46" s="179">
        <v>169.51802509225001</v>
      </c>
      <c r="AO46" s="180">
        <v>170.37874375465</v>
      </c>
      <c r="AP46" s="181">
        <v>169.94406118592099</v>
      </c>
      <c r="AQ46" s="172"/>
      <c r="AR46" s="182">
        <v>164.95188671624899</v>
      </c>
      <c r="AS46" s="38"/>
      <c r="AT46" s="29">
        <v>-2.4236553511194998</v>
      </c>
      <c r="AU46" s="153">
        <v>-1.74070760946251</v>
      </c>
      <c r="AV46" s="153">
        <v>-1.0507457207464801</v>
      </c>
      <c r="AW46" s="153">
        <v>-2.6207711563875602</v>
      </c>
      <c r="AX46" s="153">
        <v>-2.34870900022517</v>
      </c>
      <c r="AY46" s="158">
        <v>-2.0149752589883598</v>
      </c>
      <c r="AZ46" s="153"/>
      <c r="BA46" s="159">
        <v>-0.201603532253854</v>
      </c>
      <c r="BB46" s="160">
        <v>0.46007767209172001</v>
      </c>
      <c r="BC46" s="161">
        <v>0.12652566003053201</v>
      </c>
      <c r="BD46" s="153"/>
      <c r="BE46" s="162">
        <v>-1.33699770692146</v>
      </c>
    </row>
    <row r="47" spans="1:64" x14ac:dyDescent="0.2">
      <c r="A47" s="20" t="s">
        <v>111</v>
      </c>
      <c r="B47" s="2" t="s">
        <v>20</v>
      </c>
      <c r="D47" s="24" t="s">
        <v>93</v>
      </c>
      <c r="E47" s="27" t="s">
        <v>94</v>
      </c>
      <c r="G47" s="177">
        <v>127.441351868483</v>
      </c>
      <c r="H47" s="172">
        <v>129.30656259996101</v>
      </c>
      <c r="I47" s="172">
        <v>133.52518313289599</v>
      </c>
      <c r="J47" s="172">
        <v>133.65301772332501</v>
      </c>
      <c r="K47" s="172">
        <v>130.09168108207501</v>
      </c>
      <c r="L47" s="178">
        <v>130.990168710082</v>
      </c>
      <c r="M47" s="172"/>
      <c r="N47" s="179">
        <v>152.322144295008</v>
      </c>
      <c r="O47" s="180">
        <v>152.388805754972</v>
      </c>
      <c r="P47" s="181">
        <v>152.35533391928499</v>
      </c>
      <c r="Q47" s="172"/>
      <c r="R47" s="182">
        <v>137.49511268302899</v>
      </c>
      <c r="S47" s="38"/>
      <c r="T47" s="29">
        <v>3.1998852950818799</v>
      </c>
      <c r="U47" s="153">
        <v>-1.6177252227947401</v>
      </c>
      <c r="V47" s="153">
        <v>-2.0444580226128402</v>
      </c>
      <c r="W47" s="153">
        <v>-1.5421808896260101</v>
      </c>
      <c r="X47" s="153">
        <v>-0.43429680806975002</v>
      </c>
      <c r="Y47" s="158">
        <v>-0.76313908064281899</v>
      </c>
      <c r="Z47" s="153"/>
      <c r="AA47" s="159">
        <v>0.38660169166366598</v>
      </c>
      <c r="AB47" s="160">
        <v>1.2471253355513101</v>
      </c>
      <c r="AC47" s="161">
        <v>0.81190571368911402</v>
      </c>
      <c r="AD47" s="153"/>
      <c r="AE47" s="162">
        <v>-0.13460272457751499</v>
      </c>
      <c r="AG47" s="177">
        <v>121.00574494735</v>
      </c>
      <c r="AH47" s="172">
        <v>126.513906239403</v>
      </c>
      <c r="AI47" s="172">
        <v>130.92874469066601</v>
      </c>
      <c r="AJ47" s="172">
        <v>130.32670461466299</v>
      </c>
      <c r="AK47" s="172">
        <v>128.126316651689</v>
      </c>
      <c r="AL47" s="178">
        <v>127.742876525036</v>
      </c>
      <c r="AM47" s="172"/>
      <c r="AN47" s="179">
        <v>152.52570439727501</v>
      </c>
      <c r="AO47" s="180">
        <v>152.34977600559401</v>
      </c>
      <c r="AP47" s="181">
        <v>152.43851497778601</v>
      </c>
      <c r="AQ47" s="172"/>
      <c r="AR47" s="182">
        <v>135.50506853299501</v>
      </c>
      <c r="AS47" s="38"/>
      <c r="AT47" s="29">
        <v>-1.3926494267812499</v>
      </c>
      <c r="AU47" s="153">
        <v>-1.4632287528402901</v>
      </c>
      <c r="AV47" s="153">
        <v>-1.4278429930162599</v>
      </c>
      <c r="AW47" s="153">
        <v>-1.3418954849860301</v>
      </c>
      <c r="AX47" s="153">
        <v>-1.26020629475129</v>
      </c>
      <c r="AY47" s="158">
        <v>-1.3986292703455501</v>
      </c>
      <c r="AZ47" s="153"/>
      <c r="BA47" s="159">
        <v>0.13274018537159399</v>
      </c>
      <c r="BB47" s="160">
        <v>-0.278722487255183</v>
      </c>
      <c r="BC47" s="161">
        <v>-7.2755825825241593E-2</v>
      </c>
      <c r="BD47" s="153"/>
      <c r="BE47" s="162">
        <v>-0.80592165027444895</v>
      </c>
    </row>
    <row r="48" spans="1:64" x14ac:dyDescent="0.2">
      <c r="A48" s="20" t="s">
        <v>112</v>
      </c>
      <c r="B48" s="2" t="s">
        <v>21</v>
      </c>
      <c r="D48" s="24" t="s">
        <v>93</v>
      </c>
      <c r="E48" s="27" t="s">
        <v>94</v>
      </c>
      <c r="G48" s="177">
        <v>89.4368130738156</v>
      </c>
      <c r="H48" s="172">
        <v>91.997936882079401</v>
      </c>
      <c r="I48" s="172">
        <v>93.004397712833494</v>
      </c>
      <c r="J48" s="172">
        <v>92.828591966706597</v>
      </c>
      <c r="K48" s="172">
        <v>92.359411094945898</v>
      </c>
      <c r="L48" s="178">
        <v>91.996100581944006</v>
      </c>
      <c r="M48" s="172"/>
      <c r="N48" s="179">
        <v>110.306888472352</v>
      </c>
      <c r="O48" s="180">
        <v>110.399303403755</v>
      </c>
      <c r="P48" s="181">
        <v>110.353052591463</v>
      </c>
      <c r="Q48" s="172"/>
      <c r="R48" s="182">
        <v>97.667721723063494</v>
      </c>
      <c r="S48" s="38"/>
      <c r="T48" s="29">
        <v>0.65953905862415096</v>
      </c>
      <c r="U48" s="153">
        <v>0.36039199961273599</v>
      </c>
      <c r="V48" s="153">
        <v>-0.99584798584161305</v>
      </c>
      <c r="W48" s="153">
        <v>-1.4910111778839099</v>
      </c>
      <c r="X48" s="153">
        <v>-0.86629834713499798</v>
      </c>
      <c r="Y48" s="158">
        <v>-0.56195990838501397</v>
      </c>
      <c r="Z48" s="153"/>
      <c r="AA48" s="159">
        <v>1.55242913354387</v>
      </c>
      <c r="AB48" s="160">
        <v>1.1389765309105799</v>
      </c>
      <c r="AC48" s="161">
        <v>1.3468957530199199</v>
      </c>
      <c r="AD48" s="153"/>
      <c r="AE48" s="162">
        <v>0.21874631180470699</v>
      </c>
      <c r="AG48" s="177">
        <v>87.050595221842997</v>
      </c>
      <c r="AH48" s="172">
        <v>90.157612432506298</v>
      </c>
      <c r="AI48" s="172">
        <v>92.310869155691194</v>
      </c>
      <c r="AJ48" s="172">
        <v>91.930702793296007</v>
      </c>
      <c r="AK48" s="172">
        <v>91.7647138448813</v>
      </c>
      <c r="AL48" s="178">
        <v>90.7820714800568</v>
      </c>
      <c r="AM48" s="172"/>
      <c r="AN48" s="179">
        <v>109.37228443092</v>
      </c>
      <c r="AO48" s="180">
        <v>109.574213977314</v>
      </c>
      <c r="AP48" s="181">
        <v>109.472741954274</v>
      </c>
      <c r="AQ48" s="172"/>
      <c r="AR48" s="182">
        <v>96.693576988443994</v>
      </c>
      <c r="AS48" s="38"/>
      <c r="AT48" s="29">
        <v>-0.79810203438022098</v>
      </c>
      <c r="AU48" s="153">
        <v>-0.53573019116286602</v>
      </c>
      <c r="AV48" s="153">
        <v>-0.716900405995192</v>
      </c>
      <c r="AW48" s="153">
        <v>-1.07798872877008</v>
      </c>
      <c r="AX48" s="153">
        <v>-0.76106832142415204</v>
      </c>
      <c r="AY48" s="158">
        <v>-0.79348072848361695</v>
      </c>
      <c r="AZ48" s="153"/>
      <c r="BA48" s="159">
        <v>0.30185228317711699</v>
      </c>
      <c r="BB48" s="160">
        <v>-0.32838084076944402</v>
      </c>
      <c r="BC48" s="161">
        <v>-1.63812476348471E-2</v>
      </c>
      <c r="BD48" s="153"/>
      <c r="BE48" s="162">
        <v>-0.38753608598131301</v>
      </c>
    </row>
    <row r="49" spans="1:57" x14ac:dyDescent="0.2">
      <c r="A49" s="21" t="s">
        <v>113</v>
      </c>
      <c r="B49" s="2" t="s">
        <v>22</v>
      </c>
      <c r="D49" s="24" t="s">
        <v>93</v>
      </c>
      <c r="E49" s="27" t="s">
        <v>94</v>
      </c>
      <c r="G49" s="177">
        <v>70.919827553334002</v>
      </c>
      <c r="H49" s="172">
        <v>67.592346262097493</v>
      </c>
      <c r="I49" s="172">
        <v>67.7031735335364</v>
      </c>
      <c r="J49" s="172">
        <v>68.334665253443205</v>
      </c>
      <c r="K49" s="172">
        <v>68.593141603088895</v>
      </c>
      <c r="L49" s="178">
        <v>68.602469803932905</v>
      </c>
      <c r="M49" s="172"/>
      <c r="N49" s="179">
        <v>82.946717218035502</v>
      </c>
      <c r="O49" s="180">
        <v>85.751707789194498</v>
      </c>
      <c r="P49" s="181">
        <v>84.368325525481296</v>
      </c>
      <c r="Q49" s="172"/>
      <c r="R49" s="182">
        <v>73.5812986459065</v>
      </c>
      <c r="S49" s="38"/>
      <c r="T49" s="29">
        <v>4.4360585995745101</v>
      </c>
      <c r="U49" s="153">
        <v>-2.3597980743932201</v>
      </c>
      <c r="V49" s="153">
        <v>-2.4990663231845498</v>
      </c>
      <c r="W49" s="153">
        <v>-3.0498250269448399</v>
      </c>
      <c r="X49" s="153">
        <v>-2.2292252126588901</v>
      </c>
      <c r="Y49" s="158">
        <v>-1.2648839681644399</v>
      </c>
      <c r="Z49" s="153"/>
      <c r="AA49" s="159">
        <v>-3.3129595169772101</v>
      </c>
      <c r="AB49" s="160">
        <v>-1.02671183459853</v>
      </c>
      <c r="AC49" s="161">
        <v>-2.14372850440233</v>
      </c>
      <c r="AD49" s="153"/>
      <c r="AE49" s="162">
        <v>-1.66135385350482</v>
      </c>
      <c r="AG49" s="177">
        <v>66.924343171472898</v>
      </c>
      <c r="AH49" s="172">
        <v>66.232687392280297</v>
      </c>
      <c r="AI49" s="172">
        <v>66.456646775273896</v>
      </c>
      <c r="AJ49" s="172">
        <v>66.857642215903496</v>
      </c>
      <c r="AK49" s="172">
        <v>67.896520705521397</v>
      </c>
      <c r="AL49" s="178">
        <v>66.888105944006398</v>
      </c>
      <c r="AM49" s="172"/>
      <c r="AN49" s="179">
        <v>82.669444592859193</v>
      </c>
      <c r="AO49" s="180">
        <v>84.864707721654597</v>
      </c>
      <c r="AP49" s="181">
        <v>83.767907381463203</v>
      </c>
      <c r="AQ49" s="172"/>
      <c r="AR49" s="182">
        <v>72.366280145823893</v>
      </c>
      <c r="AS49" s="38"/>
      <c r="AT49" s="29">
        <v>-1.2694859529253899</v>
      </c>
      <c r="AU49" s="153">
        <v>-2.1229114299717802</v>
      </c>
      <c r="AV49" s="153">
        <v>-2.75102451873336</v>
      </c>
      <c r="AW49" s="153">
        <v>-2.9900759629863201</v>
      </c>
      <c r="AX49" s="153">
        <v>-1.6018124119386701</v>
      </c>
      <c r="AY49" s="158">
        <v>-2.1613698618350399</v>
      </c>
      <c r="AZ49" s="153"/>
      <c r="BA49" s="159">
        <v>-1.7592020943279201</v>
      </c>
      <c r="BB49" s="160">
        <v>-1.9112708048206399</v>
      </c>
      <c r="BC49" s="161">
        <v>-1.84585725388165</v>
      </c>
      <c r="BD49" s="153"/>
      <c r="BE49" s="162">
        <v>-2.0144233369684699</v>
      </c>
    </row>
    <row r="50" spans="1:57" x14ac:dyDescent="0.2">
      <c r="A50" s="33" t="s">
        <v>48</v>
      </c>
      <c r="B50" t="s">
        <v>48</v>
      </c>
      <c r="D50" s="24" t="s">
        <v>93</v>
      </c>
      <c r="E50" s="27" t="s">
        <v>94</v>
      </c>
      <c r="G50" s="177">
        <v>113.102598290598</v>
      </c>
      <c r="H50" s="172">
        <v>127.180912828947</v>
      </c>
      <c r="I50" s="172">
        <v>125.328594122319</v>
      </c>
      <c r="J50" s="172">
        <v>124.984419625049</v>
      </c>
      <c r="K50" s="172">
        <v>122.533327738145</v>
      </c>
      <c r="L50" s="178">
        <v>123.217705907718</v>
      </c>
      <c r="M50" s="172"/>
      <c r="N50" s="179">
        <v>138.393988294314</v>
      </c>
      <c r="O50" s="180">
        <v>143.231663227404</v>
      </c>
      <c r="P50" s="181">
        <v>140.82839875389399</v>
      </c>
      <c r="Q50" s="172"/>
      <c r="R50" s="182">
        <v>128.38501157830501</v>
      </c>
      <c r="S50" s="38"/>
      <c r="T50" s="29">
        <v>-3.4984914697637701</v>
      </c>
      <c r="U50" s="153">
        <v>1.6939953156451599</v>
      </c>
      <c r="V50" s="153">
        <v>-2.1956173641264098</v>
      </c>
      <c r="W50" s="153">
        <v>1.2119331319364499</v>
      </c>
      <c r="X50" s="153">
        <v>-1.1551249231657199</v>
      </c>
      <c r="Y50" s="158">
        <v>-0.55670152769792702</v>
      </c>
      <c r="Z50" s="153"/>
      <c r="AA50" s="159">
        <v>4.0020863104963098</v>
      </c>
      <c r="AB50" s="160">
        <v>6.11836101200009</v>
      </c>
      <c r="AC50" s="161">
        <v>5.0723049338502104</v>
      </c>
      <c r="AD50" s="153"/>
      <c r="AE50" s="162">
        <v>1.2907143343840499</v>
      </c>
      <c r="AG50" s="177">
        <v>117.47248918373199</v>
      </c>
      <c r="AH50" s="172">
        <v>127.844713375796</v>
      </c>
      <c r="AI50" s="172">
        <v>128.20078370842401</v>
      </c>
      <c r="AJ50" s="172">
        <v>125.054206682673</v>
      </c>
      <c r="AK50" s="172">
        <v>123.92780792650299</v>
      </c>
      <c r="AL50" s="178">
        <v>124.949801568285</v>
      </c>
      <c r="AM50" s="172"/>
      <c r="AN50" s="179">
        <v>140.55159327627101</v>
      </c>
      <c r="AO50" s="180">
        <v>143.33850103092701</v>
      </c>
      <c r="AP50" s="181">
        <v>141.94526266948401</v>
      </c>
      <c r="AQ50" s="172"/>
      <c r="AR50" s="182">
        <v>129.99766717197201</v>
      </c>
      <c r="AS50" s="38"/>
      <c r="AT50" s="29">
        <v>2.4445594495088501</v>
      </c>
      <c r="AU50" s="153">
        <v>2.00868698551368</v>
      </c>
      <c r="AV50" s="153">
        <v>0.38558617245787102</v>
      </c>
      <c r="AW50" s="153">
        <v>-0.718834845224681</v>
      </c>
      <c r="AX50" s="153">
        <v>-3.1192460114723302</v>
      </c>
      <c r="AY50" s="158">
        <v>5.0914890760916202E-2</v>
      </c>
      <c r="AZ50" s="153"/>
      <c r="BA50" s="159">
        <v>1.57507643213912</v>
      </c>
      <c r="BB50" s="160">
        <v>3.1205417413509502</v>
      </c>
      <c r="BC50" s="161">
        <v>2.3478837041253402</v>
      </c>
      <c r="BD50" s="153"/>
      <c r="BE50" s="162">
        <v>0.85587461014684296</v>
      </c>
    </row>
    <row r="51" spans="1:57" x14ac:dyDescent="0.2">
      <c r="A51" s="147" t="s">
        <v>53</v>
      </c>
      <c r="B51" t="s">
        <v>53</v>
      </c>
      <c r="D51" s="24" t="s">
        <v>93</v>
      </c>
      <c r="E51" s="27" t="s">
        <v>94</v>
      </c>
      <c r="G51" s="177">
        <v>95.346837004405202</v>
      </c>
      <c r="H51" s="172">
        <v>99.138120281831903</v>
      </c>
      <c r="I51" s="172">
        <v>99.9983990147783</v>
      </c>
      <c r="J51" s="172">
        <v>99.973943594646201</v>
      </c>
      <c r="K51" s="172">
        <v>99.521070163004893</v>
      </c>
      <c r="L51" s="178">
        <v>98.921637792103098</v>
      </c>
      <c r="M51" s="172"/>
      <c r="N51" s="179">
        <v>114.80623286226501</v>
      </c>
      <c r="O51" s="180">
        <v>119.524624067728</v>
      </c>
      <c r="P51" s="181">
        <v>117.218924963924</v>
      </c>
      <c r="Q51" s="172"/>
      <c r="R51" s="182">
        <v>104.92746633737001</v>
      </c>
      <c r="S51" s="38"/>
      <c r="T51" s="29">
        <v>-5.0640006019561099</v>
      </c>
      <c r="U51" s="153">
        <v>-3.91661129278034</v>
      </c>
      <c r="V51" s="153">
        <v>-5.9063288811333301</v>
      </c>
      <c r="W51" s="153">
        <v>-4.9432936183550602</v>
      </c>
      <c r="X51" s="153">
        <v>-4.8884579425024501</v>
      </c>
      <c r="Y51" s="158">
        <v>-4.9617971062272401</v>
      </c>
      <c r="Z51" s="153"/>
      <c r="AA51" s="159">
        <v>-2.9392865909169301</v>
      </c>
      <c r="AB51" s="160">
        <v>-2.2016632059039898</v>
      </c>
      <c r="AC51" s="161">
        <v>-2.5496368011816601</v>
      </c>
      <c r="AD51" s="153"/>
      <c r="AE51" s="162">
        <v>-3.9740142790541202</v>
      </c>
      <c r="AG51" s="177">
        <v>95.131395201017</v>
      </c>
      <c r="AH51" s="172">
        <v>99.011212362911195</v>
      </c>
      <c r="AI51" s="172">
        <v>100.35004006104499</v>
      </c>
      <c r="AJ51" s="172">
        <v>100.119821907782</v>
      </c>
      <c r="AK51" s="172">
        <v>100.464586017656</v>
      </c>
      <c r="AL51" s="178">
        <v>99.204164826116994</v>
      </c>
      <c r="AM51" s="172"/>
      <c r="AN51" s="179">
        <v>117.923127595222</v>
      </c>
      <c r="AO51" s="180">
        <v>119.468139570709</v>
      </c>
      <c r="AP51" s="181">
        <v>118.694979605448</v>
      </c>
      <c r="AQ51" s="172"/>
      <c r="AR51" s="182">
        <v>105.78238653483101</v>
      </c>
      <c r="AS51" s="38"/>
      <c r="AT51" s="29">
        <v>-5.1260630862408698</v>
      </c>
      <c r="AU51" s="153">
        <v>-5.05127768915498</v>
      </c>
      <c r="AV51" s="153">
        <v>-5.1805724451714603</v>
      </c>
      <c r="AW51" s="153">
        <v>-5.7612042507485697</v>
      </c>
      <c r="AX51" s="153">
        <v>-5.6210583281037296</v>
      </c>
      <c r="AY51" s="158">
        <v>-5.3753725299277599</v>
      </c>
      <c r="AZ51" s="153"/>
      <c r="BA51" s="159">
        <v>-3.30739177936226</v>
      </c>
      <c r="BB51" s="160">
        <v>-4.5427976418029203</v>
      </c>
      <c r="BC51" s="161">
        <v>-3.9487672757571199</v>
      </c>
      <c r="BD51" s="153"/>
      <c r="BE51" s="162">
        <v>-4.7121541239608504</v>
      </c>
    </row>
    <row r="52" spans="1:57" x14ac:dyDescent="0.2">
      <c r="A52" s="148" t="s">
        <v>60</v>
      </c>
      <c r="B52" t="s">
        <v>60</v>
      </c>
      <c r="D52" s="24" t="s">
        <v>93</v>
      </c>
      <c r="E52" s="27" t="s">
        <v>94</v>
      </c>
      <c r="G52" s="183">
        <v>96.206777777777702</v>
      </c>
      <c r="H52" s="184">
        <v>104.094619854721</v>
      </c>
      <c r="I52" s="184">
        <v>107.40687307861199</v>
      </c>
      <c r="J52" s="184">
        <v>107.641506972559</v>
      </c>
      <c r="K52" s="184">
        <v>105.09744047619</v>
      </c>
      <c r="L52" s="185">
        <v>104.489368964528</v>
      </c>
      <c r="M52" s="172"/>
      <c r="N52" s="186">
        <v>107.75343847179001</v>
      </c>
      <c r="O52" s="187">
        <v>104.751905208822</v>
      </c>
      <c r="P52" s="188">
        <v>106.293769968051</v>
      </c>
      <c r="Q52" s="172"/>
      <c r="R52" s="189">
        <v>105.022142038946</v>
      </c>
      <c r="S52" s="38"/>
      <c r="T52" s="30">
        <v>-5.3552614454008802</v>
      </c>
      <c r="U52" s="163">
        <v>-6.14543931126597</v>
      </c>
      <c r="V52" s="163">
        <v>-3.9664851177665401</v>
      </c>
      <c r="W52" s="163">
        <v>-8.3311982930871906</v>
      </c>
      <c r="X52" s="163">
        <v>-12.9652428643268</v>
      </c>
      <c r="Y52" s="164">
        <v>-7.6696618797853304</v>
      </c>
      <c r="Z52" s="153"/>
      <c r="AA52" s="165">
        <v>-12.080886857504201</v>
      </c>
      <c r="AB52" s="166">
        <v>-14.034654905910999</v>
      </c>
      <c r="AC52" s="167">
        <v>-13.024532513023599</v>
      </c>
      <c r="AD52" s="153"/>
      <c r="AE52" s="168">
        <v>-9.4120341118563395</v>
      </c>
      <c r="AG52" s="183">
        <v>95.015437802403596</v>
      </c>
      <c r="AH52" s="184">
        <v>102.435254344792</v>
      </c>
      <c r="AI52" s="184">
        <v>105.898323332156</v>
      </c>
      <c r="AJ52" s="184">
        <v>106.577662098353</v>
      </c>
      <c r="AK52" s="184">
        <v>104.622131675874</v>
      </c>
      <c r="AL52" s="185">
        <v>103.353132221115</v>
      </c>
      <c r="AM52" s="172"/>
      <c r="AN52" s="186">
        <v>107.46495720795799</v>
      </c>
      <c r="AO52" s="187">
        <v>104.706011506398</v>
      </c>
      <c r="AP52" s="188">
        <v>106.12329108142001</v>
      </c>
      <c r="AQ52" s="172"/>
      <c r="AR52" s="189">
        <v>104.194352914658</v>
      </c>
      <c r="AS52" s="38"/>
      <c r="AT52" s="30">
        <v>-4.2675272647728297</v>
      </c>
      <c r="AU52" s="163">
        <v>-7.5813846344982601</v>
      </c>
      <c r="AV52" s="163">
        <v>-5.74065293425208</v>
      </c>
      <c r="AW52" s="163">
        <v>-5.9259772512641398</v>
      </c>
      <c r="AX52" s="163">
        <v>-5.3235538710396799</v>
      </c>
      <c r="AY52" s="164">
        <v>-5.9063319753528898</v>
      </c>
      <c r="AZ52" s="153"/>
      <c r="BA52" s="165">
        <v>-6.6966005409754201</v>
      </c>
      <c r="BB52" s="166">
        <v>-8.5614869380115</v>
      </c>
      <c r="BC52" s="167">
        <v>-7.5946762621690604</v>
      </c>
      <c r="BD52" s="153"/>
      <c r="BE52" s="168">
        <v>-6.4472615392509303</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27" activePane="bottomRight" state="frozen"/>
      <selection pane="topRight" activeCell="J55" sqref="J55"/>
      <selection pane="bottomLeft" activeCell="J55" sqref="J55"/>
      <selection pane="bottomRight" activeCell="J57" sqref="J57"/>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25" t="s">
        <v>81</v>
      </c>
      <c r="E2" s="226"/>
      <c r="G2" s="219" t="s">
        <v>118</v>
      </c>
      <c r="H2" s="220"/>
      <c r="I2" s="220"/>
      <c r="J2" s="220"/>
      <c r="K2" s="220"/>
      <c r="L2" s="220"/>
      <c r="M2" s="220"/>
      <c r="N2" s="220"/>
      <c r="O2" s="220"/>
      <c r="P2" s="220"/>
      <c r="Q2" s="220"/>
      <c r="R2" s="220"/>
      <c r="T2" s="219" t="s">
        <v>119</v>
      </c>
      <c r="U2" s="220"/>
      <c r="V2" s="220"/>
      <c r="W2" s="220"/>
      <c r="X2" s="220"/>
      <c r="Y2" s="220"/>
      <c r="Z2" s="220"/>
      <c r="AA2" s="220"/>
      <c r="AB2" s="220"/>
      <c r="AC2" s="220"/>
      <c r="AD2" s="220"/>
      <c r="AE2" s="220"/>
      <c r="AF2" s="3"/>
      <c r="AG2" s="219" t="s">
        <v>120</v>
      </c>
      <c r="AH2" s="220"/>
      <c r="AI2" s="220"/>
      <c r="AJ2" s="220"/>
      <c r="AK2" s="220"/>
      <c r="AL2" s="220"/>
      <c r="AM2" s="220"/>
      <c r="AN2" s="220"/>
      <c r="AO2" s="220"/>
      <c r="AP2" s="220"/>
      <c r="AQ2" s="220"/>
      <c r="AR2" s="220"/>
      <c r="AT2" s="219" t="s">
        <v>121</v>
      </c>
      <c r="AU2" s="220"/>
      <c r="AV2" s="220"/>
      <c r="AW2" s="220"/>
      <c r="AX2" s="220"/>
      <c r="AY2" s="220"/>
      <c r="AZ2" s="220"/>
      <c r="BA2" s="220"/>
      <c r="BB2" s="220"/>
      <c r="BC2" s="220"/>
      <c r="BD2" s="220"/>
      <c r="BE2" s="220"/>
    </row>
    <row r="3" spans="1:57" x14ac:dyDescent="0.2">
      <c r="A3" s="31"/>
      <c r="B3" s="31"/>
      <c r="C3" s="2"/>
      <c r="D3" s="227" t="s">
        <v>86</v>
      </c>
      <c r="E3" s="229" t="s">
        <v>87</v>
      </c>
      <c r="F3" s="4"/>
      <c r="G3" s="217" t="s">
        <v>65</v>
      </c>
      <c r="H3" s="213" t="s">
        <v>66</v>
      </c>
      <c r="I3" s="213" t="s">
        <v>88</v>
      </c>
      <c r="J3" s="213" t="s">
        <v>68</v>
      </c>
      <c r="K3" s="213" t="s">
        <v>89</v>
      </c>
      <c r="L3" s="215" t="s">
        <v>90</v>
      </c>
      <c r="M3" s="4"/>
      <c r="N3" s="217" t="s">
        <v>70</v>
      </c>
      <c r="O3" s="213" t="s">
        <v>71</v>
      </c>
      <c r="P3" s="215" t="s">
        <v>91</v>
      </c>
      <c r="Q3" s="2"/>
      <c r="R3" s="221" t="s">
        <v>92</v>
      </c>
      <c r="S3" s="2"/>
      <c r="T3" s="217" t="s">
        <v>65</v>
      </c>
      <c r="U3" s="213" t="s">
        <v>66</v>
      </c>
      <c r="V3" s="213" t="s">
        <v>88</v>
      </c>
      <c r="W3" s="213" t="s">
        <v>68</v>
      </c>
      <c r="X3" s="213" t="s">
        <v>89</v>
      </c>
      <c r="Y3" s="215" t="s">
        <v>90</v>
      </c>
      <c r="Z3" s="2"/>
      <c r="AA3" s="217" t="s">
        <v>70</v>
      </c>
      <c r="AB3" s="213" t="s">
        <v>71</v>
      </c>
      <c r="AC3" s="215" t="s">
        <v>91</v>
      </c>
      <c r="AD3" s="1"/>
      <c r="AE3" s="223" t="s">
        <v>92</v>
      </c>
      <c r="AF3" s="36"/>
      <c r="AG3" s="217" t="s">
        <v>65</v>
      </c>
      <c r="AH3" s="213" t="s">
        <v>66</v>
      </c>
      <c r="AI3" s="213" t="s">
        <v>88</v>
      </c>
      <c r="AJ3" s="213" t="s">
        <v>68</v>
      </c>
      <c r="AK3" s="213" t="s">
        <v>89</v>
      </c>
      <c r="AL3" s="215" t="s">
        <v>90</v>
      </c>
      <c r="AM3" s="4"/>
      <c r="AN3" s="217" t="s">
        <v>70</v>
      </c>
      <c r="AO3" s="213" t="s">
        <v>71</v>
      </c>
      <c r="AP3" s="215" t="s">
        <v>91</v>
      </c>
      <c r="AQ3" s="2"/>
      <c r="AR3" s="221" t="s">
        <v>92</v>
      </c>
      <c r="AS3" s="2"/>
      <c r="AT3" s="217" t="s">
        <v>65</v>
      </c>
      <c r="AU3" s="213" t="s">
        <v>66</v>
      </c>
      <c r="AV3" s="213" t="s">
        <v>88</v>
      </c>
      <c r="AW3" s="213" t="s">
        <v>68</v>
      </c>
      <c r="AX3" s="213" t="s">
        <v>89</v>
      </c>
      <c r="AY3" s="215" t="s">
        <v>90</v>
      </c>
      <c r="AZ3" s="2"/>
      <c r="BA3" s="217" t="s">
        <v>70</v>
      </c>
      <c r="BB3" s="213" t="s">
        <v>71</v>
      </c>
      <c r="BC3" s="215" t="s">
        <v>91</v>
      </c>
      <c r="BD3" s="1"/>
      <c r="BE3" s="223" t="s">
        <v>92</v>
      </c>
    </row>
    <row r="4" spans="1:57" x14ac:dyDescent="0.2">
      <c r="A4" s="31"/>
      <c r="B4" s="31"/>
      <c r="C4" s="2"/>
      <c r="D4" s="228"/>
      <c r="E4" s="230"/>
      <c r="F4" s="4"/>
      <c r="G4" s="234"/>
      <c r="H4" s="232"/>
      <c r="I4" s="232"/>
      <c r="J4" s="232"/>
      <c r="K4" s="232"/>
      <c r="L4" s="233"/>
      <c r="M4" s="4"/>
      <c r="N4" s="234"/>
      <c r="O4" s="232"/>
      <c r="P4" s="233"/>
      <c r="Q4" s="2"/>
      <c r="R4" s="235"/>
      <c r="S4" s="2"/>
      <c r="T4" s="234"/>
      <c r="U4" s="232"/>
      <c r="V4" s="232"/>
      <c r="W4" s="232"/>
      <c r="X4" s="232"/>
      <c r="Y4" s="233"/>
      <c r="Z4" s="2"/>
      <c r="AA4" s="234"/>
      <c r="AB4" s="232"/>
      <c r="AC4" s="233"/>
      <c r="AD4" s="1"/>
      <c r="AE4" s="231"/>
      <c r="AF4" s="37"/>
      <c r="AG4" s="234"/>
      <c r="AH4" s="232"/>
      <c r="AI4" s="232"/>
      <c r="AJ4" s="232"/>
      <c r="AK4" s="232"/>
      <c r="AL4" s="233"/>
      <c r="AM4" s="4"/>
      <c r="AN4" s="234"/>
      <c r="AO4" s="232"/>
      <c r="AP4" s="233"/>
      <c r="AQ4" s="2"/>
      <c r="AR4" s="235"/>
      <c r="AS4" s="2"/>
      <c r="AT4" s="234"/>
      <c r="AU4" s="232"/>
      <c r="AV4" s="232"/>
      <c r="AW4" s="232"/>
      <c r="AX4" s="232"/>
      <c r="AY4" s="233"/>
      <c r="AZ4" s="2"/>
      <c r="BA4" s="234"/>
      <c r="BB4" s="232"/>
      <c r="BC4" s="233"/>
      <c r="BD4" s="1"/>
      <c r="BE4" s="231"/>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93</v>
      </c>
      <c r="E6" s="25" t="s">
        <v>94</v>
      </c>
      <c r="F6" s="2"/>
      <c r="G6" s="169">
        <v>89.103147273347403</v>
      </c>
      <c r="H6" s="170">
        <v>109.647604446133</v>
      </c>
      <c r="I6" s="170">
        <v>121.150312563741</v>
      </c>
      <c r="J6" s="170">
        <v>120.061054443641</v>
      </c>
      <c r="K6" s="170">
        <v>112.967041831644</v>
      </c>
      <c r="L6" s="171">
        <v>110.58583269600101</v>
      </c>
      <c r="M6" s="172"/>
      <c r="N6" s="173">
        <v>132.15939012092099</v>
      </c>
      <c r="O6" s="174">
        <v>137.070731320493</v>
      </c>
      <c r="P6" s="175">
        <v>134.61506072070699</v>
      </c>
      <c r="Q6" s="172"/>
      <c r="R6" s="176">
        <v>117.45133209014701</v>
      </c>
      <c r="S6" s="38"/>
      <c r="T6" s="28">
        <v>-2.1184934287697401</v>
      </c>
      <c r="U6" s="151">
        <v>-3.19616852279899</v>
      </c>
      <c r="V6" s="151">
        <v>-2.2007159283781701</v>
      </c>
      <c r="W6" s="151">
        <v>-1.17105308864762</v>
      </c>
      <c r="X6" s="151">
        <v>0.34983170795672203</v>
      </c>
      <c r="Y6" s="152">
        <v>-1.6547876428880799</v>
      </c>
      <c r="Z6" s="153"/>
      <c r="AA6" s="154">
        <v>2.6607662960949701</v>
      </c>
      <c r="AB6" s="155">
        <v>3.71543351734989</v>
      </c>
      <c r="AC6" s="156">
        <v>3.1950224945109298</v>
      </c>
      <c r="AD6" s="153"/>
      <c r="AE6" s="157">
        <v>-0.117657660423663</v>
      </c>
      <c r="AG6" s="169">
        <v>82.185289181759799</v>
      </c>
      <c r="AH6" s="170">
        <v>104.42790529104199</v>
      </c>
      <c r="AI6" s="170">
        <v>116.45323921549</v>
      </c>
      <c r="AJ6" s="170">
        <v>114.554890037993</v>
      </c>
      <c r="AK6" s="170">
        <v>109.90565862247701</v>
      </c>
      <c r="AL6" s="171">
        <v>105.505371279657</v>
      </c>
      <c r="AM6" s="172"/>
      <c r="AN6" s="173">
        <v>130.89664391363999</v>
      </c>
      <c r="AO6" s="174">
        <v>134.996614822054</v>
      </c>
      <c r="AP6" s="175">
        <v>132.94662936784701</v>
      </c>
      <c r="AQ6" s="172"/>
      <c r="AR6" s="176">
        <v>113.345786977496</v>
      </c>
      <c r="AS6" s="38"/>
      <c r="AT6" s="28">
        <v>-2.50899638599269</v>
      </c>
      <c r="AU6" s="151">
        <v>-1.63315419444924</v>
      </c>
      <c r="AV6" s="151">
        <v>-0.141746905021678</v>
      </c>
      <c r="AW6" s="151">
        <v>-1.60513048697451</v>
      </c>
      <c r="AX6" s="151">
        <v>-0.58221466066460703</v>
      </c>
      <c r="AY6" s="152">
        <v>-1.22210958298521</v>
      </c>
      <c r="AZ6" s="153"/>
      <c r="BA6" s="154">
        <v>1.87660541570676</v>
      </c>
      <c r="BB6" s="155">
        <v>0.76277992787350202</v>
      </c>
      <c r="BC6" s="156">
        <v>1.3080440362042001</v>
      </c>
      <c r="BD6" s="153"/>
      <c r="BE6" s="157">
        <v>-0.38836863388568998</v>
      </c>
    </row>
    <row r="7" spans="1:57" x14ac:dyDescent="0.2">
      <c r="A7" s="19" t="s">
        <v>95</v>
      </c>
      <c r="B7" s="2" t="str">
        <f>TRIM(A7)</f>
        <v>Virginia</v>
      </c>
      <c r="C7" s="9"/>
      <c r="D7" s="23" t="s">
        <v>93</v>
      </c>
      <c r="E7" s="26" t="s">
        <v>94</v>
      </c>
      <c r="F7" s="2"/>
      <c r="G7" s="177">
        <v>81.801706619011895</v>
      </c>
      <c r="H7" s="172">
        <v>106.026337425782</v>
      </c>
      <c r="I7" s="172">
        <v>117.011548731391</v>
      </c>
      <c r="J7" s="172">
        <v>115.789484040983</v>
      </c>
      <c r="K7" s="172">
        <v>103.026496956938</v>
      </c>
      <c r="L7" s="178">
        <v>104.73111475482099</v>
      </c>
      <c r="M7" s="172"/>
      <c r="N7" s="179">
        <v>119.447143832745</v>
      </c>
      <c r="O7" s="180">
        <v>118.572580788946</v>
      </c>
      <c r="P7" s="181">
        <v>119.00986231084499</v>
      </c>
      <c r="Q7" s="172"/>
      <c r="R7" s="182">
        <v>108.810756913685</v>
      </c>
      <c r="S7" s="38"/>
      <c r="T7" s="29">
        <v>4.1836517623127198</v>
      </c>
      <c r="U7" s="153">
        <v>0.29517962301377798</v>
      </c>
      <c r="V7" s="153">
        <v>-1.3085396632489401</v>
      </c>
      <c r="W7" s="153">
        <v>-1.5440140614015501</v>
      </c>
      <c r="X7" s="153">
        <v>2.75066240879607</v>
      </c>
      <c r="Y7" s="158">
        <v>0.57381644859168701</v>
      </c>
      <c r="Z7" s="153"/>
      <c r="AA7" s="159">
        <v>5.7150871591671599</v>
      </c>
      <c r="AB7" s="160">
        <v>7.3893363374886896</v>
      </c>
      <c r="AC7" s="161">
        <v>6.5425593080277302</v>
      </c>
      <c r="AD7" s="153"/>
      <c r="AE7" s="162">
        <v>2.3657787443124301</v>
      </c>
      <c r="AG7" s="177">
        <v>73.536539594617594</v>
      </c>
      <c r="AH7" s="172">
        <v>98.265891037395903</v>
      </c>
      <c r="AI7" s="172">
        <v>109.515990680293</v>
      </c>
      <c r="AJ7" s="172">
        <v>106.948820352708</v>
      </c>
      <c r="AK7" s="172">
        <v>98.192627496189203</v>
      </c>
      <c r="AL7" s="178">
        <v>97.291973555454206</v>
      </c>
      <c r="AM7" s="172"/>
      <c r="AN7" s="179">
        <v>120.79765938133799</v>
      </c>
      <c r="AO7" s="180">
        <v>119.88029986585499</v>
      </c>
      <c r="AP7" s="181">
        <v>120.338979623597</v>
      </c>
      <c r="AQ7" s="172"/>
      <c r="AR7" s="182">
        <v>103.87682665022901</v>
      </c>
      <c r="AS7" s="38"/>
      <c r="AT7" s="29">
        <v>-8.3135167402483195E-2</v>
      </c>
      <c r="AU7" s="153">
        <v>-1.3070665176464999</v>
      </c>
      <c r="AV7" s="153">
        <v>-0.77586475747899097</v>
      </c>
      <c r="AW7" s="153">
        <v>-2.9886873755055001</v>
      </c>
      <c r="AX7" s="153">
        <v>-0.50526076128735997</v>
      </c>
      <c r="AY7" s="158">
        <v>-1.2206394598410399</v>
      </c>
      <c r="AZ7" s="153"/>
      <c r="BA7" s="159">
        <v>5.8883827560506896</v>
      </c>
      <c r="BB7" s="160">
        <v>4.1330867543573699</v>
      </c>
      <c r="BC7" s="161">
        <v>5.0067447229965296</v>
      </c>
      <c r="BD7" s="153"/>
      <c r="BE7" s="162">
        <v>0.75712622806836405</v>
      </c>
    </row>
    <row r="8" spans="1:57" x14ac:dyDescent="0.2">
      <c r="A8" s="20" t="s">
        <v>41</v>
      </c>
      <c r="B8" s="2" t="str">
        <f t="shared" ref="B8:B43" si="0">TRIM(A8)</f>
        <v>Norfolk/Virginia Beach, VA</v>
      </c>
      <c r="C8" s="2"/>
      <c r="D8" s="23" t="s">
        <v>93</v>
      </c>
      <c r="E8" s="26" t="s">
        <v>94</v>
      </c>
      <c r="F8" s="2"/>
      <c r="G8" s="177">
        <v>110.64060209266</v>
      </c>
      <c r="H8" s="172">
        <v>110.61938131699399</v>
      </c>
      <c r="I8" s="172">
        <v>119.854533050218</v>
      </c>
      <c r="J8" s="172">
        <v>120.704117779938</v>
      </c>
      <c r="K8" s="172">
        <v>119.39604397656601</v>
      </c>
      <c r="L8" s="178">
        <v>116.242935643275</v>
      </c>
      <c r="M8" s="172"/>
      <c r="N8" s="179">
        <v>168.31468877945201</v>
      </c>
      <c r="O8" s="180">
        <v>177.51916732584601</v>
      </c>
      <c r="P8" s="181">
        <v>172.91692805264901</v>
      </c>
      <c r="Q8" s="172"/>
      <c r="R8" s="182">
        <v>132.43550490309599</v>
      </c>
      <c r="S8" s="38"/>
      <c r="T8" s="29">
        <v>18.908290842461899</v>
      </c>
      <c r="U8" s="153">
        <v>-1.7235824748533699</v>
      </c>
      <c r="V8" s="153">
        <v>1.4134057259289901</v>
      </c>
      <c r="W8" s="153">
        <v>0.30027972749183002</v>
      </c>
      <c r="X8" s="153">
        <v>3.83206865843963</v>
      </c>
      <c r="Y8" s="158">
        <v>3.9511544926429898</v>
      </c>
      <c r="Z8" s="153"/>
      <c r="AA8" s="159">
        <v>1.15945951238468</v>
      </c>
      <c r="AB8" s="160">
        <v>6.8323523118449803</v>
      </c>
      <c r="AC8" s="161">
        <v>3.9940345487774498</v>
      </c>
      <c r="AD8" s="153"/>
      <c r="AE8" s="162">
        <v>3.9641186605454499</v>
      </c>
      <c r="AG8" s="177">
        <v>87.212776330297501</v>
      </c>
      <c r="AH8" s="172">
        <v>97.367471656987803</v>
      </c>
      <c r="AI8" s="172">
        <v>105.729141990073</v>
      </c>
      <c r="AJ8" s="172">
        <v>106.818663803755</v>
      </c>
      <c r="AK8" s="172">
        <v>109.61846025864</v>
      </c>
      <c r="AL8" s="178">
        <v>101.34930280795101</v>
      </c>
      <c r="AM8" s="172"/>
      <c r="AN8" s="179">
        <v>162.23802538054099</v>
      </c>
      <c r="AO8" s="180">
        <v>167.63789323019199</v>
      </c>
      <c r="AP8" s="181">
        <v>164.937959305367</v>
      </c>
      <c r="AQ8" s="172"/>
      <c r="AR8" s="182">
        <v>119.517490378641</v>
      </c>
      <c r="AS8" s="38"/>
      <c r="AT8" s="29">
        <v>6.56694859217231E-2</v>
      </c>
      <c r="AU8" s="153">
        <v>-3.6065887046420602</v>
      </c>
      <c r="AV8" s="153">
        <v>-0.89586681785761302</v>
      </c>
      <c r="AW8" s="153">
        <v>-2.26240790688483</v>
      </c>
      <c r="AX8" s="153">
        <v>-0.26996885055098602</v>
      </c>
      <c r="AY8" s="158">
        <v>-1.42219614173363</v>
      </c>
      <c r="AZ8" s="153"/>
      <c r="BA8" s="159">
        <v>2.4164236357309599</v>
      </c>
      <c r="BB8" s="160">
        <v>3.0197033110191902</v>
      </c>
      <c r="BC8" s="161">
        <v>2.7221155389685698</v>
      </c>
      <c r="BD8" s="153"/>
      <c r="BE8" s="162">
        <v>0.17048089315957499</v>
      </c>
    </row>
    <row r="9" spans="1:57" x14ac:dyDescent="0.2">
      <c r="A9" s="20" t="s">
        <v>96</v>
      </c>
      <c r="B9" s="2" t="s">
        <v>57</v>
      </c>
      <c r="C9" s="2"/>
      <c r="D9" s="23" t="s">
        <v>93</v>
      </c>
      <c r="E9" s="26" t="s">
        <v>94</v>
      </c>
      <c r="F9" s="2"/>
      <c r="G9" s="177">
        <v>55.716305426058703</v>
      </c>
      <c r="H9" s="172">
        <v>76.850827365095597</v>
      </c>
      <c r="I9" s="172">
        <v>87.2632591828893</v>
      </c>
      <c r="J9" s="172">
        <v>88.933920961407097</v>
      </c>
      <c r="K9" s="172">
        <v>79.524102582821001</v>
      </c>
      <c r="L9" s="178">
        <v>77.657683103654307</v>
      </c>
      <c r="M9" s="172"/>
      <c r="N9" s="179">
        <v>88.399998189890695</v>
      </c>
      <c r="O9" s="180">
        <v>84.676421943305996</v>
      </c>
      <c r="P9" s="181">
        <v>86.538210066598296</v>
      </c>
      <c r="Q9" s="172"/>
      <c r="R9" s="182">
        <v>80.194976521638296</v>
      </c>
      <c r="S9" s="38"/>
      <c r="T9" s="29">
        <v>0.27779893573224201</v>
      </c>
      <c r="U9" s="153">
        <v>6.5487404893298899</v>
      </c>
      <c r="V9" s="153">
        <v>6.9399719961609199</v>
      </c>
      <c r="W9" s="153">
        <v>6.1276859572102698</v>
      </c>
      <c r="X9" s="153">
        <v>1.5533930841389501</v>
      </c>
      <c r="Y9" s="158">
        <v>4.5482915922347598</v>
      </c>
      <c r="Z9" s="153"/>
      <c r="AA9" s="159">
        <v>-6.8291150895949198</v>
      </c>
      <c r="AB9" s="160">
        <v>-12.7989107168125</v>
      </c>
      <c r="AC9" s="161">
        <v>-9.8486118396787408</v>
      </c>
      <c r="AD9" s="153"/>
      <c r="AE9" s="162">
        <v>-0.35776800518844198</v>
      </c>
      <c r="AG9" s="177">
        <v>50.520282685493498</v>
      </c>
      <c r="AH9" s="172">
        <v>71.440738211876706</v>
      </c>
      <c r="AI9" s="172">
        <v>82.481774331881795</v>
      </c>
      <c r="AJ9" s="172">
        <v>82.034644873847299</v>
      </c>
      <c r="AK9" s="172">
        <v>77.875186788123202</v>
      </c>
      <c r="AL9" s="178">
        <v>72.870525378244494</v>
      </c>
      <c r="AM9" s="172"/>
      <c r="AN9" s="179">
        <v>94.6222368905823</v>
      </c>
      <c r="AO9" s="180">
        <v>93.231599176058694</v>
      </c>
      <c r="AP9" s="181">
        <v>93.926918033320504</v>
      </c>
      <c r="AQ9" s="172"/>
      <c r="AR9" s="182">
        <v>78.886637565409103</v>
      </c>
      <c r="AS9" s="38"/>
      <c r="AT9" s="29">
        <v>1.2367445392094001</v>
      </c>
      <c r="AU9" s="153">
        <v>-0.53998976812058197</v>
      </c>
      <c r="AV9" s="153">
        <v>2.1591444870897698</v>
      </c>
      <c r="AW9" s="153">
        <v>0.79883453876392596</v>
      </c>
      <c r="AX9" s="153">
        <v>-0.82373681158610701</v>
      </c>
      <c r="AY9" s="158">
        <v>0.54525601690395897</v>
      </c>
      <c r="AZ9" s="153"/>
      <c r="BA9" s="159">
        <v>-0.29673782420170802</v>
      </c>
      <c r="BB9" s="160">
        <v>-3.3221224089975001</v>
      </c>
      <c r="BC9" s="161">
        <v>-1.82153744274518</v>
      </c>
      <c r="BD9" s="153"/>
      <c r="BE9" s="162">
        <v>-0.27260067220172401</v>
      </c>
    </row>
    <row r="10" spans="1:57" x14ac:dyDescent="0.2">
      <c r="A10" s="20" t="s">
        <v>97</v>
      </c>
      <c r="B10" s="2" t="str">
        <f t="shared" si="0"/>
        <v>Virginia Area</v>
      </c>
      <c r="C10" s="2"/>
      <c r="D10" s="23" t="s">
        <v>93</v>
      </c>
      <c r="E10" s="26" t="s">
        <v>94</v>
      </c>
      <c r="F10" s="2"/>
      <c r="G10" s="177">
        <v>57.288910496302201</v>
      </c>
      <c r="H10" s="172">
        <v>73.095541299117798</v>
      </c>
      <c r="I10" s="172">
        <v>78.121435445068101</v>
      </c>
      <c r="J10" s="172">
        <v>80.369078232201701</v>
      </c>
      <c r="K10" s="172">
        <v>76.181673794885498</v>
      </c>
      <c r="L10" s="178">
        <v>73.011327853515098</v>
      </c>
      <c r="M10" s="172"/>
      <c r="N10" s="179">
        <v>95.354485654459495</v>
      </c>
      <c r="O10" s="180">
        <v>97.391746859128503</v>
      </c>
      <c r="P10" s="181">
        <v>96.373116256794006</v>
      </c>
      <c r="Q10" s="172"/>
      <c r="R10" s="182">
        <v>79.686124540166205</v>
      </c>
      <c r="S10" s="38"/>
      <c r="T10" s="29">
        <v>3.9665044720784599</v>
      </c>
      <c r="U10" s="153">
        <v>2.3183605909415101</v>
      </c>
      <c r="V10" s="153">
        <v>2.9206358060044502</v>
      </c>
      <c r="W10" s="153">
        <v>6.0427703322320898</v>
      </c>
      <c r="X10" s="153">
        <v>8.7340786550617509</v>
      </c>
      <c r="Y10" s="158">
        <v>4.8113476372325898</v>
      </c>
      <c r="Z10" s="153"/>
      <c r="AA10" s="159">
        <v>9.8176575221414897</v>
      </c>
      <c r="AB10" s="160">
        <v>7.1201448225548898</v>
      </c>
      <c r="AC10" s="161">
        <v>8.4378782518503996</v>
      </c>
      <c r="AD10" s="153"/>
      <c r="AE10" s="162">
        <v>6.0367305422742801</v>
      </c>
      <c r="AG10" s="177">
        <v>52.031396287777902</v>
      </c>
      <c r="AH10" s="172">
        <v>67.928187660453602</v>
      </c>
      <c r="AI10" s="172">
        <v>72.740165284653798</v>
      </c>
      <c r="AJ10" s="172">
        <v>76.145893333481794</v>
      </c>
      <c r="AK10" s="172">
        <v>77.613887385280194</v>
      </c>
      <c r="AL10" s="178">
        <v>69.291896721479404</v>
      </c>
      <c r="AM10" s="172"/>
      <c r="AN10" s="179">
        <v>107.040712933262</v>
      </c>
      <c r="AO10" s="180">
        <v>103.27075247259999</v>
      </c>
      <c r="AP10" s="181">
        <v>105.155732702931</v>
      </c>
      <c r="AQ10" s="172"/>
      <c r="AR10" s="182">
        <v>79.538674394182806</v>
      </c>
      <c r="AS10" s="38"/>
      <c r="AT10" s="29">
        <v>1.3930702259088801</v>
      </c>
      <c r="AU10" s="153">
        <v>-0.69281044684517401</v>
      </c>
      <c r="AV10" s="153">
        <v>0.26761748473168401</v>
      </c>
      <c r="AW10" s="153">
        <v>0.86381708026941695</v>
      </c>
      <c r="AX10" s="153">
        <v>4.2164015573685498</v>
      </c>
      <c r="AY10" s="158">
        <v>1.23605212677976</v>
      </c>
      <c r="AZ10" s="153"/>
      <c r="BA10" s="159">
        <v>13.0143872173263</v>
      </c>
      <c r="BB10" s="160">
        <v>8.0282826461049108</v>
      </c>
      <c r="BC10" s="161">
        <v>10.5097834450977</v>
      </c>
      <c r="BD10" s="153"/>
      <c r="BE10" s="162">
        <v>4.5503492590879304</v>
      </c>
    </row>
    <row r="11" spans="1:57" x14ac:dyDescent="0.2">
      <c r="A11" s="33" t="s">
        <v>98</v>
      </c>
      <c r="B11" s="2" t="str">
        <f t="shared" si="0"/>
        <v>Washington, DC</v>
      </c>
      <c r="C11" s="2"/>
      <c r="D11" s="23" t="s">
        <v>93</v>
      </c>
      <c r="E11" s="26" t="s">
        <v>94</v>
      </c>
      <c r="F11" s="2"/>
      <c r="G11" s="177">
        <v>123.62682866918099</v>
      </c>
      <c r="H11" s="172">
        <v>184.877512237915</v>
      </c>
      <c r="I11" s="172">
        <v>197.00753206421601</v>
      </c>
      <c r="J11" s="172">
        <v>178.819045442582</v>
      </c>
      <c r="K11" s="172">
        <v>141.034174927625</v>
      </c>
      <c r="L11" s="178">
        <v>165.073018668304</v>
      </c>
      <c r="M11" s="172"/>
      <c r="N11" s="179">
        <v>128.580903588034</v>
      </c>
      <c r="O11" s="180">
        <v>125.853233090621</v>
      </c>
      <c r="P11" s="181">
        <v>127.21706833932799</v>
      </c>
      <c r="Q11" s="172"/>
      <c r="R11" s="182">
        <v>154.25703286002499</v>
      </c>
      <c r="S11" s="38"/>
      <c r="T11" s="29">
        <v>2.6635309941470799</v>
      </c>
      <c r="U11" s="153">
        <v>3.5827009135872001</v>
      </c>
      <c r="V11" s="153">
        <v>-9.0618440115103205</v>
      </c>
      <c r="W11" s="153">
        <v>-12.836603837703199</v>
      </c>
      <c r="X11" s="153">
        <v>-6.8194331440410698</v>
      </c>
      <c r="Y11" s="158">
        <v>-5.35358109215667</v>
      </c>
      <c r="Z11" s="153"/>
      <c r="AA11" s="159">
        <v>2.29440168766412</v>
      </c>
      <c r="AB11" s="160">
        <v>8.9361612798563996</v>
      </c>
      <c r="AC11" s="161">
        <v>5.4753080482488699</v>
      </c>
      <c r="AD11" s="153"/>
      <c r="AE11" s="162">
        <v>-3.0071644699365199</v>
      </c>
      <c r="AG11" s="177">
        <v>115.564967628739</v>
      </c>
      <c r="AH11" s="172">
        <v>168.06768837178601</v>
      </c>
      <c r="AI11" s="172">
        <v>190.52283349416601</v>
      </c>
      <c r="AJ11" s="172">
        <v>169.930903083603</v>
      </c>
      <c r="AK11" s="172">
        <v>132.61038323537099</v>
      </c>
      <c r="AL11" s="178">
        <v>155.339355162733</v>
      </c>
      <c r="AM11" s="172"/>
      <c r="AN11" s="179">
        <v>133.55232204579301</v>
      </c>
      <c r="AO11" s="180">
        <v>136.24445302219399</v>
      </c>
      <c r="AP11" s="181">
        <v>134.898387533994</v>
      </c>
      <c r="AQ11" s="172"/>
      <c r="AR11" s="182">
        <v>149.49907869737899</v>
      </c>
      <c r="AS11" s="38"/>
      <c r="AT11" s="29">
        <v>-0.51457492183252795</v>
      </c>
      <c r="AU11" s="153">
        <v>-1.82654295520043</v>
      </c>
      <c r="AV11" s="153">
        <v>-4.0054679901931198</v>
      </c>
      <c r="AW11" s="153">
        <v>-10.7285762233938</v>
      </c>
      <c r="AX11" s="153">
        <v>-10.6438573641734</v>
      </c>
      <c r="AY11" s="158">
        <v>-5.8080775383701599</v>
      </c>
      <c r="AZ11" s="153"/>
      <c r="BA11" s="159">
        <v>3.9584314217293599</v>
      </c>
      <c r="BB11" s="160">
        <v>5.9942427930584596</v>
      </c>
      <c r="BC11" s="161">
        <v>4.9766240226630503</v>
      </c>
      <c r="BD11" s="153"/>
      <c r="BE11" s="162">
        <v>-3.2454400837969102</v>
      </c>
    </row>
    <row r="12" spans="1:57" x14ac:dyDescent="0.2">
      <c r="A12" s="20" t="s">
        <v>99</v>
      </c>
      <c r="B12" s="2" t="str">
        <f t="shared" si="0"/>
        <v>Arlington, VA</v>
      </c>
      <c r="C12" s="2"/>
      <c r="D12" s="23" t="s">
        <v>93</v>
      </c>
      <c r="E12" s="26" t="s">
        <v>94</v>
      </c>
      <c r="F12" s="2"/>
      <c r="G12" s="177">
        <v>136.10205030648899</v>
      </c>
      <c r="H12" s="172">
        <v>220.77236947791101</v>
      </c>
      <c r="I12" s="172">
        <v>244.699564574085</v>
      </c>
      <c r="J12" s="172">
        <v>237.090104629042</v>
      </c>
      <c r="K12" s="172">
        <v>183.22467131684601</v>
      </c>
      <c r="L12" s="178">
        <v>204.377752060875</v>
      </c>
      <c r="M12" s="172"/>
      <c r="N12" s="179">
        <v>138.72550940604501</v>
      </c>
      <c r="O12" s="180">
        <v>108.128889241175</v>
      </c>
      <c r="P12" s="181">
        <v>123.42719932361</v>
      </c>
      <c r="Q12" s="172"/>
      <c r="R12" s="182">
        <v>181.24902270736999</v>
      </c>
      <c r="S12" s="38"/>
      <c r="T12" s="29">
        <v>-11.686235571858299</v>
      </c>
      <c r="U12" s="153">
        <v>-2.6926704876045102</v>
      </c>
      <c r="V12" s="153">
        <v>-5.6851508818840397</v>
      </c>
      <c r="W12" s="153">
        <v>-5.4006463170522503</v>
      </c>
      <c r="X12" s="153">
        <v>-2.7628840234939398</v>
      </c>
      <c r="Y12" s="158">
        <v>-5.3367959389292503</v>
      </c>
      <c r="Z12" s="153"/>
      <c r="AA12" s="159">
        <v>13.789436331488499</v>
      </c>
      <c r="AB12" s="160">
        <v>9.4408866945619199</v>
      </c>
      <c r="AC12" s="161">
        <v>11.8428488724769</v>
      </c>
      <c r="AD12" s="153"/>
      <c r="AE12" s="162">
        <v>-2.4204992270197501</v>
      </c>
      <c r="AG12" s="177">
        <v>127.914648065948</v>
      </c>
      <c r="AH12" s="172">
        <v>205.08758798351201</v>
      </c>
      <c r="AI12" s="172">
        <v>229.13201780807401</v>
      </c>
      <c r="AJ12" s="172">
        <v>213.38221438385099</v>
      </c>
      <c r="AK12" s="172">
        <v>164.247315842316</v>
      </c>
      <c r="AL12" s="178">
        <v>187.95275681673999</v>
      </c>
      <c r="AM12" s="172"/>
      <c r="AN12" s="179">
        <v>134.16389531811399</v>
      </c>
      <c r="AO12" s="180">
        <v>120.809863929401</v>
      </c>
      <c r="AP12" s="181">
        <v>127.486879623758</v>
      </c>
      <c r="AQ12" s="172"/>
      <c r="AR12" s="182">
        <v>170.67679190445901</v>
      </c>
      <c r="AS12" s="38"/>
      <c r="AT12" s="29">
        <v>-4.3354860730227598</v>
      </c>
      <c r="AU12" s="153">
        <v>-0.49382293728976301</v>
      </c>
      <c r="AV12" s="153">
        <v>-0.68864858410840801</v>
      </c>
      <c r="AW12" s="153">
        <v>-6.5528285542536704</v>
      </c>
      <c r="AX12" s="153">
        <v>-7.62341846217792</v>
      </c>
      <c r="AY12" s="158">
        <v>-3.7802727002990801</v>
      </c>
      <c r="AZ12" s="153"/>
      <c r="BA12" s="159">
        <v>7.85290079731785</v>
      </c>
      <c r="BB12" s="160">
        <v>3.64038491426188</v>
      </c>
      <c r="BC12" s="161">
        <v>5.8150753199507301</v>
      </c>
      <c r="BD12" s="153"/>
      <c r="BE12" s="162">
        <v>-1.8814372123574199</v>
      </c>
    </row>
    <row r="13" spans="1:57" x14ac:dyDescent="0.2">
      <c r="A13" s="20" t="s">
        <v>38</v>
      </c>
      <c r="B13" s="2" t="str">
        <f t="shared" si="0"/>
        <v>Suburban Virginia Area</v>
      </c>
      <c r="C13" s="2"/>
      <c r="D13" s="23" t="s">
        <v>93</v>
      </c>
      <c r="E13" s="26" t="s">
        <v>94</v>
      </c>
      <c r="F13" s="2"/>
      <c r="G13" s="177">
        <v>83.361386252045804</v>
      </c>
      <c r="H13" s="172">
        <v>124.889905073649</v>
      </c>
      <c r="I13" s="172">
        <v>135.571939443535</v>
      </c>
      <c r="J13" s="172">
        <v>125.662360065466</v>
      </c>
      <c r="K13" s="172">
        <v>108.512194762684</v>
      </c>
      <c r="L13" s="178">
        <v>115.599557119476</v>
      </c>
      <c r="M13" s="172"/>
      <c r="N13" s="179">
        <v>125.113522094926</v>
      </c>
      <c r="O13" s="180">
        <v>123.82211129296201</v>
      </c>
      <c r="P13" s="181">
        <v>124.467816693944</v>
      </c>
      <c r="Q13" s="172"/>
      <c r="R13" s="182">
        <v>118.13334556932401</v>
      </c>
      <c r="S13" s="38"/>
      <c r="T13" s="29">
        <v>0.494761439693571</v>
      </c>
      <c r="U13" s="153">
        <v>5.8504225470642499</v>
      </c>
      <c r="V13" s="153">
        <v>-1.8367934504716401</v>
      </c>
      <c r="W13" s="153">
        <v>-7.3547265354165097</v>
      </c>
      <c r="X13" s="153">
        <v>-1.0984303708762799</v>
      </c>
      <c r="Y13" s="158">
        <v>-1.0959231217822401</v>
      </c>
      <c r="Z13" s="153"/>
      <c r="AA13" s="159">
        <v>-3.55515659182515</v>
      </c>
      <c r="AB13" s="160">
        <v>9.9545124064692008</v>
      </c>
      <c r="AC13" s="161">
        <v>2.7226665047254102</v>
      </c>
      <c r="AD13" s="153"/>
      <c r="AE13" s="162">
        <v>2.3398346856310599E-2</v>
      </c>
      <c r="AG13" s="177">
        <v>82.689215220949194</v>
      </c>
      <c r="AH13" s="172">
        <v>117.03258306055599</v>
      </c>
      <c r="AI13" s="172">
        <v>130.223838379705</v>
      </c>
      <c r="AJ13" s="172">
        <v>122.51208306055599</v>
      </c>
      <c r="AK13" s="172">
        <v>108.491069558101</v>
      </c>
      <c r="AL13" s="178">
        <v>112.189757855973</v>
      </c>
      <c r="AM13" s="172"/>
      <c r="AN13" s="179">
        <v>133.03705564648101</v>
      </c>
      <c r="AO13" s="180">
        <v>136.00735842880499</v>
      </c>
      <c r="AP13" s="181">
        <v>134.522207037643</v>
      </c>
      <c r="AQ13" s="172"/>
      <c r="AR13" s="182">
        <v>118.57045762216499</v>
      </c>
      <c r="AS13" s="38"/>
      <c r="AT13" s="29">
        <v>-1.6811751290396499</v>
      </c>
      <c r="AU13" s="153">
        <v>3.1793274568132999</v>
      </c>
      <c r="AV13" s="153">
        <v>-0.28874096537193999</v>
      </c>
      <c r="AW13" s="153">
        <v>-4.8713891500044699</v>
      </c>
      <c r="AX13" s="153">
        <v>-1.8815985129130901</v>
      </c>
      <c r="AY13" s="158">
        <v>-1.1522698965887801</v>
      </c>
      <c r="AZ13" s="153"/>
      <c r="BA13" s="159">
        <v>-0.34350661402939803</v>
      </c>
      <c r="BB13" s="160">
        <v>2.4195421249581202</v>
      </c>
      <c r="BC13" s="161">
        <v>1.0343794904830901</v>
      </c>
      <c r="BD13" s="153"/>
      <c r="BE13" s="162">
        <v>-0.453902984570624</v>
      </c>
    </row>
    <row r="14" spans="1:57" x14ac:dyDescent="0.2">
      <c r="A14" s="20" t="s">
        <v>100</v>
      </c>
      <c r="B14" s="2" t="str">
        <f t="shared" si="0"/>
        <v>Alexandria, VA</v>
      </c>
      <c r="C14" s="2"/>
      <c r="D14" s="23" t="s">
        <v>93</v>
      </c>
      <c r="E14" s="26" t="s">
        <v>94</v>
      </c>
      <c r="F14" s="2"/>
      <c r="G14" s="177">
        <v>99.039537209302296</v>
      </c>
      <c r="H14" s="172">
        <v>135.94687209302299</v>
      </c>
      <c r="I14" s="172">
        <v>148.557509302325</v>
      </c>
      <c r="J14" s="172">
        <v>143.10058372092999</v>
      </c>
      <c r="K14" s="172">
        <v>124.19270697674401</v>
      </c>
      <c r="L14" s="178">
        <v>130.167441860465</v>
      </c>
      <c r="M14" s="172"/>
      <c r="N14" s="179">
        <v>114.19494186046499</v>
      </c>
      <c r="O14" s="180">
        <v>102.715403488372</v>
      </c>
      <c r="P14" s="181">
        <v>108.45517267441799</v>
      </c>
      <c r="Q14" s="172"/>
      <c r="R14" s="182">
        <v>123.963936378737</v>
      </c>
      <c r="S14" s="38"/>
      <c r="T14" s="29">
        <v>-2.7189442775786201</v>
      </c>
      <c r="U14" s="153">
        <v>-9.5440826279999005</v>
      </c>
      <c r="V14" s="153">
        <v>-18.1085043724107</v>
      </c>
      <c r="W14" s="153">
        <v>-16.2381460021608</v>
      </c>
      <c r="X14" s="153">
        <v>-2.1981203680571899</v>
      </c>
      <c r="Y14" s="158">
        <v>-11.0066329037721</v>
      </c>
      <c r="Z14" s="153"/>
      <c r="AA14" s="159">
        <v>13.0372474813087</v>
      </c>
      <c r="AB14" s="160">
        <v>16.152504191764798</v>
      </c>
      <c r="AC14" s="161">
        <v>14.4913439739274</v>
      </c>
      <c r="AD14" s="153"/>
      <c r="AE14" s="162">
        <v>-5.7603257550103297</v>
      </c>
      <c r="AG14" s="177">
        <v>99.547515116279001</v>
      </c>
      <c r="AH14" s="172">
        <v>137.046364534883</v>
      </c>
      <c r="AI14" s="172">
        <v>151.56207848837201</v>
      </c>
      <c r="AJ14" s="172">
        <v>133.82292122093</v>
      </c>
      <c r="AK14" s="172">
        <v>113.140314244186</v>
      </c>
      <c r="AL14" s="178">
        <v>127.02383872093</v>
      </c>
      <c r="AM14" s="172"/>
      <c r="AN14" s="179">
        <v>111.093714825581</v>
      </c>
      <c r="AO14" s="180">
        <v>111.13973168604601</v>
      </c>
      <c r="AP14" s="181">
        <v>111.116723255813</v>
      </c>
      <c r="AQ14" s="172"/>
      <c r="AR14" s="182">
        <v>122.478948588039</v>
      </c>
      <c r="AS14" s="38"/>
      <c r="AT14" s="29">
        <v>-5.3911013554330802</v>
      </c>
      <c r="AU14" s="153">
        <v>-9.8433864876868906</v>
      </c>
      <c r="AV14" s="153">
        <v>-9.8436657689509701</v>
      </c>
      <c r="AW14" s="153">
        <v>-13.8162450435285</v>
      </c>
      <c r="AX14" s="153">
        <v>-7.0877366298808004</v>
      </c>
      <c r="AY14" s="158">
        <v>-9.5770225134002906</v>
      </c>
      <c r="AZ14" s="153"/>
      <c r="BA14" s="159">
        <v>7.9710900146112902</v>
      </c>
      <c r="BB14" s="160">
        <v>8.6678156331453593</v>
      </c>
      <c r="BC14" s="161">
        <v>8.3184045983183204</v>
      </c>
      <c r="BD14" s="153"/>
      <c r="BE14" s="162">
        <v>-5.5314791477628598</v>
      </c>
    </row>
    <row r="15" spans="1:57" x14ac:dyDescent="0.2">
      <c r="A15" s="20" t="s">
        <v>37</v>
      </c>
      <c r="B15" s="2" t="str">
        <f t="shared" si="0"/>
        <v>Fairfax/Tysons Corner, VA</v>
      </c>
      <c r="C15" s="2"/>
      <c r="D15" s="23" t="s">
        <v>93</v>
      </c>
      <c r="E15" s="26" t="s">
        <v>94</v>
      </c>
      <c r="F15" s="2"/>
      <c r="G15" s="177">
        <v>99.554872920517496</v>
      </c>
      <c r="H15" s="172">
        <v>176.648376848428</v>
      </c>
      <c r="I15" s="172">
        <v>207.42255083179199</v>
      </c>
      <c r="J15" s="172">
        <v>183.00204135859499</v>
      </c>
      <c r="K15" s="172">
        <v>117.678082255083</v>
      </c>
      <c r="L15" s="178">
        <v>156.86118484288301</v>
      </c>
      <c r="M15" s="172"/>
      <c r="N15" s="179">
        <v>109.81225623844701</v>
      </c>
      <c r="O15" s="180">
        <v>103.55185998151499</v>
      </c>
      <c r="P15" s="181">
        <v>106.682058109981</v>
      </c>
      <c r="Q15" s="172"/>
      <c r="R15" s="182">
        <v>142.52429149062499</v>
      </c>
      <c r="S15" s="38"/>
      <c r="T15" s="29">
        <v>4.0631315858685202</v>
      </c>
      <c r="U15" s="153">
        <v>10.1926997863736</v>
      </c>
      <c r="V15" s="153">
        <v>4.4019299776460299</v>
      </c>
      <c r="W15" s="153">
        <v>-1.9068374072243199</v>
      </c>
      <c r="X15" s="153">
        <v>-1.3824697055953E-2</v>
      </c>
      <c r="Y15" s="158">
        <v>3.34676616741059</v>
      </c>
      <c r="Z15" s="153"/>
      <c r="AA15" s="159">
        <v>17.3428840068886</v>
      </c>
      <c r="AB15" s="160">
        <v>18.113348771152101</v>
      </c>
      <c r="AC15" s="161">
        <v>17.715553782525198</v>
      </c>
      <c r="AD15" s="153"/>
      <c r="AE15" s="162">
        <v>6.1169296612734101</v>
      </c>
      <c r="AG15" s="177">
        <v>97.861649145101595</v>
      </c>
      <c r="AH15" s="172">
        <v>157.84894581792901</v>
      </c>
      <c r="AI15" s="172">
        <v>189.267149376155</v>
      </c>
      <c r="AJ15" s="172">
        <v>169.82114256007301</v>
      </c>
      <c r="AK15" s="172">
        <v>120.484816312384</v>
      </c>
      <c r="AL15" s="178">
        <v>147.056740642329</v>
      </c>
      <c r="AM15" s="172"/>
      <c r="AN15" s="179">
        <v>112.663286448706</v>
      </c>
      <c r="AO15" s="180">
        <v>112.89569229436199</v>
      </c>
      <c r="AP15" s="181">
        <v>112.779489371534</v>
      </c>
      <c r="AQ15" s="172"/>
      <c r="AR15" s="182">
        <v>137.263240279244</v>
      </c>
      <c r="AS15" s="38"/>
      <c r="AT15" s="29">
        <v>7.2835027639862204</v>
      </c>
      <c r="AU15" s="153">
        <v>6.6060836273342396</v>
      </c>
      <c r="AV15" s="153">
        <v>3.7242289829775199</v>
      </c>
      <c r="AW15" s="153">
        <v>-2.5554281421091298</v>
      </c>
      <c r="AX15" s="153">
        <v>0.36389097758063299</v>
      </c>
      <c r="AY15" s="158">
        <v>2.68187461038741</v>
      </c>
      <c r="AZ15" s="153"/>
      <c r="BA15" s="159">
        <v>12.9974156096168</v>
      </c>
      <c r="BB15" s="160">
        <v>12.795723378372999</v>
      </c>
      <c r="BC15" s="161">
        <v>12.8963755049494</v>
      </c>
      <c r="BD15" s="153"/>
      <c r="BE15" s="162">
        <v>4.9101166004368197</v>
      </c>
    </row>
    <row r="16" spans="1:57" x14ac:dyDescent="0.2">
      <c r="A16" s="20" t="s">
        <v>39</v>
      </c>
      <c r="B16" s="2" t="str">
        <f t="shared" si="0"/>
        <v>I-95 Fredericksburg, VA</v>
      </c>
      <c r="C16" s="2"/>
      <c r="D16" s="23" t="s">
        <v>93</v>
      </c>
      <c r="E16" s="26" t="s">
        <v>94</v>
      </c>
      <c r="F16" s="2"/>
      <c r="G16" s="177">
        <v>58.791053620784901</v>
      </c>
      <c r="H16" s="172">
        <v>76.195739082365904</v>
      </c>
      <c r="I16" s="172">
        <v>78.596258706467594</v>
      </c>
      <c r="J16" s="172">
        <v>80.742702045328897</v>
      </c>
      <c r="K16" s="172">
        <v>83.373670536207797</v>
      </c>
      <c r="L16" s="178">
        <v>75.539884798231</v>
      </c>
      <c r="M16" s="172"/>
      <c r="N16" s="179">
        <v>97.090771697070196</v>
      </c>
      <c r="O16" s="180">
        <v>92.173330016583705</v>
      </c>
      <c r="P16" s="181">
        <v>94.632050856826893</v>
      </c>
      <c r="Q16" s="172"/>
      <c r="R16" s="182">
        <v>80.994789386401294</v>
      </c>
      <c r="S16" s="38"/>
      <c r="T16" s="29">
        <v>-2.9818971064961701</v>
      </c>
      <c r="U16" s="153">
        <v>7.5206193762495799</v>
      </c>
      <c r="V16" s="153">
        <v>-3.7177340507087999</v>
      </c>
      <c r="W16" s="153">
        <v>-4.1188097707087596</v>
      </c>
      <c r="X16" s="153">
        <v>-0.61549372874115504</v>
      </c>
      <c r="Y16" s="158">
        <v>-0.91739036422369502</v>
      </c>
      <c r="Z16" s="153"/>
      <c r="AA16" s="159">
        <v>7.1545963328682598</v>
      </c>
      <c r="AB16" s="160">
        <v>17.833223931343401</v>
      </c>
      <c r="AC16" s="161">
        <v>12.102247007805399</v>
      </c>
      <c r="AD16" s="153"/>
      <c r="AE16" s="162">
        <v>3.0789999173923199</v>
      </c>
      <c r="AG16" s="177">
        <v>58.972255942509598</v>
      </c>
      <c r="AH16" s="172">
        <v>72.806218076285205</v>
      </c>
      <c r="AI16" s="172">
        <v>78.207139579878302</v>
      </c>
      <c r="AJ16" s="172">
        <v>77.237684632393496</v>
      </c>
      <c r="AK16" s="172">
        <v>74.328721669430607</v>
      </c>
      <c r="AL16" s="178">
        <v>72.310403980099494</v>
      </c>
      <c r="AM16" s="172"/>
      <c r="AN16" s="179">
        <v>89.479054449972296</v>
      </c>
      <c r="AO16" s="180">
        <v>88.530745992260904</v>
      </c>
      <c r="AP16" s="181">
        <v>89.0049002211166</v>
      </c>
      <c r="AQ16" s="172"/>
      <c r="AR16" s="182">
        <v>77.080260048961506</v>
      </c>
      <c r="AS16" s="38"/>
      <c r="AT16" s="29">
        <v>3.31515870314287</v>
      </c>
      <c r="AU16" s="153">
        <v>5.0398689909892802</v>
      </c>
      <c r="AV16" s="153">
        <v>1.2672694908295601</v>
      </c>
      <c r="AW16" s="153">
        <v>0.431296652598403</v>
      </c>
      <c r="AX16" s="153">
        <v>0.70363339829861404</v>
      </c>
      <c r="AY16" s="158">
        <v>2.0362850517456699</v>
      </c>
      <c r="AZ16" s="153"/>
      <c r="BA16" s="159">
        <v>4.4268052631921897</v>
      </c>
      <c r="BB16" s="160">
        <v>3.6009114726965201</v>
      </c>
      <c r="BC16" s="161">
        <v>4.0144188181511797</v>
      </c>
      <c r="BD16" s="153"/>
      <c r="BE16" s="162">
        <v>2.6805328237389801</v>
      </c>
    </row>
    <row r="17" spans="1:70" x14ac:dyDescent="0.2">
      <c r="A17" s="20" t="s">
        <v>101</v>
      </c>
      <c r="B17" s="2" t="str">
        <f t="shared" si="0"/>
        <v>Dulles Airport Area, VA</v>
      </c>
      <c r="C17" s="2"/>
      <c r="D17" s="23" t="s">
        <v>93</v>
      </c>
      <c r="E17" s="26" t="s">
        <v>94</v>
      </c>
      <c r="F17" s="2"/>
      <c r="G17" s="177">
        <v>82.750775136435095</v>
      </c>
      <c r="H17" s="172">
        <v>130.15384053279001</v>
      </c>
      <c r="I17" s="172">
        <v>154.659039866802</v>
      </c>
      <c r="J17" s="172">
        <v>154.75326889279401</v>
      </c>
      <c r="K17" s="172">
        <v>128.19260475441601</v>
      </c>
      <c r="L17" s="178">
        <v>130.10190583664701</v>
      </c>
      <c r="M17" s="172"/>
      <c r="N17" s="179">
        <v>124.545159559707</v>
      </c>
      <c r="O17" s="180">
        <v>122.14866247340601</v>
      </c>
      <c r="P17" s="181">
        <v>123.346911016557</v>
      </c>
      <c r="Q17" s="172"/>
      <c r="R17" s="182">
        <v>128.171907316621</v>
      </c>
      <c r="S17" s="38"/>
      <c r="T17" s="29">
        <v>-4.8772009978576296</v>
      </c>
      <c r="U17" s="153">
        <v>-1.55944176103798</v>
      </c>
      <c r="V17" s="153">
        <v>-2.90151959003071</v>
      </c>
      <c r="W17" s="153">
        <v>-2.2891342389984901</v>
      </c>
      <c r="X17" s="153">
        <v>10.963116781371401</v>
      </c>
      <c r="Y17" s="158">
        <v>-0.28914296322046601</v>
      </c>
      <c r="Z17" s="153"/>
      <c r="AA17" s="159">
        <v>42.737319304290203</v>
      </c>
      <c r="AB17" s="160">
        <v>48.658915838674197</v>
      </c>
      <c r="AC17" s="161">
        <v>45.609204830281399</v>
      </c>
      <c r="AD17" s="153"/>
      <c r="AE17" s="162">
        <v>9.1730321529484495</v>
      </c>
      <c r="AG17" s="177">
        <v>85.064250531865596</v>
      </c>
      <c r="AH17" s="172">
        <v>131.32925469429199</v>
      </c>
      <c r="AI17" s="172">
        <v>155.70375057811401</v>
      </c>
      <c r="AJ17" s="172">
        <v>147.485623670335</v>
      </c>
      <c r="AK17" s="172">
        <v>116.94499815003201</v>
      </c>
      <c r="AL17" s="178">
        <v>127.305575524928</v>
      </c>
      <c r="AM17" s="172"/>
      <c r="AN17" s="179">
        <v>108.240424336324</v>
      </c>
      <c r="AO17" s="180">
        <v>104.177801313477</v>
      </c>
      <c r="AP17" s="181">
        <v>106.2091128249</v>
      </c>
      <c r="AQ17" s="172"/>
      <c r="AR17" s="182">
        <v>121.27801475349099</v>
      </c>
      <c r="AS17" s="38"/>
      <c r="AT17" s="29">
        <v>3.11475284720709</v>
      </c>
      <c r="AU17" s="153">
        <v>3.66045400646914</v>
      </c>
      <c r="AV17" s="153">
        <v>2.6169884724225598</v>
      </c>
      <c r="AW17" s="153">
        <v>0.53316471990124004</v>
      </c>
      <c r="AX17" s="153">
        <v>6.3542418396628602</v>
      </c>
      <c r="AY17" s="158">
        <v>3.0679386415411098</v>
      </c>
      <c r="AZ17" s="153"/>
      <c r="BA17" s="159">
        <v>14.162122862342001</v>
      </c>
      <c r="BB17" s="160">
        <v>9.4762929271459004</v>
      </c>
      <c r="BC17" s="161">
        <v>11.814925392021999</v>
      </c>
      <c r="BD17" s="153"/>
      <c r="BE17" s="162">
        <v>5.1256238416984097</v>
      </c>
    </row>
    <row r="18" spans="1:70" x14ac:dyDescent="0.2">
      <c r="A18" s="20" t="s">
        <v>46</v>
      </c>
      <c r="B18" s="2" t="str">
        <f t="shared" si="0"/>
        <v>Williamsburg, VA</v>
      </c>
      <c r="C18" s="2"/>
      <c r="D18" s="23" t="s">
        <v>93</v>
      </c>
      <c r="E18" s="26" t="s">
        <v>94</v>
      </c>
      <c r="F18" s="2"/>
      <c r="G18" s="177">
        <v>79.405024694567103</v>
      </c>
      <c r="H18" s="172">
        <v>76.437455159864797</v>
      </c>
      <c r="I18" s="172">
        <v>76.104331946971598</v>
      </c>
      <c r="J18" s="172">
        <v>87.519352742396606</v>
      </c>
      <c r="K18" s="172">
        <v>91.897352482453798</v>
      </c>
      <c r="L18" s="178">
        <v>82.272703405250795</v>
      </c>
      <c r="M18" s="172"/>
      <c r="N18" s="179">
        <v>142.656557057447</v>
      </c>
      <c r="O18" s="180">
        <v>154.33264491811801</v>
      </c>
      <c r="P18" s="181">
        <v>148.49460098778201</v>
      </c>
      <c r="Q18" s="172"/>
      <c r="R18" s="182">
        <v>101.193245571688</v>
      </c>
      <c r="S18" s="38"/>
      <c r="T18" s="29">
        <v>3.32132942268266</v>
      </c>
      <c r="U18" s="153">
        <v>-4.0353769567164397</v>
      </c>
      <c r="V18" s="153">
        <v>-3.12215409078452</v>
      </c>
      <c r="W18" s="153">
        <v>4.2586639402171498</v>
      </c>
      <c r="X18" s="153">
        <v>-0.14722677256735001</v>
      </c>
      <c r="Y18" s="158">
        <v>7.9073436185731594E-2</v>
      </c>
      <c r="Z18" s="153"/>
      <c r="AA18" s="159">
        <v>7.0576188957401502</v>
      </c>
      <c r="AB18" s="160">
        <v>11.490462997887599</v>
      </c>
      <c r="AC18" s="161">
        <v>9.3162568991964605</v>
      </c>
      <c r="AD18" s="153"/>
      <c r="AE18" s="162">
        <v>3.7548957455735601</v>
      </c>
      <c r="AG18" s="177">
        <v>67.216774434624298</v>
      </c>
      <c r="AH18" s="172">
        <v>73.354482063945895</v>
      </c>
      <c r="AI18" s="172">
        <v>74.978728879646397</v>
      </c>
      <c r="AJ18" s="172">
        <v>80.552157525344398</v>
      </c>
      <c r="AK18" s="172">
        <v>86.857657265401599</v>
      </c>
      <c r="AL18" s="178">
        <v>76.591960033792503</v>
      </c>
      <c r="AM18" s="172"/>
      <c r="AN18" s="179">
        <v>140.811380621263</v>
      </c>
      <c r="AO18" s="180">
        <v>149.11530933194601</v>
      </c>
      <c r="AP18" s="181">
        <v>144.96334497660499</v>
      </c>
      <c r="AQ18" s="172"/>
      <c r="AR18" s="182">
        <v>96.126641446024706</v>
      </c>
      <c r="AS18" s="38"/>
      <c r="AT18" s="29">
        <v>-7.8883934748480602</v>
      </c>
      <c r="AU18" s="153">
        <v>-8.4021879188138193</v>
      </c>
      <c r="AV18" s="153">
        <v>-5.6615118359882697</v>
      </c>
      <c r="AW18" s="153">
        <v>-2.5663857495172602</v>
      </c>
      <c r="AX18" s="153">
        <v>-0.47194745428357399</v>
      </c>
      <c r="AY18" s="158">
        <v>-4.8495621083745997</v>
      </c>
      <c r="AZ18" s="153"/>
      <c r="BA18" s="159">
        <v>4.9534107638449001</v>
      </c>
      <c r="BB18" s="160">
        <v>5.8217274579453502</v>
      </c>
      <c r="BC18" s="161">
        <v>5.3982167296372703</v>
      </c>
      <c r="BD18" s="153"/>
      <c r="BE18" s="162">
        <v>-0.68911783454352904</v>
      </c>
    </row>
    <row r="19" spans="1:70" x14ac:dyDescent="0.2">
      <c r="A19" s="20" t="s">
        <v>102</v>
      </c>
      <c r="B19" s="2" t="str">
        <f t="shared" si="0"/>
        <v>Virginia Beach, VA</v>
      </c>
      <c r="C19" s="2"/>
      <c r="D19" s="23" t="s">
        <v>93</v>
      </c>
      <c r="E19" s="26" t="s">
        <v>94</v>
      </c>
      <c r="F19" s="2"/>
      <c r="G19" s="177">
        <v>182.85198743018901</v>
      </c>
      <c r="H19" s="172">
        <v>166.000159608274</v>
      </c>
      <c r="I19" s="172">
        <v>184.69661339573599</v>
      </c>
      <c r="J19" s="172">
        <v>180.41586273892801</v>
      </c>
      <c r="K19" s="172">
        <v>175.31613583733099</v>
      </c>
      <c r="L19" s="178">
        <v>177.856151802092</v>
      </c>
      <c r="M19" s="172"/>
      <c r="N19" s="179">
        <v>237.21184554393099</v>
      </c>
      <c r="O19" s="180">
        <v>258.99232439235402</v>
      </c>
      <c r="P19" s="181">
        <v>248.10208496814201</v>
      </c>
      <c r="Q19" s="172"/>
      <c r="R19" s="182">
        <v>197.92641842096299</v>
      </c>
      <c r="S19" s="38"/>
      <c r="T19" s="29">
        <v>25.517452742783501</v>
      </c>
      <c r="U19" s="153">
        <v>-5.8166696975566996</v>
      </c>
      <c r="V19" s="153">
        <v>1.0826405812164399</v>
      </c>
      <c r="W19" s="153">
        <v>0.176674124506145</v>
      </c>
      <c r="X19" s="153">
        <v>7.6944863420083101</v>
      </c>
      <c r="Y19" s="158">
        <v>4.9252936556967004</v>
      </c>
      <c r="Z19" s="153"/>
      <c r="AA19" s="159">
        <v>-2.4735614989064501</v>
      </c>
      <c r="AB19" s="160">
        <v>5.2051326365289503</v>
      </c>
      <c r="AC19" s="161">
        <v>1.38892932891356</v>
      </c>
      <c r="AD19" s="153"/>
      <c r="AE19" s="162">
        <v>3.6307588076289101</v>
      </c>
      <c r="AG19" s="177">
        <v>128.29576639660101</v>
      </c>
      <c r="AH19" s="172">
        <v>133.69960660937599</v>
      </c>
      <c r="AI19" s="172">
        <v>149.307832702745</v>
      </c>
      <c r="AJ19" s="172">
        <v>150.49204157751899</v>
      </c>
      <c r="AK19" s="172">
        <v>157.15827957405801</v>
      </c>
      <c r="AL19" s="178">
        <v>143.79070537205999</v>
      </c>
      <c r="AM19" s="172"/>
      <c r="AN19" s="179">
        <v>234.018847396365</v>
      </c>
      <c r="AO19" s="180">
        <v>243.50596921064999</v>
      </c>
      <c r="AP19" s="181">
        <v>238.76240830350801</v>
      </c>
      <c r="AQ19" s="172"/>
      <c r="AR19" s="182">
        <v>170.925477638188</v>
      </c>
      <c r="AS19" s="38"/>
      <c r="AT19" s="29">
        <v>-1.2144365607845</v>
      </c>
      <c r="AU19" s="153">
        <v>-6.6466414827419298</v>
      </c>
      <c r="AV19" s="153">
        <v>-0.66527856265083096</v>
      </c>
      <c r="AW19" s="153">
        <v>-0.56112567591692597</v>
      </c>
      <c r="AX19" s="153">
        <v>2.2475259282089501</v>
      </c>
      <c r="AY19" s="158">
        <v>-1.3029290954721</v>
      </c>
      <c r="AZ19" s="153"/>
      <c r="BA19" s="159">
        <v>1.49408635964</v>
      </c>
      <c r="BB19" s="160">
        <v>0.14337478499345499</v>
      </c>
      <c r="BC19" s="161">
        <v>0.80079145867728496</v>
      </c>
      <c r="BD19" s="153"/>
      <c r="BE19" s="162">
        <v>-0.47393382844980703</v>
      </c>
    </row>
    <row r="20" spans="1:70" x14ac:dyDescent="0.2">
      <c r="A20" s="33" t="s">
        <v>103</v>
      </c>
      <c r="B20" s="2" t="str">
        <f t="shared" si="0"/>
        <v>Norfolk/Portsmouth, VA</v>
      </c>
      <c r="C20" s="2"/>
      <c r="D20" s="23" t="s">
        <v>93</v>
      </c>
      <c r="E20" s="26" t="s">
        <v>94</v>
      </c>
      <c r="F20" s="2"/>
      <c r="G20" s="177">
        <v>95.146429255879198</v>
      </c>
      <c r="H20" s="172">
        <v>108.478721779571</v>
      </c>
      <c r="I20" s="172">
        <v>118.23681060021001</v>
      </c>
      <c r="J20" s="172">
        <v>113.694004106704</v>
      </c>
      <c r="K20" s="172">
        <v>105.48150682695599</v>
      </c>
      <c r="L20" s="178">
        <v>108.20749451386401</v>
      </c>
      <c r="M20" s="172"/>
      <c r="N20" s="179">
        <v>140.964428413478</v>
      </c>
      <c r="O20" s="180">
        <v>139.066503948753</v>
      </c>
      <c r="P20" s="181">
        <v>140.01546618111601</v>
      </c>
      <c r="Q20" s="172"/>
      <c r="R20" s="182">
        <v>117.295486418793</v>
      </c>
      <c r="S20" s="38"/>
      <c r="T20" s="29">
        <v>29.1925802064092</v>
      </c>
      <c r="U20" s="153">
        <v>12.0405785082666</v>
      </c>
      <c r="V20" s="153">
        <v>11.595891395379899</v>
      </c>
      <c r="W20" s="153">
        <v>4.8875232801972404</v>
      </c>
      <c r="X20" s="153">
        <v>2.1812622202160301</v>
      </c>
      <c r="Y20" s="158">
        <v>10.858185664278601</v>
      </c>
      <c r="Z20" s="153"/>
      <c r="AA20" s="159">
        <v>2.7588919825377198</v>
      </c>
      <c r="AB20" s="160">
        <v>1.37411873420817</v>
      </c>
      <c r="AC20" s="161">
        <v>2.0665011151058801</v>
      </c>
      <c r="AD20" s="153"/>
      <c r="AE20" s="162">
        <v>7.6761594603018199</v>
      </c>
      <c r="AG20" s="177">
        <v>82.440735187785094</v>
      </c>
      <c r="AH20" s="172">
        <v>96.066025587925495</v>
      </c>
      <c r="AI20" s="172">
        <v>105.65782636012599</v>
      </c>
      <c r="AJ20" s="172">
        <v>100.83654583187</v>
      </c>
      <c r="AK20" s="172">
        <v>98.596876605826594</v>
      </c>
      <c r="AL20" s="178">
        <v>96.719601914706899</v>
      </c>
      <c r="AM20" s="172"/>
      <c r="AN20" s="179">
        <v>134.925508481045</v>
      </c>
      <c r="AO20" s="180">
        <v>139.034133832046</v>
      </c>
      <c r="AP20" s="181">
        <v>136.979821156546</v>
      </c>
      <c r="AQ20" s="172"/>
      <c r="AR20" s="182">
        <v>108.222521698089</v>
      </c>
      <c r="AS20" s="38"/>
      <c r="AT20" s="29">
        <v>14.225496332404299</v>
      </c>
      <c r="AU20" s="153">
        <v>6.7281266609694601</v>
      </c>
      <c r="AV20" s="153">
        <v>5.0205366101070297</v>
      </c>
      <c r="AW20" s="153">
        <v>-1.0737737969036101</v>
      </c>
      <c r="AX20" s="153">
        <v>-0.86454371957515597</v>
      </c>
      <c r="AY20" s="158">
        <v>4.1836722010887302</v>
      </c>
      <c r="AZ20" s="153"/>
      <c r="BA20" s="159">
        <v>2.75890196555862</v>
      </c>
      <c r="BB20" s="160">
        <v>5.49228933519493</v>
      </c>
      <c r="BC20" s="161">
        <v>4.1281542731664498</v>
      </c>
      <c r="BD20" s="153"/>
      <c r="BE20" s="162">
        <v>4.1590647424063096</v>
      </c>
    </row>
    <row r="21" spans="1:70" x14ac:dyDescent="0.2">
      <c r="A21" s="34" t="s">
        <v>43</v>
      </c>
      <c r="B21" s="2" t="str">
        <f t="shared" si="0"/>
        <v>Newport News/Hampton, VA</v>
      </c>
      <c r="C21" s="2"/>
      <c r="D21" s="23" t="s">
        <v>93</v>
      </c>
      <c r="E21" s="26" t="s">
        <v>94</v>
      </c>
      <c r="F21" s="2"/>
      <c r="G21" s="177">
        <v>56.972456346263499</v>
      </c>
      <c r="H21" s="172">
        <v>67.612636851112299</v>
      </c>
      <c r="I21" s="172">
        <v>69.931578265829998</v>
      </c>
      <c r="J21" s="172">
        <v>74.545606660011401</v>
      </c>
      <c r="K21" s="172">
        <v>80.920151511694201</v>
      </c>
      <c r="L21" s="178">
        <v>69.996485926982302</v>
      </c>
      <c r="M21" s="172"/>
      <c r="N21" s="179">
        <v>130.27768181688501</v>
      </c>
      <c r="O21" s="180">
        <v>129.50571838277199</v>
      </c>
      <c r="P21" s="181">
        <v>129.891700099828</v>
      </c>
      <c r="Q21" s="172"/>
      <c r="R21" s="182">
        <v>87.109404262081298</v>
      </c>
      <c r="S21" s="38"/>
      <c r="T21" s="29">
        <v>8.3002845788082507</v>
      </c>
      <c r="U21" s="153">
        <v>1.41738842894841</v>
      </c>
      <c r="V21" s="153">
        <v>-1.74753651549582</v>
      </c>
      <c r="W21" s="153">
        <v>-4.1075333512797902</v>
      </c>
      <c r="X21" s="153">
        <v>1.8272185829785701</v>
      </c>
      <c r="Y21" s="158">
        <v>0.66919126775489401</v>
      </c>
      <c r="Z21" s="153"/>
      <c r="AA21" s="159">
        <v>8.9687312158200001</v>
      </c>
      <c r="AB21" s="160">
        <v>9.9587717074694595</v>
      </c>
      <c r="AC21" s="161">
        <v>9.4600419309858097</v>
      </c>
      <c r="AD21" s="153"/>
      <c r="AE21" s="162">
        <v>4.2356727986816001</v>
      </c>
      <c r="AG21" s="177">
        <v>54.269478454791702</v>
      </c>
      <c r="AH21" s="172">
        <v>69.098610663861905</v>
      </c>
      <c r="AI21" s="172">
        <v>73.1028121327723</v>
      </c>
      <c r="AJ21" s="172">
        <v>75.252160578294294</v>
      </c>
      <c r="AK21" s="172">
        <v>75.063147008699303</v>
      </c>
      <c r="AL21" s="178">
        <v>69.357241767683902</v>
      </c>
      <c r="AM21" s="172"/>
      <c r="AN21" s="179">
        <v>113.570345365088</v>
      </c>
      <c r="AO21" s="180">
        <v>112.630586123787</v>
      </c>
      <c r="AP21" s="181">
        <v>113.100465744438</v>
      </c>
      <c r="AQ21" s="172"/>
      <c r="AR21" s="182">
        <v>81.855305761042203</v>
      </c>
      <c r="AS21" s="38"/>
      <c r="AT21" s="29">
        <v>-1.3859061969401201</v>
      </c>
      <c r="AU21" s="153">
        <v>-2.1663319880862999</v>
      </c>
      <c r="AV21" s="153">
        <v>-1.76942094010901</v>
      </c>
      <c r="AW21" s="153">
        <v>-7.2578759466013798</v>
      </c>
      <c r="AX21" s="153">
        <v>-4.9943600526888003</v>
      </c>
      <c r="AY21" s="158">
        <v>-3.73223899222537</v>
      </c>
      <c r="AZ21" s="153"/>
      <c r="BA21" s="159">
        <v>7.2919684103201803</v>
      </c>
      <c r="BB21" s="160">
        <v>9.0616643126414491</v>
      </c>
      <c r="BC21" s="161">
        <v>8.1659028602228201</v>
      </c>
      <c r="BD21" s="153"/>
      <c r="BE21" s="162">
        <v>0.63794831055504198</v>
      </c>
    </row>
    <row r="22" spans="1:70" x14ac:dyDescent="0.2">
      <c r="A22" s="35" t="s">
        <v>104</v>
      </c>
      <c r="B22" s="2" t="str">
        <f t="shared" si="0"/>
        <v>Chesapeake/Suffolk, VA</v>
      </c>
      <c r="C22" s="2"/>
      <c r="D22" s="24" t="s">
        <v>93</v>
      </c>
      <c r="E22" s="27" t="s">
        <v>94</v>
      </c>
      <c r="F22" s="2"/>
      <c r="G22" s="183">
        <v>74.959092632283898</v>
      </c>
      <c r="H22" s="184">
        <v>89.303352461486895</v>
      </c>
      <c r="I22" s="184">
        <v>98.346532602143299</v>
      </c>
      <c r="J22" s="184">
        <v>97.230453382451401</v>
      </c>
      <c r="K22" s="184">
        <v>94.2354269591426</v>
      </c>
      <c r="L22" s="185">
        <v>90.814971607501604</v>
      </c>
      <c r="M22" s="172"/>
      <c r="N22" s="186">
        <v>125.461605709979</v>
      </c>
      <c r="O22" s="187">
        <v>127.01723121232401</v>
      </c>
      <c r="P22" s="188">
        <v>126.239418461152</v>
      </c>
      <c r="Q22" s="172"/>
      <c r="R22" s="189">
        <v>100.936242137116</v>
      </c>
      <c r="S22" s="38"/>
      <c r="T22" s="30">
        <v>11.313593824331599</v>
      </c>
      <c r="U22" s="163">
        <v>1.8757613894715099</v>
      </c>
      <c r="V22" s="163">
        <v>0.15026749221357399</v>
      </c>
      <c r="W22" s="163">
        <v>-3.67032622530186</v>
      </c>
      <c r="X22" s="163">
        <v>-1.09452106569639</v>
      </c>
      <c r="Y22" s="164">
        <v>1.0375726656516899</v>
      </c>
      <c r="Z22" s="153"/>
      <c r="AA22" s="165">
        <v>-1.5221373180131299</v>
      </c>
      <c r="AB22" s="166">
        <v>10.603930511316801</v>
      </c>
      <c r="AC22" s="167">
        <v>4.2265047269563798</v>
      </c>
      <c r="AD22" s="153"/>
      <c r="AE22" s="168">
        <v>2.1544466574014098</v>
      </c>
      <c r="AG22" s="183">
        <v>68.751738320495605</v>
      </c>
      <c r="AH22" s="184">
        <v>85.395335565974506</v>
      </c>
      <c r="AI22" s="184">
        <v>90.953516548057607</v>
      </c>
      <c r="AJ22" s="184">
        <v>90.459868842096398</v>
      </c>
      <c r="AK22" s="184">
        <v>88.829902896851905</v>
      </c>
      <c r="AL22" s="185">
        <v>84.878072434695198</v>
      </c>
      <c r="AM22" s="172"/>
      <c r="AN22" s="186">
        <v>120.240622174313</v>
      </c>
      <c r="AO22" s="187">
        <v>121.873889387977</v>
      </c>
      <c r="AP22" s="188">
        <v>121.057255781145</v>
      </c>
      <c r="AQ22" s="172"/>
      <c r="AR22" s="189">
        <v>95.214981962252395</v>
      </c>
      <c r="AS22" s="38"/>
      <c r="AT22" s="30">
        <v>4.07882122650462</v>
      </c>
      <c r="AU22" s="163">
        <v>1.8127980850959999</v>
      </c>
      <c r="AV22" s="163">
        <v>-1.3282834465418401</v>
      </c>
      <c r="AW22" s="163">
        <v>-3.46087692473666</v>
      </c>
      <c r="AX22" s="163">
        <v>-3.1167082975548999</v>
      </c>
      <c r="AY22" s="164">
        <v>-0.72751069338803598</v>
      </c>
      <c r="AZ22" s="153"/>
      <c r="BA22" s="165">
        <v>-2.1174985719818902</v>
      </c>
      <c r="BB22" s="166">
        <v>3.2898551575865098</v>
      </c>
      <c r="BC22" s="167">
        <v>0.53173431433557705</v>
      </c>
      <c r="BD22" s="153"/>
      <c r="BE22" s="168">
        <v>-0.27374247463828599</v>
      </c>
    </row>
    <row r="23" spans="1:70" x14ac:dyDescent="0.2">
      <c r="A23" s="34" t="s">
        <v>59</v>
      </c>
      <c r="B23" s="2" t="s">
        <v>59</v>
      </c>
      <c r="C23" s="8"/>
      <c r="D23" s="22" t="s">
        <v>93</v>
      </c>
      <c r="E23" s="25" t="s">
        <v>94</v>
      </c>
      <c r="F23" s="2"/>
      <c r="G23" s="169">
        <v>67.664542723631499</v>
      </c>
      <c r="H23" s="170">
        <v>105.943801735647</v>
      </c>
      <c r="I23" s="170">
        <v>135.33286715620801</v>
      </c>
      <c r="J23" s="170">
        <v>145.66919893190899</v>
      </c>
      <c r="K23" s="170">
        <v>124.592833778371</v>
      </c>
      <c r="L23" s="171">
        <v>115.840648865153</v>
      </c>
      <c r="M23" s="172"/>
      <c r="N23" s="173">
        <v>107.65342790387101</v>
      </c>
      <c r="O23" s="174">
        <v>97.917937249666195</v>
      </c>
      <c r="P23" s="175">
        <v>102.78568257676901</v>
      </c>
      <c r="Q23" s="172"/>
      <c r="R23" s="176">
        <v>112.110658497043</v>
      </c>
      <c r="S23" s="38"/>
      <c r="T23" s="28">
        <v>-8.3598778553433508</v>
      </c>
      <c r="U23" s="151">
        <v>5.1919531349629997</v>
      </c>
      <c r="V23" s="151">
        <v>4.9692257598896497</v>
      </c>
      <c r="W23" s="151">
        <v>20.4516291780998</v>
      </c>
      <c r="X23" s="151">
        <v>8.7974297373980406</v>
      </c>
      <c r="Y23" s="152">
        <v>7.4723681610958703</v>
      </c>
      <c r="Z23" s="153"/>
      <c r="AA23" s="154">
        <v>-20.8738535400099</v>
      </c>
      <c r="AB23" s="155">
        <v>-34.321136003219898</v>
      </c>
      <c r="AC23" s="156">
        <v>-27.9048160949025</v>
      </c>
      <c r="AD23" s="153"/>
      <c r="AE23" s="157">
        <v>-4.7685771883439703</v>
      </c>
      <c r="AF23" s="38"/>
      <c r="AG23" s="169">
        <v>64.015747663551394</v>
      </c>
      <c r="AH23" s="170">
        <v>103.51251251668801</v>
      </c>
      <c r="AI23" s="170">
        <v>132.90911882509999</v>
      </c>
      <c r="AJ23" s="170">
        <v>133.792021028037</v>
      </c>
      <c r="AK23" s="170">
        <v>123.05527453271</v>
      </c>
      <c r="AL23" s="171">
        <v>111.456934913217</v>
      </c>
      <c r="AM23" s="172"/>
      <c r="AN23" s="173">
        <v>139.93576602136099</v>
      </c>
      <c r="AO23" s="174">
        <v>137.34240987983901</v>
      </c>
      <c r="AP23" s="175">
        <v>138.63908795059999</v>
      </c>
      <c r="AQ23" s="172"/>
      <c r="AR23" s="176">
        <v>119.223264352469</v>
      </c>
      <c r="AS23" s="38"/>
      <c r="AT23" s="28">
        <v>-2.51496029589239</v>
      </c>
      <c r="AU23" s="151">
        <v>-9.97802226606691</v>
      </c>
      <c r="AV23" s="151">
        <v>-2.6537509557566299</v>
      </c>
      <c r="AW23" s="151">
        <v>1.50434707906281</v>
      </c>
      <c r="AX23" s="151">
        <v>-5.3044898890150503</v>
      </c>
      <c r="AY23" s="152">
        <v>-3.7410034982267102</v>
      </c>
      <c r="AZ23" s="153"/>
      <c r="BA23" s="154">
        <v>0.58068983557468301</v>
      </c>
      <c r="BB23" s="155">
        <v>-6.11618112278813</v>
      </c>
      <c r="BC23" s="156">
        <v>-2.8517668478535301</v>
      </c>
      <c r="BD23" s="153"/>
      <c r="BE23" s="157">
        <v>-3.4473716302409998</v>
      </c>
      <c r="BF23" s="38"/>
      <c r="BG23" s="39"/>
      <c r="BH23" s="39"/>
      <c r="BI23" s="39"/>
      <c r="BJ23" s="39"/>
      <c r="BK23" s="39"/>
      <c r="BL23" s="39"/>
      <c r="BM23" s="39"/>
      <c r="BN23" s="39"/>
      <c r="BO23" s="39"/>
      <c r="BP23" s="39"/>
      <c r="BQ23" s="39"/>
      <c r="BR23" s="39"/>
    </row>
    <row r="24" spans="1:70" x14ac:dyDescent="0.2">
      <c r="A24" s="34" t="s">
        <v>105</v>
      </c>
      <c r="B24" s="2" t="str">
        <f t="shared" si="0"/>
        <v>Richmond North/Glen Allen, VA</v>
      </c>
      <c r="C24" s="9"/>
      <c r="D24" s="23" t="s">
        <v>93</v>
      </c>
      <c r="E24" s="26" t="s">
        <v>94</v>
      </c>
      <c r="F24" s="2"/>
      <c r="G24" s="177">
        <v>49.178661164603298</v>
      </c>
      <c r="H24" s="172">
        <v>77.472573360843597</v>
      </c>
      <c r="I24" s="172">
        <v>88.094988537368096</v>
      </c>
      <c r="J24" s="172">
        <v>89.781160018340202</v>
      </c>
      <c r="K24" s="172">
        <v>76.063786107290198</v>
      </c>
      <c r="L24" s="178">
        <v>76.118233837689104</v>
      </c>
      <c r="M24" s="172"/>
      <c r="N24" s="179">
        <v>91.478707015130595</v>
      </c>
      <c r="O24" s="180">
        <v>86.590124942686799</v>
      </c>
      <c r="P24" s="181">
        <v>89.034415978908697</v>
      </c>
      <c r="Q24" s="172"/>
      <c r="R24" s="182">
        <v>79.808571592323304</v>
      </c>
      <c r="S24" s="38"/>
      <c r="T24" s="29">
        <v>4.6966571227851404</v>
      </c>
      <c r="U24" s="153">
        <v>9.8318922571977403</v>
      </c>
      <c r="V24" s="153">
        <v>5.6665013135427298</v>
      </c>
      <c r="W24" s="153">
        <v>3.0216258614403499</v>
      </c>
      <c r="X24" s="153">
        <v>-0.816143587793285</v>
      </c>
      <c r="Y24" s="158">
        <v>4.3520966474976897</v>
      </c>
      <c r="Z24" s="153"/>
      <c r="AA24" s="159">
        <v>-5.7209783869880404</v>
      </c>
      <c r="AB24" s="160">
        <v>-13.5285613660033</v>
      </c>
      <c r="AC24" s="161">
        <v>-9.6862964867113703</v>
      </c>
      <c r="AD24" s="153"/>
      <c r="AE24" s="162">
        <v>-0.57401210399802405</v>
      </c>
      <c r="AF24" s="38"/>
      <c r="AG24" s="177">
        <v>46.6009708849151</v>
      </c>
      <c r="AH24" s="172">
        <v>71.220722145804601</v>
      </c>
      <c r="AI24" s="172">
        <v>82.893845139844103</v>
      </c>
      <c r="AJ24" s="172">
        <v>81.562904344337397</v>
      </c>
      <c r="AK24" s="172">
        <v>74.999463835396597</v>
      </c>
      <c r="AL24" s="178">
        <v>71.455581270059596</v>
      </c>
      <c r="AM24" s="172"/>
      <c r="AN24" s="179">
        <v>95.703766334250304</v>
      </c>
      <c r="AO24" s="180">
        <v>93.297941597890798</v>
      </c>
      <c r="AP24" s="181">
        <v>94.500853966070594</v>
      </c>
      <c r="AQ24" s="172"/>
      <c r="AR24" s="182">
        <v>78.039944897491296</v>
      </c>
      <c r="AS24" s="38"/>
      <c r="AT24" s="29">
        <v>2.3611292932942098</v>
      </c>
      <c r="AU24" s="153">
        <v>5.52529062464028</v>
      </c>
      <c r="AV24" s="153">
        <v>5.4941681859234999</v>
      </c>
      <c r="AW24" s="153">
        <v>1.4557659528584601</v>
      </c>
      <c r="AX24" s="153">
        <v>-0.97535696470448396</v>
      </c>
      <c r="AY24" s="158">
        <v>2.7472226125561598</v>
      </c>
      <c r="AZ24" s="153"/>
      <c r="BA24" s="159">
        <v>-1.6570364926149601</v>
      </c>
      <c r="BB24" s="160">
        <v>-3.19004104762708</v>
      </c>
      <c r="BC24" s="161">
        <v>-2.4198026829663899</v>
      </c>
      <c r="BD24" s="153"/>
      <c r="BE24" s="162">
        <v>0.89873998561287105</v>
      </c>
      <c r="BF24" s="38"/>
      <c r="BG24" s="39"/>
      <c r="BH24" s="39"/>
      <c r="BI24" s="39"/>
      <c r="BJ24" s="39"/>
      <c r="BK24" s="39"/>
      <c r="BL24" s="39"/>
      <c r="BM24" s="39"/>
      <c r="BN24" s="39"/>
      <c r="BO24" s="39"/>
      <c r="BP24" s="39"/>
      <c r="BQ24" s="39"/>
      <c r="BR24" s="39"/>
    </row>
    <row r="25" spans="1:70" x14ac:dyDescent="0.2">
      <c r="A25" s="34" t="s">
        <v>62</v>
      </c>
      <c r="B25" s="2" t="str">
        <f t="shared" si="0"/>
        <v>Richmond West/Midlothian, VA</v>
      </c>
      <c r="C25" s="2"/>
      <c r="D25" s="23" t="s">
        <v>93</v>
      </c>
      <c r="E25" s="26" t="s">
        <v>94</v>
      </c>
      <c r="F25" s="2"/>
      <c r="G25" s="177">
        <v>42.947238283922403</v>
      </c>
      <c r="H25" s="172">
        <v>55.094695239452598</v>
      </c>
      <c r="I25" s="172">
        <v>63.4313237742303</v>
      </c>
      <c r="J25" s="172">
        <v>64.100343158494795</v>
      </c>
      <c r="K25" s="172">
        <v>62.9233419897377</v>
      </c>
      <c r="L25" s="178">
        <v>57.699388489167603</v>
      </c>
      <c r="M25" s="172"/>
      <c r="N25" s="179">
        <v>77.718882098061499</v>
      </c>
      <c r="O25" s="180">
        <v>80.021132069555307</v>
      </c>
      <c r="P25" s="181">
        <v>78.870007083808403</v>
      </c>
      <c r="Q25" s="172"/>
      <c r="R25" s="182">
        <v>63.748136659064897</v>
      </c>
      <c r="S25" s="38"/>
      <c r="T25" s="29">
        <v>7.0015458733254201</v>
      </c>
      <c r="U25" s="153">
        <v>5.0365075761306199</v>
      </c>
      <c r="V25" s="153">
        <v>16.571197788347099</v>
      </c>
      <c r="W25" s="153">
        <v>10.1358762051975</v>
      </c>
      <c r="X25" s="153">
        <v>5.2336107766787903</v>
      </c>
      <c r="Y25" s="158">
        <v>8.8670721576157892</v>
      </c>
      <c r="Z25" s="153"/>
      <c r="AA25" s="159">
        <v>-0.64414184999207902</v>
      </c>
      <c r="AB25" s="160">
        <v>0.36271398107536201</v>
      </c>
      <c r="AC25" s="161">
        <v>-0.135903908051316</v>
      </c>
      <c r="AD25" s="153"/>
      <c r="AE25" s="162">
        <v>5.5048569088300399</v>
      </c>
      <c r="AF25" s="38"/>
      <c r="AG25" s="177">
        <v>41.3190905287913</v>
      </c>
      <c r="AH25" s="172">
        <v>52.115148888255398</v>
      </c>
      <c r="AI25" s="172">
        <v>58.413474750570103</v>
      </c>
      <c r="AJ25" s="172">
        <v>57.6913884050741</v>
      </c>
      <c r="AK25" s="172">
        <v>59.426647876282701</v>
      </c>
      <c r="AL25" s="178">
        <v>53.7931500897947</v>
      </c>
      <c r="AM25" s="172"/>
      <c r="AN25" s="179">
        <v>81.440680687001105</v>
      </c>
      <c r="AO25" s="180">
        <v>82.970989274515304</v>
      </c>
      <c r="AP25" s="181">
        <v>82.205834980758198</v>
      </c>
      <c r="AQ25" s="172"/>
      <c r="AR25" s="182">
        <v>61.911060058641397</v>
      </c>
      <c r="AS25" s="38"/>
      <c r="AT25" s="29">
        <v>2.79638286364345</v>
      </c>
      <c r="AU25" s="153">
        <v>-1.7398230144329101</v>
      </c>
      <c r="AV25" s="153">
        <v>2.6159802386206201</v>
      </c>
      <c r="AW25" s="153">
        <v>-0.97588624462905205</v>
      </c>
      <c r="AX25" s="153">
        <v>0.39901805256397299</v>
      </c>
      <c r="AY25" s="158">
        <v>0.50745992497276005</v>
      </c>
      <c r="AZ25" s="153"/>
      <c r="BA25" s="159">
        <v>-1.81514041895081</v>
      </c>
      <c r="BB25" s="160">
        <v>-5.56845021165016</v>
      </c>
      <c r="BC25" s="161">
        <v>-3.7458213833123399</v>
      </c>
      <c r="BD25" s="153"/>
      <c r="BE25" s="162">
        <v>-1.14964162574353</v>
      </c>
      <c r="BF25" s="38"/>
      <c r="BG25" s="39"/>
      <c r="BH25" s="39"/>
      <c r="BI25" s="39"/>
      <c r="BJ25" s="39"/>
      <c r="BK25" s="39"/>
      <c r="BL25" s="39"/>
      <c r="BM25" s="39"/>
      <c r="BN25" s="39"/>
      <c r="BO25" s="39"/>
      <c r="BP25" s="39"/>
      <c r="BQ25" s="39"/>
      <c r="BR25" s="39"/>
    </row>
    <row r="26" spans="1:70" x14ac:dyDescent="0.2">
      <c r="A26" s="20" t="s">
        <v>58</v>
      </c>
      <c r="B26" s="2" t="str">
        <f t="shared" si="0"/>
        <v>Petersburg/Chester, VA</v>
      </c>
      <c r="C26" s="2"/>
      <c r="D26" s="23" t="s">
        <v>93</v>
      </c>
      <c r="E26" s="26" t="s">
        <v>94</v>
      </c>
      <c r="F26" s="2"/>
      <c r="G26" s="177">
        <v>65.418927196346999</v>
      </c>
      <c r="H26" s="172">
        <v>72.812390739725998</v>
      </c>
      <c r="I26" s="172">
        <v>73.602575214611804</v>
      </c>
      <c r="J26" s="172">
        <v>72.942708821917805</v>
      </c>
      <c r="K26" s="172">
        <v>68.610791817351497</v>
      </c>
      <c r="L26" s="178">
        <v>70.677478757990798</v>
      </c>
      <c r="M26" s="172"/>
      <c r="N26" s="179">
        <v>79.433939579908596</v>
      </c>
      <c r="O26" s="180">
        <v>78.675009369863005</v>
      </c>
      <c r="P26" s="181">
        <v>79.054474474885794</v>
      </c>
      <c r="Q26" s="172"/>
      <c r="R26" s="182">
        <v>73.070906105675107</v>
      </c>
      <c r="S26" s="38"/>
      <c r="T26" s="29">
        <v>-4.4444416400156399</v>
      </c>
      <c r="U26" s="153">
        <v>4.0727660356315498</v>
      </c>
      <c r="V26" s="153">
        <v>2.3592273083300501</v>
      </c>
      <c r="W26" s="153">
        <v>3.3167512762829201</v>
      </c>
      <c r="X26" s="153">
        <v>2.0440535771010802</v>
      </c>
      <c r="Y26" s="158">
        <v>1.49902475781302</v>
      </c>
      <c r="Z26" s="153"/>
      <c r="AA26" s="159">
        <v>0.25401752352516999</v>
      </c>
      <c r="AB26" s="160">
        <v>2.4527922987937298</v>
      </c>
      <c r="AC26" s="161">
        <v>1.3362035658916001</v>
      </c>
      <c r="AD26" s="153"/>
      <c r="AE26" s="162">
        <v>1.4486391566893499</v>
      </c>
      <c r="AF26" s="38"/>
      <c r="AG26" s="177">
        <v>52.586430054794498</v>
      </c>
      <c r="AH26" s="172">
        <v>65.256724123287597</v>
      </c>
      <c r="AI26" s="172">
        <v>69.546945210045607</v>
      </c>
      <c r="AJ26" s="172">
        <v>68.575159543378902</v>
      </c>
      <c r="AK26" s="172">
        <v>66.752785310502205</v>
      </c>
      <c r="AL26" s="178">
        <v>64.543608848401803</v>
      </c>
      <c r="AM26" s="172"/>
      <c r="AN26" s="179">
        <v>79.425498004566194</v>
      </c>
      <c r="AO26" s="180">
        <v>81.176323511415504</v>
      </c>
      <c r="AP26" s="181">
        <v>80.300910757990806</v>
      </c>
      <c r="AQ26" s="172"/>
      <c r="AR26" s="182">
        <v>69.045695108284406</v>
      </c>
      <c r="AS26" s="38"/>
      <c r="AT26" s="29">
        <v>-2.1678525927207599</v>
      </c>
      <c r="AU26" s="153">
        <v>-0.87404602924774499</v>
      </c>
      <c r="AV26" s="153">
        <v>1.7631152726611099</v>
      </c>
      <c r="AW26" s="153">
        <v>7.2599192886312405E-2</v>
      </c>
      <c r="AX26" s="153">
        <v>0.174543485914053</v>
      </c>
      <c r="AY26" s="158">
        <v>-0.11441281592901199</v>
      </c>
      <c r="AZ26" s="153"/>
      <c r="BA26" s="159">
        <v>1.47377251838231</v>
      </c>
      <c r="BB26" s="160">
        <v>1.9763395063321001</v>
      </c>
      <c r="BC26" s="161">
        <v>1.7271747490764</v>
      </c>
      <c r="BD26" s="153"/>
      <c r="BE26" s="162">
        <v>0.49008456405534201</v>
      </c>
      <c r="BF26" s="38"/>
      <c r="BG26" s="39"/>
      <c r="BH26" s="39"/>
      <c r="BI26" s="39"/>
      <c r="BJ26" s="39"/>
      <c r="BK26" s="39"/>
      <c r="BL26" s="39"/>
      <c r="BM26" s="39"/>
      <c r="BN26" s="39"/>
      <c r="BO26" s="39"/>
      <c r="BP26" s="39"/>
      <c r="BQ26" s="39"/>
      <c r="BR26" s="39"/>
    </row>
    <row r="27" spans="1:70" x14ac:dyDescent="0.2">
      <c r="A27" s="20" t="s">
        <v>106</v>
      </c>
      <c r="B27" s="43" t="s">
        <v>49</v>
      </c>
      <c r="C27" s="2"/>
      <c r="D27" s="23" t="s">
        <v>93</v>
      </c>
      <c r="E27" s="26" t="s">
        <v>94</v>
      </c>
      <c r="F27" s="2"/>
      <c r="G27" s="177">
        <v>62.214009568403903</v>
      </c>
      <c r="H27" s="172">
        <v>80.8699328175895</v>
      </c>
      <c r="I27" s="172">
        <v>88.704901262214904</v>
      </c>
      <c r="J27" s="172">
        <v>89.390867263843603</v>
      </c>
      <c r="K27" s="172">
        <v>82.092893933224701</v>
      </c>
      <c r="L27" s="178">
        <v>80.654520969055298</v>
      </c>
      <c r="M27" s="172"/>
      <c r="N27" s="179">
        <v>96.2866754885993</v>
      </c>
      <c r="O27" s="180">
        <v>101.343473127035</v>
      </c>
      <c r="P27" s="181">
        <v>98.815074307817497</v>
      </c>
      <c r="Q27" s="172"/>
      <c r="R27" s="182">
        <v>85.843250494415997</v>
      </c>
      <c r="S27" s="38"/>
      <c r="T27" s="29">
        <v>4.7604344536804799</v>
      </c>
      <c r="U27" s="153">
        <v>14.7517704678796</v>
      </c>
      <c r="V27" s="153">
        <v>18.291091705713299</v>
      </c>
      <c r="W27" s="153">
        <v>20.4443454617846</v>
      </c>
      <c r="X27" s="153">
        <v>16.033720462989301</v>
      </c>
      <c r="Y27" s="158">
        <v>15.281306152580401</v>
      </c>
      <c r="Z27" s="153"/>
      <c r="AA27" s="159">
        <v>4.9185319180534099</v>
      </c>
      <c r="AB27" s="160">
        <v>9.5423288545757803</v>
      </c>
      <c r="AC27" s="161">
        <v>7.2397457261103799</v>
      </c>
      <c r="AD27" s="153"/>
      <c r="AE27" s="162">
        <v>12.506633916500601</v>
      </c>
      <c r="AF27" s="38"/>
      <c r="AG27" s="177">
        <v>56.239401211319198</v>
      </c>
      <c r="AH27" s="172">
        <v>71.715920449918499</v>
      </c>
      <c r="AI27" s="172">
        <v>74.885602351384307</v>
      </c>
      <c r="AJ27" s="172">
        <v>77.903679763843598</v>
      </c>
      <c r="AK27" s="172">
        <v>78.397072984527597</v>
      </c>
      <c r="AL27" s="178">
        <v>71.828335352198593</v>
      </c>
      <c r="AM27" s="172"/>
      <c r="AN27" s="179">
        <v>106.217922180374</v>
      </c>
      <c r="AO27" s="180">
        <v>105.141517966205</v>
      </c>
      <c r="AP27" s="181">
        <v>105.679720073289</v>
      </c>
      <c r="AQ27" s="172"/>
      <c r="AR27" s="182">
        <v>81.500159558224695</v>
      </c>
      <c r="AS27" s="38"/>
      <c r="AT27" s="29">
        <v>11.290316056965199</v>
      </c>
      <c r="AU27" s="153">
        <v>9.0809384596006808</v>
      </c>
      <c r="AV27" s="153">
        <v>8.5559955262526497</v>
      </c>
      <c r="AW27" s="153">
        <v>8.2281220266778803</v>
      </c>
      <c r="AX27" s="153">
        <v>10.169643921716901</v>
      </c>
      <c r="AY27" s="158">
        <v>9.3596263981852594</v>
      </c>
      <c r="AZ27" s="153"/>
      <c r="BA27" s="159">
        <v>14.3001957595144</v>
      </c>
      <c r="BB27" s="160">
        <v>11.1014367214601</v>
      </c>
      <c r="BC27" s="161">
        <v>12.6862630605078</v>
      </c>
      <c r="BD27" s="153"/>
      <c r="BE27" s="162">
        <v>10.5689224098029</v>
      </c>
      <c r="BF27" s="38"/>
      <c r="BG27" s="39"/>
      <c r="BH27" s="39"/>
      <c r="BI27" s="39"/>
      <c r="BJ27" s="39"/>
      <c r="BK27" s="39"/>
      <c r="BL27" s="39"/>
      <c r="BM27" s="39"/>
      <c r="BN27" s="39"/>
      <c r="BO27" s="39"/>
      <c r="BP27" s="39"/>
      <c r="BQ27" s="39"/>
      <c r="BR27" s="39"/>
    </row>
    <row r="28" spans="1:70" x14ac:dyDescent="0.2">
      <c r="A28" s="20" t="s">
        <v>54</v>
      </c>
      <c r="B28" s="2" t="str">
        <f t="shared" si="0"/>
        <v>Roanoke, VA</v>
      </c>
      <c r="C28" s="2"/>
      <c r="D28" s="23" t="s">
        <v>93</v>
      </c>
      <c r="E28" s="26" t="s">
        <v>94</v>
      </c>
      <c r="F28" s="2"/>
      <c r="G28" s="177">
        <v>55.035660746003501</v>
      </c>
      <c r="H28" s="172">
        <v>70.3258294849023</v>
      </c>
      <c r="I28" s="172">
        <v>76.956408525754796</v>
      </c>
      <c r="J28" s="172">
        <v>80.6623996447602</v>
      </c>
      <c r="K28" s="172">
        <v>72.455625222024807</v>
      </c>
      <c r="L28" s="178">
        <v>71.087184724689095</v>
      </c>
      <c r="M28" s="172"/>
      <c r="N28" s="179">
        <v>90.2197637655417</v>
      </c>
      <c r="O28" s="180">
        <v>92.379767317939596</v>
      </c>
      <c r="P28" s="181">
        <v>91.299765541740598</v>
      </c>
      <c r="Q28" s="172"/>
      <c r="R28" s="182">
        <v>76.862207815275298</v>
      </c>
      <c r="S28" s="38"/>
      <c r="T28" s="29">
        <v>15.61866536232</v>
      </c>
      <c r="U28" s="153">
        <v>-6.34322898448261</v>
      </c>
      <c r="V28" s="153">
        <v>-3.1437741448797598</v>
      </c>
      <c r="W28" s="153">
        <v>2.9766954685120699</v>
      </c>
      <c r="X28" s="153">
        <v>-1.5334551736937001</v>
      </c>
      <c r="Y28" s="158">
        <v>0.388921202293037</v>
      </c>
      <c r="Z28" s="153"/>
      <c r="AA28" s="159">
        <v>32.187707270663203</v>
      </c>
      <c r="AB28" s="160">
        <v>26.843227397046501</v>
      </c>
      <c r="AC28" s="161">
        <v>29.428742841774401</v>
      </c>
      <c r="AD28" s="153"/>
      <c r="AE28" s="162">
        <v>8.6632889822592194</v>
      </c>
      <c r="AF28" s="38"/>
      <c r="AG28" s="177">
        <v>47.467242895204201</v>
      </c>
      <c r="AH28" s="172">
        <v>68.469569271758402</v>
      </c>
      <c r="AI28" s="172">
        <v>76.563738454706893</v>
      </c>
      <c r="AJ28" s="172">
        <v>84.850216252220207</v>
      </c>
      <c r="AK28" s="172">
        <v>81.351527087033702</v>
      </c>
      <c r="AL28" s="178">
        <v>71.740458792184697</v>
      </c>
      <c r="AM28" s="172"/>
      <c r="AN28" s="179">
        <v>97.388330817051497</v>
      </c>
      <c r="AO28" s="180">
        <v>88.325731793960898</v>
      </c>
      <c r="AP28" s="181">
        <v>92.857031305506197</v>
      </c>
      <c r="AQ28" s="172"/>
      <c r="AR28" s="182">
        <v>77.773765224562197</v>
      </c>
      <c r="AS28" s="38"/>
      <c r="AT28" s="29">
        <v>0.54815190813037296</v>
      </c>
      <c r="AU28" s="153">
        <v>-4.0022951688403898</v>
      </c>
      <c r="AV28" s="153">
        <v>-1.6597409826295</v>
      </c>
      <c r="AW28" s="153">
        <v>5.9650928160326098</v>
      </c>
      <c r="AX28" s="153">
        <v>6.4029416161806596</v>
      </c>
      <c r="AY28" s="158">
        <v>1.63887024285053</v>
      </c>
      <c r="AZ28" s="153"/>
      <c r="BA28" s="159">
        <v>24.8413902538732</v>
      </c>
      <c r="BB28" s="160">
        <v>16.749160185109201</v>
      </c>
      <c r="BC28" s="161">
        <v>20.857294407790398</v>
      </c>
      <c r="BD28" s="153"/>
      <c r="BE28" s="162">
        <v>7.4684822073693704</v>
      </c>
      <c r="BF28" s="38"/>
      <c r="BG28" s="39"/>
      <c r="BH28" s="39"/>
      <c r="BI28" s="39"/>
      <c r="BJ28" s="39"/>
      <c r="BK28" s="39"/>
      <c r="BL28" s="39"/>
      <c r="BM28" s="39"/>
      <c r="BN28" s="39"/>
      <c r="BO28" s="39"/>
      <c r="BP28" s="39"/>
      <c r="BQ28" s="39"/>
      <c r="BR28" s="39"/>
    </row>
    <row r="29" spans="1:70" x14ac:dyDescent="0.2">
      <c r="A29" s="20" t="s">
        <v>55</v>
      </c>
      <c r="B29" s="2" t="str">
        <f t="shared" si="0"/>
        <v>Charlottesville, VA</v>
      </c>
      <c r="C29" s="2"/>
      <c r="D29" s="23" t="s">
        <v>93</v>
      </c>
      <c r="E29" s="26" t="s">
        <v>94</v>
      </c>
      <c r="F29" s="2"/>
      <c r="G29" s="177">
        <v>79.823765347885399</v>
      </c>
      <c r="H29" s="172">
        <v>94.061391541609794</v>
      </c>
      <c r="I29" s="172">
        <v>101.901122588189</v>
      </c>
      <c r="J29" s="172">
        <v>102.42698889105399</v>
      </c>
      <c r="K29" s="172">
        <v>107.114993178717</v>
      </c>
      <c r="L29" s="178">
        <v>97.065652309491298</v>
      </c>
      <c r="M29" s="172"/>
      <c r="N29" s="179">
        <v>154.131939193139</v>
      </c>
      <c r="O29" s="180">
        <v>157.90515883843301</v>
      </c>
      <c r="P29" s="181">
        <v>156.01854901578599</v>
      </c>
      <c r="Q29" s="172"/>
      <c r="R29" s="182">
        <v>113.909337082718</v>
      </c>
      <c r="S29" s="38"/>
      <c r="T29" s="29">
        <v>-1.86268394024331</v>
      </c>
      <c r="U29" s="153">
        <v>-5.5051249471726598</v>
      </c>
      <c r="V29" s="153">
        <v>-6.9494566751975801</v>
      </c>
      <c r="W29" s="153">
        <v>-3.5455599440822598</v>
      </c>
      <c r="X29" s="153">
        <v>10.037942071195101</v>
      </c>
      <c r="Y29" s="158">
        <v>-1.74098790695731</v>
      </c>
      <c r="Z29" s="153"/>
      <c r="AA29" s="159">
        <v>15.710238452909699</v>
      </c>
      <c r="AB29" s="160">
        <v>9.2258309466962594</v>
      </c>
      <c r="AC29" s="161">
        <v>12.335409970889099</v>
      </c>
      <c r="AD29" s="153"/>
      <c r="AE29" s="162">
        <v>3.3257972559451199</v>
      </c>
      <c r="AF29" s="38"/>
      <c r="AG29" s="177">
        <v>76.097479536152704</v>
      </c>
      <c r="AH29" s="172">
        <v>89.372872247125301</v>
      </c>
      <c r="AI29" s="172">
        <v>93.939458682517994</v>
      </c>
      <c r="AJ29" s="172">
        <v>97.368926135256203</v>
      </c>
      <c r="AK29" s="172">
        <v>111.686132820113</v>
      </c>
      <c r="AL29" s="178">
        <v>93.692973884232998</v>
      </c>
      <c r="AM29" s="172"/>
      <c r="AN29" s="179">
        <v>185.47325618787701</v>
      </c>
      <c r="AO29" s="180">
        <v>188.006700448255</v>
      </c>
      <c r="AP29" s="181">
        <v>186.73997831806599</v>
      </c>
      <c r="AQ29" s="172"/>
      <c r="AR29" s="182">
        <v>120.277832293899</v>
      </c>
      <c r="AS29" s="38"/>
      <c r="AT29" s="29">
        <v>-6.4225045712837199</v>
      </c>
      <c r="AU29" s="153">
        <v>-10.2668769930824</v>
      </c>
      <c r="AV29" s="153">
        <v>-9.3484726728647605</v>
      </c>
      <c r="AW29" s="153">
        <v>-11.383756771938801</v>
      </c>
      <c r="AX29" s="153">
        <v>-2.04134411445352</v>
      </c>
      <c r="AY29" s="158">
        <v>-7.8616606327882703</v>
      </c>
      <c r="AZ29" s="153"/>
      <c r="BA29" s="159">
        <v>13.381341385654199</v>
      </c>
      <c r="BB29" s="160">
        <v>13.4009844213456</v>
      </c>
      <c r="BC29" s="161">
        <v>13.3912286756022</v>
      </c>
      <c r="BD29" s="153"/>
      <c r="BE29" s="162">
        <v>0.49361235686992999</v>
      </c>
      <c r="BF29" s="38"/>
      <c r="BG29" s="39"/>
      <c r="BH29" s="39"/>
      <c r="BI29" s="39"/>
      <c r="BJ29" s="39"/>
      <c r="BK29" s="39"/>
      <c r="BL29" s="39"/>
      <c r="BM29" s="39"/>
      <c r="BN29" s="39"/>
      <c r="BO29" s="39"/>
      <c r="BP29" s="39"/>
      <c r="BQ29" s="39"/>
      <c r="BR29" s="39"/>
    </row>
    <row r="30" spans="1:70" x14ac:dyDescent="0.2">
      <c r="A30" s="20" t="s">
        <v>107</v>
      </c>
      <c r="B30" t="s">
        <v>56</v>
      </c>
      <c r="C30" s="2"/>
      <c r="D30" s="23" t="s">
        <v>93</v>
      </c>
      <c r="E30" s="26" t="s">
        <v>94</v>
      </c>
      <c r="F30" s="2"/>
      <c r="G30" s="177">
        <v>57.162902469306097</v>
      </c>
      <c r="H30" s="172">
        <v>74.537514139881296</v>
      </c>
      <c r="I30" s="172">
        <v>82.5080673196302</v>
      </c>
      <c r="J30" s="172">
        <v>82.700604221271803</v>
      </c>
      <c r="K30" s="172">
        <v>83.577921092564395</v>
      </c>
      <c r="L30" s="178">
        <v>76.097401848530794</v>
      </c>
      <c r="M30" s="172"/>
      <c r="N30" s="179">
        <v>102.33562422403</v>
      </c>
      <c r="O30" s="180">
        <v>100.12935439370899</v>
      </c>
      <c r="P30" s="181">
        <v>101.23248930887</v>
      </c>
      <c r="Q30" s="172"/>
      <c r="R30" s="182">
        <v>83.278855408627706</v>
      </c>
      <c r="S30" s="38"/>
      <c r="T30" s="29">
        <v>22.553886281354501</v>
      </c>
      <c r="U30" s="153">
        <v>18.734638618353099</v>
      </c>
      <c r="V30" s="153">
        <v>23.343870632018199</v>
      </c>
      <c r="W30" s="153">
        <v>20.545225880303899</v>
      </c>
      <c r="X30" s="153">
        <v>7.3155350835877702</v>
      </c>
      <c r="Y30" s="158">
        <v>17.871423866679599</v>
      </c>
      <c r="Z30" s="153"/>
      <c r="AA30" s="159">
        <v>-9.0148466982150897</v>
      </c>
      <c r="AB30" s="160">
        <v>-12.6737444944291</v>
      </c>
      <c r="AC30" s="161">
        <v>-10.861903702649199</v>
      </c>
      <c r="AD30" s="153"/>
      <c r="AE30" s="162">
        <v>6.0038650159903701</v>
      </c>
      <c r="AF30" s="38"/>
      <c r="AG30" s="177">
        <v>57.579170920126899</v>
      </c>
      <c r="AH30" s="172">
        <v>70.501224306800907</v>
      </c>
      <c r="AI30" s="172">
        <v>78.260002069250902</v>
      </c>
      <c r="AJ30" s="172">
        <v>80.809541660918697</v>
      </c>
      <c r="AK30" s="172">
        <v>86.441499517174705</v>
      </c>
      <c r="AL30" s="178">
        <v>74.718287694854396</v>
      </c>
      <c r="AM30" s="172"/>
      <c r="AN30" s="179">
        <v>106.509641674713</v>
      </c>
      <c r="AO30" s="180">
        <v>105.177198234239</v>
      </c>
      <c r="AP30" s="181">
        <v>105.843419954476</v>
      </c>
      <c r="AQ30" s="172"/>
      <c r="AR30" s="182">
        <v>83.611182626174994</v>
      </c>
      <c r="AS30" s="38"/>
      <c r="AT30" s="29">
        <v>11.3865139418252</v>
      </c>
      <c r="AU30" s="153">
        <v>6.1132260659634996</v>
      </c>
      <c r="AV30" s="153">
        <v>7.6182360682325898</v>
      </c>
      <c r="AW30" s="153">
        <v>8.9377480218702399</v>
      </c>
      <c r="AX30" s="153">
        <v>4.7027782412888302</v>
      </c>
      <c r="AY30" s="158">
        <v>7.4801010925680496</v>
      </c>
      <c r="AZ30" s="153"/>
      <c r="BA30" s="159">
        <v>-4.4316846744764504</v>
      </c>
      <c r="BB30" s="160">
        <v>-6.2549978135464199</v>
      </c>
      <c r="BC30" s="161">
        <v>-5.3463834301602997</v>
      </c>
      <c r="BD30" s="153"/>
      <c r="BE30" s="162">
        <v>2.4584155024169099</v>
      </c>
      <c r="BF30" s="38"/>
      <c r="BG30" s="39"/>
      <c r="BH30" s="39"/>
      <c r="BI30" s="39"/>
      <c r="BJ30" s="39"/>
      <c r="BK30" s="39"/>
      <c r="BL30" s="39"/>
      <c r="BM30" s="39"/>
      <c r="BN30" s="39"/>
      <c r="BO30" s="39"/>
      <c r="BP30" s="39"/>
      <c r="BQ30" s="39"/>
      <c r="BR30" s="39"/>
    </row>
    <row r="31" spans="1:70" x14ac:dyDescent="0.2">
      <c r="A31" s="20" t="s">
        <v>52</v>
      </c>
      <c r="B31" s="2" t="str">
        <f t="shared" si="0"/>
        <v>Staunton &amp; Harrisonburg, VA</v>
      </c>
      <c r="C31" s="2"/>
      <c r="D31" s="23" t="s">
        <v>93</v>
      </c>
      <c r="E31" s="26" t="s">
        <v>94</v>
      </c>
      <c r="F31" s="2"/>
      <c r="G31" s="177">
        <v>56.134993021632901</v>
      </c>
      <c r="H31" s="172">
        <v>70.375167480809395</v>
      </c>
      <c r="I31" s="172">
        <v>76.308740404745194</v>
      </c>
      <c r="J31" s="172">
        <v>79.9782309839497</v>
      </c>
      <c r="K31" s="172">
        <v>71.080361130495405</v>
      </c>
      <c r="L31" s="178">
        <v>70.775498604326501</v>
      </c>
      <c r="M31" s="172"/>
      <c r="N31" s="179">
        <v>87.537344731332794</v>
      </c>
      <c r="O31" s="180">
        <v>87.295741451500305</v>
      </c>
      <c r="P31" s="181">
        <v>87.4165430914166</v>
      </c>
      <c r="Q31" s="172"/>
      <c r="R31" s="182">
        <v>75.5300827434951</v>
      </c>
      <c r="S31" s="38"/>
      <c r="T31" s="29">
        <v>14.540197660948801</v>
      </c>
      <c r="U31" s="153">
        <v>15.1045083437216</v>
      </c>
      <c r="V31" s="153">
        <v>25.190292567077101</v>
      </c>
      <c r="W31" s="153">
        <v>19.285864387798899</v>
      </c>
      <c r="X31" s="153">
        <v>22.699923174194701</v>
      </c>
      <c r="Y31" s="158">
        <v>19.520420036031599</v>
      </c>
      <c r="Z31" s="153"/>
      <c r="AA31" s="159">
        <v>13.1786031255957</v>
      </c>
      <c r="AB31" s="160">
        <v>3.78680925354801</v>
      </c>
      <c r="AC31" s="161">
        <v>8.2859121643732099</v>
      </c>
      <c r="AD31" s="153"/>
      <c r="AE31" s="162">
        <v>15.5559951029086</v>
      </c>
      <c r="AF31" s="38"/>
      <c r="AG31" s="177">
        <v>46.385249912770398</v>
      </c>
      <c r="AH31" s="172">
        <v>59.581674371946903</v>
      </c>
      <c r="AI31" s="172">
        <v>65.149043527564501</v>
      </c>
      <c r="AJ31" s="172">
        <v>70.491636427076003</v>
      </c>
      <c r="AK31" s="172">
        <v>74.338855547801799</v>
      </c>
      <c r="AL31" s="178">
        <v>63.189291957431898</v>
      </c>
      <c r="AM31" s="172"/>
      <c r="AN31" s="179">
        <v>100.687713276343</v>
      </c>
      <c r="AO31" s="180">
        <v>94.336789078855503</v>
      </c>
      <c r="AP31" s="181">
        <v>97.512251177599396</v>
      </c>
      <c r="AQ31" s="172"/>
      <c r="AR31" s="182">
        <v>72.995851734622605</v>
      </c>
      <c r="AS31" s="38"/>
      <c r="AT31" s="29">
        <v>10.029106372480999</v>
      </c>
      <c r="AU31" s="153">
        <v>9.0600485656184802</v>
      </c>
      <c r="AV31" s="153">
        <v>15.167969171570901</v>
      </c>
      <c r="AW31" s="153">
        <v>14.473847491985399</v>
      </c>
      <c r="AX31" s="153">
        <v>21.872989063368401</v>
      </c>
      <c r="AY31" s="158">
        <v>14.5079329045415</v>
      </c>
      <c r="AZ31" s="153"/>
      <c r="BA31" s="159">
        <v>21.746258436712299</v>
      </c>
      <c r="BB31" s="160">
        <v>11.464090071270499</v>
      </c>
      <c r="BC31" s="161">
        <v>16.5458384551163</v>
      </c>
      <c r="BD31" s="153"/>
      <c r="BE31" s="162">
        <v>15.2800624564867</v>
      </c>
      <c r="BF31" s="38"/>
      <c r="BG31" s="39"/>
      <c r="BH31" s="39"/>
      <c r="BI31" s="39"/>
      <c r="BJ31" s="39"/>
      <c r="BK31" s="39"/>
      <c r="BL31" s="39"/>
      <c r="BM31" s="39"/>
      <c r="BN31" s="39"/>
      <c r="BO31" s="39"/>
      <c r="BP31" s="39"/>
      <c r="BQ31" s="39"/>
      <c r="BR31" s="39"/>
    </row>
    <row r="32" spans="1:70" x14ac:dyDescent="0.2">
      <c r="A32" s="20" t="s">
        <v>51</v>
      </c>
      <c r="B32" s="2" t="str">
        <f t="shared" si="0"/>
        <v>Blacksburg &amp; Wytheville, VA</v>
      </c>
      <c r="C32" s="2"/>
      <c r="D32" s="23" t="s">
        <v>93</v>
      </c>
      <c r="E32" s="26" t="s">
        <v>94</v>
      </c>
      <c r="F32" s="2"/>
      <c r="G32" s="177">
        <v>48.370974658869301</v>
      </c>
      <c r="H32" s="172">
        <v>55.7747933723196</v>
      </c>
      <c r="I32" s="172">
        <v>55.722906432748502</v>
      </c>
      <c r="J32" s="172">
        <v>57.546803118908301</v>
      </c>
      <c r="K32" s="172">
        <v>59.420962962962903</v>
      </c>
      <c r="L32" s="178">
        <v>55.367288109161699</v>
      </c>
      <c r="M32" s="172"/>
      <c r="N32" s="179">
        <v>81.613025341130594</v>
      </c>
      <c r="O32" s="180">
        <v>73.545972709551606</v>
      </c>
      <c r="P32" s="181">
        <v>77.579499025341093</v>
      </c>
      <c r="Q32" s="172"/>
      <c r="R32" s="182">
        <v>61.713634085213002</v>
      </c>
      <c r="S32" s="38"/>
      <c r="T32" s="29">
        <v>13.6966233709612</v>
      </c>
      <c r="U32" s="153">
        <v>-0.618476116619044</v>
      </c>
      <c r="V32" s="153">
        <v>-5.2789942736572799</v>
      </c>
      <c r="W32" s="153">
        <v>-6.7484694510939098</v>
      </c>
      <c r="X32" s="153">
        <v>2.2038958886711701</v>
      </c>
      <c r="Y32" s="158">
        <v>-0.18345747224554901</v>
      </c>
      <c r="Z32" s="153"/>
      <c r="AA32" s="159">
        <v>-2.4501622529640001</v>
      </c>
      <c r="AB32" s="160">
        <v>-8.6983447656008792</v>
      </c>
      <c r="AC32" s="161">
        <v>-5.5150845222427503</v>
      </c>
      <c r="AD32" s="153"/>
      <c r="AE32" s="162">
        <v>-2.1662791583434</v>
      </c>
      <c r="AF32" s="38"/>
      <c r="AG32" s="177">
        <v>41.141301106183903</v>
      </c>
      <c r="AH32" s="172">
        <v>52.3904575800399</v>
      </c>
      <c r="AI32" s="172">
        <v>56.639308025924599</v>
      </c>
      <c r="AJ32" s="172">
        <v>59.421674382340001</v>
      </c>
      <c r="AK32" s="172">
        <v>59.199150584795298</v>
      </c>
      <c r="AL32" s="178">
        <v>53.758325308954802</v>
      </c>
      <c r="AM32" s="172"/>
      <c r="AN32" s="179">
        <v>88.460134015594505</v>
      </c>
      <c r="AO32" s="180">
        <v>78.214222709551606</v>
      </c>
      <c r="AP32" s="181">
        <v>83.337178362572999</v>
      </c>
      <c r="AQ32" s="172"/>
      <c r="AR32" s="182">
        <v>62.209190846815702</v>
      </c>
      <c r="AS32" s="38"/>
      <c r="AT32" s="29">
        <v>-3.3681137086734299</v>
      </c>
      <c r="AU32" s="153">
        <v>-1.5707454517716899</v>
      </c>
      <c r="AV32" s="153">
        <v>-0.32386483875209698</v>
      </c>
      <c r="AW32" s="153">
        <v>-1.1591455064635201</v>
      </c>
      <c r="AX32" s="153">
        <v>1.0288348087527099</v>
      </c>
      <c r="AY32" s="158">
        <v>-0.93916694107936705</v>
      </c>
      <c r="AZ32" s="153"/>
      <c r="BA32" s="159">
        <v>4.9420186414043403</v>
      </c>
      <c r="BB32" s="160">
        <v>-2.3663014541614098</v>
      </c>
      <c r="BC32" s="161">
        <v>1.3808646324892599</v>
      </c>
      <c r="BD32" s="153"/>
      <c r="BE32" s="162">
        <v>-6.4208253943803306E-2</v>
      </c>
      <c r="BF32" s="38"/>
      <c r="BG32" s="39"/>
      <c r="BH32" s="39"/>
      <c r="BI32" s="39"/>
      <c r="BJ32" s="39"/>
      <c r="BK32" s="39"/>
      <c r="BL32" s="39"/>
      <c r="BM32" s="39"/>
      <c r="BN32" s="39"/>
      <c r="BO32" s="39"/>
      <c r="BP32" s="39"/>
      <c r="BQ32" s="39"/>
      <c r="BR32" s="39"/>
    </row>
    <row r="33" spans="1:70" x14ac:dyDescent="0.2">
      <c r="A33" s="20" t="s">
        <v>50</v>
      </c>
      <c r="B33" s="2" t="str">
        <f t="shared" si="0"/>
        <v>Lynchburg, VA</v>
      </c>
      <c r="C33" s="2"/>
      <c r="D33" s="23" t="s">
        <v>93</v>
      </c>
      <c r="E33" s="26" t="s">
        <v>94</v>
      </c>
      <c r="F33" s="2"/>
      <c r="G33" s="177">
        <v>44.781411729141404</v>
      </c>
      <c r="H33" s="172">
        <v>65.169703748488502</v>
      </c>
      <c r="I33" s="172">
        <v>70.931130592502996</v>
      </c>
      <c r="J33" s="172">
        <v>80.046357315598499</v>
      </c>
      <c r="K33" s="172">
        <v>69.650281136638398</v>
      </c>
      <c r="L33" s="178">
        <v>66.115776904474004</v>
      </c>
      <c r="M33" s="172"/>
      <c r="N33" s="179">
        <v>72.603195284159597</v>
      </c>
      <c r="O33" s="180">
        <v>69.081181983071303</v>
      </c>
      <c r="P33" s="181">
        <v>70.842188633615393</v>
      </c>
      <c r="Q33" s="172"/>
      <c r="R33" s="182">
        <v>67.466180255657207</v>
      </c>
      <c r="S33" s="38"/>
      <c r="T33" s="29">
        <v>-2.6392908613045201</v>
      </c>
      <c r="U33" s="153">
        <v>-5.9535597528920903</v>
      </c>
      <c r="V33" s="153">
        <v>-6.0632188753994498</v>
      </c>
      <c r="W33" s="153">
        <v>14.8218401664944</v>
      </c>
      <c r="X33" s="153">
        <v>26.861086500242799</v>
      </c>
      <c r="Y33" s="158">
        <v>4.80714701861198</v>
      </c>
      <c r="Z33" s="153"/>
      <c r="AA33" s="159">
        <v>12.397165470807201</v>
      </c>
      <c r="AB33" s="160">
        <v>-3.6072520719912</v>
      </c>
      <c r="AC33" s="161">
        <v>3.9796906276335502</v>
      </c>
      <c r="AD33" s="153"/>
      <c r="AE33" s="162">
        <v>4.55752110043976</v>
      </c>
      <c r="AF33" s="38"/>
      <c r="AG33" s="177">
        <v>44.0444135429262</v>
      </c>
      <c r="AH33" s="172">
        <v>64.105099002418299</v>
      </c>
      <c r="AI33" s="172">
        <v>71.449195888754502</v>
      </c>
      <c r="AJ33" s="172">
        <v>73.736497883917707</v>
      </c>
      <c r="AK33" s="172">
        <v>73.194693923821006</v>
      </c>
      <c r="AL33" s="178">
        <v>65.305980048367502</v>
      </c>
      <c r="AM33" s="172"/>
      <c r="AN33" s="179">
        <v>95.245152660217599</v>
      </c>
      <c r="AO33" s="180">
        <v>81.614316051995104</v>
      </c>
      <c r="AP33" s="181">
        <v>88.429734356106394</v>
      </c>
      <c r="AQ33" s="172"/>
      <c r="AR33" s="182">
        <v>71.912766993435795</v>
      </c>
      <c r="AS33" s="38"/>
      <c r="AT33" s="29">
        <v>2.7986398806381199</v>
      </c>
      <c r="AU33" s="153">
        <v>-3.2503537094413901</v>
      </c>
      <c r="AV33" s="153">
        <v>-2.56945710149673</v>
      </c>
      <c r="AW33" s="153">
        <v>0.42645924968473697</v>
      </c>
      <c r="AX33" s="153">
        <v>9.8396964632213102</v>
      </c>
      <c r="AY33" s="158">
        <v>1.25000312156898</v>
      </c>
      <c r="AZ33" s="153"/>
      <c r="BA33" s="159">
        <v>25.9558139449307</v>
      </c>
      <c r="BB33" s="160">
        <v>7.7775938042685198</v>
      </c>
      <c r="BC33" s="161">
        <v>16.8602872290299</v>
      </c>
      <c r="BD33" s="153"/>
      <c r="BE33" s="162">
        <v>6.2358535520212097</v>
      </c>
      <c r="BF33" s="38"/>
      <c r="BG33" s="39"/>
      <c r="BH33" s="39"/>
      <c r="BI33" s="39"/>
      <c r="BJ33" s="39"/>
      <c r="BK33" s="39"/>
      <c r="BL33" s="39"/>
      <c r="BM33" s="39"/>
      <c r="BN33" s="39"/>
      <c r="BO33" s="39"/>
      <c r="BP33" s="39"/>
      <c r="BQ33" s="39"/>
      <c r="BR33" s="39"/>
    </row>
    <row r="34" spans="1:70" x14ac:dyDescent="0.2">
      <c r="A34" s="20" t="s">
        <v>24</v>
      </c>
      <c r="B34" s="2" t="str">
        <f t="shared" si="0"/>
        <v>Central Virginia</v>
      </c>
      <c r="C34" s="2"/>
      <c r="D34" s="23" t="s">
        <v>93</v>
      </c>
      <c r="E34" s="26" t="s">
        <v>94</v>
      </c>
      <c r="F34" s="2"/>
      <c r="G34" s="177">
        <v>58.531826251805398</v>
      </c>
      <c r="H34" s="172">
        <v>78.516267753972002</v>
      </c>
      <c r="I34" s="172">
        <v>88.0671136254212</v>
      </c>
      <c r="J34" s="172">
        <v>90.317038998555603</v>
      </c>
      <c r="K34" s="172">
        <v>82.875971051997993</v>
      </c>
      <c r="L34" s="178">
        <v>79.661643536350496</v>
      </c>
      <c r="M34" s="172"/>
      <c r="N34" s="179">
        <v>96.520727311025496</v>
      </c>
      <c r="O34" s="180">
        <v>94.260370426095307</v>
      </c>
      <c r="P34" s="181">
        <v>95.390548868560401</v>
      </c>
      <c r="Q34" s="172"/>
      <c r="R34" s="182">
        <v>84.155616488410402</v>
      </c>
      <c r="S34" s="38"/>
      <c r="T34" s="29">
        <v>-8.5785697384754195E-2</v>
      </c>
      <c r="U34" s="153">
        <v>3.5345320043587498</v>
      </c>
      <c r="V34" s="153">
        <v>3.4507293498818399</v>
      </c>
      <c r="W34" s="153">
        <v>5.1920618906147498</v>
      </c>
      <c r="X34" s="153">
        <v>4.8893662194546996</v>
      </c>
      <c r="Y34" s="158">
        <v>3.6129450729999699</v>
      </c>
      <c r="Z34" s="153"/>
      <c r="AA34" s="159">
        <v>-0.41445434928767799</v>
      </c>
      <c r="AB34" s="160">
        <v>-6.5517761048511698</v>
      </c>
      <c r="AC34" s="161">
        <v>-3.5443461814186699</v>
      </c>
      <c r="AD34" s="153"/>
      <c r="AE34" s="162">
        <v>1.1814352174481999</v>
      </c>
      <c r="AF34" s="38"/>
      <c r="AG34" s="177">
        <v>54.173748495425997</v>
      </c>
      <c r="AH34" s="172">
        <v>73.713177810543996</v>
      </c>
      <c r="AI34" s="172">
        <v>83.1242963107847</v>
      </c>
      <c r="AJ34" s="172">
        <v>83.783957330283997</v>
      </c>
      <c r="AK34" s="172">
        <v>82.818729387337498</v>
      </c>
      <c r="AL34" s="178">
        <v>75.522781866875306</v>
      </c>
      <c r="AM34" s="172"/>
      <c r="AN34" s="179">
        <v>109.113919941622</v>
      </c>
      <c r="AO34" s="180">
        <v>107.06052314034601</v>
      </c>
      <c r="AP34" s="181">
        <v>108.087221540984</v>
      </c>
      <c r="AQ34" s="172"/>
      <c r="AR34" s="182">
        <v>84.826907488049301</v>
      </c>
      <c r="AS34" s="38"/>
      <c r="AT34" s="29">
        <v>0.66911964607087904</v>
      </c>
      <c r="AU34" s="153">
        <v>-1.83483129813434</v>
      </c>
      <c r="AV34" s="153">
        <v>0.15878200212847099</v>
      </c>
      <c r="AW34" s="153">
        <v>-0.74446580836223297</v>
      </c>
      <c r="AX34" s="153">
        <v>0.58891689118955803</v>
      </c>
      <c r="AY34" s="158">
        <v>-0.27188667931091498</v>
      </c>
      <c r="AZ34" s="153"/>
      <c r="BA34" s="159">
        <v>6.2066372798995397</v>
      </c>
      <c r="BB34" s="160">
        <v>2.6727763531463702</v>
      </c>
      <c r="BC34" s="161">
        <v>4.4265951608287502</v>
      </c>
      <c r="BD34" s="153"/>
      <c r="BE34" s="162">
        <v>1.3888831562901001</v>
      </c>
      <c r="BF34" s="38"/>
      <c r="BG34" s="39"/>
      <c r="BH34" s="39"/>
      <c r="BI34" s="39"/>
      <c r="BJ34" s="39"/>
      <c r="BK34" s="39"/>
      <c r="BL34" s="39"/>
      <c r="BM34" s="39"/>
      <c r="BN34" s="39"/>
      <c r="BO34" s="39"/>
      <c r="BP34" s="39"/>
      <c r="BQ34" s="39"/>
      <c r="BR34" s="39"/>
    </row>
    <row r="35" spans="1:70" x14ac:dyDescent="0.2">
      <c r="A35" s="20" t="s">
        <v>25</v>
      </c>
      <c r="B35" s="2" t="str">
        <f t="shared" si="0"/>
        <v>Chesapeake Bay</v>
      </c>
      <c r="C35" s="2"/>
      <c r="D35" s="23" t="s">
        <v>93</v>
      </c>
      <c r="E35" s="26" t="s">
        <v>94</v>
      </c>
      <c r="F35" s="2"/>
      <c r="G35" s="177">
        <v>63.405926505082</v>
      </c>
      <c r="H35" s="172">
        <v>89.230914777169602</v>
      </c>
      <c r="I35" s="172">
        <v>96.845887412040597</v>
      </c>
      <c r="J35" s="172">
        <v>96.816207974980401</v>
      </c>
      <c r="K35" s="172">
        <v>77.315160281469801</v>
      </c>
      <c r="L35" s="178">
        <v>84.722819390148501</v>
      </c>
      <c r="M35" s="172"/>
      <c r="N35" s="179">
        <v>100.296497263487</v>
      </c>
      <c r="O35" s="180">
        <v>108.656684910086</v>
      </c>
      <c r="P35" s="181">
        <v>104.476591086786</v>
      </c>
      <c r="Q35" s="172"/>
      <c r="R35" s="182">
        <v>90.366754160616495</v>
      </c>
      <c r="S35" s="38"/>
      <c r="T35" s="29">
        <v>-3.97529052987178</v>
      </c>
      <c r="U35" s="153">
        <v>-0.55134644706919</v>
      </c>
      <c r="V35" s="153">
        <v>9.0393034281485303</v>
      </c>
      <c r="W35" s="153">
        <v>13.410111207511299</v>
      </c>
      <c r="X35" s="153">
        <v>-10.8154821209492</v>
      </c>
      <c r="Y35" s="158">
        <v>1.67551603752361</v>
      </c>
      <c r="Z35" s="153"/>
      <c r="AA35" s="159">
        <v>-6.3817349566728199</v>
      </c>
      <c r="AB35" s="160">
        <v>-5.2152325502960402</v>
      </c>
      <c r="AC35" s="161">
        <v>-5.7787542822451199</v>
      </c>
      <c r="AD35" s="153"/>
      <c r="AE35" s="162">
        <v>-0.913954989303701</v>
      </c>
      <c r="AF35" s="38"/>
      <c r="AG35" s="177">
        <v>59.298049257232201</v>
      </c>
      <c r="AH35" s="172">
        <v>78.845379202501903</v>
      </c>
      <c r="AI35" s="172">
        <v>83.113833072713007</v>
      </c>
      <c r="AJ35" s="172">
        <v>84.167904612978802</v>
      </c>
      <c r="AK35" s="172">
        <v>80.344648162626996</v>
      </c>
      <c r="AL35" s="178">
        <v>77.153962861610594</v>
      </c>
      <c r="AM35" s="172"/>
      <c r="AN35" s="179">
        <v>112.88138193901401</v>
      </c>
      <c r="AO35" s="180">
        <v>121.05159499609</v>
      </c>
      <c r="AP35" s="181">
        <v>116.966488467552</v>
      </c>
      <c r="AQ35" s="172"/>
      <c r="AR35" s="182">
        <v>88.528970177594104</v>
      </c>
      <c r="AS35" s="38"/>
      <c r="AT35" s="29">
        <v>2.9707571008926501</v>
      </c>
      <c r="AU35" s="153">
        <v>-6.2264444693501098</v>
      </c>
      <c r="AV35" s="153">
        <v>-2.8480412031240898</v>
      </c>
      <c r="AW35" s="153">
        <v>-2.6841583253077301</v>
      </c>
      <c r="AX35" s="153">
        <v>-5.8367601941492202</v>
      </c>
      <c r="AY35" s="158">
        <v>-3.3237101745501199</v>
      </c>
      <c r="AZ35" s="153"/>
      <c r="BA35" s="159">
        <v>1.43558556302065</v>
      </c>
      <c r="BB35" s="160">
        <v>1.6125767664772499</v>
      </c>
      <c r="BC35" s="161">
        <v>1.5270948656146599</v>
      </c>
      <c r="BD35" s="153"/>
      <c r="BE35" s="162">
        <v>-1.54803199470868</v>
      </c>
      <c r="BF35" s="38"/>
      <c r="BG35" s="39"/>
      <c r="BH35" s="39"/>
      <c r="BI35" s="39"/>
      <c r="BJ35" s="39"/>
      <c r="BK35" s="39"/>
      <c r="BL35" s="39"/>
      <c r="BM35" s="39"/>
      <c r="BN35" s="39"/>
      <c r="BO35" s="39"/>
      <c r="BP35" s="39"/>
      <c r="BQ35" s="39"/>
      <c r="BR35" s="39"/>
    </row>
    <row r="36" spans="1:70" x14ac:dyDescent="0.2">
      <c r="A36" s="20" t="s">
        <v>26</v>
      </c>
      <c r="B36" s="2" t="str">
        <f t="shared" si="0"/>
        <v>Coastal Virginia - Eastern Shore</v>
      </c>
      <c r="C36" s="2"/>
      <c r="D36" s="23" t="s">
        <v>93</v>
      </c>
      <c r="E36" s="26" t="s">
        <v>94</v>
      </c>
      <c r="F36" s="2"/>
      <c r="G36" s="177">
        <v>75.697506830601</v>
      </c>
      <c r="H36" s="172">
        <v>94.141687158469907</v>
      </c>
      <c r="I36" s="172">
        <v>100.03443989071</v>
      </c>
      <c r="J36" s="172">
        <v>101.45672131147499</v>
      </c>
      <c r="K36" s="172">
        <v>99.003387978142001</v>
      </c>
      <c r="L36" s="178">
        <v>94.066748633879698</v>
      </c>
      <c r="M36" s="172"/>
      <c r="N36" s="179">
        <v>125.47193989071</v>
      </c>
      <c r="O36" s="180">
        <v>131.595860655737</v>
      </c>
      <c r="P36" s="181">
        <v>128.53390027322399</v>
      </c>
      <c r="Q36" s="172"/>
      <c r="R36" s="182">
        <v>103.91450624511999</v>
      </c>
      <c r="S36" s="38"/>
      <c r="T36" s="29">
        <v>0.35397909540184802</v>
      </c>
      <c r="U36" s="153">
        <v>7.7201337691010501</v>
      </c>
      <c r="V36" s="153">
        <v>3.94626295269993</v>
      </c>
      <c r="W36" s="153">
        <v>10.446837371279599</v>
      </c>
      <c r="X36" s="153">
        <v>9.4254026664319195</v>
      </c>
      <c r="Y36" s="158">
        <v>6.5555232284224196</v>
      </c>
      <c r="Z36" s="153"/>
      <c r="AA36" s="159">
        <v>-1.05859075260914</v>
      </c>
      <c r="AB36" s="160">
        <v>5.1961990612428597</v>
      </c>
      <c r="AC36" s="161">
        <v>2.0474664223836498</v>
      </c>
      <c r="AD36" s="153"/>
      <c r="AE36" s="162">
        <v>4.9175427292225704</v>
      </c>
      <c r="AF36" s="38"/>
      <c r="AG36" s="177">
        <v>66.076545423497194</v>
      </c>
      <c r="AH36" s="172">
        <v>83.558548497267694</v>
      </c>
      <c r="AI36" s="172">
        <v>89.117459016393397</v>
      </c>
      <c r="AJ36" s="172">
        <v>90.667834699453493</v>
      </c>
      <c r="AK36" s="172">
        <v>92.6866086065573</v>
      </c>
      <c r="AL36" s="178">
        <v>84.421399248633804</v>
      </c>
      <c r="AM36" s="172"/>
      <c r="AN36" s="179">
        <v>122.399170081967</v>
      </c>
      <c r="AO36" s="180">
        <v>123.99141564207601</v>
      </c>
      <c r="AP36" s="181">
        <v>123.19529286202101</v>
      </c>
      <c r="AQ36" s="172"/>
      <c r="AR36" s="182">
        <v>95.499654566744695</v>
      </c>
      <c r="AS36" s="38"/>
      <c r="AT36" s="29">
        <v>0.89254530030482004</v>
      </c>
      <c r="AU36" s="153">
        <v>1.7702431368568701</v>
      </c>
      <c r="AV36" s="153">
        <v>2.9385299154740099</v>
      </c>
      <c r="AW36" s="153">
        <v>2.9130640771057998</v>
      </c>
      <c r="AX36" s="153">
        <v>9.2043568687633304</v>
      </c>
      <c r="AY36" s="158">
        <v>3.67449906193746</v>
      </c>
      <c r="AZ36" s="153"/>
      <c r="BA36" s="159">
        <v>2.7939663802405899</v>
      </c>
      <c r="BB36" s="160">
        <v>-0.73463566077146103</v>
      </c>
      <c r="BC36" s="161">
        <v>0.98745837380884305</v>
      </c>
      <c r="BD36" s="153"/>
      <c r="BE36" s="162">
        <v>2.6676492619496801</v>
      </c>
      <c r="BF36" s="38"/>
      <c r="BG36" s="39"/>
      <c r="BH36" s="39"/>
      <c r="BI36" s="39"/>
      <c r="BJ36" s="39"/>
      <c r="BK36" s="39"/>
      <c r="BL36" s="39"/>
      <c r="BM36" s="39"/>
      <c r="BN36" s="39"/>
      <c r="BO36" s="39"/>
      <c r="BP36" s="39"/>
      <c r="BQ36" s="39"/>
      <c r="BR36" s="39"/>
    </row>
    <row r="37" spans="1:70" x14ac:dyDescent="0.2">
      <c r="A37" s="20" t="s">
        <v>27</v>
      </c>
      <c r="B37" s="2" t="str">
        <f t="shared" si="0"/>
        <v>Coastal Virginia - Hampton Roads</v>
      </c>
      <c r="C37" s="2"/>
      <c r="D37" s="23" t="s">
        <v>93</v>
      </c>
      <c r="E37" s="26" t="s">
        <v>94</v>
      </c>
      <c r="F37" s="2"/>
      <c r="G37" s="177">
        <v>110.232326869099</v>
      </c>
      <c r="H37" s="172">
        <v>110.126460576677</v>
      </c>
      <c r="I37" s="172">
        <v>119.366827251849</v>
      </c>
      <c r="J37" s="172">
        <v>120.1191273284</v>
      </c>
      <c r="K37" s="172">
        <v>118.822073488134</v>
      </c>
      <c r="L37" s="178">
        <v>115.733363102832</v>
      </c>
      <c r="M37" s="172"/>
      <c r="N37" s="179">
        <v>167.547491962235</v>
      </c>
      <c r="O37" s="180">
        <v>176.76597448328599</v>
      </c>
      <c r="P37" s="181">
        <v>172.15673322276001</v>
      </c>
      <c r="Q37" s="172"/>
      <c r="R37" s="182">
        <v>131.85432599424001</v>
      </c>
      <c r="S37" s="38"/>
      <c r="T37" s="29">
        <v>18.765054954059899</v>
      </c>
      <c r="U37" s="153">
        <v>-1.76160975957449</v>
      </c>
      <c r="V37" s="153">
        <v>1.4252357094704899</v>
      </c>
      <c r="W37" s="153">
        <v>0.24464312863388499</v>
      </c>
      <c r="X37" s="153">
        <v>3.7396894494652702</v>
      </c>
      <c r="Y37" s="158">
        <v>3.8953518944357701</v>
      </c>
      <c r="Z37" s="153"/>
      <c r="AA37" s="159">
        <v>1.13892156278364</v>
      </c>
      <c r="AB37" s="160">
        <v>6.8447049634065698</v>
      </c>
      <c r="AC37" s="161">
        <v>3.9899281331872198</v>
      </c>
      <c r="AD37" s="153"/>
      <c r="AE37" s="162">
        <v>3.9275979890184902</v>
      </c>
      <c r="AF37" s="38"/>
      <c r="AG37" s="177">
        <v>86.901145190099498</v>
      </c>
      <c r="AH37" s="172">
        <v>96.949318129624899</v>
      </c>
      <c r="AI37" s="172">
        <v>105.27383394998699</v>
      </c>
      <c r="AJ37" s="172">
        <v>106.3545636642</v>
      </c>
      <c r="AK37" s="172">
        <v>109.12210302373001</v>
      </c>
      <c r="AL37" s="178">
        <v>100.920192791528</v>
      </c>
      <c r="AM37" s="172"/>
      <c r="AN37" s="179">
        <v>161.527971740239</v>
      </c>
      <c r="AO37" s="180">
        <v>166.891049438632</v>
      </c>
      <c r="AP37" s="181">
        <v>164.20951058943601</v>
      </c>
      <c r="AQ37" s="172"/>
      <c r="AR37" s="182">
        <v>119.00285501950199</v>
      </c>
      <c r="AS37" s="38"/>
      <c r="AT37" s="29">
        <v>4.6424360381615397E-2</v>
      </c>
      <c r="AU37" s="153">
        <v>-3.6141911864576701</v>
      </c>
      <c r="AV37" s="153">
        <v>-0.92293146609645604</v>
      </c>
      <c r="AW37" s="153">
        <v>-2.2550349064500099</v>
      </c>
      <c r="AX37" s="153">
        <v>-0.319718803131955</v>
      </c>
      <c r="AY37" s="158">
        <v>-1.44132877095635</v>
      </c>
      <c r="AZ37" s="153"/>
      <c r="BA37" s="159">
        <v>2.4177652770400302</v>
      </c>
      <c r="BB37" s="160">
        <v>3.01629408086453</v>
      </c>
      <c r="BC37" s="161">
        <v>2.7210449512030102</v>
      </c>
      <c r="BD37" s="153"/>
      <c r="BE37" s="162">
        <v>0.157934638299496</v>
      </c>
      <c r="BF37" s="38"/>
      <c r="BG37" s="39"/>
      <c r="BH37" s="39"/>
      <c r="BI37" s="39"/>
      <c r="BJ37" s="39"/>
      <c r="BK37" s="39"/>
      <c r="BL37" s="39"/>
      <c r="BM37" s="39"/>
      <c r="BN37" s="39"/>
      <c r="BO37" s="39"/>
      <c r="BP37" s="39"/>
      <c r="BQ37" s="39"/>
      <c r="BR37" s="39"/>
    </row>
    <row r="38" spans="1:70" x14ac:dyDescent="0.2">
      <c r="A38" s="19" t="s">
        <v>28</v>
      </c>
      <c r="B38" s="2" t="str">
        <f t="shared" si="0"/>
        <v>Northern Virginia</v>
      </c>
      <c r="C38" s="2"/>
      <c r="D38" s="23" t="s">
        <v>93</v>
      </c>
      <c r="E38" s="26" t="s">
        <v>94</v>
      </c>
      <c r="F38" s="2"/>
      <c r="G38" s="177">
        <v>93.092810783354594</v>
      </c>
      <c r="H38" s="172">
        <v>144.068533937843</v>
      </c>
      <c r="I38" s="172">
        <v>161.98637858379101</v>
      </c>
      <c r="J38" s="172">
        <v>155.03112292121301</v>
      </c>
      <c r="K38" s="172">
        <v>124.826613176311</v>
      </c>
      <c r="L38" s="178">
        <v>135.80109188050201</v>
      </c>
      <c r="M38" s="172"/>
      <c r="N38" s="179">
        <v>117.569923809165</v>
      </c>
      <c r="O38" s="180">
        <v>107.816533599217</v>
      </c>
      <c r="P38" s="181">
        <v>112.693228704191</v>
      </c>
      <c r="Q38" s="172"/>
      <c r="R38" s="182">
        <v>129.19884525869901</v>
      </c>
      <c r="S38" s="38"/>
      <c r="T38" s="29">
        <v>-4.99397243090828</v>
      </c>
      <c r="U38" s="153">
        <v>-0.51990732854202104</v>
      </c>
      <c r="V38" s="153">
        <v>-5.6996264311200804</v>
      </c>
      <c r="W38" s="153">
        <v>-6.80846475706839</v>
      </c>
      <c r="X38" s="153">
        <v>0.14676927277006799</v>
      </c>
      <c r="Y38" s="158">
        <v>-3.76714513846375</v>
      </c>
      <c r="Z38" s="153"/>
      <c r="AA38" s="159">
        <v>15.2327779515652</v>
      </c>
      <c r="AB38" s="160">
        <v>20.105960216443901</v>
      </c>
      <c r="AC38" s="161">
        <v>17.513612698722799</v>
      </c>
      <c r="AD38" s="153"/>
      <c r="AE38" s="162">
        <v>0.78115799141909903</v>
      </c>
      <c r="AF38" s="38"/>
      <c r="AG38" s="177">
        <v>91.841691530589202</v>
      </c>
      <c r="AH38" s="172">
        <v>137.14401723229699</v>
      </c>
      <c r="AI38" s="172">
        <v>156.28038970200899</v>
      </c>
      <c r="AJ38" s="172">
        <v>144.728211490706</v>
      </c>
      <c r="AK38" s="172">
        <v>116.289101183309</v>
      </c>
      <c r="AL38" s="178">
        <v>129.25668222778199</v>
      </c>
      <c r="AM38" s="172"/>
      <c r="AN38" s="179">
        <v>113.035532865527</v>
      </c>
      <c r="AO38" s="180">
        <v>110.05716132703699</v>
      </c>
      <c r="AP38" s="181">
        <v>111.54634709628201</v>
      </c>
      <c r="AQ38" s="172"/>
      <c r="AR38" s="182">
        <v>124.196586475925</v>
      </c>
      <c r="AS38" s="38"/>
      <c r="AT38" s="29">
        <v>-0.91654347283017701</v>
      </c>
      <c r="AU38" s="153">
        <v>-0.16114169830744701</v>
      </c>
      <c r="AV38" s="153">
        <v>-1.41168004772609</v>
      </c>
      <c r="AW38" s="153">
        <v>-5.6218944782261699</v>
      </c>
      <c r="AX38" s="153">
        <v>-2.7609665056108401</v>
      </c>
      <c r="AY38" s="158">
        <v>-2.3025450266264902</v>
      </c>
      <c r="AZ38" s="153"/>
      <c r="BA38" s="159">
        <v>7.70516199456819</v>
      </c>
      <c r="BB38" s="160">
        <v>6.3844629125080399</v>
      </c>
      <c r="BC38" s="161">
        <v>7.04955512414924</v>
      </c>
      <c r="BD38" s="153"/>
      <c r="BE38" s="162">
        <v>-6.2111302630876601E-2</v>
      </c>
      <c r="BF38" s="38"/>
      <c r="BG38" s="39"/>
      <c r="BH38" s="39"/>
      <c r="BI38" s="39"/>
      <c r="BJ38" s="39"/>
      <c r="BK38" s="39"/>
      <c r="BL38" s="39"/>
      <c r="BM38" s="39"/>
      <c r="BN38" s="39"/>
      <c r="BO38" s="39"/>
      <c r="BP38" s="39"/>
      <c r="BQ38" s="39"/>
      <c r="BR38" s="39"/>
    </row>
    <row r="39" spans="1:70" x14ac:dyDescent="0.2">
      <c r="A39" s="21" t="s">
        <v>29</v>
      </c>
      <c r="B39" s="2" t="str">
        <f t="shared" si="0"/>
        <v>Shenandoah Valley</v>
      </c>
      <c r="C39" s="2"/>
      <c r="D39" s="24" t="s">
        <v>93</v>
      </c>
      <c r="E39" s="27" t="s">
        <v>94</v>
      </c>
      <c r="F39" s="2"/>
      <c r="G39" s="183">
        <v>52.511922014622201</v>
      </c>
      <c r="H39" s="184">
        <v>64.773789601949602</v>
      </c>
      <c r="I39" s="184">
        <v>68.513013809910603</v>
      </c>
      <c r="J39" s="184">
        <v>71.220649878147796</v>
      </c>
      <c r="K39" s="184">
        <v>67.319684809098206</v>
      </c>
      <c r="L39" s="185">
        <v>64.867812022745696</v>
      </c>
      <c r="M39" s="172"/>
      <c r="N39" s="186">
        <v>84.976475223395596</v>
      </c>
      <c r="O39" s="187">
        <v>88.817290820471101</v>
      </c>
      <c r="P39" s="188">
        <v>86.896883021933306</v>
      </c>
      <c r="Q39" s="172"/>
      <c r="R39" s="189">
        <v>71.161832308227901</v>
      </c>
      <c r="S39" s="38"/>
      <c r="T39" s="30">
        <v>6.0650844319017203</v>
      </c>
      <c r="U39" s="163">
        <v>5.9274472857559504</v>
      </c>
      <c r="V39" s="163">
        <v>8.3046719005141991</v>
      </c>
      <c r="W39" s="163">
        <v>7.4372513877291597</v>
      </c>
      <c r="X39" s="163">
        <v>10.7875636310867</v>
      </c>
      <c r="Y39" s="164">
        <v>7.7635100520688898</v>
      </c>
      <c r="Z39" s="153"/>
      <c r="AA39" s="165">
        <v>7.8189332149124899</v>
      </c>
      <c r="AB39" s="166">
        <v>4.4164484211772104</v>
      </c>
      <c r="AC39" s="167">
        <v>6.0528428630255897</v>
      </c>
      <c r="AD39" s="153"/>
      <c r="AE39" s="168">
        <v>7.1604414236459997</v>
      </c>
      <c r="AF39" s="38"/>
      <c r="AG39" s="183">
        <v>45.914799959382599</v>
      </c>
      <c r="AH39" s="184">
        <v>57.995782290820401</v>
      </c>
      <c r="AI39" s="184">
        <v>62.385093419983697</v>
      </c>
      <c r="AJ39" s="184">
        <v>66.161593013809906</v>
      </c>
      <c r="AK39" s="184">
        <v>68.818635255889504</v>
      </c>
      <c r="AL39" s="185">
        <v>60.255180787977203</v>
      </c>
      <c r="AM39" s="172"/>
      <c r="AN39" s="186">
        <v>93.600616165718904</v>
      </c>
      <c r="AO39" s="187">
        <v>91.175395004061699</v>
      </c>
      <c r="AP39" s="188">
        <v>92.388005584890294</v>
      </c>
      <c r="AQ39" s="172"/>
      <c r="AR39" s="189">
        <v>69.435987872809505</v>
      </c>
      <c r="AS39" s="38"/>
      <c r="AT39" s="30">
        <v>1.8309763317804699</v>
      </c>
      <c r="AU39" s="163">
        <v>0.69318910492159103</v>
      </c>
      <c r="AV39" s="163">
        <v>3.0473620805560202</v>
      </c>
      <c r="AW39" s="163">
        <v>3.23222552778594</v>
      </c>
      <c r="AX39" s="163">
        <v>6.7574012470504403</v>
      </c>
      <c r="AY39" s="164">
        <v>3.2577874713788599</v>
      </c>
      <c r="AZ39" s="153"/>
      <c r="BA39" s="165">
        <v>10.6402878829357</v>
      </c>
      <c r="BB39" s="166">
        <v>3.7433519893555398</v>
      </c>
      <c r="BC39" s="167">
        <v>7.1261133461012296</v>
      </c>
      <c r="BD39" s="153"/>
      <c r="BE39" s="168">
        <v>4.6960725182698297</v>
      </c>
      <c r="BF39" s="38"/>
      <c r="BG39" s="39"/>
      <c r="BH39" s="39"/>
      <c r="BI39" s="39"/>
      <c r="BJ39" s="39"/>
      <c r="BK39" s="39"/>
      <c r="BL39" s="39"/>
      <c r="BM39" s="39"/>
      <c r="BN39" s="39"/>
      <c r="BO39" s="39"/>
      <c r="BP39" s="39"/>
      <c r="BQ39" s="39"/>
      <c r="BR39" s="39"/>
    </row>
    <row r="40" spans="1:70" x14ac:dyDescent="0.2">
      <c r="A40" s="18" t="s">
        <v>30</v>
      </c>
      <c r="B40" s="2" t="str">
        <f t="shared" si="0"/>
        <v>Southern Virginia</v>
      </c>
      <c r="C40" s="8"/>
      <c r="D40" s="22" t="s">
        <v>93</v>
      </c>
      <c r="E40" s="25" t="s">
        <v>94</v>
      </c>
      <c r="F40" s="2"/>
      <c r="G40" s="169">
        <v>47.891399067288397</v>
      </c>
      <c r="H40" s="170">
        <v>69.654383744170502</v>
      </c>
      <c r="I40" s="170">
        <v>74.297859204974401</v>
      </c>
      <c r="J40" s="170">
        <v>73.286078170108794</v>
      </c>
      <c r="K40" s="170">
        <v>67.832771485676204</v>
      </c>
      <c r="L40" s="171">
        <v>66.592498334443704</v>
      </c>
      <c r="M40" s="172"/>
      <c r="N40" s="173">
        <v>76.194319342660407</v>
      </c>
      <c r="O40" s="174">
        <v>78.706178103486494</v>
      </c>
      <c r="P40" s="175">
        <v>77.4502487230735</v>
      </c>
      <c r="Q40" s="172"/>
      <c r="R40" s="176">
        <v>69.694712731194997</v>
      </c>
      <c r="S40" s="38"/>
      <c r="T40" s="28">
        <v>-6.5992006323426597</v>
      </c>
      <c r="U40" s="151">
        <v>-1.1107320097676201</v>
      </c>
      <c r="V40" s="151">
        <v>-0.40564110514835799</v>
      </c>
      <c r="W40" s="151">
        <v>-4.1544004957182397</v>
      </c>
      <c r="X40" s="151">
        <v>-5.6082499310954903</v>
      </c>
      <c r="Y40" s="152">
        <v>-3.3877706634268301</v>
      </c>
      <c r="Z40" s="153"/>
      <c r="AA40" s="154">
        <v>4.4031919981421304</v>
      </c>
      <c r="AB40" s="155">
        <v>5.2526337946825903</v>
      </c>
      <c r="AC40" s="156">
        <v>4.8330796891280503</v>
      </c>
      <c r="AD40" s="153"/>
      <c r="AE40" s="157">
        <v>-0.92084750775309099</v>
      </c>
      <c r="AF40" s="38"/>
      <c r="AG40" s="169">
        <v>45.620807239618003</v>
      </c>
      <c r="AH40" s="170">
        <v>68.261886520097704</v>
      </c>
      <c r="AI40" s="170">
        <v>74.097096935376399</v>
      </c>
      <c r="AJ40" s="170">
        <v>72.959976682211803</v>
      </c>
      <c r="AK40" s="170">
        <v>66.397793137907996</v>
      </c>
      <c r="AL40" s="171">
        <v>65.467512103042395</v>
      </c>
      <c r="AM40" s="172"/>
      <c r="AN40" s="173">
        <v>77.934627470575094</v>
      </c>
      <c r="AO40" s="174">
        <v>78.484082833666406</v>
      </c>
      <c r="AP40" s="175">
        <v>78.209355152120807</v>
      </c>
      <c r="AQ40" s="172"/>
      <c r="AR40" s="176">
        <v>69.108038688493295</v>
      </c>
      <c r="AS40" s="38"/>
      <c r="AT40" s="28">
        <v>-5.2267184591488798</v>
      </c>
      <c r="AU40" s="151">
        <v>-3.0951528520505298</v>
      </c>
      <c r="AV40" s="151">
        <v>-1.9405470913459899</v>
      </c>
      <c r="AW40" s="151">
        <v>-5.10568877311331</v>
      </c>
      <c r="AX40" s="151">
        <v>-8.3201008797356408</v>
      </c>
      <c r="AY40" s="152">
        <v>-4.6917421021560903</v>
      </c>
      <c r="AZ40" s="153"/>
      <c r="BA40" s="154">
        <v>-4.7802996648840697E-2</v>
      </c>
      <c r="BB40" s="155">
        <v>-1.3419746340048599</v>
      </c>
      <c r="BC40" s="156">
        <v>-0.70137819959973802</v>
      </c>
      <c r="BD40" s="153"/>
      <c r="BE40" s="157">
        <v>-3.4370361371676901</v>
      </c>
      <c r="BF40" s="38"/>
    </row>
    <row r="41" spans="1:70" x14ac:dyDescent="0.2">
      <c r="A41" s="19" t="s">
        <v>31</v>
      </c>
      <c r="B41" s="2" t="str">
        <f t="shared" si="0"/>
        <v>Southwest Virginia - Blue Ridge Highlands</v>
      </c>
      <c r="C41" s="9"/>
      <c r="D41" s="23" t="s">
        <v>93</v>
      </c>
      <c r="E41" s="26" t="s">
        <v>94</v>
      </c>
      <c r="F41" s="2"/>
      <c r="G41" s="177">
        <v>54.975435563538298</v>
      </c>
      <c r="H41" s="172">
        <v>65.810859901212297</v>
      </c>
      <c r="I41" s="172">
        <v>65.717486528962695</v>
      </c>
      <c r="J41" s="172">
        <v>67.161810731926295</v>
      </c>
      <c r="K41" s="172">
        <v>66.554968567579706</v>
      </c>
      <c r="L41" s="178">
        <v>64.044112258643906</v>
      </c>
      <c r="M41" s="172"/>
      <c r="N41" s="179">
        <v>94.485681409968507</v>
      </c>
      <c r="O41" s="180">
        <v>91.896470588235204</v>
      </c>
      <c r="P41" s="181">
        <v>93.191075999101898</v>
      </c>
      <c r="Q41" s="172"/>
      <c r="R41" s="182">
        <v>72.371816184489006</v>
      </c>
      <c r="S41" s="38"/>
      <c r="T41" s="29">
        <v>14.4290380433679</v>
      </c>
      <c r="U41" s="153">
        <v>6.0294939816664304</v>
      </c>
      <c r="V41" s="153">
        <v>1.40143236625375</v>
      </c>
      <c r="W41" s="153">
        <v>1.87825664587151</v>
      </c>
      <c r="X41" s="153">
        <v>1.99838169133935</v>
      </c>
      <c r="Y41" s="158">
        <v>4.6145818539048298</v>
      </c>
      <c r="Z41" s="153"/>
      <c r="AA41" s="159">
        <v>-6.27045482361686</v>
      </c>
      <c r="AB41" s="160">
        <v>-7.7566783448312604</v>
      </c>
      <c r="AC41" s="161">
        <v>-7.00918149179103</v>
      </c>
      <c r="AD41" s="153"/>
      <c r="AE41" s="162">
        <v>1.50983491439093E-2</v>
      </c>
      <c r="AF41" s="38"/>
      <c r="AG41" s="177">
        <v>50.836636264137098</v>
      </c>
      <c r="AH41" s="172">
        <v>61.320099346111697</v>
      </c>
      <c r="AI41" s="172">
        <v>64.697606712878496</v>
      </c>
      <c r="AJ41" s="172">
        <v>67.917507086127998</v>
      </c>
      <c r="AK41" s="172">
        <v>69.274358441849998</v>
      </c>
      <c r="AL41" s="178">
        <v>62.8092052827731</v>
      </c>
      <c r="AM41" s="172"/>
      <c r="AN41" s="179">
        <v>102.104727772788</v>
      </c>
      <c r="AO41" s="180">
        <v>94.849531881454794</v>
      </c>
      <c r="AP41" s="181">
        <v>98.477129827121601</v>
      </c>
      <c r="AQ41" s="172"/>
      <c r="AR41" s="182">
        <v>72.999877439581695</v>
      </c>
      <c r="AS41" s="38"/>
      <c r="AT41" s="29">
        <v>4.0363556856744403</v>
      </c>
      <c r="AU41" s="153">
        <v>2.59244693716904</v>
      </c>
      <c r="AV41" s="153">
        <v>2.53322588778975</v>
      </c>
      <c r="AW41" s="153">
        <v>3.70877465846009</v>
      </c>
      <c r="AX41" s="153">
        <v>2.6613602712106101</v>
      </c>
      <c r="AY41" s="158">
        <v>3.0668711577943699</v>
      </c>
      <c r="AZ41" s="153"/>
      <c r="BA41" s="159">
        <v>2.7738871946347201</v>
      </c>
      <c r="BB41" s="160">
        <v>-1.5719264035731999</v>
      </c>
      <c r="BC41" s="161">
        <v>0.63411685783507699</v>
      </c>
      <c r="BD41" s="153"/>
      <c r="BE41" s="162">
        <v>2.1151868918320398</v>
      </c>
      <c r="BF41" s="38"/>
    </row>
    <row r="42" spans="1:70" x14ac:dyDescent="0.2">
      <c r="A42" s="20" t="s">
        <v>32</v>
      </c>
      <c r="B42" s="2" t="str">
        <f t="shared" si="0"/>
        <v>Southwest Virginia - Heart of Appalachia</v>
      </c>
      <c r="C42" s="2"/>
      <c r="D42" s="23" t="s">
        <v>93</v>
      </c>
      <c r="E42" s="26" t="s">
        <v>94</v>
      </c>
      <c r="F42" s="2"/>
      <c r="G42" s="177">
        <v>38.765503875968903</v>
      </c>
      <c r="H42" s="172">
        <v>49.074560723514203</v>
      </c>
      <c r="I42" s="172">
        <v>52.837874677002503</v>
      </c>
      <c r="J42" s="172">
        <v>52.794140826873303</v>
      </c>
      <c r="K42" s="172">
        <v>57.980355297157601</v>
      </c>
      <c r="L42" s="178">
        <v>50.290487080103297</v>
      </c>
      <c r="M42" s="172"/>
      <c r="N42" s="179">
        <v>67.202816537467697</v>
      </c>
      <c r="O42" s="180">
        <v>65.108481912144697</v>
      </c>
      <c r="P42" s="181">
        <v>66.155649224806197</v>
      </c>
      <c r="Q42" s="172"/>
      <c r="R42" s="182">
        <v>54.823390550018402</v>
      </c>
      <c r="S42" s="38"/>
      <c r="T42" s="29">
        <v>13.1239547029131</v>
      </c>
      <c r="U42" s="153">
        <v>5.4736973930853701</v>
      </c>
      <c r="V42" s="153">
        <v>6.4663098483090202</v>
      </c>
      <c r="W42" s="153">
        <v>3.8699849174654699</v>
      </c>
      <c r="X42" s="153">
        <v>8.0733395481547099</v>
      </c>
      <c r="Y42" s="158">
        <v>7.0461847713713501</v>
      </c>
      <c r="Z42" s="153"/>
      <c r="AA42" s="159">
        <v>6.0134072414430504</v>
      </c>
      <c r="AB42" s="160">
        <v>5.1123355754421498</v>
      </c>
      <c r="AC42" s="161">
        <v>5.5680803616298</v>
      </c>
      <c r="AD42" s="153"/>
      <c r="AE42" s="162">
        <v>6.53192180532458</v>
      </c>
      <c r="AF42" s="38"/>
      <c r="AG42" s="177">
        <v>35.7154828811369</v>
      </c>
      <c r="AH42" s="172">
        <v>48.963572351421099</v>
      </c>
      <c r="AI42" s="172">
        <v>53.173157299741597</v>
      </c>
      <c r="AJ42" s="172">
        <v>52.132906976744103</v>
      </c>
      <c r="AK42" s="172">
        <v>52.6896269379844</v>
      </c>
      <c r="AL42" s="178">
        <v>48.534949289405603</v>
      </c>
      <c r="AM42" s="172"/>
      <c r="AN42" s="179">
        <v>61.534061692506398</v>
      </c>
      <c r="AO42" s="180">
        <v>58.550515180878499</v>
      </c>
      <c r="AP42" s="181">
        <v>60.042288436692502</v>
      </c>
      <c r="AQ42" s="172"/>
      <c r="AR42" s="182">
        <v>51.822760474344697</v>
      </c>
      <c r="AS42" s="38"/>
      <c r="AT42" s="29">
        <v>14.0814276797367</v>
      </c>
      <c r="AU42" s="153">
        <v>8.6422809148281505</v>
      </c>
      <c r="AV42" s="153">
        <v>7.22624516897109</v>
      </c>
      <c r="AW42" s="153">
        <v>1.92708127107529</v>
      </c>
      <c r="AX42" s="153">
        <v>4.9408613937589401</v>
      </c>
      <c r="AY42" s="158">
        <v>6.7540054259867901</v>
      </c>
      <c r="AZ42" s="153"/>
      <c r="BA42" s="159">
        <v>2.15400740603926</v>
      </c>
      <c r="BB42" s="160">
        <v>0.78607877250660796</v>
      </c>
      <c r="BC42" s="161">
        <v>1.48242821582888</v>
      </c>
      <c r="BD42" s="153"/>
      <c r="BE42" s="162">
        <v>4.9493343452899001</v>
      </c>
      <c r="BF42" s="38"/>
    </row>
    <row r="43" spans="1:70" x14ac:dyDescent="0.2">
      <c r="A43" s="21" t="s">
        <v>33</v>
      </c>
      <c r="B43" s="2" t="str">
        <f t="shared" si="0"/>
        <v>Virginia Mountains</v>
      </c>
      <c r="C43" s="2"/>
      <c r="D43" s="24" t="s">
        <v>93</v>
      </c>
      <c r="E43" s="27" t="s">
        <v>94</v>
      </c>
      <c r="F43" s="2"/>
      <c r="G43" s="177">
        <v>68.033662337662307</v>
      </c>
      <c r="H43" s="172">
        <v>88.5677156527682</v>
      </c>
      <c r="I43" s="172">
        <v>97.450653451811306</v>
      </c>
      <c r="J43" s="172">
        <v>100.748321257689</v>
      </c>
      <c r="K43" s="172">
        <v>90.517118250170796</v>
      </c>
      <c r="L43" s="178">
        <v>89.063494190020506</v>
      </c>
      <c r="M43" s="172"/>
      <c r="N43" s="179">
        <v>105.464891319207</v>
      </c>
      <c r="O43" s="180">
        <v>110.646345864661</v>
      </c>
      <c r="P43" s="181">
        <v>108.05561859193401</v>
      </c>
      <c r="Q43" s="172"/>
      <c r="R43" s="182">
        <v>94.4898154477101</v>
      </c>
      <c r="S43" s="38"/>
      <c r="T43" s="29">
        <v>13.5858397988217</v>
      </c>
      <c r="U43" s="153">
        <v>5.9075183830075799</v>
      </c>
      <c r="V43" s="153">
        <v>9.8394168951019996</v>
      </c>
      <c r="W43" s="153">
        <v>17.0145552742962</v>
      </c>
      <c r="X43" s="153">
        <v>17.612946973790098</v>
      </c>
      <c r="Y43" s="158">
        <v>12.6514686400008</v>
      </c>
      <c r="Z43" s="153"/>
      <c r="AA43" s="159">
        <v>29.838212717526201</v>
      </c>
      <c r="AB43" s="160">
        <v>27.922898728174602</v>
      </c>
      <c r="AC43" s="161">
        <v>28.850484477473799</v>
      </c>
      <c r="AD43" s="153"/>
      <c r="AE43" s="162">
        <v>17.4770531633121</v>
      </c>
      <c r="AF43" s="38"/>
      <c r="AG43" s="177">
        <v>58.743641490088798</v>
      </c>
      <c r="AH43" s="172">
        <v>80.399924128503002</v>
      </c>
      <c r="AI43" s="172">
        <v>86.294414900888498</v>
      </c>
      <c r="AJ43" s="172">
        <v>94.669567669172906</v>
      </c>
      <c r="AK43" s="172">
        <v>94.125077922077907</v>
      </c>
      <c r="AL43" s="178">
        <v>82.846525222146198</v>
      </c>
      <c r="AM43" s="172"/>
      <c r="AN43" s="179">
        <v>118.259293574846</v>
      </c>
      <c r="AO43" s="180">
        <v>111.453456254272</v>
      </c>
      <c r="AP43" s="181">
        <v>114.856374914559</v>
      </c>
      <c r="AQ43" s="172"/>
      <c r="AR43" s="182">
        <v>91.992196562835602</v>
      </c>
      <c r="AS43" s="38"/>
      <c r="AT43" s="29">
        <v>6.5752822684978804</v>
      </c>
      <c r="AU43" s="153">
        <v>2.7439557005112798</v>
      </c>
      <c r="AV43" s="153">
        <v>2.9102069536178301</v>
      </c>
      <c r="AW43" s="153">
        <v>7.4047222720645296</v>
      </c>
      <c r="AX43" s="153">
        <v>11.3363755897057</v>
      </c>
      <c r="AY43" s="158">
        <v>6.2379594481177199</v>
      </c>
      <c r="AZ43" s="153"/>
      <c r="BA43" s="159">
        <v>28.3101291631775</v>
      </c>
      <c r="BB43" s="160">
        <v>21.970913975764802</v>
      </c>
      <c r="BC43" s="161">
        <v>25.154158618267999</v>
      </c>
      <c r="BD43" s="153"/>
      <c r="BE43" s="162">
        <v>12.2924148777147</v>
      </c>
      <c r="BF43" s="38"/>
    </row>
    <row r="44" spans="1:70" x14ac:dyDescent="0.2">
      <c r="A44" s="20" t="s">
        <v>108</v>
      </c>
      <c r="B44" s="2" t="s">
        <v>17</v>
      </c>
      <c r="D44" s="24" t="s">
        <v>93</v>
      </c>
      <c r="E44" s="27" t="s">
        <v>94</v>
      </c>
      <c r="G44" s="177">
        <v>190.10335877862499</v>
      </c>
      <c r="H44" s="172">
        <v>266.04595766828498</v>
      </c>
      <c r="I44" s="172">
        <v>284.66348716169301</v>
      </c>
      <c r="J44" s="172">
        <v>250.725863983344</v>
      </c>
      <c r="K44" s="172">
        <v>210.31196044413599</v>
      </c>
      <c r="L44" s="178">
        <v>240.37012560721701</v>
      </c>
      <c r="M44" s="172"/>
      <c r="N44" s="179">
        <v>257.64522206800802</v>
      </c>
      <c r="O44" s="180">
        <v>275.32932685634898</v>
      </c>
      <c r="P44" s="181">
        <v>266.48727446217902</v>
      </c>
      <c r="Q44" s="172"/>
      <c r="R44" s="182">
        <v>247.832168137206</v>
      </c>
      <c r="S44" s="38"/>
      <c r="T44" s="29">
        <v>5.4659269426223496</v>
      </c>
      <c r="U44" s="153">
        <v>10.017607970001601</v>
      </c>
      <c r="V44" s="153">
        <v>7.9782630402932604</v>
      </c>
      <c r="W44" s="153">
        <v>6.9081163212119296</v>
      </c>
      <c r="X44" s="153">
        <v>9.7204337920217601</v>
      </c>
      <c r="Y44" s="158">
        <v>8.0891258867900699</v>
      </c>
      <c r="Z44" s="153"/>
      <c r="AA44" s="159">
        <v>10.77325681492</v>
      </c>
      <c r="AB44" s="160">
        <v>6.5939991039600896</v>
      </c>
      <c r="AC44" s="161">
        <v>8.5741871616909204</v>
      </c>
      <c r="AD44" s="153"/>
      <c r="AE44" s="162">
        <v>8.2376849891174704</v>
      </c>
      <c r="AF44" s="38"/>
      <c r="AG44" s="177">
        <v>186.89615718251201</v>
      </c>
      <c r="AH44" s="172">
        <v>244.788466342817</v>
      </c>
      <c r="AI44" s="172">
        <v>261.36797276197001</v>
      </c>
      <c r="AJ44" s="172">
        <v>247.16846200555099</v>
      </c>
      <c r="AK44" s="172">
        <v>229.98817054129</v>
      </c>
      <c r="AL44" s="178">
        <v>234.041845766828</v>
      </c>
      <c r="AM44" s="172"/>
      <c r="AN44" s="179">
        <v>308.45996096460698</v>
      </c>
      <c r="AO44" s="180">
        <v>317.63793199167202</v>
      </c>
      <c r="AP44" s="181">
        <v>313.04894647814001</v>
      </c>
      <c r="AQ44" s="172"/>
      <c r="AR44" s="182">
        <v>256.61530311291699</v>
      </c>
      <c r="AS44" s="38"/>
      <c r="AT44" s="29">
        <v>8.6820489079296195</v>
      </c>
      <c r="AU44" s="153">
        <v>5.1062588787144998</v>
      </c>
      <c r="AV44" s="153">
        <v>1.87178367719977</v>
      </c>
      <c r="AW44" s="153">
        <v>0.65499203581333798</v>
      </c>
      <c r="AX44" s="153">
        <v>4.4623649456391803</v>
      </c>
      <c r="AY44" s="158">
        <v>3.8200464509160601</v>
      </c>
      <c r="AZ44" s="153"/>
      <c r="BA44" s="159">
        <v>10.049924977879201</v>
      </c>
      <c r="BB44" s="160">
        <v>10.0760819002691</v>
      </c>
      <c r="BC44" s="161">
        <v>10.0631936025353</v>
      </c>
      <c r="BD44" s="153"/>
      <c r="BE44" s="162">
        <v>5.9140464262221499</v>
      </c>
    </row>
    <row r="45" spans="1:70" x14ac:dyDescent="0.2">
      <c r="A45" s="20" t="s">
        <v>109</v>
      </c>
      <c r="B45" s="2" t="s">
        <v>18</v>
      </c>
      <c r="D45" s="24" t="s">
        <v>93</v>
      </c>
      <c r="E45" s="27" t="s">
        <v>94</v>
      </c>
      <c r="G45" s="177">
        <v>124.00294920394199</v>
      </c>
      <c r="H45" s="172">
        <v>181.72551030723099</v>
      </c>
      <c r="I45" s="172">
        <v>207.007703166179</v>
      </c>
      <c r="J45" s="172">
        <v>202.619057005668</v>
      </c>
      <c r="K45" s="172">
        <v>164.62758583342301</v>
      </c>
      <c r="L45" s="178">
        <v>175.996561103288</v>
      </c>
      <c r="M45" s="172"/>
      <c r="N45" s="179">
        <v>173.90191992490699</v>
      </c>
      <c r="O45" s="180">
        <v>168.58883822520599</v>
      </c>
      <c r="P45" s="181">
        <v>171.24537907505601</v>
      </c>
      <c r="Q45" s="172"/>
      <c r="R45" s="182">
        <v>174.63908052379401</v>
      </c>
      <c r="S45" s="38"/>
      <c r="T45" s="29">
        <v>1.2150126765187399</v>
      </c>
      <c r="U45" s="153">
        <v>1.11649858132715</v>
      </c>
      <c r="V45" s="153">
        <v>-2.3516072061025999</v>
      </c>
      <c r="W45" s="153">
        <v>-0.50216549825951995</v>
      </c>
      <c r="X45" s="153">
        <v>5.3190352836024504</v>
      </c>
      <c r="Y45" s="158">
        <v>0.66366345977285002</v>
      </c>
      <c r="Z45" s="153"/>
      <c r="AA45" s="159">
        <v>12.9993498649867</v>
      </c>
      <c r="AB45" s="160">
        <v>13.741863246775001</v>
      </c>
      <c r="AC45" s="161">
        <v>13.363631819971401</v>
      </c>
      <c r="AD45" s="153"/>
      <c r="AE45" s="162">
        <v>3.92548602648671</v>
      </c>
      <c r="AF45" s="38"/>
      <c r="AG45" s="177">
        <v>113.935501642658</v>
      </c>
      <c r="AH45" s="172">
        <v>169.854616412144</v>
      </c>
      <c r="AI45" s="172">
        <v>193.97443192895</v>
      </c>
      <c r="AJ45" s="172">
        <v>181.308368984439</v>
      </c>
      <c r="AK45" s="172">
        <v>152.381100490992</v>
      </c>
      <c r="AL45" s="178">
        <v>162.29080389183699</v>
      </c>
      <c r="AM45" s="172"/>
      <c r="AN45" s="179">
        <v>173.872545759774</v>
      </c>
      <c r="AO45" s="180">
        <v>172.223695801292</v>
      </c>
      <c r="AP45" s="181">
        <v>173.048120780533</v>
      </c>
      <c r="AQ45" s="172"/>
      <c r="AR45" s="182">
        <v>165.364323002893</v>
      </c>
      <c r="AS45" s="38"/>
      <c r="AT45" s="29">
        <v>-0.81185942236394504</v>
      </c>
      <c r="AU45" s="153">
        <v>-0.24807170505253601</v>
      </c>
      <c r="AV45" s="153">
        <v>0.27074559239308699</v>
      </c>
      <c r="AW45" s="153">
        <v>-4.3690367977734503</v>
      </c>
      <c r="AX45" s="153">
        <v>-1.7452852318157199</v>
      </c>
      <c r="AY45" s="158">
        <v>-1.4358833980677499</v>
      </c>
      <c r="AZ45" s="153"/>
      <c r="BA45" s="159">
        <v>11.2369928280533</v>
      </c>
      <c r="BB45" s="160">
        <v>9.76394284851653</v>
      </c>
      <c r="BC45" s="161">
        <v>10.499067498393201</v>
      </c>
      <c r="BD45" s="153"/>
      <c r="BE45" s="162">
        <v>1.8533474622238799</v>
      </c>
    </row>
    <row r="46" spans="1:70" x14ac:dyDescent="0.2">
      <c r="A46" s="20" t="s">
        <v>110</v>
      </c>
      <c r="B46" s="2" t="s">
        <v>19</v>
      </c>
      <c r="D46" s="24" t="s">
        <v>93</v>
      </c>
      <c r="E46" s="27" t="s">
        <v>94</v>
      </c>
      <c r="G46" s="177">
        <v>102.86283524108801</v>
      </c>
      <c r="H46" s="172">
        <v>137.404876341853</v>
      </c>
      <c r="I46" s="172">
        <v>155.20077783049601</v>
      </c>
      <c r="J46" s="172">
        <v>150.597716327619</v>
      </c>
      <c r="K46" s="172">
        <v>131.07078939564599</v>
      </c>
      <c r="L46" s="178">
        <v>135.42739902734101</v>
      </c>
      <c r="M46" s="172"/>
      <c r="N46" s="179">
        <v>142.989553110728</v>
      </c>
      <c r="O46" s="180">
        <v>139.31505604649701</v>
      </c>
      <c r="P46" s="181">
        <v>141.15230457861301</v>
      </c>
      <c r="Q46" s="172"/>
      <c r="R46" s="182">
        <v>137.06308632770401</v>
      </c>
      <c r="S46" s="38"/>
      <c r="T46" s="29">
        <v>-0.16075123980005801</v>
      </c>
      <c r="U46" s="153">
        <v>-3.5608051867199602</v>
      </c>
      <c r="V46" s="153">
        <v>-2.45195298169739</v>
      </c>
      <c r="W46" s="153">
        <v>-4.6739648029774896</v>
      </c>
      <c r="X46" s="153">
        <v>-0.552090277851643</v>
      </c>
      <c r="Y46" s="158">
        <v>-2.4844516036967099</v>
      </c>
      <c r="Z46" s="153"/>
      <c r="AA46" s="159">
        <v>0.79650551549453197</v>
      </c>
      <c r="AB46" s="160">
        <v>3.4437268443362998</v>
      </c>
      <c r="AC46" s="161">
        <v>2.0857380377480998</v>
      </c>
      <c r="AD46" s="153"/>
      <c r="AE46" s="162">
        <v>-1.18278069286582</v>
      </c>
      <c r="AF46" s="38"/>
      <c r="AG46" s="177">
        <v>91.551231540240707</v>
      </c>
      <c r="AH46" s="172">
        <v>125.84931958365399</v>
      </c>
      <c r="AI46" s="172">
        <v>143.55983986714901</v>
      </c>
      <c r="AJ46" s="172">
        <v>138.71825106755199</v>
      </c>
      <c r="AK46" s="172">
        <v>124.37912831385999</v>
      </c>
      <c r="AL46" s="178">
        <v>124.811554074491</v>
      </c>
      <c r="AM46" s="172"/>
      <c r="AN46" s="179">
        <v>144.744073156989</v>
      </c>
      <c r="AO46" s="180">
        <v>142.58521225016301</v>
      </c>
      <c r="AP46" s="181">
        <v>143.66464270357599</v>
      </c>
      <c r="AQ46" s="172"/>
      <c r="AR46" s="182">
        <v>130.19815082565799</v>
      </c>
      <c r="AS46" s="38"/>
      <c r="AT46" s="29">
        <v>-2.4770724920488498</v>
      </c>
      <c r="AU46" s="153">
        <v>-3.8045104864184101</v>
      </c>
      <c r="AV46" s="153">
        <v>-0.93244775268468805</v>
      </c>
      <c r="AW46" s="153">
        <v>-4.4182647121361898</v>
      </c>
      <c r="AX46" s="153">
        <v>-2.6425262946336301</v>
      </c>
      <c r="AY46" s="158">
        <v>-2.8703718474691899</v>
      </c>
      <c r="AZ46" s="153"/>
      <c r="BA46" s="159">
        <v>2.9062509097245899</v>
      </c>
      <c r="BB46" s="160">
        <v>1.28897457612227</v>
      </c>
      <c r="BC46" s="161">
        <v>2.0972838480201998</v>
      </c>
      <c r="BD46" s="153"/>
      <c r="BE46" s="162">
        <v>-1.35723016726671</v>
      </c>
    </row>
    <row r="47" spans="1:70" x14ac:dyDescent="0.2">
      <c r="A47" s="20" t="s">
        <v>111</v>
      </c>
      <c r="B47" s="2" t="s">
        <v>20</v>
      </c>
      <c r="D47" s="24" t="s">
        <v>93</v>
      </c>
      <c r="E47" s="27" t="s">
        <v>94</v>
      </c>
      <c r="G47" s="177">
        <v>78.4492471515792</v>
      </c>
      <c r="H47" s="172">
        <v>97.167966924666999</v>
      </c>
      <c r="I47" s="172">
        <v>105.418841401855</v>
      </c>
      <c r="J47" s="172">
        <v>108.035279073121</v>
      </c>
      <c r="K47" s="172">
        <v>101.95445339166299</v>
      </c>
      <c r="L47" s="178">
        <v>98.205157588577407</v>
      </c>
      <c r="M47" s="172"/>
      <c r="N47" s="179">
        <v>125.502286909283</v>
      </c>
      <c r="O47" s="180">
        <v>124.498599346185</v>
      </c>
      <c r="P47" s="181">
        <v>125.000443127734</v>
      </c>
      <c r="Q47" s="172"/>
      <c r="R47" s="182">
        <v>105.860953456907</v>
      </c>
      <c r="S47" s="38"/>
      <c r="T47" s="29">
        <v>7.9561275125308599</v>
      </c>
      <c r="U47" s="153">
        <v>-0.96461555758627004</v>
      </c>
      <c r="V47" s="153">
        <v>-2.4633916117341301</v>
      </c>
      <c r="W47" s="153">
        <v>-1.53653918791291</v>
      </c>
      <c r="X47" s="153">
        <v>2.05582494243605</v>
      </c>
      <c r="Y47" s="158">
        <v>0.520080586942547</v>
      </c>
      <c r="Z47" s="153"/>
      <c r="AA47" s="159">
        <v>4.9735441382390499</v>
      </c>
      <c r="AB47" s="160">
        <v>6.5991545126189202</v>
      </c>
      <c r="AC47" s="161">
        <v>5.7768412642912104</v>
      </c>
      <c r="AD47" s="153"/>
      <c r="AE47" s="162">
        <v>2.23416165694834</v>
      </c>
      <c r="AF47" s="38"/>
      <c r="AG47" s="177">
        <v>68.504574419498994</v>
      </c>
      <c r="AH47" s="172">
        <v>89.680666674679102</v>
      </c>
      <c r="AI47" s="172">
        <v>98.9172614297389</v>
      </c>
      <c r="AJ47" s="172">
        <v>100.301313999326</v>
      </c>
      <c r="AK47" s="172">
        <v>96.819263136387605</v>
      </c>
      <c r="AL47" s="178">
        <v>90.844615931926299</v>
      </c>
      <c r="AM47" s="172"/>
      <c r="AN47" s="179">
        <v>125.398698800538</v>
      </c>
      <c r="AO47" s="180">
        <v>123.06688344310299</v>
      </c>
      <c r="AP47" s="181">
        <v>124.23279112182099</v>
      </c>
      <c r="AQ47" s="172"/>
      <c r="AR47" s="182">
        <v>100.38409455761</v>
      </c>
      <c r="AS47" s="38"/>
      <c r="AT47" s="29">
        <v>5.4999170415728903E-2</v>
      </c>
      <c r="AU47" s="153">
        <v>-2.8376866834512802</v>
      </c>
      <c r="AV47" s="153">
        <v>-3.09906043791612</v>
      </c>
      <c r="AW47" s="153">
        <v>-2.6107633319254799</v>
      </c>
      <c r="AX47" s="153">
        <v>-0.30715988470419597</v>
      </c>
      <c r="AY47" s="158">
        <v>-1.88618761553491</v>
      </c>
      <c r="AZ47" s="153"/>
      <c r="BA47" s="159">
        <v>4.1598966476588499</v>
      </c>
      <c r="BB47" s="160">
        <v>1.9649848174855</v>
      </c>
      <c r="BC47" s="161">
        <v>3.0610538554273399</v>
      </c>
      <c r="BD47" s="153"/>
      <c r="BE47" s="162">
        <v>-0.19209654030623799</v>
      </c>
    </row>
    <row r="48" spans="1:70" x14ac:dyDescent="0.2">
      <c r="A48" s="20" t="s">
        <v>112</v>
      </c>
      <c r="B48" s="2" t="s">
        <v>21</v>
      </c>
      <c r="D48" s="24" t="s">
        <v>93</v>
      </c>
      <c r="E48" s="27" t="s">
        <v>94</v>
      </c>
      <c r="G48" s="177">
        <v>54.225249821873803</v>
      </c>
      <c r="H48" s="172">
        <v>62.570559761311003</v>
      </c>
      <c r="I48" s="172">
        <v>65.189224260776598</v>
      </c>
      <c r="J48" s="172">
        <v>65.557919486996695</v>
      </c>
      <c r="K48" s="172">
        <v>65.020926701104301</v>
      </c>
      <c r="L48" s="178">
        <v>62.512776006412501</v>
      </c>
      <c r="M48" s="172"/>
      <c r="N48" s="179">
        <v>83.859957249732801</v>
      </c>
      <c r="O48" s="180">
        <v>83.772894994656198</v>
      </c>
      <c r="P48" s="181">
        <v>83.8164261221945</v>
      </c>
      <c r="Q48" s="172"/>
      <c r="R48" s="182">
        <v>68.5995331823502</v>
      </c>
      <c r="S48" s="38"/>
      <c r="T48" s="29">
        <v>6.0539712479487804</v>
      </c>
      <c r="U48" s="153">
        <v>4.3199964905006203</v>
      </c>
      <c r="V48" s="153">
        <v>-0.174353068894329</v>
      </c>
      <c r="W48" s="153">
        <v>-2.7011882625437198</v>
      </c>
      <c r="X48" s="153">
        <v>1.70981035931387</v>
      </c>
      <c r="Y48" s="158">
        <v>1.57471359769967</v>
      </c>
      <c r="Z48" s="153"/>
      <c r="AA48" s="159">
        <v>6.7167763354125203</v>
      </c>
      <c r="AB48" s="160">
        <v>7.5759663833883</v>
      </c>
      <c r="AC48" s="161">
        <v>7.1444258200469699</v>
      </c>
      <c r="AD48" s="153"/>
      <c r="AE48" s="162">
        <v>3.45205047757901</v>
      </c>
      <c r="AF48" s="38"/>
      <c r="AG48" s="177">
        <v>49.691280489841297</v>
      </c>
      <c r="AH48" s="172">
        <v>58.740708154745299</v>
      </c>
      <c r="AI48" s="172">
        <v>63.2811176175897</v>
      </c>
      <c r="AJ48" s="172">
        <v>64.118658836626693</v>
      </c>
      <c r="AK48" s="172">
        <v>64.226309560919105</v>
      </c>
      <c r="AL48" s="178">
        <v>60.011605547688298</v>
      </c>
      <c r="AM48" s="172"/>
      <c r="AN48" s="179">
        <v>84.034647866939693</v>
      </c>
      <c r="AO48" s="180">
        <v>83.348082583719204</v>
      </c>
      <c r="AP48" s="181">
        <v>83.691365225329506</v>
      </c>
      <c r="AQ48" s="172"/>
      <c r="AR48" s="182">
        <v>66.777208129496799</v>
      </c>
      <c r="AS48" s="38"/>
      <c r="AT48" s="29">
        <v>1.8725798363575099</v>
      </c>
      <c r="AU48" s="153">
        <v>-0.10504087138352999</v>
      </c>
      <c r="AV48" s="153">
        <v>-0.82358942499108301</v>
      </c>
      <c r="AW48" s="153">
        <v>-0.72495102733518402</v>
      </c>
      <c r="AX48" s="153">
        <v>2.2761717911967798</v>
      </c>
      <c r="AY48" s="158">
        <v>0.432062492883522</v>
      </c>
      <c r="AZ48" s="153"/>
      <c r="BA48" s="159">
        <v>5.7807330083587303</v>
      </c>
      <c r="BB48" s="160">
        <v>3.3674784976352199</v>
      </c>
      <c r="BC48" s="161">
        <v>4.5651319781600597</v>
      </c>
      <c r="BD48" s="153"/>
      <c r="BE48" s="162">
        <v>1.8743156088298201</v>
      </c>
    </row>
    <row r="49" spans="1:57" x14ac:dyDescent="0.2">
      <c r="A49" s="21" t="s">
        <v>113</v>
      </c>
      <c r="B49" s="2" t="s">
        <v>22</v>
      </c>
      <c r="D49" s="24" t="s">
        <v>93</v>
      </c>
      <c r="E49" s="27" t="s">
        <v>94</v>
      </c>
      <c r="G49" s="177">
        <v>40.081258511226899</v>
      </c>
      <c r="H49" s="172">
        <v>39.866039447243402</v>
      </c>
      <c r="I49" s="172">
        <v>40.773332716894302</v>
      </c>
      <c r="J49" s="172">
        <v>42.481048562774802</v>
      </c>
      <c r="K49" s="172">
        <v>42.941380199202001</v>
      </c>
      <c r="L49" s="178">
        <v>41.228611887468297</v>
      </c>
      <c r="M49" s="172"/>
      <c r="N49" s="179">
        <v>56.736743084719102</v>
      </c>
      <c r="O49" s="180">
        <v>60.276180772927098</v>
      </c>
      <c r="P49" s="181">
        <v>58.5064619288231</v>
      </c>
      <c r="Q49" s="172"/>
      <c r="R49" s="182">
        <v>46.165140470712501</v>
      </c>
      <c r="S49" s="38"/>
      <c r="T49" s="29">
        <v>11.7908152638199</v>
      </c>
      <c r="U49" s="153">
        <v>3.9614743961638998</v>
      </c>
      <c r="V49" s="153">
        <v>2.9095982068275399</v>
      </c>
      <c r="W49" s="153">
        <v>1.0522303299426801</v>
      </c>
      <c r="X49" s="153">
        <v>3.7423285392345198</v>
      </c>
      <c r="Y49" s="158">
        <v>4.5072927421249798</v>
      </c>
      <c r="Z49" s="153"/>
      <c r="AA49" s="159">
        <v>-0.26900345030867101</v>
      </c>
      <c r="AB49" s="160">
        <v>4.16989748953372</v>
      </c>
      <c r="AC49" s="161">
        <v>1.9692767379570999</v>
      </c>
      <c r="AD49" s="153"/>
      <c r="AE49" s="162">
        <v>3.5706150096292499</v>
      </c>
      <c r="AG49" s="177">
        <v>35.4321683781343</v>
      </c>
      <c r="AH49" s="172">
        <v>37.380180242158602</v>
      </c>
      <c r="AI49" s="172">
        <v>38.284134190523297</v>
      </c>
      <c r="AJ49" s="172">
        <v>40.059677052450702</v>
      </c>
      <c r="AK49" s="172">
        <v>41.577893842647804</v>
      </c>
      <c r="AL49" s="178">
        <v>38.546810741182902</v>
      </c>
      <c r="AM49" s="172"/>
      <c r="AN49" s="179">
        <v>57.182688601945401</v>
      </c>
      <c r="AO49" s="180">
        <v>58.790133167574297</v>
      </c>
      <c r="AP49" s="181">
        <v>57.986410884759799</v>
      </c>
      <c r="AQ49" s="172"/>
      <c r="AR49" s="182">
        <v>44.100982210776301</v>
      </c>
      <c r="AS49" s="38"/>
      <c r="AT49" s="29">
        <v>1.2974146539154101</v>
      </c>
      <c r="AU49" s="153">
        <v>1.6069868962754801</v>
      </c>
      <c r="AV49" s="153">
        <v>-0.463308472409038</v>
      </c>
      <c r="AW49" s="153">
        <v>-2.8305843035819501E-3</v>
      </c>
      <c r="AX49" s="153">
        <v>2.5918347494070102</v>
      </c>
      <c r="AY49" s="158">
        <v>1.0041406311733201</v>
      </c>
      <c r="AZ49" s="153"/>
      <c r="BA49" s="159">
        <v>2.7376936137603698</v>
      </c>
      <c r="BB49" s="160">
        <v>1.1565467460264001</v>
      </c>
      <c r="BC49" s="161">
        <v>1.9300335594675599</v>
      </c>
      <c r="BD49" s="153"/>
      <c r="BE49" s="162">
        <v>1.34915241133686</v>
      </c>
    </row>
    <row r="50" spans="1:57" x14ac:dyDescent="0.2">
      <c r="A50" s="33" t="s">
        <v>48</v>
      </c>
      <c r="B50" t="s">
        <v>48</v>
      </c>
      <c r="D50" s="24" t="s">
        <v>93</v>
      </c>
      <c r="E50" s="27" t="s">
        <v>94</v>
      </c>
      <c r="G50" s="177">
        <v>55.772705816240503</v>
      </c>
      <c r="H50" s="172">
        <v>86.907552683337997</v>
      </c>
      <c r="I50" s="172">
        <v>88.670244450688301</v>
      </c>
      <c r="J50" s="172">
        <v>88.040443944928299</v>
      </c>
      <c r="K50" s="172">
        <v>82.044652992413504</v>
      </c>
      <c r="L50" s="178">
        <v>80.287119977521698</v>
      </c>
      <c r="M50" s="172"/>
      <c r="N50" s="179">
        <v>93.014447878617503</v>
      </c>
      <c r="O50" s="180">
        <v>97.513436358527599</v>
      </c>
      <c r="P50" s="181">
        <v>95.263942118572601</v>
      </c>
      <c r="Q50" s="172"/>
      <c r="R50" s="182">
        <v>84.566212017821996</v>
      </c>
      <c r="S50" s="38"/>
      <c r="T50" s="29">
        <v>-14.4577052541001</v>
      </c>
      <c r="U50" s="153">
        <v>-3.65177746245966</v>
      </c>
      <c r="V50" s="153">
        <v>-7.6820111403721301</v>
      </c>
      <c r="W50" s="153">
        <v>-6.2014096791253097</v>
      </c>
      <c r="X50" s="153">
        <v>-8.2762492947720698</v>
      </c>
      <c r="Y50" s="158">
        <v>-7.6645701140324904</v>
      </c>
      <c r="Z50" s="153"/>
      <c r="AA50" s="159">
        <v>3.0655855931016398</v>
      </c>
      <c r="AB50" s="160">
        <v>4.5306628246734197</v>
      </c>
      <c r="AC50" s="161">
        <v>3.8102540967110698</v>
      </c>
      <c r="AD50" s="153"/>
      <c r="AE50" s="162">
        <v>-4.2583694143065101</v>
      </c>
      <c r="AG50" s="177">
        <v>57.217915144703497</v>
      </c>
      <c r="AH50" s="172">
        <v>86.005115200899098</v>
      </c>
      <c r="AI50" s="172">
        <v>90.432162826636599</v>
      </c>
      <c r="AJ50" s="172">
        <v>87.808503090755806</v>
      </c>
      <c r="AK50" s="172">
        <v>81.489759061534102</v>
      </c>
      <c r="AL50" s="178">
        <v>80.590691064905798</v>
      </c>
      <c r="AM50" s="172"/>
      <c r="AN50" s="179">
        <v>95.738184883394197</v>
      </c>
      <c r="AO50" s="180">
        <v>97.666722393930797</v>
      </c>
      <c r="AP50" s="181">
        <v>96.702453638662504</v>
      </c>
      <c r="AQ50" s="172"/>
      <c r="AR50" s="182">
        <v>85.194051800264901</v>
      </c>
      <c r="AS50" s="38"/>
      <c r="AT50" s="29">
        <v>-5.7770221771042003</v>
      </c>
      <c r="AU50" s="153">
        <v>-4.8438643131245298</v>
      </c>
      <c r="AV50" s="153">
        <v>-5.4993688038623203</v>
      </c>
      <c r="AW50" s="153">
        <v>-7.5059493277908498</v>
      </c>
      <c r="AX50" s="153">
        <v>-10.9500693658789</v>
      </c>
      <c r="AY50" s="158">
        <v>-6.99251227037636</v>
      </c>
      <c r="AZ50" s="153"/>
      <c r="BA50" s="159">
        <v>-1.7543901898431999</v>
      </c>
      <c r="BB50" s="160">
        <v>-1.7924071224356399</v>
      </c>
      <c r="BC50" s="161">
        <v>-1.7735918771867001</v>
      </c>
      <c r="BD50" s="153"/>
      <c r="BE50" s="162">
        <v>-5.3617934395220397</v>
      </c>
    </row>
    <row r="51" spans="1:57" x14ac:dyDescent="0.2">
      <c r="A51" s="147" t="s">
        <v>53</v>
      </c>
      <c r="B51" t="s">
        <v>53</v>
      </c>
      <c r="D51" s="24" t="s">
        <v>93</v>
      </c>
      <c r="E51" s="27" t="s">
        <v>94</v>
      </c>
      <c r="G51" s="177">
        <v>49.354816053511698</v>
      </c>
      <c r="H51" s="172">
        <v>59.892807844329504</v>
      </c>
      <c r="I51" s="172">
        <v>61.7198996655518</v>
      </c>
      <c r="J51" s="172">
        <v>63.589385831559703</v>
      </c>
      <c r="K51" s="172">
        <v>64.042671024627495</v>
      </c>
      <c r="L51" s="178">
        <v>59.719916083915997</v>
      </c>
      <c r="M51" s="172"/>
      <c r="N51" s="179">
        <v>82.7449604743083</v>
      </c>
      <c r="O51" s="180">
        <v>90.143152934022396</v>
      </c>
      <c r="P51" s="181">
        <v>86.444056704165305</v>
      </c>
      <c r="Q51" s="172"/>
      <c r="R51" s="182">
        <v>67.355384832558698</v>
      </c>
      <c r="S51" s="38"/>
      <c r="T51" s="29">
        <v>-1.1649115888013799</v>
      </c>
      <c r="U51" s="153">
        <v>-2.06691018911574</v>
      </c>
      <c r="V51" s="153">
        <v>-5.3802265476159201</v>
      </c>
      <c r="W51" s="153">
        <v>-3.1292719819739498</v>
      </c>
      <c r="X51" s="153">
        <v>1.35476943215988</v>
      </c>
      <c r="Y51" s="158">
        <v>-2.14757690225077</v>
      </c>
      <c r="Z51" s="153"/>
      <c r="AA51" s="159">
        <v>3.3409871904647499</v>
      </c>
      <c r="AB51" s="160">
        <v>4.9733754197648397</v>
      </c>
      <c r="AC51" s="161">
        <v>4.1857214437808796</v>
      </c>
      <c r="AD51" s="153"/>
      <c r="AE51" s="162">
        <v>8.3313275555112101E-2</v>
      </c>
      <c r="AG51" s="177">
        <v>45.5048548190939</v>
      </c>
      <c r="AH51" s="172">
        <v>56.613852614776498</v>
      </c>
      <c r="AI51" s="172">
        <v>59.976616372757597</v>
      </c>
      <c r="AJ51" s="172">
        <v>62.3884387351778</v>
      </c>
      <c r="AK51" s="172">
        <v>64.008373365764598</v>
      </c>
      <c r="AL51" s="178">
        <v>57.698427181514099</v>
      </c>
      <c r="AM51" s="172"/>
      <c r="AN51" s="179">
        <v>87.424994299179005</v>
      </c>
      <c r="AO51" s="180">
        <v>88.420589464882895</v>
      </c>
      <c r="AP51" s="181">
        <v>87.922791882031007</v>
      </c>
      <c r="AQ51" s="172"/>
      <c r="AR51" s="182">
        <v>66.3339599530903</v>
      </c>
      <c r="AS51" s="38"/>
      <c r="AT51" s="29">
        <v>-4.3972602177790003</v>
      </c>
      <c r="AU51" s="153">
        <v>-5.8471008150348096</v>
      </c>
      <c r="AV51" s="153">
        <v>-6.1895225799942901</v>
      </c>
      <c r="AW51" s="153">
        <v>-5.8087097844862496</v>
      </c>
      <c r="AX51" s="153">
        <v>-5.06588161660172</v>
      </c>
      <c r="AY51" s="158">
        <v>-5.5119366001427696</v>
      </c>
      <c r="AZ51" s="153"/>
      <c r="BA51" s="159">
        <v>1.3984707244972501</v>
      </c>
      <c r="BB51" s="160">
        <v>-2.4741212405077002</v>
      </c>
      <c r="BC51" s="161">
        <v>-0.58647789038458398</v>
      </c>
      <c r="BD51" s="153"/>
      <c r="BE51" s="162">
        <v>-3.70517152289694</v>
      </c>
    </row>
    <row r="52" spans="1:57" x14ac:dyDescent="0.2">
      <c r="A52" s="148" t="s">
        <v>60</v>
      </c>
      <c r="B52" t="s">
        <v>60</v>
      </c>
      <c r="D52" s="24" t="s">
        <v>93</v>
      </c>
      <c r="E52" s="27" t="s">
        <v>94</v>
      </c>
      <c r="G52" s="183">
        <v>60.460709298052102</v>
      </c>
      <c r="H52" s="184">
        <v>78.998673281881594</v>
      </c>
      <c r="I52" s="184">
        <v>89.880723998529902</v>
      </c>
      <c r="J52" s="184">
        <v>87.9408563028298</v>
      </c>
      <c r="K52" s="184">
        <v>84.356049246600506</v>
      </c>
      <c r="L52" s="185">
        <v>80.327402425578796</v>
      </c>
      <c r="M52" s="172"/>
      <c r="N52" s="186">
        <v>89.141120911429596</v>
      </c>
      <c r="O52" s="187">
        <v>82.038335170893006</v>
      </c>
      <c r="P52" s="188">
        <v>85.589728041161294</v>
      </c>
      <c r="Q52" s="172"/>
      <c r="R52" s="189">
        <v>81.8309240300309</v>
      </c>
      <c r="S52" s="38"/>
      <c r="T52" s="30">
        <v>5.8945567438459596</v>
      </c>
      <c r="U52" s="163">
        <v>4.9469282638285401</v>
      </c>
      <c r="V52" s="163">
        <v>16.167241967891101</v>
      </c>
      <c r="W52" s="163">
        <v>-3.8689164692035201</v>
      </c>
      <c r="X52" s="163">
        <v>-5.4684443627660899</v>
      </c>
      <c r="Y52" s="164">
        <v>2.8630718071649301</v>
      </c>
      <c r="Z52" s="153"/>
      <c r="AA52" s="165">
        <v>-5.48486312893729</v>
      </c>
      <c r="AB52" s="166">
        <v>-10.244796548407001</v>
      </c>
      <c r="AC52" s="167">
        <v>-7.8275148941230501</v>
      </c>
      <c r="AD52" s="153"/>
      <c r="AE52" s="168">
        <v>-0.58279080217790702</v>
      </c>
      <c r="AG52" s="183">
        <v>55.932002021315597</v>
      </c>
      <c r="AH52" s="184">
        <v>74.191208195516296</v>
      </c>
      <c r="AI52" s="184">
        <v>82.692929988974598</v>
      </c>
      <c r="AJ52" s="184">
        <v>85.025159867695706</v>
      </c>
      <c r="AK52" s="184">
        <v>83.513145902241803</v>
      </c>
      <c r="AL52" s="185">
        <v>76.270889195148797</v>
      </c>
      <c r="AM52" s="172"/>
      <c r="AN52" s="186">
        <v>88.833353546490201</v>
      </c>
      <c r="AO52" s="187">
        <v>81.935051451672095</v>
      </c>
      <c r="AP52" s="188">
        <v>85.384202499081198</v>
      </c>
      <c r="AQ52" s="172"/>
      <c r="AR52" s="189">
        <v>78.874692996272302</v>
      </c>
      <c r="AS52" s="38"/>
      <c r="AT52" s="30">
        <v>9.2205800646354596</v>
      </c>
      <c r="AU52" s="163">
        <v>1.07619236708162</v>
      </c>
      <c r="AV52" s="163">
        <v>2.97262458106424</v>
      </c>
      <c r="AW52" s="163">
        <v>1.8716785396055999</v>
      </c>
      <c r="AX52" s="163">
        <v>7.0200323253800603</v>
      </c>
      <c r="AY52" s="164">
        <v>4.0771353320681696</v>
      </c>
      <c r="AZ52" s="153"/>
      <c r="BA52" s="165">
        <v>4.1024031973342296</v>
      </c>
      <c r="BB52" s="166">
        <v>-2.5078378711142801</v>
      </c>
      <c r="BC52" s="167">
        <v>0.82245435457566696</v>
      </c>
      <c r="BD52" s="153"/>
      <c r="BE52" s="168">
        <v>3.0482579627086102</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0"/>
      <c r="B1" s="10" t="s">
        <v>122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3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3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25">
      <c r="A4" s="14" t="s">
        <v>123</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25">
      <c r="A5" s="237" t="str">
        <f>HYPERLINK("http://www.str.com/data-insights/resources/glossary", "For all STR definitions, please visit www.str.com/data-insights/resources/glossary")</f>
        <v>For all STR definitions, please visit www.str.com/data-insights/resources/glossary</v>
      </c>
      <c r="B5" s="237"/>
      <c r="C5" s="237"/>
      <c r="D5" s="237"/>
      <c r="E5" s="237"/>
      <c r="F5" s="237"/>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2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2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25">
      <c r="A8" s="14" t="s">
        <v>124</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25">
      <c r="A9" s="237" t="str">
        <f>HYPERLINK("http://www.str.com/data-insights/resources/FAQ", "For all STR FAQs, please click here or visit http://www.str.com/data-insights/resources/FAQ")</f>
        <v>For all STR FAQs, please click here or visit http://www.str.com/data-insights/resources/FAQ</v>
      </c>
      <c r="B9" s="237"/>
      <c r="C9" s="237"/>
      <c r="D9" s="237"/>
      <c r="E9" s="237"/>
      <c r="F9" s="237"/>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2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2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25">
      <c r="A12" s="237" t="str">
        <f>HYPERLINK("http://www.str.com/contact", "For additional support, please contact your regional office")</f>
        <v>For additional support, please contact your regional office</v>
      </c>
      <c r="B12" s="237"/>
      <c r="C12" s="237"/>
      <c r="D12" s="237"/>
      <c r="E12" s="237"/>
      <c r="F12" s="237"/>
      <c r="G12" s="237"/>
      <c r="H12" s="237"/>
      <c r="I12" s="237"/>
      <c r="J12" s="237"/>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2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25">
      <c r="A14" s="236" t="str">
        <f>HYPERLINK("http://www.hotelnewsnow.com/", "For the latest in industry news, visit HotelNewsNow.com.")</f>
        <v>For the latest in industry news, visit HotelNewsNow.com.</v>
      </c>
      <c r="B14" s="236"/>
      <c r="C14" s="236"/>
      <c r="D14" s="236"/>
      <c r="E14" s="236"/>
      <c r="F14" s="236"/>
      <c r="G14" s="236"/>
      <c r="H14" s="236"/>
      <c r="I14" s="236"/>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25">
      <c r="A15" s="236" t="str">
        <f>HYPERLINK("http://www.hoteldataconference.com/", "To learn more about the Hotel Data Conference, visit HotelDataConference.com.")</f>
        <v>To learn more about the Hotel Data Conference, visit HotelDataConference.com.</v>
      </c>
      <c r="B15" s="236"/>
      <c r="C15" s="236"/>
      <c r="D15" s="236"/>
      <c r="E15" s="236"/>
      <c r="F15" s="236"/>
      <c r="G15" s="236"/>
      <c r="H15" s="236"/>
      <c r="I15" s="236"/>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2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zoomScale="70" zoomScaleNormal="70" workbookViewId="0">
      <selection activeCell="T30" sqref="T30"/>
    </sheetView>
  </sheetViews>
  <sheetFormatPr defaultRowHeight="12.75" x14ac:dyDescent="0.2"/>
  <sheetData>
    <row r="1" spans="1:1" x14ac:dyDescent="0.2">
      <c r="A1" s="8" t="s">
        <v>125</v>
      </c>
    </row>
    <row r="2" spans="1:1" x14ac:dyDescent="0.2">
      <c r="A2" s="8" t="s">
        <v>126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A0E9D4-2A05-4BA7-BC21-77809A18EA6E}"/>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2025-07-03T15:13:39Z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