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xr:revisionPtr revIDLastSave="25" documentId="8_{EACABAFF-FAF6-4165-8007-97A60A0C9AD2}" xr6:coauthVersionLast="47" xr6:coauthVersionMax="47" xr10:uidLastSave="{AB903844-7FDA-445C-8953-79FBC3B6B7FF}"/>
  <workbookProtection workbookAlgorithmName="SHA-512" workbookHashValue="9pZKPPxWGpdbVNvV5p2/gtWxgQrq/UUWSVU5VahjP5s5KB1vYkk9pHRUVYZLZd9aFoZOAN6luUrdRENnKczOCw==" workbookSaltValue="c2day2zDstcRspmJXDmyB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5" i="28" l="1"/>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E21"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<sst xmlns="http://schemas.openxmlformats.org/spreadsheetml/2006/main" count="885" uniqueCount="143">
  <si>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</si>
  <si>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</si>
  <si>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</si>
  <si>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</si>
  <si>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</si>
  <si>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</si>
  <si>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</si>
  <si>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</si>
  <si>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</si>
  <si>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</si>
  <si>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</si>
  <si>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</si>
  <si>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</si>
  <si>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</si>
  <si>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</si>
  <si>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</si>
  <si>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</si>
  <si>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</si>
  <si>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</si>
  <si>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</si>
  <si>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</si>
  <si>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</si>
  <si>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</si>
  <si>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</si>
  <si>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</si>
  <si>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</si>
  <si>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</si>
  <si>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</si>
  <si>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</si>
  <si>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</si>
  <si>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</si>
  <si>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</si>
  <si>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</si>
  <si>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</si>
  <si>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</si>
  <si>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</si>
  <si>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</si>
  <si>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</si>
  <si>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</si>
  <si>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</si>
  <si>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</si>
  <si>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</si>
  <si>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</si>
  <si>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</si>
  <si>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</si>
  <si>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</si>
  <si>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</si>
  <si>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</si>
  <si>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</si>
  <si>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</si>
  <si>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</si>
  <si>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</si>
  <si>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</si>
  <si>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</si>
  <si>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</si>
  <si>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</si>
  <si>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</si>
  <si>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</si>
  <si>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</si>
  <si>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</si>
  <si>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</si>
  <si>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</si>
  <si>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</si>
  <si>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</si>
  <si>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</si>
  <si>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</si>
  <si>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</si>
  <si>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</si>
  <si>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</si>
  <si>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</si>
  <si>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</si>
  <si>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</si>
  <si>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</si>
  <si>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</si>
  <si>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</si>
  <si>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</si>
  <si>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</si>
  <si>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</si>
  <si>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</si>
  <si>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</si>
  <si>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</si>
  <si>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</si>
  <si>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</si>
  <si>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</si>
  <si>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</si>
  <si>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</si>
  <si>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</si>
  <si>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</si>
  <si>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</si>
  <si>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</si>
  <si>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</si>
  <si>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</si>
  <si>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</si>
  <si>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</si>
  <si>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</si>
  <si>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</si>
  <si>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</si>
  <si>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</si>
  <si>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</si>
  <si>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</si>
  <si>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</si>
  <si>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</si>
  <si>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</si>
  <si>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</si>
  <si>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</si>
  <si>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</si>
  <si>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</si>
  <si>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</si>
  <si>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</si>
  <si>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</si>
  <si>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</si>
  <si>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</si>
  <si>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</si>
  <si>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</si>
  <si>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</si>
  <si>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</si>
  <si>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</si>
  <si>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</si>
  <si>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</si>
  <si>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</si>
  <si>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</si>
  <si>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Feb</t>
  </si>
  <si>
    <t>Friday, Feb 14th</t>
  </si>
  <si>
    <t xml:space="preserve"> - Valentine's Day</t>
  </si>
  <si>
    <t>Wednesday, Feb 14th</t>
  </si>
  <si>
    <t>Monday, Feb 17th</t>
  </si>
  <si>
    <t xml:space="preserve"> - Presidents' Day</t>
  </si>
  <si>
    <t>Monday, Feb 19th</t>
  </si>
  <si>
    <t>Feb / Mar</t>
  </si>
  <si>
    <t>Saturday, Mar 1st</t>
  </si>
  <si>
    <t xml:space="preserve"> - First Day of Ramadan</t>
  </si>
  <si>
    <t>Mar</t>
  </si>
  <si>
    <t>% Change Vs. 2024</t>
  </si>
  <si>
    <t>VTC Defined Tourism Regions</t>
  </si>
  <si>
    <t>STR/CoSTAR Designated Hospitality Markets</t>
  </si>
  <si>
    <t>Monday, Mar 11th</t>
  </si>
  <si>
    <t>Week of March 02 to March 08, 2025</t>
  </si>
  <si>
    <t>February 09 - March 08, 2025
Rolling-28 Day Period</t>
  </si>
  <si>
    <t>For the Week of March 02, 2025 to March 08, 2025</t>
  </si>
  <si>
    <t>Monday, Mar 17th</t>
  </si>
  <si>
    <t xml:space="preserve"> - St. Patrick's Day</t>
  </si>
  <si>
    <t>Sunday, Mar 17th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</si>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</sst>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1" fillId="0" borderId="37" xfId="0" applyFont="1" applyBorder="1" applyAlignment="1">
      <alignment horizontal="left" vertical="center" wrapText="1"/>
    </xf>
    <xf numFmtId="0" fontId="31" fillId="0" borderId="38" xfId="0" applyFont="1" applyBorder="1" applyAlignment="1">
      <alignment horizontal="left" vertical="center" wrapText="1"/>
    </xf>
    <xf numFmtId="0" fontId="31" fillId="0" borderId="39" xfId="0" applyFont="1" applyBorder="1" applyAlignment="1">
      <alignment horizontal="left" vertical="center" wrapText="1"/>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49" fontId="22" fillId="2" borderId="0" xfId="0" applyNumberFormat="1" applyFont="1" applyFill="1" applyAlignment="1">
      <alignment horizontal="center"/>
    </xf>
    <xf numFmtId="0" fontId="1" fillId="3" borderId="0" xfId="0" applyFont="1" applyFill="1" applyAlignment="1">
      <alignment horizontal="right"/>
    </xf>
    <xf numFmtId="0" fontId="6" fillId="3" borderId="0" xfId="0" applyFont="1" applyFill="1" applyAlignment="1">
      <alignment horizontal="center"/>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0" fontId="33" fillId="3" borderId="0" xfId="0" applyFont="1" applyFill="1"/>
    <xf numFmtId="0" fontId="33" fillId="5" borderId="0" xfId="0" applyFont="1" applyFill="1"/>
    <xf numFmtId="0" fontId="33" fillId="3" borderId="0" xfId="0" applyFont="1" applyFill="1" applyAlignment="1">
      <alignment horizontal="center"/>
    </xf>
    <xf numFmtId="0" fontId="34" fillId="3" borderId="0" xfId="0" applyFont="1" applyFill="1" applyAlignment="1">
      <alignment horizontal="center" vertical="center"/>
    </xf>
    <xf numFmtId="0" fontId="33" fillId="3" borderId="0" xfId="0" applyFont="1" applyFill="1" applyAlignment="1">
      <alignment horizontal="center" vertical="center"/>
    </xf>
    <xf numFmtId="0" fontId="33" fillId="0" borderId="0" xfId="0" applyFont="1" applyAlignment="1">
      <alignment horizontal="right"/>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485774</xdr:colOff>
      <xdr:row>137</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502046</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pane="topRight" activeCell="B1" sqref="B1"/>
      <selection pane="bottomLeft" activeCell="A4" sqref="A4"/>
      <selection pane="bottomRight" sqref="A1:A3"/>
    </sheetView>
  </sheetViews>
  <sheetFormatPr defaultColWidth="9.1796875" defaultRowHeight="15.5" x14ac:dyDescent="0.25"/>
  <cols>
    <col min="1" max="1" width="44.7265625" style="102" customWidth="1"/>
    <col min="2" max="6" width="9" style="102" customWidth="1"/>
    <col min="7" max="7" width="9" style="108" customWidth="1"/>
    <col min="8" max="9" width="9" style="102" customWidth="1"/>
    <col min="10" max="10" width="8.26953125" style="108" customWidth="1"/>
    <col min="11" max="11" width="9" style="108" customWidth="1"/>
    <col min="12" max="12" width="2.7265625" style="102" customWidth="1"/>
    <col min="13" max="17" width="9" style="102" customWidth="1"/>
    <col min="18" max="18" width="9" style="108" customWidth="1"/>
    <col min="19" max="20" width="9" style="102" customWidth="1"/>
    <col min="21" max="21" width="8.453125" style="102" customWidth="1"/>
    <col min="22" max="22" width="9" style="102" customWidth="1"/>
    <col min="23" max="23" width="2.7265625" style="102" customWidth="1"/>
    <col min="24" max="31" width="9" style="102" customWidth="1"/>
    <col min="32" max="32" width="8.453125" style="102" customWidth="1"/>
    <col min="33" max="33" width="9" style="102" customWidth="1"/>
    <col min="34" max="16384" width="9.1796875" style="102"/>
  </cols>
  <sheetData>
    <row r="1" spans="1:34" x14ac:dyDescent="0.25">
      <c r="A1" s="160" t="str">
        <f>'Occupancy Raw Data'!B1</f>
        <v>Week of March 02 to March 08, 2025</v>
      </c>
      <c r="B1" s="167" t="s">
        <v>66</v>
      </c>
      <c r="C1" s="168"/>
      <c r="D1" s="168"/>
      <c r="E1" s="168"/>
      <c r="F1" s="168"/>
      <c r="G1" s="168"/>
      <c r="H1" s="168"/>
      <c r="I1" s="168"/>
      <c r="J1" s="168"/>
      <c r="K1" s="169"/>
      <c r="L1" s="106"/>
      <c r="M1" s="167" t="s">
        <v>67</v>
      </c>
      <c r="N1" s="168"/>
      <c r="O1" s="168"/>
      <c r="P1" s="168"/>
      <c r="Q1" s="168"/>
      <c r="R1" s="168"/>
      <c r="S1" s="168"/>
      <c r="T1" s="168"/>
      <c r="U1" s="168"/>
      <c r="V1" s="169"/>
      <c r="W1" s="106"/>
      <c r="X1" s="167" t="s">
        <v>68</v>
      </c>
      <c r="Y1" s="168"/>
      <c r="Z1" s="168"/>
      <c r="AA1" s="168"/>
      <c r="AB1" s="168"/>
      <c r="AC1" s="168"/>
      <c r="AD1" s="168"/>
      <c r="AE1" s="168"/>
      <c r="AF1" s="168"/>
      <c r="AG1" s="169"/>
      <c r="AH1" s="103"/>
    </row>
    <row r="2" spans="1:34" x14ac:dyDescent="0.25">
      <c r="A2" s="161"/>
      <c r="B2" s="107"/>
      <c r="C2" s="108"/>
      <c r="D2" s="108"/>
      <c r="E2" s="108"/>
      <c r="F2" s="109"/>
      <c r="G2" s="163" t="s">
        <v>64</v>
      </c>
      <c r="H2" s="108"/>
      <c r="I2" s="108"/>
      <c r="J2" s="163" t="s">
        <v>65</v>
      </c>
      <c r="K2" s="165" t="s">
        <v>56</v>
      </c>
      <c r="L2" s="103"/>
      <c r="M2" s="107"/>
      <c r="N2" s="108"/>
      <c r="O2" s="108"/>
      <c r="P2" s="108"/>
      <c r="Q2" s="108"/>
      <c r="R2" s="163" t="s">
        <v>64</v>
      </c>
      <c r="S2" s="108"/>
      <c r="T2" s="108"/>
      <c r="U2" s="163" t="s">
        <v>65</v>
      </c>
      <c r="V2" s="165" t="s">
        <v>56</v>
      </c>
      <c r="W2" s="103"/>
      <c r="X2" s="110"/>
      <c r="Y2" s="111"/>
      <c r="Z2" s="111"/>
      <c r="AA2" s="111"/>
      <c r="AB2" s="111"/>
      <c r="AC2" s="170" t="s">
        <v>64</v>
      </c>
      <c r="AD2" s="112"/>
      <c r="AE2" s="112"/>
      <c r="AF2" s="170" t="s">
        <v>65</v>
      </c>
      <c r="AG2" s="171" t="s">
        <v>56</v>
      </c>
      <c r="AH2" s="103"/>
    </row>
    <row r="3" spans="1:34" x14ac:dyDescent="0.25">
      <c r="A3" s="162"/>
      <c r="B3" s="113" t="s">
        <v>57</v>
      </c>
      <c r="C3" s="114" t="s">
        <v>58</v>
      </c>
      <c r="D3" s="114" t="s">
        <v>59</v>
      </c>
      <c r="E3" s="114" t="s">
        <v>60</v>
      </c>
      <c r="F3" s="115" t="s">
        <v>61</v>
      </c>
      <c r="G3" s="164"/>
      <c r="H3" s="114" t="s">
        <v>62</v>
      </c>
      <c r="I3" s="114" t="s">
        <v>63</v>
      </c>
      <c r="J3" s="164"/>
      <c r="K3" s="166"/>
      <c r="L3" s="103"/>
      <c r="M3" s="113" t="s">
        <v>57</v>
      </c>
      <c r="N3" s="114" t="s">
        <v>58</v>
      </c>
      <c r="O3" s="114" t="s">
        <v>59</v>
      </c>
      <c r="P3" s="114" t="s">
        <v>60</v>
      </c>
      <c r="Q3" s="114" t="s">
        <v>61</v>
      </c>
      <c r="R3" s="164"/>
      <c r="S3" s="114" t="s">
        <v>62</v>
      </c>
      <c r="T3" s="114" t="s">
        <v>63</v>
      </c>
      <c r="U3" s="164"/>
      <c r="V3" s="166"/>
      <c r="W3" s="103"/>
      <c r="X3" s="113" t="s">
        <v>57</v>
      </c>
      <c r="Y3" s="114" t="s">
        <v>58</v>
      </c>
      <c r="Z3" s="114" t="s">
        <v>59</v>
      </c>
      <c r="AA3" s="114" t="s">
        <v>60</v>
      </c>
      <c r="AB3" s="114" t="s">
        <v>61</v>
      </c>
      <c r="AC3" s="164"/>
      <c r="AD3" s="115" t="s">
        <v>62</v>
      </c>
      <c r="AE3" s="115" t="s">
        <v>63</v>
      </c>
      <c r="AF3" s="164"/>
      <c r="AG3" s="166"/>
      <c r="AH3" s="103"/>
    </row>
    <row r="4" spans="1:34" x14ac:dyDescent="0.25">
      <c r="A4" s="134" t="s">
        <v>15</v>
      </c>
      <c r="B4" s="117">
        <f>(VLOOKUP($A4,'Occupancy Raw Data'!$B$8:$BE$45,'Occupancy Raw Data'!G$3,FALSE))/100</f>
        <v>0.49321804133934499</v>
      </c>
      <c r="C4" s="118">
        <f>(VLOOKUP($A4,'Occupancy Raw Data'!$B$8:$BE$45,'Occupancy Raw Data'!H$3,FALSE))/100</f>
        <v>0.59814445244674996</v>
      </c>
      <c r="D4" s="118">
        <f>(VLOOKUP($A4,'Occupancy Raw Data'!$B$8:$BE$45,'Occupancy Raw Data'!I$3,FALSE))/100</f>
        <v>0.64267514791532188</v>
      </c>
      <c r="E4" s="118">
        <f>(VLOOKUP($A4,'Occupancy Raw Data'!$B$8:$BE$45,'Occupancy Raw Data'!J$3,FALSE))/100</f>
        <v>0.63733382762448898</v>
      </c>
      <c r="F4" s="118">
        <f>(VLOOKUP($A4,'Occupancy Raw Data'!$B$8:$BE$45,'Occupancy Raw Data'!K$3,FALSE))/100</f>
        <v>0.61734115326864591</v>
      </c>
      <c r="G4" s="119">
        <f>(VLOOKUP($A4,'Occupancy Raw Data'!$B$8:$BE$45,'Occupancy Raw Data'!L$3,FALSE))/100</f>
        <v>0.59774182407005005</v>
      </c>
      <c r="H4" s="99">
        <f>(VLOOKUP($A4,'Occupancy Raw Data'!$B$8:$BE$45,'Occupancy Raw Data'!N$3,FALSE))/100</f>
        <v>0.678992022264439</v>
      </c>
      <c r="I4" s="99">
        <f>(VLOOKUP($A4,'Occupancy Raw Data'!$B$8:$BE$45,'Occupancy Raw Data'!O$3,FALSE))/100</f>
        <v>0.69792618354328495</v>
      </c>
      <c r="J4" s="119">
        <f>(VLOOKUP($A4,'Occupancy Raw Data'!$B$8:$BE$45,'Occupancy Raw Data'!P$3,FALSE))/100</f>
        <v>0.68845905244308692</v>
      </c>
      <c r="K4" s="120">
        <f>(VLOOKUP($A4,'Occupancy Raw Data'!$B$8:$BE$45,'Occupancy Raw Data'!R$3,FALSE))/100</f>
        <v>0.62366225324142299</v>
      </c>
      <c r="M4" s="121">
        <f>VLOOKUP($A4,'ADR Raw Data'!$B$6:$BE$43,'ADR Raw Data'!G$1,FALSE)</f>
        <v>151.85120749363301</v>
      </c>
      <c r="N4" s="122">
        <f>VLOOKUP($A4,'ADR Raw Data'!$B$6:$BE$43,'ADR Raw Data'!H$1,FALSE)</f>
        <v>157.78746877726999</v>
      </c>
      <c r="O4" s="122">
        <f>VLOOKUP($A4,'ADR Raw Data'!$B$6:$BE$43,'ADR Raw Data'!I$1,FALSE)</f>
        <v>163.063966334508</v>
      </c>
      <c r="P4" s="122">
        <f>VLOOKUP($A4,'ADR Raw Data'!$B$6:$BE$43,'ADR Raw Data'!J$1,FALSE)</f>
        <v>160.164423335474</v>
      </c>
      <c r="Q4" s="122">
        <f>VLOOKUP($A4,'ADR Raw Data'!$B$6:$BE$43,'ADR Raw Data'!K$1,FALSE)</f>
        <v>155.96393511643399</v>
      </c>
      <c r="R4" s="123">
        <f>VLOOKUP($A4,'ADR Raw Data'!$B$6:$BE$43,'ADR Raw Data'!L$1,FALSE)</f>
        <v>158.072608148803</v>
      </c>
      <c r="S4" s="122">
        <f>VLOOKUP($A4,'ADR Raw Data'!$B$6:$BE$43,'ADR Raw Data'!N$1,FALSE)</f>
        <v>164.31599286147801</v>
      </c>
      <c r="T4" s="122">
        <f>VLOOKUP($A4,'ADR Raw Data'!$B$6:$BE$43,'ADR Raw Data'!O$1,FALSE)</f>
        <v>167.34565405699701</v>
      </c>
      <c r="U4" s="123">
        <f>VLOOKUP($A4,'ADR Raw Data'!$B$6:$BE$43,'ADR Raw Data'!P$1,FALSE)</f>
        <v>165.85164599702799</v>
      </c>
      <c r="V4" s="124">
        <f>VLOOKUP($A4,'ADR Raw Data'!$B$6:$BE$43,'ADR Raw Data'!R$1,FALSE)</f>
        <v>160.52622618152</v>
      </c>
      <c r="X4" s="121">
        <f>VLOOKUP($A4,'RevPAR Raw Data'!$B$6:$BE$43,'RevPAR Raw Data'!G$1,FALSE)</f>
        <v>74.895755135024402</v>
      </c>
      <c r="Y4" s="122">
        <f>VLOOKUP($A4,'RevPAR Raw Data'!$B$6:$BE$43,'RevPAR Raw Data'!H$1,FALSE)</f>
        <v>94.379699114739196</v>
      </c>
      <c r="Z4" s="122">
        <f>VLOOKUP($A4,'RevPAR Raw Data'!$B$6:$BE$43,'RevPAR Raw Data'!I$1,FALSE)</f>
        <v>104.79715868368901</v>
      </c>
      <c r="AA4" s="122">
        <f>VLOOKUP($A4,'RevPAR Raw Data'!$B$6:$BE$43,'RevPAR Raw Data'!J$1,FALSE)</f>
        <v>102.078204973667</v>
      </c>
      <c r="AB4" s="122">
        <f>VLOOKUP($A4,'RevPAR Raw Data'!$B$6:$BE$43,'RevPAR Raw Data'!K$1,FALSE)</f>
        <v>96.282955573095904</v>
      </c>
      <c r="AC4" s="123">
        <f>VLOOKUP($A4,'RevPAR Raw Data'!$B$6:$BE$43,'RevPAR Raw Data'!L$1,FALSE)</f>
        <v>94.486609130375996</v>
      </c>
      <c r="AD4" s="122">
        <f>VLOOKUP($A4,'RevPAR Raw Data'!$B$6:$BE$43,'RevPAR Raw Data'!N$1,FALSE)</f>
        <v>111.56924828340399</v>
      </c>
      <c r="AE4" s="122">
        <f>VLOOKUP($A4,'RevPAR Raw Data'!$B$6:$BE$43,'RevPAR Raw Data'!O$1,FALSE)</f>
        <v>116.794913668555</v>
      </c>
      <c r="AF4" s="123">
        <f>VLOOKUP($A4,'RevPAR Raw Data'!$B$6:$BE$43,'RevPAR Raw Data'!P$1,FALSE)</f>
        <v>114.18206704924</v>
      </c>
      <c r="AG4" s="124">
        <f>VLOOKUP($A4,'RevPAR Raw Data'!$B$6:$BE$43,'RevPAR Raw Data'!R$1,FALSE)</f>
        <v>100.114147924709</v>
      </c>
    </row>
    <row r="5" spans="1:34" x14ac:dyDescent="0.25">
      <c r="A5" s="101" t="s">
        <v>132</v>
      </c>
      <c r="B5" s="89">
        <f>(VLOOKUP($A4,'Occupancy Raw Data'!$B$8:$BE$51,'Occupancy Raw Data'!T$3,FALSE))/100</f>
        <v>-4.7839120664630499E-3</v>
      </c>
      <c r="C5" s="90">
        <f>(VLOOKUP($A4,'Occupancy Raw Data'!$B$8:$BE$51,'Occupancy Raw Data'!U$3,FALSE))/100</f>
        <v>-5.2507911600326697E-3</v>
      </c>
      <c r="D5" s="90">
        <f>(VLOOKUP($A4,'Occupancy Raw Data'!$B$8:$BE$51,'Occupancy Raw Data'!V$3,FALSE))/100</f>
        <v>-7.8647953078825189E-3</v>
      </c>
      <c r="E5" s="90">
        <f>(VLOOKUP($A4,'Occupancy Raw Data'!$B$8:$BE$51,'Occupancy Raw Data'!W$3,FALSE))/100</f>
        <v>-2.1245370964635798E-2</v>
      </c>
      <c r="F5" s="90">
        <f>(VLOOKUP($A4,'Occupancy Raw Data'!$B$8:$BE$51,'Occupancy Raw Data'!X$3,FALSE))/100</f>
        <v>-1.7813857420716801E-2</v>
      </c>
      <c r="G5" s="90">
        <f>(VLOOKUP($A4,'Occupancy Raw Data'!$B$8:$BE$51,'Occupancy Raw Data'!Y$3,FALSE))/100</f>
        <v>-1.17899266872663E-2</v>
      </c>
      <c r="H5" s="91">
        <f>(VLOOKUP($A4,'Occupancy Raw Data'!$B$8:$BE$51,'Occupancy Raw Data'!AA$3,FALSE))/100</f>
        <v>-8.0621928683830297E-3</v>
      </c>
      <c r="I5" s="91">
        <f>(VLOOKUP($A4,'Occupancy Raw Data'!$B$8:$BE$51,'Occupancy Raw Data'!AB$3,FALSE))/100</f>
        <v>-2.97352271017126E-2</v>
      </c>
      <c r="J5" s="90">
        <f>(VLOOKUP($A4,'Occupancy Raw Data'!$B$8:$BE$51,'Occupancy Raw Data'!AC$3,FALSE))/100</f>
        <v>-1.9167410428024299E-2</v>
      </c>
      <c r="K5" s="92">
        <f>(VLOOKUP($A4,'Occupancy Raw Data'!$B$8:$BE$51,'Occupancy Raw Data'!AE$3,FALSE))/100</f>
        <v>-1.41298549117064E-2</v>
      </c>
      <c r="M5" s="89">
        <f>(VLOOKUP($A4,'ADR Raw Data'!$B$6:$BE$43,'ADR Raw Data'!T$1,FALSE))/100</f>
        <v>4.3241930867285998E-2</v>
      </c>
      <c r="N5" s="90">
        <f>(VLOOKUP($A4,'ADR Raw Data'!$B$6:$BE$43,'ADR Raw Data'!U$1,FALSE))/100</f>
        <v>3.7780337296496297E-2</v>
      </c>
      <c r="O5" s="90">
        <f>(VLOOKUP($A4,'ADR Raw Data'!$B$6:$BE$43,'ADR Raw Data'!V$1,FALSE))/100</f>
        <v>4.0047769384190898E-2</v>
      </c>
      <c r="P5" s="90">
        <f>(VLOOKUP($A4,'ADR Raw Data'!$B$6:$BE$43,'ADR Raw Data'!W$1,FALSE))/100</f>
        <v>2.89449469522957E-2</v>
      </c>
      <c r="Q5" s="90">
        <f>(VLOOKUP($A4,'ADR Raw Data'!$B$6:$BE$43,'ADR Raw Data'!X$1,FALSE))/100</f>
        <v>1.73258637618952E-2</v>
      </c>
      <c r="R5" s="90">
        <f>(VLOOKUP($A4,'ADR Raw Data'!$B$6:$BE$43,'ADR Raw Data'!Y$1,FALSE))/100</f>
        <v>3.2902813465180397E-2</v>
      </c>
      <c r="S5" s="91">
        <f>(VLOOKUP($A4,'ADR Raw Data'!$B$6:$BE$43,'ADR Raw Data'!AA$1,FALSE))/100</f>
        <v>4.0290007628146903E-3</v>
      </c>
      <c r="T5" s="91">
        <f>(VLOOKUP($A4,'ADR Raw Data'!$B$6:$BE$43,'ADR Raw Data'!AB$1,FALSE))/100</f>
        <v>-1.03106300554101E-2</v>
      </c>
      <c r="U5" s="90">
        <f>(VLOOKUP($A4,'ADR Raw Data'!$B$6:$BE$43,'ADR Raw Data'!AC$1,FALSE))/100</f>
        <v>-3.5360254078471496E-3</v>
      </c>
      <c r="V5" s="92">
        <f>(VLOOKUP($A4,'ADR Raw Data'!$B$6:$BE$43,'ADR Raw Data'!AE$1,FALSE))/100</f>
        <v>2.05973721695367E-2</v>
      </c>
      <c r="X5" s="89">
        <f>(VLOOKUP($A4,'RevPAR Raw Data'!$B$6:$BE$43,'RevPAR Raw Data'!T$1,FALSE))/100</f>
        <v>3.82511532059698E-2</v>
      </c>
      <c r="Y5" s="90">
        <f>(VLOOKUP($A4,'RevPAR Raw Data'!$B$6:$BE$43,'RevPAR Raw Data'!U$1,FALSE))/100</f>
        <v>3.2331169475364199E-2</v>
      </c>
      <c r="Z5" s="90">
        <f>(VLOOKUP($A4,'RevPAR Raw Data'!$B$6:$BE$43,'RevPAR Raw Data'!V$1,FALSE))/100</f>
        <v>3.1868006567564403E-2</v>
      </c>
      <c r="AA5" s="90">
        <f>(VLOOKUP($A4,'RevPAR Raw Data'!$B$6:$BE$43,'RevPAR Raw Data'!W$1,FALSE))/100</f>
        <v>7.0846298521066095E-3</v>
      </c>
      <c r="AB5" s="90">
        <f>(VLOOKUP($A4,'RevPAR Raw Data'!$B$6:$BE$43,'RevPAR Raw Data'!X$1,FALSE))/100</f>
        <v>-7.9663412556677904E-4</v>
      </c>
      <c r="AC5" s="90">
        <f>(VLOOKUP($A4,'RevPAR Raw Data'!$B$6:$BE$43,'RevPAR Raw Data'!Y$1,FALSE))/100</f>
        <v>2.0724965019354703E-2</v>
      </c>
      <c r="AD5" s="91">
        <f>(VLOOKUP($A4,'RevPAR Raw Data'!$B$6:$BE$43,'RevPAR Raw Data'!AA$1,FALSE))/100</f>
        <v>-4.06567468678501E-3</v>
      </c>
      <c r="AE5" s="91">
        <f>(VLOOKUP($A4,'RevPAR Raw Data'!$B$6:$BE$43,'RevPAR Raw Data'!AB$1,FALSE))/100</f>
        <v>-3.9739268230863399E-2</v>
      </c>
      <c r="AF5" s="90">
        <f>(VLOOKUP($A4,'RevPAR Raw Data'!$B$6:$BE$43,'RevPAR Raw Data'!AC$1,FALSE))/100</f>
        <v>-2.2635659385595402E-2</v>
      </c>
      <c r="AG5" s="92">
        <f>(VLOOKUP($A4,'RevPAR Raw Data'!$B$6:$BE$43,'RevPAR Raw Data'!AE$1,FALSE))/100</f>
        <v>6.1764793775122397E-3</v>
      </c>
    </row>
    <row r="6" spans="1:34" x14ac:dyDescent="0.25">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x14ac:dyDescent="0.25">
      <c r="A7" s="134" t="s">
        <v>69</v>
      </c>
      <c r="B7" s="125">
        <f>(VLOOKUP($A7,'Occupancy Raw Data'!$B$8:$BE$45,'Occupancy Raw Data'!G$3,FALSE))/100</f>
        <v>0.46173619135302801</v>
      </c>
      <c r="C7" s="126">
        <f>(VLOOKUP($A7,'Occupancy Raw Data'!$B$8:$BE$45,'Occupancy Raw Data'!H$3,FALSE))/100</f>
        <v>0.59786081056865792</v>
      </c>
      <c r="D7" s="126">
        <f>(VLOOKUP($A7,'Occupancy Raw Data'!$B$8:$BE$45,'Occupancy Raw Data'!I$3,FALSE))/100</f>
        <v>0.63449025871710396</v>
      </c>
      <c r="E7" s="126">
        <f>(VLOOKUP($A7,'Occupancy Raw Data'!$B$8:$BE$45,'Occupancy Raw Data'!J$3,FALSE))/100</f>
        <v>0.62716189746473294</v>
      </c>
      <c r="F7" s="126">
        <f>(VLOOKUP($A7,'Occupancy Raw Data'!$B$8:$BE$45,'Occupancy Raw Data'!K$3,FALSE))/100</f>
        <v>0.59383824465357105</v>
      </c>
      <c r="G7" s="127">
        <f>(VLOOKUP($A7,'Occupancy Raw Data'!$B$8:$BE$45,'Occupancy Raw Data'!L$3,FALSE))/100</f>
        <v>0.583017480551419</v>
      </c>
      <c r="H7" s="99">
        <f>(VLOOKUP($A7,'Occupancy Raw Data'!$B$8:$BE$45,'Occupancy Raw Data'!N$3,FALSE))/100</f>
        <v>0.68378059405451097</v>
      </c>
      <c r="I7" s="99">
        <f>(VLOOKUP($A7,'Occupancy Raw Data'!$B$8:$BE$45,'Occupancy Raw Data'!O$3,FALSE))/100</f>
        <v>0.69578650123272101</v>
      </c>
      <c r="J7" s="127">
        <f>(VLOOKUP($A7,'Occupancy Raw Data'!$B$8:$BE$45,'Occupancy Raw Data'!P$3,FALSE))/100</f>
        <v>0.68978354764361594</v>
      </c>
      <c r="K7" s="128">
        <f>(VLOOKUP($A7,'Occupancy Raw Data'!$B$8:$BE$45,'Occupancy Raw Data'!R$3,FALSE))/100</f>
        <v>0.613522071149189</v>
      </c>
      <c r="M7" s="121">
        <f>VLOOKUP($A7,'ADR Raw Data'!$B$6:$BE$43,'ADR Raw Data'!G$1,FALSE)</f>
        <v>112.182501291384</v>
      </c>
      <c r="N7" s="122">
        <f>VLOOKUP($A7,'ADR Raw Data'!$B$6:$BE$43,'ADR Raw Data'!H$1,FALSE)</f>
        <v>126.86136393712</v>
      </c>
      <c r="O7" s="122">
        <f>VLOOKUP($A7,'ADR Raw Data'!$B$6:$BE$43,'ADR Raw Data'!I$1,FALSE)</f>
        <v>134.77005300631001</v>
      </c>
      <c r="P7" s="122">
        <f>VLOOKUP($A7,'ADR Raw Data'!$B$6:$BE$43,'ADR Raw Data'!J$1,FALSE)</f>
        <v>130.97948203412801</v>
      </c>
      <c r="Q7" s="122">
        <f>VLOOKUP($A7,'ADR Raw Data'!$B$6:$BE$43,'ADR Raw Data'!K$1,FALSE)</f>
        <v>121.867437411164</v>
      </c>
      <c r="R7" s="123">
        <f>VLOOKUP($A7,'ADR Raw Data'!$B$6:$BE$43,'ADR Raw Data'!L$1,FALSE)</f>
        <v>126.12634866513</v>
      </c>
      <c r="S7" s="122">
        <f>VLOOKUP($A7,'ADR Raw Data'!$B$6:$BE$43,'ADR Raw Data'!N$1,FALSE)</f>
        <v>132.02896993972499</v>
      </c>
      <c r="T7" s="122">
        <f>VLOOKUP($A7,'ADR Raw Data'!$B$6:$BE$43,'ADR Raw Data'!O$1,FALSE)</f>
        <v>132.341696632446</v>
      </c>
      <c r="U7" s="123">
        <f>VLOOKUP($A7,'ADR Raw Data'!$B$6:$BE$43,'ADR Raw Data'!P$1,FALSE)</f>
        <v>132.18669406355599</v>
      </c>
      <c r="V7" s="124">
        <f>VLOOKUP($A7,'ADR Raw Data'!$B$6:$BE$43,'ADR Raw Data'!R$1,FALSE)</f>
        <v>128.07310668758601</v>
      </c>
      <c r="X7" s="121">
        <f>VLOOKUP($A7,'RevPAR Raw Data'!$B$6:$BE$43,'RevPAR Raw Data'!G$1,FALSE)</f>
        <v>51.79872088274</v>
      </c>
      <c r="Y7" s="122">
        <f>VLOOKUP($A7,'RevPAR Raw Data'!$B$6:$BE$43,'RevPAR Raw Data'!H$1,FALSE)</f>
        <v>75.845437873292198</v>
      </c>
      <c r="Z7" s="122">
        <f>VLOOKUP($A7,'RevPAR Raw Data'!$B$6:$BE$43,'RevPAR Raw Data'!I$1,FALSE)</f>
        <v>85.510285799291793</v>
      </c>
      <c r="AA7" s="122">
        <f>VLOOKUP($A7,'RevPAR Raw Data'!$B$6:$BE$43,'RevPAR Raw Data'!J$1,FALSE)</f>
        <v>82.145340481472005</v>
      </c>
      <c r="AB7" s="122">
        <f>VLOOKUP($A7,'RevPAR Raw Data'!$B$6:$BE$43,'RevPAR Raw Data'!K$1,FALSE)</f>
        <v>72.369545112674999</v>
      </c>
      <c r="AC7" s="123">
        <f>VLOOKUP($A7,'RevPAR Raw Data'!$B$6:$BE$43,'RevPAR Raw Data'!L$1,FALSE)</f>
        <v>73.533866029894199</v>
      </c>
      <c r="AD7" s="122">
        <f>VLOOKUP($A7,'RevPAR Raw Data'!$B$6:$BE$43,'RevPAR Raw Data'!N$1,FALSE)</f>
        <v>90.278847497790906</v>
      </c>
      <c r="AE7" s="122">
        <f>VLOOKUP($A7,'RevPAR Raw Data'!$B$6:$BE$43,'RevPAR Raw Data'!O$1,FALSE)</f>
        <v>92.081566067092098</v>
      </c>
      <c r="AF7" s="123">
        <f>VLOOKUP($A7,'RevPAR Raw Data'!$B$6:$BE$43,'RevPAR Raw Data'!P$1,FALSE)</f>
        <v>91.180206782441502</v>
      </c>
      <c r="AG7" s="124">
        <f>VLOOKUP($A7,'RevPAR Raw Data'!$B$6:$BE$43,'RevPAR Raw Data'!R$1,FALSE)</f>
        <v>78.575677673479206</v>
      </c>
    </row>
    <row r="8" spans="1:34" x14ac:dyDescent="0.25">
      <c r="A8" s="101" t="s">
        <v>132</v>
      </c>
      <c r="B8" s="89">
        <f>(VLOOKUP($A7,'Occupancy Raw Data'!$B$8:$BE$51,'Occupancy Raw Data'!T$3,FALSE))/100</f>
        <v>-5.8390548244911201E-3</v>
      </c>
      <c r="C8" s="90">
        <f>(VLOOKUP($A7,'Occupancy Raw Data'!$B$8:$BE$51,'Occupancy Raw Data'!U$3,FALSE))/100</f>
        <v>-1.6818174922293899E-2</v>
      </c>
      <c r="D8" s="90">
        <f>(VLOOKUP($A7,'Occupancy Raw Data'!$B$8:$BE$51,'Occupancy Raw Data'!V$3,FALSE))/100</f>
        <v>-2.04002526373162E-2</v>
      </c>
      <c r="E8" s="90">
        <f>(VLOOKUP($A7,'Occupancy Raw Data'!$B$8:$BE$51,'Occupancy Raw Data'!W$3,FALSE))/100</f>
        <v>-3.9621773233794101E-2</v>
      </c>
      <c r="F8" s="90">
        <f>(VLOOKUP($A7,'Occupancy Raw Data'!$B$8:$BE$51,'Occupancy Raw Data'!X$3,FALSE))/100</f>
        <v>-2.7221501828154498E-2</v>
      </c>
      <c r="G8" s="90">
        <f>(VLOOKUP($A7,'Occupancy Raw Data'!$B$8:$BE$51,'Occupancy Raw Data'!Y$3,FALSE))/100</f>
        <v>-2.3006145255292199E-2</v>
      </c>
      <c r="H8" s="91">
        <f>(VLOOKUP($A7,'Occupancy Raw Data'!$B$8:$BE$51,'Occupancy Raw Data'!AA$3,FALSE))/100</f>
        <v>3.0711019020181099E-2</v>
      </c>
      <c r="I8" s="91">
        <f>(VLOOKUP($A7,'Occupancy Raw Data'!$B$8:$BE$51,'Occupancy Raw Data'!AB$3,FALSE))/100</f>
        <v>2.8063419298423298E-3</v>
      </c>
      <c r="J8" s="90">
        <f>(VLOOKUP($A7,'Occupancy Raw Data'!$B$8:$BE$51,'Occupancy Raw Data'!AC$3,FALSE))/100</f>
        <v>1.6445836190044902E-2</v>
      </c>
      <c r="K8" s="92">
        <f>(VLOOKUP($A7,'Occupancy Raw Data'!$B$8:$BE$51,'Occupancy Raw Data'!AE$3,FALSE))/100</f>
        <v>-1.06711251949436E-2</v>
      </c>
      <c r="M8" s="89">
        <f>(VLOOKUP($A7,'ADR Raw Data'!$B$6:$BE$43,'ADR Raw Data'!T$1,FALSE))/100</f>
        <v>-1.84604314589394E-2</v>
      </c>
      <c r="N8" s="90">
        <f>(VLOOKUP($A7,'ADR Raw Data'!$B$6:$BE$43,'ADR Raw Data'!U$1,FALSE))/100</f>
        <v>-2.27978438167926E-2</v>
      </c>
      <c r="O8" s="90">
        <f>(VLOOKUP($A7,'ADR Raw Data'!$B$6:$BE$43,'ADR Raw Data'!V$1,FALSE))/100</f>
        <v>-1.1134493312118202E-2</v>
      </c>
      <c r="P8" s="90">
        <f>(VLOOKUP($A7,'ADR Raw Data'!$B$6:$BE$43,'ADR Raw Data'!W$1,FALSE))/100</f>
        <v>-1.3934977560713699E-2</v>
      </c>
      <c r="Q8" s="90">
        <f>(VLOOKUP($A7,'ADR Raw Data'!$B$6:$BE$43,'ADR Raw Data'!X$1,FALSE))/100</f>
        <v>-9.4753414069713507E-3</v>
      </c>
      <c r="R8" s="90">
        <f>(VLOOKUP($A7,'ADR Raw Data'!$B$6:$BE$43,'ADR Raw Data'!Y$1,FALSE))/100</f>
        <v>-1.5234048745960101E-2</v>
      </c>
      <c r="S8" s="91">
        <f>(VLOOKUP($A7,'ADR Raw Data'!$B$6:$BE$43,'ADR Raw Data'!AA$1,FALSE))/100</f>
        <v>2.6428704123613599E-2</v>
      </c>
      <c r="T8" s="91">
        <f>(VLOOKUP($A7,'ADR Raw Data'!$B$6:$BE$43,'ADR Raw Data'!AB$1,FALSE))/100</f>
        <v>1.36340721344344E-2</v>
      </c>
      <c r="U8" s="90">
        <f>(VLOOKUP($A7,'ADR Raw Data'!$B$6:$BE$43,'ADR Raw Data'!AC$1,FALSE))/100</f>
        <v>1.9823737421196801E-2</v>
      </c>
      <c r="V8" s="92">
        <f>(VLOOKUP($A7,'ADR Raw Data'!$B$6:$BE$43,'ADR Raw Data'!AE$1,FALSE))/100</f>
        <v>-3.7786946329253701E-3</v>
      </c>
      <c r="X8" s="89">
        <f>(VLOOKUP($A7,'RevPAR Raw Data'!$B$6:$BE$43,'RevPAR Raw Data'!T$1,FALSE))/100</f>
        <v>-2.4191694812058004E-2</v>
      </c>
      <c r="Y8" s="90">
        <f>(VLOOKUP($A7,'RevPAR Raw Data'!$B$6:$BE$43,'RevPAR Raw Data'!U$1,FALSE))/100</f>
        <v>-3.9232600613924598E-2</v>
      </c>
      <c r="Z8" s="90">
        <f>(VLOOKUP($A7,'RevPAR Raw Data'!$B$6:$BE$43,'RevPAR Raw Data'!V$1,FALSE))/100</f>
        <v>-3.13075994728787E-2</v>
      </c>
      <c r="AA8" s="90">
        <f>(VLOOKUP($A7,'RevPAR Raw Data'!$B$6:$BE$43,'RevPAR Raw Data'!W$1,FALSE))/100</f>
        <v>-5.3004622273579195E-2</v>
      </c>
      <c r="AB8" s="90">
        <f>(VLOOKUP($A7,'RevPAR Raw Data'!$B$6:$BE$43,'RevPAR Raw Data'!X$1,FALSE))/100</f>
        <v>-3.6438910211693598E-2</v>
      </c>
      <c r="AC8" s="90">
        <f>(VLOOKUP($A7,'RevPAR Raw Data'!$B$6:$BE$43,'RevPAR Raw Data'!Y$1,FALSE))/100</f>
        <v>-3.7889717262976602E-2</v>
      </c>
      <c r="AD8" s="91">
        <f>(VLOOKUP($A7,'RevPAR Raw Data'!$B$6:$BE$43,'RevPAR Raw Data'!AA$1,FALSE))/100</f>
        <v>5.7951375578813795E-2</v>
      </c>
      <c r="AE8" s="91">
        <f>(VLOOKUP($A7,'RevPAR Raw Data'!$B$6:$BE$43,'RevPAR Raw Data'!AB$1,FALSE))/100</f>
        <v>1.64786759325821E-2</v>
      </c>
      <c r="AF8" s="90">
        <f>(VLOOKUP($A7,'RevPAR Raw Data'!$B$6:$BE$43,'RevPAR Raw Data'!AC$1,FALSE))/100</f>
        <v>3.6595591549545101E-2</v>
      </c>
      <c r="AG8" s="92">
        <f>(VLOOKUP($A7,'RevPAR Raw Data'!$B$6:$BE$43,'RevPAR Raw Data'!AE$1,FALSE))/100</f>
        <v>-1.44094969043675E-2</v>
      </c>
    </row>
    <row r="9" spans="1:34" x14ac:dyDescent="0.25">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x14ac:dyDescent="0.25">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x14ac:dyDescent="0.25">
      <c r="A11" s="116" t="s">
        <v>112</v>
      </c>
      <c r="B11" s="93">
        <f>(VLOOKUP($A11,'Occupancy Raw Data'!$B$8:$BE$51,'Occupancy Raw Data'!G$3,FALSE))/100</f>
        <v>0.473282442748091</v>
      </c>
      <c r="C11" s="99">
        <f>(VLOOKUP($A11,'Occupancy Raw Data'!$B$8:$BE$51,'Occupancy Raw Data'!H$3,FALSE))/100</f>
        <v>0.60513532269257397</v>
      </c>
      <c r="D11" s="99">
        <f>(VLOOKUP($A11,'Occupancy Raw Data'!$B$8:$BE$51,'Occupancy Raw Data'!I$3,FALSE))/100</f>
        <v>0.64712005551700202</v>
      </c>
      <c r="E11" s="99">
        <f>(VLOOKUP($A11,'Occupancy Raw Data'!$B$8:$BE$51,'Occupancy Raw Data'!J$3,FALSE))/100</f>
        <v>0.533657182512144</v>
      </c>
      <c r="F11" s="99">
        <f>(VLOOKUP($A11,'Occupancy Raw Data'!$B$8:$BE$51,'Occupancy Raw Data'!K$3,FALSE))/100</f>
        <v>0.48854961832061</v>
      </c>
      <c r="G11" s="100">
        <f>(VLOOKUP($A11,'Occupancy Raw Data'!$B$8:$BE$51,'Occupancy Raw Data'!L$3,FALSE))/100</f>
        <v>0.549548924358084</v>
      </c>
      <c r="H11" s="99">
        <f>(VLOOKUP($A11,'Occupancy Raw Data'!$B$8:$BE$51,'Occupancy Raw Data'!N$3,FALSE))/100</f>
        <v>0.52428868841082499</v>
      </c>
      <c r="I11" s="99">
        <f>(VLOOKUP($A11,'Occupancy Raw Data'!$B$8:$BE$51,'Occupancy Raw Data'!O$3,FALSE))/100</f>
        <v>0.55031228313670999</v>
      </c>
      <c r="J11" s="100">
        <f>(VLOOKUP($A11,'Occupancy Raw Data'!$B$8:$BE$51,'Occupancy Raw Data'!P$3,FALSE))/100</f>
        <v>0.53730048577376799</v>
      </c>
      <c r="K11" s="94">
        <f>(VLOOKUP($A11,'Occupancy Raw Data'!$B$8:$BE$51,'Occupancy Raw Data'!R$3,FALSE))/100</f>
        <v>0.54604937047685098</v>
      </c>
      <c r="M11" s="121">
        <f>VLOOKUP($A11,'ADR Raw Data'!$B$6:$BE$49,'ADR Raw Data'!G$1,FALSE)</f>
        <v>255.20467008797601</v>
      </c>
      <c r="N11" s="122">
        <f>VLOOKUP($A11,'ADR Raw Data'!$B$6:$BE$49,'ADR Raw Data'!H$1,FALSE)</f>
        <v>269.76000573394401</v>
      </c>
      <c r="O11" s="122">
        <f>VLOOKUP($A11,'ADR Raw Data'!$B$6:$BE$49,'ADR Raw Data'!I$1,FALSE)</f>
        <v>278.24630026809598</v>
      </c>
      <c r="P11" s="122">
        <f>VLOOKUP($A11,'ADR Raw Data'!$B$6:$BE$49,'ADR Raw Data'!J$1,FALSE)</f>
        <v>280.22314044213198</v>
      </c>
      <c r="Q11" s="122">
        <f>VLOOKUP($A11,'ADR Raw Data'!$B$6:$BE$49,'ADR Raw Data'!K$1,FALSE)</f>
        <v>271.58642045454502</v>
      </c>
      <c r="R11" s="123">
        <f>VLOOKUP($A11,'ADR Raw Data'!$B$6:$BE$49,'ADR Raw Data'!L$1,FALSE)</f>
        <v>271.60838994822501</v>
      </c>
      <c r="S11" s="122">
        <f>VLOOKUP($A11,'ADR Raw Data'!$B$6:$BE$49,'ADR Raw Data'!N$1,FALSE)</f>
        <v>303.10771012574401</v>
      </c>
      <c r="T11" s="122">
        <f>VLOOKUP($A11,'ADR Raw Data'!$B$6:$BE$49,'ADR Raw Data'!O$1,FALSE)</f>
        <v>311.18909836065501</v>
      </c>
      <c r="U11" s="123">
        <f>VLOOKUP($A11,'ADR Raw Data'!$B$6:$BE$49,'ADR Raw Data'!P$1,FALSE)</f>
        <v>307.246257668711</v>
      </c>
      <c r="V11" s="124">
        <f>VLOOKUP($A11,'ADR Raw Data'!$B$6:$BE$49,'ADR Raw Data'!R$1,FALSE)</f>
        <v>281.62749636891698</v>
      </c>
      <c r="X11" s="121">
        <f>VLOOKUP($A11,'RevPAR Raw Data'!$B$6:$BE$49,'RevPAR Raw Data'!G$1,FALSE)</f>
        <v>120.78388965995801</v>
      </c>
      <c r="Y11" s="122">
        <f>VLOOKUP($A11,'RevPAR Raw Data'!$B$6:$BE$49,'RevPAR Raw Data'!H$1,FALSE)</f>
        <v>163.24130811936101</v>
      </c>
      <c r="Z11" s="122">
        <f>VLOOKUP($A11,'RevPAR Raw Data'!$B$6:$BE$49,'RevPAR Raw Data'!I$1,FALSE)</f>
        <v>180.058761276891</v>
      </c>
      <c r="AA11" s="122">
        <f>VLOOKUP($A11,'RevPAR Raw Data'!$B$6:$BE$49,'RevPAR Raw Data'!J$1,FALSE)</f>
        <v>149.543091603053</v>
      </c>
      <c r="AB11" s="122">
        <f>VLOOKUP($A11,'RevPAR Raw Data'!$B$6:$BE$49,'RevPAR Raw Data'!K$1,FALSE)</f>
        <v>132.68344205412899</v>
      </c>
      <c r="AC11" s="123">
        <f>VLOOKUP($A11,'RevPAR Raw Data'!$B$6:$BE$49,'RevPAR Raw Data'!L$1,FALSE)</f>
        <v>149.26209854267799</v>
      </c>
      <c r="AD11" s="122">
        <f>VLOOKUP($A11,'RevPAR Raw Data'!$B$6:$BE$49,'RevPAR Raw Data'!N$1,FALSE)</f>
        <v>158.915943789035</v>
      </c>
      <c r="AE11" s="122">
        <f>VLOOKUP($A11,'RevPAR Raw Data'!$B$6:$BE$49,'RevPAR Raw Data'!O$1,FALSE)</f>
        <v>171.25118320610599</v>
      </c>
      <c r="AF11" s="123">
        <f>VLOOKUP($A11,'RevPAR Raw Data'!$B$6:$BE$49,'RevPAR Raw Data'!P$1,FALSE)</f>
        <v>165.08356349757099</v>
      </c>
      <c r="AG11" s="124">
        <f>VLOOKUP($A11,'RevPAR Raw Data'!$B$6:$BE$49,'RevPAR Raw Data'!R$1,FALSE)</f>
        <v>153.78251710121901</v>
      </c>
    </row>
    <row r="12" spans="1:34" x14ac:dyDescent="0.25">
      <c r="A12" s="101" t="s">
        <v>132</v>
      </c>
      <c r="B12" s="89">
        <f>(VLOOKUP($A11,'Occupancy Raw Data'!$B$8:$BE$51,'Occupancy Raw Data'!T$3,FALSE))/100</f>
        <v>9.0607368071689287E-2</v>
      </c>
      <c r="C12" s="90">
        <f>(VLOOKUP($A11,'Occupancy Raw Data'!$B$8:$BE$51,'Occupancy Raw Data'!U$3,FALSE))/100</f>
        <v>-7.4718433748615905E-4</v>
      </c>
      <c r="D12" s="90">
        <f>(VLOOKUP($A11,'Occupancy Raw Data'!$B$8:$BE$51,'Occupancy Raw Data'!V$3,FALSE))/100</f>
        <v>-3.1253192284161999E-2</v>
      </c>
      <c r="E12" s="90">
        <f>(VLOOKUP($A11,'Occupancy Raw Data'!$B$8:$BE$51,'Occupancy Raw Data'!W$3,FALSE))/100</f>
        <v>-0.180635545959069</v>
      </c>
      <c r="F12" s="90">
        <f>(VLOOKUP($A11,'Occupancy Raw Data'!$B$8:$BE$51,'Occupancy Raw Data'!X$3,FALSE))/100</f>
        <v>-8.5297046133421789E-2</v>
      </c>
      <c r="G12" s="90">
        <f>(VLOOKUP($A11,'Occupancy Raw Data'!$B$8:$BE$51,'Occupancy Raw Data'!Y$3,FALSE))/100</f>
        <v>-5.0196390611513E-2</v>
      </c>
      <c r="H12" s="91">
        <f>(VLOOKUP($A11,'Occupancy Raw Data'!$B$8:$BE$51,'Occupancy Raw Data'!AA$3,FALSE))/100</f>
        <v>-7.6715894402405102E-2</v>
      </c>
      <c r="I12" s="91">
        <f>(VLOOKUP($A11,'Occupancy Raw Data'!$B$8:$BE$51,'Occupancy Raw Data'!AB$3,FALSE))/100</f>
        <v>-0.116679876339677</v>
      </c>
      <c r="J12" s="90">
        <f>(VLOOKUP($A11,'Occupancy Raw Data'!$B$8:$BE$51,'Occupancy Raw Data'!AC$3,FALSE))/100</f>
        <v>-9.76233157876263E-2</v>
      </c>
      <c r="K12" s="92">
        <f>(VLOOKUP($A11,'Occupancy Raw Data'!$B$8:$BE$51,'Occupancy Raw Data'!AE$3,FALSE))/100</f>
        <v>-6.4026258974729702E-2</v>
      </c>
      <c r="M12" s="89">
        <f>(VLOOKUP($A11,'ADR Raw Data'!$B$6:$BE$49,'ADR Raw Data'!T$1,FALSE))/100</f>
        <v>-5.0076168476474399E-2</v>
      </c>
      <c r="N12" s="90">
        <f>(VLOOKUP($A11,'ADR Raw Data'!$B$6:$BE$49,'ADR Raw Data'!U$1,FALSE))/100</f>
        <v>-3.8793155070899796E-2</v>
      </c>
      <c r="O12" s="90">
        <f>(VLOOKUP($A11,'ADR Raw Data'!$B$6:$BE$49,'ADR Raw Data'!V$1,FALSE))/100</f>
        <v>-3.8585759413550198E-2</v>
      </c>
      <c r="P12" s="90">
        <f>(VLOOKUP($A11,'ADR Raw Data'!$B$6:$BE$49,'ADR Raw Data'!W$1,FALSE))/100</f>
        <v>-1.5196563729571299E-2</v>
      </c>
      <c r="Q12" s="90">
        <f>(VLOOKUP($A11,'ADR Raw Data'!$B$6:$BE$49,'ADR Raw Data'!X$1,FALSE))/100</f>
        <v>-4.2334366071939904E-2</v>
      </c>
      <c r="R12" s="90">
        <f>(VLOOKUP($A11,'ADR Raw Data'!$B$6:$BE$49,'ADR Raw Data'!Y$1,FALSE))/100</f>
        <v>-3.78550825178917E-2</v>
      </c>
      <c r="S12" s="91">
        <f>(VLOOKUP($A11,'ADR Raw Data'!$B$6:$BE$49,'ADR Raw Data'!AA$1,FALSE))/100</f>
        <v>-5.91980698696064E-2</v>
      </c>
      <c r="T12" s="91">
        <f>(VLOOKUP($A11,'ADR Raw Data'!$B$6:$BE$49,'ADR Raw Data'!AB$1,FALSE))/100</f>
        <v>-2.64265711456237E-2</v>
      </c>
      <c r="U12" s="90">
        <f>(VLOOKUP($A11,'ADR Raw Data'!$B$6:$BE$49,'ADR Raw Data'!AC$1,FALSE))/100</f>
        <v>-4.2396544175041899E-2</v>
      </c>
      <c r="V12" s="92">
        <f>(VLOOKUP($A11,'ADR Raw Data'!$B$6:$BE$49,'ADR Raw Data'!AE$1,FALSE))/100</f>
        <v>-4.0573413745965105E-2</v>
      </c>
      <c r="X12" s="89">
        <f>(VLOOKUP($A11,'RevPAR Raw Data'!$B$6:$BE$49,'RevPAR Raw Data'!T$1,FALSE))/100</f>
        <v>3.5993929766447004E-2</v>
      </c>
      <c r="Y12" s="90">
        <f>(VLOOKUP($A11,'RevPAR Raw Data'!$B$6:$BE$49,'RevPAR Raw Data'!U$1,FALSE))/100</f>
        <v>-3.9511353770515401E-2</v>
      </c>
      <c r="Z12" s="90">
        <f>(VLOOKUP($A11,'RevPAR Raw Data'!$B$6:$BE$49,'RevPAR Raw Data'!V$1,FALSE))/100</f>
        <v>-6.8633023539330096E-2</v>
      </c>
      <c r="AA12" s="90">
        <f>(VLOOKUP($A11,'RevPAR Raw Data'!$B$6:$BE$49,'RevPAR Raw Data'!W$1,FALSE))/100</f>
        <v>-0.193087070102648</v>
      </c>
      <c r="AB12" s="90">
        <f>(VLOOKUP($A11,'RevPAR Raw Data'!$B$6:$BE$49,'RevPAR Raw Data'!X$1,FALSE))/100</f>
        <v>-0.124020415829494</v>
      </c>
      <c r="AC12" s="90">
        <f>(VLOOKUP($A11,'RevPAR Raw Data'!$B$6:$BE$49,'RevPAR Raw Data'!Y$1,FALSE))/100</f>
        <v>-8.6151284620705496E-2</v>
      </c>
      <c r="AD12" s="91">
        <f>(VLOOKUP($A11,'RevPAR Raw Data'!$B$6:$BE$49,'RevPAR Raw Data'!AA$1,FALSE))/100</f>
        <v>-0.13137253139506799</v>
      </c>
      <c r="AE12" s="91">
        <f>(VLOOKUP($A11,'RevPAR Raw Data'!$B$6:$BE$49,'RevPAR Raw Data'!AB$1,FALSE))/100</f>
        <v>-0.14002299843194702</v>
      </c>
      <c r="AF12" s="90">
        <f>(VLOOKUP($A11,'RevPAR Raw Data'!$B$6:$BE$49,'RevPAR Raw Data'!AC$1,FALSE))/100</f>
        <v>-0.13588096874236399</v>
      </c>
      <c r="AG12" s="92">
        <f>(VLOOKUP($A11,'RevPAR Raw Data'!$B$6:$BE$49,'RevPAR Raw Data'!AE$1,FALSE))/100</f>
        <v>-0.102001908824706</v>
      </c>
    </row>
    <row r="13" spans="1:34" x14ac:dyDescent="0.25">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x14ac:dyDescent="0.25">
      <c r="A14" s="116" t="s">
        <v>113</v>
      </c>
      <c r="B14" s="93">
        <f>(VLOOKUP($A14,'Occupancy Raw Data'!$B$8:$BE$51,'Occupancy Raw Data'!G$3,FALSE))/100</f>
        <v>0.47624759204739497</v>
      </c>
      <c r="C14" s="99">
        <f>(VLOOKUP($A14,'Occupancy Raw Data'!$B$8:$BE$51,'Occupancy Raw Data'!H$3,FALSE))/100</f>
        <v>0.67651655580997994</v>
      </c>
      <c r="D14" s="99">
        <f>(VLOOKUP($A14,'Occupancy Raw Data'!$B$8:$BE$51,'Occupancy Raw Data'!I$3,FALSE))/100</f>
        <v>0.75873223567040993</v>
      </c>
      <c r="E14" s="99">
        <f>(VLOOKUP($A14,'Occupancy Raw Data'!$B$8:$BE$51,'Occupancy Raw Data'!J$3,FALSE))/100</f>
        <v>0.73550685130665494</v>
      </c>
      <c r="F14" s="99">
        <f>(VLOOKUP($A14,'Occupancy Raw Data'!$B$8:$BE$51,'Occupancy Raw Data'!K$3,FALSE))/100</f>
        <v>0.65776178533784002</v>
      </c>
      <c r="G14" s="100">
        <f>(VLOOKUP($A14,'Occupancy Raw Data'!$B$8:$BE$51,'Occupancy Raw Data'!L$3,FALSE))/100</f>
        <v>0.660953004034456</v>
      </c>
      <c r="H14" s="99">
        <f>(VLOOKUP($A14,'Occupancy Raw Data'!$B$8:$BE$51,'Occupancy Raw Data'!N$3,FALSE))/100</f>
        <v>0.72191327735979305</v>
      </c>
      <c r="I14" s="99">
        <f>(VLOOKUP($A14,'Occupancy Raw Data'!$B$8:$BE$51,'Occupancy Raw Data'!O$3,FALSE))/100</f>
        <v>0.719805183004397</v>
      </c>
      <c r="J14" s="100">
        <f>(VLOOKUP($A14,'Occupancy Raw Data'!$B$8:$BE$51,'Occupancy Raw Data'!P$3,FALSE))/100</f>
        <v>0.72085923018209497</v>
      </c>
      <c r="K14" s="94">
        <f>(VLOOKUP($A14,'Occupancy Raw Data'!$B$8:$BE$51,'Occupancy Raw Data'!R$3,FALSE))/100</f>
        <v>0.67806906864806704</v>
      </c>
      <c r="M14" s="121">
        <f>VLOOKUP($A14,'ADR Raw Data'!$B$6:$BE$49,'ADR Raw Data'!G$1,FALSE)</f>
        <v>170.58658933068699</v>
      </c>
      <c r="N14" s="122">
        <f>VLOOKUP($A14,'ADR Raw Data'!$B$6:$BE$49,'ADR Raw Data'!H$1,FALSE)</f>
        <v>196.61978241014299</v>
      </c>
      <c r="O14" s="122">
        <f>VLOOKUP($A14,'ADR Raw Data'!$B$6:$BE$49,'ADR Raw Data'!I$1,FALSE)</f>
        <v>208.26050970059799</v>
      </c>
      <c r="P14" s="122">
        <f>VLOOKUP($A14,'ADR Raw Data'!$B$6:$BE$49,'ADR Raw Data'!J$1,FALSE)</f>
        <v>200.70769322000299</v>
      </c>
      <c r="Q14" s="122">
        <f>VLOOKUP($A14,'ADR Raw Data'!$B$6:$BE$49,'ADR Raw Data'!K$1,FALSE)</f>
        <v>181.140179035199</v>
      </c>
      <c r="R14" s="123">
        <f>VLOOKUP($A14,'ADR Raw Data'!$B$6:$BE$49,'ADR Raw Data'!L$1,FALSE)</f>
        <v>193.36954962386099</v>
      </c>
      <c r="S14" s="122">
        <f>VLOOKUP($A14,'ADR Raw Data'!$B$6:$BE$49,'ADR Raw Data'!N$1,FALSE)</f>
        <v>181.234103312858</v>
      </c>
      <c r="T14" s="122">
        <f>VLOOKUP($A14,'ADR Raw Data'!$B$6:$BE$49,'ADR Raw Data'!O$1,FALSE)</f>
        <v>183.46322712583299</v>
      </c>
      <c r="U14" s="123">
        <f>VLOOKUP($A14,'ADR Raw Data'!$B$6:$BE$49,'ADR Raw Data'!P$1,FALSE)</f>
        <v>182.347035496394</v>
      </c>
      <c r="V14" s="124">
        <f>VLOOKUP($A14,'ADR Raw Data'!$B$6:$BE$49,'ADR Raw Data'!R$1,FALSE)</f>
        <v>190.021521096561</v>
      </c>
      <c r="X14" s="121">
        <f>VLOOKUP($A14,'RevPAR Raw Data'!$B$6:$BE$49,'RevPAR Raw Data'!G$1,FALSE)</f>
        <v>81.241452404317897</v>
      </c>
      <c r="Y14" s="122">
        <f>VLOOKUP($A14,'RevPAR Raw Data'!$B$6:$BE$49,'RevPAR Raw Data'!H$1,FALSE)</f>
        <v>133.01653800021799</v>
      </c>
      <c r="Z14" s="122">
        <f>VLOOKUP($A14,'RevPAR Raw Data'!$B$6:$BE$49,'RevPAR Raw Data'!I$1,FALSE)</f>
        <v>158.01396212699399</v>
      </c>
      <c r="AA14" s="122">
        <f>VLOOKUP($A14,'RevPAR Raw Data'!$B$6:$BE$49,'RevPAR Raw Data'!J$1,FALSE)</f>
        <v>147.62188347326699</v>
      </c>
      <c r="AB14" s="122">
        <f>VLOOKUP($A14,'RevPAR Raw Data'!$B$6:$BE$49,'RevPAR Raw Data'!K$1,FALSE)</f>
        <v>119.14708755860801</v>
      </c>
      <c r="AC14" s="123">
        <f>VLOOKUP($A14,'RevPAR Raw Data'!$B$6:$BE$49,'RevPAR Raw Data'!L$1,FALSE)</f>
        <v>127.808184712681</v>
      </c>
      <c r="AD14" s="122">
        <f>VLOOKUP($A14,'RevPAR Raw Data'!$B$6:$BE$49,'RevPAR Raw Data'!N$1,FALSE)</f>
        <v>130.83530549194899</v>
      </c>
      <c r="AE14" s="122">
        <f>VLOOKUP($A14,'RevPAR Raw Data'!$B$6:$BE$49,'RevPAR Raw Data'!O$1,FALSE)</f>
        <v>132.05778177588701</v>
      </c>
      <c r="AF14" s="123">
        <f>VLOOKUP($A14,'RevPAR Raw Data'!$B$6:$BE$49,'RevPAR Raw Data'!P$1,FALSE)</f>
        <v>131.446543633918</v>
      </c>
      <c r="AG14" s="124">
        <f>VLOOKUP($A14,'RevPAR Raw Data'!$B$6:$BE$49,'RevPAR Raw Data'!R$1,FALSE)</f>
        <v>128.84771583303399</v>
      </c>
    </row>
    <row r="15" spans="1:34" x14ac:dyDescent="0.25">
      <c r="A15" s="101" t="s">
        <v>132</v>
      </c>
      <c r="B15" s="89">
        <f>(VLOOKUP($A14,'Occupancy Raw Data'!$B$8:$BE$51,'Occupancy Raw Data'!T$3,FALSE))/100</f>
        <v>-2.3692436302838602E-2</v>
      </c>
      <c r="C15" s="90">
        <f>(VLOOKUP($A14,'Occupancy Raw Data'!$B$8:$BE$51,'Occupancy Raw Data'!U$3,FALSE))/100</f>
        <v>-4.9068732627725001E-2</v>
      </c>
      <c r="D15" s="90">
        <f>(VLOOKUP($A14,'Occupancy Raw Data'!$B$8:$BE$51,'Occupancy Raw Data'!V$3,FALSE))/100</f>
        <v>-2.0348548428805402E-2</v>
      </c>
      <c r="E15" s="90">
        <f>(VLOOKUP($A14,'Occupancy Raw Data'!$B$8:$BE$51,'Occupancy Raw Data'!W$3,FALSE))/100</f>
        <v>-3.3712942942015302E-2</v>
      </c>
      <c r="F15" s="90">
        <f>(VLOOKUP($A14,'Occupancy Raw Data'!$B$8:$BE$51,'Occupancy Raw Data'!X$3,FALSE))/100</f>
        <v>-2.96442436230899E-2</v>
      </c>
      <c r="G15" s="90">
        <f>(VLOOKUP($A14,'Occupancy Raw Data'!$B$8:$BE$51,'Occupancy Raw Data'!Y$3,FALSE))/100</f>
        <v>-3.16406632754406E-2</v>
      </c>
      <c r="H15" s="91">
        <f>(VLOOKUP($A14,'Occupancy Raw Data'!$B$8:$BE$51,'Occupancy Raw Data'!AA$3,FALSE))/100</f>
        <v>4.7268447838081096E-2</v>
      </c>
      <c r="I15" s="91">
        <f>(VLOOKUP($A14,'Occupancy Raw Data'!$B$8:$BE$51,'Occupancy Raw Data'!AB$3,FALSE))/100</f>
        <v>-3.2080015946059401E-2</v>
      </c>
      <c r="J15" s="90">
        <f>(VLOOKUP($A14,'Occupancy Raw Data'!$B$8:$BE$51,'Occupancy Raw Data'!AC$3,FALSE))/100</f>
        <v>6.0899602402006599E-3</v>
      </c>
      <c r="K15" s="92">
        <f>(VLOOKUP($A14,'Occupancy Raw Data'!$B$8:$BE$51,'Occupancy Raw Data'!AE$3,FALSE))/100</f>
        <v>-2.0482886183789503E-2</v>
      </c>
      <c r="M15" s="89">
        <f>(VLOOKUP($A14,'ADR Raw Data'!$B$6:$BE$49,'ADR Raw Data'!T$1,FALSE))/100</f>
        <v>-4.8430616335082194E-2</v>
      </c>
      <c r="N15" s="90">
        <f>(VLOOKUP($A14,'ADR Raw Data'!$B$6:$BE$49,'ADR Raw Data'!U$1,FALSE))/100</f>
        <v>-3.7391368482556697E-2</v>
      </c>
      <c r="O15" s="90">
        <f>(VLOOKUP($A14,'ADR Raw Data'!$B$6:$BE$49,'ADR Raw Data'!V$1,FALSE))/100</f>
        <v>-1.86836778943461E-2</v>
      </c>
      <c r="P15" s="90">
        <f>(VLOOKUP($A14,'ADR Raw Data'!$B$6:$BE$49,'ADR Raw Data'!W$1,FALSE))/100</f>
        <v>-1.2002762630812401E-2</v>
      </c>
      <c r="Q15" s="90">
        <f>(VLOOKUP($A14,'ADR Raw Data'!$B$6:$BE$49,'ADR Raw Data'!X$1,FALSE))/100</f>
        <v>-9.6188092735369594E-3</v>
      </c>
      <c r="R15" s="90">
        <f>(VLOOKUP($A14,'ADR Raw Data'!$B$6:$BE$49,'ADR Raw Data'!Y$1,FALSE))/100</f>
        <v>-2.3404858730599699E-2</v>
      </c>
      <c r="S15" s="91">
        <f>(VLOOKUP($A14,'ADR Raw Data'!$B$6:$BE$49,'ADR Raw Data'!AA$1,FALSE))/100</f>
        <v>3.7807789516637796E-2</v>
      </c>
      <c r="T15" s="91">
        <f>(VLOOKUP($A14,'ADR Raw Data'!$B$6:$BE$49,'ADR Raw Data'!AB$1,FALSE))/100</f>
        <v>7.1392476353314901E-3</v>
      </c>
      <c r="U15" s="90">
        <f>(VLOOKUP($A14,'ADR Raw Data'!$B$6:$BE$49,'ADR Raw Data'!AC$1,FALSE))/100</f>
        <v>2.1323352588638999E-2</v>
      </c>
      <c r="V15" s="92">
        <f>(VLOOKUP($A14,'ADR Raw Data'!$B$6:$BE$49,'ADR Raw Data'!AE$1,FALSE))/100</f>
        <v>-1.1580849792386201E-2</v>
      </c>
      <c r="X15" s="89">
        <f>(VLOOKUP($A14,'RevPAR Raw Data'!$B$6:$BE$49,'RevPAR Raw Data'!T$1,FALSE))/100</f>
        <v>-7.0975613345294702E-2</v>
      </c>
      <c r="Y15" s="90">
        <f>(VLOOKUP($A14,'RevPAR Raw Data'!$B$6:$BE$49,'RevPAR Raw Data'!U$1,FALSE))/100</f>
        <v>-8.4625354047626403E-2</v>
      </c>
      <c r="Z15" s="90">
        <f>(VLOOKUP($A14,'RevPAR Raw Data'!$B$6:$BE$49,'RevPAR Raw Data'!V$1,FALSE))/100</f>
        <v>-3.86520405986902E-2</v>
      </c>
      <c r="AA15" s="90">
        <f>(VLOOKUP($A14,'RevPAR Raw Data'!$B$6:$BE$49,'RevPAR Raw Data'!W$1,FALSE))/100</f>
        <v>-4.5311057121108604E-2</v>
      </c>
      <c r="AB15" s="90">
        <f>(VLOOKUP($A14,'RevPAR Raw Data'!$B$6:$BE$49,'RevPAR Raw Data'!X$1,FALSE))/100</f>
        <v>-3.8977910571158098E-2</v>
      </c>
      <c r="AC15" s="90">
        <f>(VLOOKUP($A14,'RevPAR Raw Data'!$B$6:$BE$49,'RevPAR Raw Data'!Y$1,FALSE))/100</f>
        <v>-5.4304976751936199E-2</v>
      </c>
      <c r="AD15" s="91">
        <f>(VLOOKUP($A14,'RevPAR Raw Data'!$B$6:$BE$49,'RevPAR Raw Data'!AA$1,FALSE))/100</f>
        <v>8.6863352881359393E-2</v>
      </c>
      <c r="AE15" s="91">
        <f>(VLOOKUP($A14,'RevPAR Raw Data'!$B$6:$BE$49,'RevPAR Raw Data'!AB$1,FALSE))/100</f>
        <v>-2.5169795488712201E-2</v>
      </c>
      <c r="AF15" s="90">
        <f>(VLOOKUP($A14,'RevPAR Raw Data'!$B$6:$BE$49,'RevPAR Raw Data'!AC$1,FALSE))/100</f>
        <v>2.7543171198292197E-2</v>
      </c>
      <c r="AG15" s="92">
        <f>(VLOOKUP($A14,'RevPAR Raw Data'!$B$6:$BE$49,'RevPAR Raw Data'!AE$1,FALSE))/100</f>
        <v>-3.18265267479668E-2</v>
      </c>
    </row>
    <row r="16" spans="1:34" x14ac:dyDescent="0.25">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5">
      <c r="A17" s="116" t="s">
        <v>114</v>
      </c>
      <c r="B17" s="93">
        <f>(VLOOKUP($A17,'Occupancy Raw Data'!$B$8:$BE$51,'Occupancy Raw Data'!G$3,FALSE))/100</f>
        <v>0.45969381652912295</v>
      </c>
      <c r="C17" s="99">
        <f>(VLOOKUP($A17,'Occupancy Raw Data'!$B$8:$BE$51,'Occupancy Raw Data'!H$3,FALSE))/100</f>
        <v>0.65240401865805497</v>
      </c>
      <c r="D17" s="99">
        <f>(VLOOKUP($A17,'Occupancy Raw Data'!$B$8:$BE$51,'Occupancy Raw Data'!I$3,FALSE))/100</f>
        <v>0.72018897261093107</v>
      </c>
      <c r="E17" s="99">
        <f>(VLOOKUP($A17,'Occupancy Raw Data'!$B$8:$BE$51,'Occupancy Raw Data'!J$3,FALSE))/100</f>
        <v>0.70819878005023296</v>
      </c>
      <c r="F17" s="99">
        <f>(VLOOKUP($A17,'Occupancy Raw Data'!$B$8:$BE$51,'Occupancy Raw Data'!K$3,FALSE))/100</f>
        <v>0.64400191364669201</v>
      </c>
      <c r="G17" s="100">
        <f>(VLOOKUP($A17,'Occupancy Raw Data'!$B$8:$BE$51,'Occupancy Raw Data'!L$3,FALSE))/100</f>
        <v>0.63689750029900705</v>
      </c>
      <c r="H17" s="99">
        <f>(VLOOKUP($A17,'Occupancy Raw Data'!$B$8:$BE$51,'Occupancy Raw Data'!N$3,FALSE))/100</f>
        <v>0.76435235019734404</v>
      </c>
      <c r="I17" s="99">
        <f>(VLOOKUP($A17,'Occupancy Raw Data'!$B$8:$BE$51,'Occupancy Raw Data'!O$3,FALSE))/100</f>
        <v>0.78229278794402501</v>
      </c>
      <c r="J17" s="100">
        <f>(VLOOKUP($A17,'Occupancy Raw Data'!$B$8:$BE$51,'Occupancy Raw Data'!P$3,FALSE))/100</f>
        <v>0.77332256907068497</v>
      </c>
      <c r="K17" s="94">
        <f>(VLOOKUP($A17,'Occupancy Raw Data'!$B$8:$BE$51,'Occupancy Raw Data'!R$3,FALSE))/100</f>
        <v>0.67587609137662896</v>
      </c>
      <c r="M17" s="121">
        <f>VLOOKUP($A17,'ADR Raw Data'!$B$6:$BE$49,'ADR Raw Data'!G$1,FALSE)</f>
        <v>132.93878170937899</v>
      </c>
      <c r="N17" s="122">
        <f>VLOOKUP($A17,'ADR Raw Data'!$B$6:$BE$49,'ADR Raw Data'!H$1,FALSE)</f>
        <v>148.23449562307999</v>
      </c>
      <c r="O17" s="122">
        <f>VLOOKUP($A17,'ADR Raw Data'!$B$6:$BE$49,'ADR Raw Data'!I$1,FALSE)</f>
        <v>158.935591214813</v>
      </c>
      <c r="P17" s="122">
        <f>VLOOKUP($A17,'ADR Raw Data'!$B$6:$BE$49,'ADR Raw Data'!J$1,FALSE)</f>
        <v>154.76740004222</v>
      </c>
      <c r="Q17" s="122">
        <f>VLOOKUP($A17,'ADR Raw Data'!$B$6:$BE$49,'ADR Raw Data'!K$1,FALSE)</f>
        <v>143.674362986349</v>
      </c>
      <c r="R17" s="123">
        <f>VLOOKUP($A17,'ADR Raw Data'!$B$6:$BE$49,'ADR Raw Data'!L$1,FALSE)</f>
        <v>148.977260896508</v>
      </c>
      <c r="S17" s="122">
        <f>VLOOKUP($A17,'ADR Raw Data'!$B$6:$BE$49,'ADR Raw Data'!N$1,FALSE)</f>
        <v>152.46271955560701</v>
      </c>
      <c r="T17" s="122">
        <f>VLOOKUP($A17,'ADR Raw Data'!$B$6:$BE$49,'ADR Raw Data'!O$1,FALSE)</f>
        <v>152.06126017658499</v>
      </c>
      <c r="U17" s="123">
        <f>VLOOKUP($A17,'ADR Raw Data'!$B$6:$BE$49,'ADR Raw Data'!P$1,FALSE)</f>
        <v>152.25966148551899</v>
      </c>
      <c r="V17" s="124">
        <f>VLOOKUP($A17,'ADR Raw Data'!$B$6:$BE$49,'ADR Raw Data'!R$1,FALSE)</f>
        <v>150.05030392850799</v>
      </c>
      <c r="X17" s="121">
        <f>VLOOKUP($A17,'RevPAR Raw Data'!$B$6:$BE$49,'RevPAR Raw Data'!G$1,FALSE)</f>
        <v>61.1111359287166</v>
      </c>
      <c r="Y17" s="122">
        <f>VLOOKUP($A17,'RevPAR Raw Data'!$B$6:$BE$49,'RevPAR Raw Data'!H$1,FALSE)</f>
        <v>96.708780648247796</v>
      </c>
      <c r="Z17" s="122">
        <f>VLOOKUP($A17,'RevPAR Raw Data'!$B$6:$BE$49,'RevPAR Raw Data'!I$1,FALSE)</f>
        <v>114.463660148307</v>
      </c>
      <c r="AA17" s="122">
        <f>VLOOKUP($A17,'RevPAR Raw Data'!$B$6:$BE$49,'RevPAR Raw Data'!J$1,FALSE)</f>
        <v>109.60608390144699</v>
      </c>
      <c r="AB17" s="122">
        <f>VLOOKUP($A17,'RevPAR Raw Data'!$B$6:$BE$49,'RevPAR Raw Data'!K$1,FALSE)</f>
        <v>92.526564705178799</v>
      </c>
      <c r="AC17" s="123">
        <f>VLOOKUP($A17,'RevPAR Raw Data'!$B$6:$BE$49,'RevPAR Raw Data'!L$1,FALSE)</f>
        <v>94.883245066379601</v>
      </c>
      <c r="AD17" s="122">
        <f>VLOOKUP($A17,'RevPAR Raw Data'!$B$6:$BE$49,'RevPAR Raw Data'!N$1,FALSE)</f>
        <v>116.535238009807</v>
      </c>
      <c r="AE17" s="122">
        <f>VLOOKUP($A17,'RevPAR Raw Data'!$B$6:$BE$49,'RevPAR Raw Data'!O$1,FALSE)</f>
        <v>118.95642716182201</v>
      </c>
      <c r="AF17" s="123">
        <f>VLOOKUP($A17,'RevPAR Raw Data'!$B$6:$BE$49,'RevPAR Raw Data'!P$1,FALSE)</f>
        <v>117.74583258581499</v>
      </c>
      <c r="AG17" s="124">
        <f>VLOOKUP($A17,'RevPAR Raw Data'!$B$6:$BE$49,'RevPAR Raw Data'!R$1,FALSE)</f>
        <v>101.415412929075</v>
      </c>
    </row>
    <row r="18" spans="1:33" x14ac:dyDescent="0.25">
      <c r="A18" s="101" t="s">
        <v>132</v>
      </c>
      <c r="B18" s="89">
        <f>(VLOOKUP($A17,'Occupancy Raw Data'!$B$8:$BE$51,'Occupancy Raw Data'!T$3,FALSE))/100</f>
        <v>-3.3881289309818298E-2</v>
      </c>
      <c r="C18" s="90">
        <f>(VLOOKUP($A17,'Occupancy Raw Data'!$B$8:$BE$51,'Occupancy Raw Data'!U$3,FALSE))/100</f>
        <v>-4.7164699375993699E-2</v>
      </c>
      <c r="D18" s="90">
        <f>(VLOOKUP($A17,'Occupancy Raw Data'!$B$8:$BE$51,'Occupancy Raw Data'!V$3,FALSE))/100</f>
        <v>-4.24200453619736E-2</v>
      </c>
      <c r="E18" s="90">
        <f>(VLOOKUP($A17,'Occupancy Raw Data'!$B$8:$BE$51,'Occupancy Raw Data'!W$3,FALSE))/100</f>
        <v>-7.7003962412512394E-2</v>
      </c>
      <c r="F18" s="90">
        <f>(VLOOKUP($A17,'Occupancy Raw Data'!$B$8:$BE$51,'Occupancy Raw Data'!X$3,FALSE))/100</f>
        <v>-5.9812156021353105E-2</v>
      </c>
      <c r="G18" s="90">
        <f>(VLOOKUP($A17,'Occupancy Raw Data'!$B$8:$BE$51,'Occupancy Raw Data'!Y$3,FALSE))/100</f>
        <v>-5.3604619983775394E-2</v>
      </c>
      <c r="H18" s="91">
        <f>(VLOOKUP($A17,'Occupancy Raw Data'!$B$8:$BE$51,'Occupancy Raw Data'!AA$3,FALSE))/100</f>
        <v>2.7866022200375502E-2</v>
      </c>
      <c r="I18" s="91">
        <f>(VLOOKUP($A17,'Occupancy Raw Data'!$B$8:$BE$51,'Occupancy Raw Data'!AB$3,FALSE))/100</f>
        <v>-1.16209814803557E-3</v>
      </c>
      <c r="J18" s="90">
        <f>(VLOOKUP($A17,'Occupancy Raw Data'!$B$8:$BE$51,'Occupancy Raw Data'!AC$3,FALSE))/100</f>
        <v>1.2975785180473001E-2</v>
      </c>
      <c r="K18" s="92">
        <f>(VLOOKUP($A17,'Occupancy Raw Data'!$B$8:$BE$51,'Occupancy Raw Data'!AE$3,FALSE))/100</f>
        <v>-3.2823025042809602E-2</v>
      </c>
      <c r="M18" s="89">
        <f>(VLOOKUP($A17,'ADR Raw Data'!$B$6:$BE$49,'ADR Raw Data'!T$1,FALSE))/100</f>
        <v>-1.2351254357275999E-2</v>
      </c>
      <c r="N18" s="90">
        <f>(VLOOKUP($A17,'ADR Raw Data'!$B$6:$BE$49,'ADR Raw Data'!U$1,FALSE))/100</f>
        <v>-1.6729423373656301E-2</v>
      </c>
      <c r="O18" s="90">
        <f>(VLOOKUP($A17,'ADR Raw Data'!$B$6:$BE$49,'ADR Raw Data'!V$1,FALSE))/100</f>
        <v>2.7449832050842997E-3</v>
      </c>
      <c r="P18" s="90">
        <f>(VLOOKUP($A17,'ADR Raw Data'!$B$6:$BE$49,'ADR Raw Data'!W$1,FALSE))/100</f>
        <v>-5.6602687631853001E-3</v>
      </c>
      <c r="Q18" s="90">
        <f>(VLOOKUP($A17,'ADR Raw Data'!$B$6:$BE$49,'ADR Raw Data'!X$1,FALSE))/100</f>
        <v>1.0298242284232601E-3</v>
      </c>
      <c r="R18" s="90">
        <f>(VLOOKUP($A17,'ADR Raw Data'!$B$6:$BE$49,'ADR Raw Data'!Y$1,FALSE))/100</f>
        <v>-5.8019593660776905E-3</v>
      </c>
      <c r="S18" s="91">
        <f>(VLOOKUP($A17,'ADR Raw Data'!$B$6:$BE$49,'ADR Raw Data'!AA$1,FALSE))/100</f>
        <v>3.4110833037054998E-2</v>
      </c>
      <c r="T18" s="91">
        <f>(VLOOKUP($A17,'ADR Raw Data'!$B$6:$BE$49,'ADR Raw Data'!AB$1,FALSE))/100</f>
        <v>3.4420394153722701E-2</v>
      </c>
      <c r="U18" s="90">
        <f>(VLOOKUP($A17,'ADR Raw Data'!$B$6:$BE$49,'ADR Raw Data'!AC$1,FALSE))/100</f>
        <v>3.4288922047210499E-2</v>
      </c>
      <c r="V18" s="92">
        <f>(VLOOKUP($A17,'ADR Raw Data'!$B$6:$BE$49,'ADR Raw Data'!AE$1,FALSE))/100</f>
        <v>6.8848838792685395E-3</v>
      </c>
      <c r="X18" s="89">
        <f>(VLOOKUP($A17,'RevPAR Raw Data'!$B$6:$BE$49,'RevPAR Raw Data'!T$1,FALSE))/100</f>
        <v>-4.58140672448763E-2</v>
      </c>
      <c r="Y18" s="90">
        <f>(VLOOKUP($A17,'RevPAR Raw Data'!$B$6:$BE$49,'RevPAR Raw Data'!U$1,FALSE))/100</f>
        <v>-6.3105084525497804E-2</v>
      </c>
      <c r="Z18" s="90">
        <f>(VLOOKUP($A17,'RevPAR Raw Data'!$B$6:$BE$49,'RevPAR Raw Data'!V$1,FALSE))/100</f>
        <v>-3.9791504468966801E-2</v>
      </c>
      <c r="AA18" s="90">
        <f>(VLOOKUP($A17,'RevPAR Raw Data'!$B$6:$BE$49,'RevPAR Raw Data'!W$1,FALSE))/100</f>
        <v>-8.2228368052612591E-2</v>
      </c>
      <c r="AB18" s="90">
        <f>(VLOOKUP($A17,'RevPAR Raw Data'!$B$6:$BE$49,'RevPAR Raw Data'!X$1,FALSE))/100</f>
        <v>-5.8843927800354898E-2</v>
      </c>
      <c r="AC18" s="90">
        <f>(VLOOKUP($A17,'RevPAR Raw Data'!$B$6:$BE$49,'RevPAR Raw Data'!Y$1,FALSE))/100</f>
        <v>-5.9095567522873198E-2</v>
      </c>
      <c r="AD18" s="91">
        <f>(VLOOKUP($A17,'RevPAR Raw Data'!$B$6:$BE$49,'RevPAR Raw Data'!AA$1,FALSE))/100</f>
        <v>6.2927388468114506E-2</v>
      </c>
      <c r="AE18" s="91">
        <f>(VLOOKUP($A17,'RevPAR Raw Data'!$B$6:$BE$49,'RevPAR Raw Data'!AB$1,FALSE))/100</f>
        <v>3.3218296129386503E-2</v>
      </c>
      <c r="AF18" s="90">
        <f>(VLOOKUP($A17,'RevPAR Raw Data'!$B$6:$BE$49,'RevPAR Raw Data'!AC$1,FALSE))/100</f>
        <v>4.7709632914238097E-2</v>
      </c>
      <c r="AG18" s="92">
        <f>(VLOOKUP($A17,'RevPAR Raw Data'!$B$6:$BE$49,'RevPAR Raw Data'!AE$1,FALSE))/100</f>
        <v>-2.6164123879527202E-2</v>
      </c>
    </row>
    <row r="19" spans="1:33" x14ac:dyDescent="0.25">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5">
      <c r="A20" s="116" t="s">
        <v>115</v>
      </c>
      <c r="B20" s="93">
        <f>(VLOOKUP($A20,'Occupancy Raw Data'!$B$8:$BE$51,'Occupancy Raw Data'!G$3,FALSE))/100</f>
        <v>0.44075158379727297</v>
      </c>
      <c r="C20" s="99">
        <f>(VLOOKUP($A20,'Occupancy Raw Data'!$B$8:$BE$51,'Occupancy Raw Data'!H$3,FALSE))/100</f>
        <v>0.60217892109809901</v>
      </c>
      <c r="D20" s="99">
        <f>(VLOOKUP($A20,'Occupancy Raw Data'!$B$8:$BE$51,'Occupancy Raw Data'!I$3,FALSE))/100</f>
        <v>0.62958341332309398</v>
      </c>
      <c r="E20" s="99">
        <f>(VLOOKUP($A20,'Occupancy Raw Data'!$B$8:$BE$51,'Occupancy Raw Data'!J$3,FALSE))/100</f>
        <v>0.62526396621232405</v>
      </c>
      <c r="F20" s="99">
        <f>(VLOOKUP($A20,'Occupancy Raw Data'!$B$8:$BE$51,'Occupancy Raw Data'!K$3,FALSE))/100</f>
        <v>0.59910731426377406</v>
      </c>
      <c r="G20" s="100">
        <f>(VLOOKUP($A20,'Occupancy Raw Data'!$B$8:$BE$51,'Occupancy Raw Data'!L$3,FALSE))/100</f>
        <v>0.57937703973891308</v>
      </c>
      <c r="H20" s="99">
        <f>(VLOOKUP($A20,'Occupancy Raw Data'!$B$8:$BE$51,'Occupancy Raw Data'!N$3,FALSE))/100</f>
        <v>0.71057304665002807</v>
      </c>
      <c r="I20" s="99">
        <f>(VLOOKUP($A20,'Occupancy Raw Data'!$B$8:$BE$51,'Occupancy Raw Data'!O$3,FALSE))/100</f>
        <v>0.72950662315223591</v>
      </c>
      <c r="J20" s="100">
        <f>(VLOOKUP($A20,'Occupancy Raw Data'!$B$8:$BE$51,'Occupancy Raw Data'!P$3,FALSE))/100</f>
        <v>0.72003983490113199</v>
      </c>
      <c r="K20" s="94">
        <f>(VLOOKUP($A20,'Occupancy Raw Data'!$B$8:$BE$51,'Occupancy Raw Data'!R$3,FALSE))/100</f>
        <v>0.61956640978526101</v>
      </c>
      <c r="M20" s="121">
        <f>VLOOKUP($A20,'ADR Raw Data'!$B$6:$BE$49,'ADR Raw Data'!G$1,FALSE)</f>
        <v>106.353211193989</v>
      </c>
      <c r="N20" s="122">
        <f>VLOOKUP($A20,'ADR Raw Data'!$B$6:$BE$49,'ADR Raw Data'!H$1,FALSE)</f>
        <v>113.081491990117</v>
      </c>
      <c r="O20" s="122">
        <f>VLOOKUP($A20,'ADR Raw Data'!$B$6:$BE$49,'ADR Raw Data'!I$1,FALSE)</f>
        <v>115.869395105961</v>
      </c>
      <c r="P20" s="122">
        <f>VLOOKUP($A20,'ADR Raw Data'!$B$6:$BE$49,'ADR Raw Data'!J$1,FALSE)</f>
        <v>115.54622390236401</v>
      </c>
      <c r="Q20" s="122">
        <f>VLOOKUP($A20,'ADR Raw Data'!$B$6:$BE$49,'ADR Raw Data'!K$1,FALSE)</f>
        <v>112.718547624769</v>
      </c>
      <c r="R20" s="123">
        <f>VLOOKUP($A20,'ADR Raw Data'!$B$6:$BE$49,'ADR Raw Data'!L$1,FALSE)</f>
        <v>113.120631466463</v>
      </c>
      <c r="S20" s="122">
        <f>VLOOKUP($A20,'ADR Raw Data'!$B$6:$BE$49,'ADR Raw Data'!N$1,FALSE)</f>
        <v>132.59962277531901</v>
      </c>
      <c r="T20" s="122">
        <f>VLOOKUP($A20,'ADR Raw Data'!$B$6:$BE$49,'ADR Raw Data'!O$1,FALSE)</f>
        <v>132.74982499999999</v>
      </c>
      <c r="U20" s="123">
        <f>VLOOKUP($A20,'ADR Raw Data'!$B$6:$BE$49,'ADR Raw Data'!P$1,FALSE)</f>
        <v>132.675711286264</v>
      </c>
      <c r="V20" s="124">
        <f>VLOOKUP($A20,'ADR Raw Data'!$B$6:$BE$49,'ADR Raw Data'!R$1,FALSE)</f>
        <v>119.613852819122</v>
      </c>
      <c r="X20" s="121">
        <f>VLOOKUP($A20,'RevPAR Raw Data'!$B$6:$BE$49,'RevPAR Raw Data'!G$1,FALSE)</f>
        <v>46.875346275676698</v>
      </c>
      <c r="Y20" s="122">
        <f>VLOOKUP($A20,'RevPAR Raw Data'!$B$6:$BE$49,'RevPAR Raw Data'!H$1,FALSE)</f>
        <v>68.095290842772101</v>
      </c>
      <c r="Z20" s="122">
        <f>VLOOKUP($A20,'RevPAR Raw Data'!$B$6:$BE$49,'RevPAR Raw Data'!I$1,FALSE)</f>
        <v>72.949449270493304</v>
      </c>
      <c r="AA20" s="122">
        <f>VLOOKUP($A20,'RevPAR Raw Data'!$B$6:$BE$49,'RevPAR Raw Data'!J$1,FALSE)</f>
        <v>72.246890238049502</v>
      </c>
      <c r="AB20" s="122">
        <f>VLOOKUP($A20,'RevPAR Raw Data'!$B$6:$BE$49,'RevPAR Raw Data'!K$1,FALSE)</f>
        <v>67.530506335189003</v>
      </c>
      <c r="AC20" s="123">
        <f>VLOOKUP($A20,'RevPAR Raw Data'!$B$6:$BE$49,'RevPAR Raw Data'!L$1,FALSE)</f>
        <v>65.539496592436095</v>
      </c>
      <c r="AD20" s="122">
        <f>VLOOKUP($A20,'RevPAR Raw Data'!$B$6:$BE$49,'RevPAR Raw Data'!N$1,FALSE)</f>
        <v>94.221717940103602</v>
      </c>
      <c r="AE20" s="122">
        <f>VLOOKUP($A20,'RevPAR Raw Data'!$B$6:$BE$49,'RevPAR Raw Data'!O$1,FALSE)</f>
        <v>96.841876559800298</v>
      </c>
      <c r="AF20" s="123">
        <f>VLOOKUP($A20,'RevPAR Raw Data'!$B$6:$BE$49,'RevPAR Raw Data'!P$1,FALSE)</f>
        <v>95.531797249952007</v>
      </c>
      <c r="AG20" s="124">
        <f>VLOOKUP($A20,'RevPAR Raw Data'!$B$6:$BE$49,'RevPAR Raw Data'!R$1,FALSE)</f>
        <v>74.108725351726406</v>
      </c>
    </row>
    <row r="21" spans="1:33" x14ac:dyDescent="0.25">
      <c r="A21" s="101" t="s">
        <v>132</v>
      </c>
      <c r="B21" s="89">
        <f>(VLOOKUP($A20,'Occupancy Raw Data'!$B$8:$BE$51,'Occupancy Raw Data'!T$3,FALSE))/100</f>
        <v>1.24134268400317E-3</v>
      </c>
      <c r="C21" s="90">
        <f>(VLOOKUP($A20,'Occupancy Raw Data'!$B$8:$BE$51,'Occupancy Raw Data'!U$3,FALSE))/100</f>
        <v>-8.7782801564949206E-3</v>
      </c>
      <c r="D21" s="90">
        <f>(VLOOKUP($A20,'Occupancy Raw Data'!$B$8:$BE$51,'Occupancy Raw Data'!V$3,FALSE))/100</f>
        <v>-4.2398337718654304E-2</v>
      </c>
      <c r="E21" s="90">
        <f>(VLOOKUP($A20,'Occupancy Raw Data'!$B$8:$BE$51,'Occupancy Raw Data'!W$3,FALSE))/100</f>
        <v>-5.5340265450364301E-2</v>
      </c>
      <c r="F21" s="90">
        <f>(VLOOKUP($A20,'Occupancy Raw Data'!$B$8:$BE$51,'Occupancy Raw Data'!X$3,FALSE))/100</f>
        <v>-4.5858249462250596E-2</v>
      </c>
      <c r="G21" s="90">
        <f>(VLOOKUP($A20,'Occupancy Raw Data'!$B$8:$BE$51,'Occupancy Raw Data'!Y$3,FALSE))/100</f>
        <v>-3.2750051495550998E-2</v>
      </c>
      <c r="H21" s="91">
        <f>(VLOOKUP($A20,'Occupancy Raw Data'!$B$8:$BE$51,'Occupancy Raw Data'!AA$3,FALSE))/100</f>
        <v>2.0525899584938497E-2</v>
      </c>
      <c r="I21" s="91">
        <f>(VLOOKUP($A20,'Occupancy Raw Data'!$B$8:$BE$51,'Occupancy Raw Data'!AB$3,FALSE))/100</f>
        <v>1.4123500268425E-2</v>
      </c>
      <c r="J21" s="90">
        <f>(VLOOKUP($A20,'Occupancy Raw Data'!$B$8:$BE$51,'Occupancy Raw Data'!AC$3,FALSE))/100</f>
        <v>1.7272540860512598E-2</v>
      </c>
      <c r="K21" s="92">
        <f>(VLOOKUP($A20,'Occupancy Raw Data'!$B$8:$BE$51,'Occupancy Raw Data'!AE$3,FALSE))/100</f>
        <v>-1.6694773278260598E-2</v>
      </c>
      <c r="M21" s="89">
        <f>(VLOOKUP($A20,'ADR Raw Data'!$B$6:$BE$49,'ADR Raw Data'!T$1,FALSE))/100</f>
        <v>2.6810267897999702E-3</v>
      </c>
      <c r="N21" s="90">
        <f>(VLOOKUP($A20,'ADR Raw Data'!$B$6:$BE$49,'ADR Raw Data'!U$1,FALSE))/100</f>
        <v>-2.0110087544459501E-3</v>
      </c>
      <c r="O21" s="90">
        <f>(VLOOKUP($A20,'ADR Raw Data'!$B$6:$BE$49,'ADR Raw Data'!V$1,FALSE))/100</f>
        <v>-1.38008785555645E-2</v>
      </c>
      <c r="P21" s="90">
        <f>(VLOOKUP($A20,'ADR Raw Data'!$B$6:$BE$49,'ADR Raw Data'!W$1,FALSE))/100</f>
        <v>-5.7719629035698303E-3</v>
      </c>
      <c r="Q21" s="90">
        <f>(VLOOKUP($A20,'ADR Raw Data'!$B$6:$BE$49,'ADR Raw Data'!X$1,FALSE))/100</f>
        <v>-1.4165831767759701E-3</v>
      </c>
      <c r="R21" s="90">
        <f>(VLOOKUP($A20,'ADR Raw Data'!$B$6:$BE$49,'ADR Raw Data'!Y$1,FALSE))/100</f>
        <v>-5.2296563298466605E-3</v>
      </c>
      <c r="S21" s="91">
        <f>(VLOOKUP($A20,'ADR Raw Data'!$B$6:$BE$49,'ADR Raw Data'!AA$1,FALSE))/100</f>
        <v>2.0409049687318E-2</v>
      </c>
      <c r="T21" s="91">
        <f>(VLOOKUP($A20,'ADR Raw Data'!$B$6:$BE$49,'ADR Raw Data'!AB$1,FALSE))/100</f>
        <v>2.2084684666038797E-2</v>
      </c>
      <c r="U21" s="90">
        <f>(VLOOKUP($A20,'ADR Raw Data'!$B$6:$BE$49,'ADR Raw Data'!AC$1,FALSE))/100</f>
        <v>2.1258486554198999E-2</v>
      </c>
      <c r="V21" s="92">
        <f>(VLOOKUP($A20,'ADR Raw Data'!$B$6:$BE$49,'ADR Raw Data'!AE$1,FALSE))/100</f>
        <v>5.8816523022382208E-3</v>
      </c>
      <c r="X21" s="89">
        <f>(VLOOKUP($A20,'RevPAR Raw Data'!$B$6:$BE$49,'RevPAR Raw Data'!T$1,FALSE))/100</f>
        <v>3.9256975467942797E-3</v>
      </c>
      <c r="Y21" s="90">
        <f>(VLOOKUP($A20,'RevPAR Raw Data'!$B$6:$BE$49,'RevPAR Raw Data'!U$1,FALSE))/100</f>
        <v>-1.0771635712697101E-2</v>
      </c>
      <c r="Z21" s="90">
        <f>(VLOOKUP($A20,'RevPAR Raw Data'!$B$6:$BE$49,'RevPAR Raw Data'!V$1,FALSE))/100</f>
        <v>-5.5614081964405898E-2</v>
      </c>
      <c r="AA21" s="90">
        <f>(VLOOKUP($A20,'RevPAR Raw Data'!$B$6:$BE$49,'RevPAR Raw Data'!W$1,FALSE))/100</f>
        <v>-6.0792806394680897E-2</v>
      </c>
      <c r="AB21" s="90">
        <f>(VLOOKUP($A20,'RevPAR Raw Data'!$B$6:$BE$49,'RevPAR Raw Data'!X$1,FALSE))/100</f>
        <v>-4.7209870614321997E-2</v>
      </c>
      <c r="AC21" s="90">
        <f>(VLOOKUP($A20,'RevPAR Raw Data'!$B$6:$BE$49,'RevPAR Raw Data'!Y$1,FALSE))/100</f>
        <v>-3.7808436311291202E-2</v>
      </c>
      <c r="AD21" s="91">
        <f>(VLOOKUP($A20,'RevPAR Raw Data'!$B$6:$BE$49,'RevPAR Raw Data'!AA$1,FALSE))/100</f>
        <v>4.1353863376762404E-2</v>
      </c>
      <c r="AE21" s="91">
        <f>(VLOOKUP($A20,'RevPAR Raw Data'!$B$6:$BE$49,'RevPAR Raw Data'!AB$1,FALSE))/100</f>
        <v>3.6520097984272797E-2</v>
      </c>
      <c r="AF21" s="90">
        <f>(VLOOKUP($A20,'RevPAR Raw Data'!$B$6:$BE$49,'RevPAR Raw Data'!AC$1,FALSE))/100</f>
        <v>3.8898215492351701E-2</v>
      </c>
      <c r="AG21" s="92">
        <f>(VLOOKUP($A20,'RevPAR Raw Data'!$B$6:$BE$49,'RevPAR Raw Data'!AE$1,FALSE))/100</f>
        <v>-1.0911313827709801E-2</v>
      </c>
    </row>
    <row r="22" spans="1:33" x14ac:dyDescent="0.25">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5">
      <c r="A23" s="116" t="s">
        <v>116</v>
      </c>
      <c r="B23" s="93">
        <f>(VLOOKUP($A23,'Occupancy Raw Data'!$B$8:$BE$51,'Occupancy Raw Data'!G$3,FALSE))/100</f>
        <v>0.476678251326138</v>
      </c>
      <c r="C23" s="99">
        <f>(VLOOKUP($A23,'Occupancy Raw Data'!$B$8:$BE$51,'Occupancy Raw Data'!H$3,FALSE))/100</f>
        <v>0.55821291384671601</v>
      </c>
      <c r="D23" s="99">
        <f>(VLOOKUP($A23,'Occupancy Raw Data'!$B$8:$BE$51,'Occupancy Raw Data'!I$3,FALSE))/100</f>
        <v>0.56488933601609603</v>
      </c>
      <c r="E23" s="99">
        <f>(VLOOKUP($A23,'Occupancy Raw Data'!$B$8:$BE$51,'Occupancy Raw Data'!J$3,FALSE))/100</f>
        <v>0.56374611304188693</v>
      </c>
      <c r="F23" s="99">
        <f>(VLOOKUP($A23,'Occupancy Raw Data'!$B$8:$BE$51,'Occupancy Raw Data'!K$3,FALSE))/100</f>
        <v>0.56731296872141901</v>
      </c>
      <c r="G23" s="100">
        <f>(VLOOKUP($A23,'Occupancy Raw Data'!$B$8:$BE$51,'Occupancy Raw Data'!L$3,FALSE))/100</f>
        <v>0.54616791659045094</v>
      </c>
      <c r="H23" s="99">
        <f>(VLOOKUP($A23,'Occupancy Raw Data'!$B$8:$BE$51,'Occupancy Raw Data'!N$3,FALSE))/100</f>
        <v>0.63919882933967398</v>
      </c>
      <c r="I23" s="99">
        <f>(VLOOKUP($A23,'Occupancy Raw Data'!$B$8:$BE$51,'Occupancy Raw Data'!O$3,FALSE))/100</f>
        <v>0.650493872324858</v>
      </c>
      <c r="J23" s="100">
        <f>(VLOOKUP($A23,'Occupancy Raw Data'!$B$8:$BE$51,'Occupancy Raw Data'!P$3,FALSE))/100</f>
        <v>0.64484635083226605</v>
      </c>
      <c r="K23" s="94">
        <f>(VLOOKUP($A23,'Occupancy Raw Data'!$B$8:$BE$51,'Occupancy Raw Data'!R$3,FALSE))/100</f>
        <v>0.57436175494525499</v>
      </c>
      <c r="M23" s="121">
        <f>VLOOKUP($A23,'ADR Raw Data'!$B$6:$BE$49,'ADR Raw Data'!G$1,FALSE)</f>
        <v>78.604378357636193</v>
      </c>
      <c r="N23" s="122">
        <f>VLOOKUP($A23,'ADR Raw Data'!$B$6:$BE$49,'ADR Raw Data'!H$1,FALSE)</f>
        <v>82.501232079954093</v>
      </c>
      <c r="O23" s="122">
        <f>VLOOKUP($A23,'ADR Raw Data'!$B$6:$BE$49,'ADR Raw Data'!I$1,FALSE)</f>
        <v>84.347658058771103</v>
      </c>
      <c r="P23" s="122">
        <f>VLOOKUP($A23,'ADR Raw Data'!$B$6:$BE$49,'ADR Raw Data'!J$1,FALSE)</f>
        <v>84.346786988968205</v>
      </c>
      <c r="Q23" s="122">
        <f>VLOOKUP($A23,'ADR Raw Data'!$B$6:$BE$49,'ADR Raw Data'!K$1,FALSE)</f>
        <v>84.270671449298703</v>
      </c>
      <c r="R23" s="123">
        <f>VLOOKUP($A23,'ADR Raw Data'!$B$6:$BE$49,'ADR Raw Data'!L$1,FALSE)</f>
        <v>82.951544592920001</v>
      </c>
      <c r="S23" s="122">
        <f>VLOOKUP($A23,'ADR Raw Data'!$B$6:$BE$49,'ADR Raw Data'!N$1,FALSE)</f>
        <v>95.291533123479695</v>
      </c>
      <c r="T23" s="122">
        <f>VLOOKUP($A23,'ADR Raw Data'!$B$6:$BE$49,'ADR Raw Data'!O$1,FALSE)</f>
        <v>95.264617223198499</v>
      </c>
      <c r="U23" s="123">
        <f>VLOOKUP($A23,'ADR Raw Data'!$B$6:$BE$49,'ADR Raw Data'!P$1,FALSE)</f>
        <v>95.277957309505993</v>
      </c>
      <c r="V23" s="124">
        <f>VLOOKUP($A23,'ADR Raw Data'!$B$6:$BE$49,'ADR Raw Data'!R$1,FALSE)</f>
        <v>86.9055694316488</v>
      </c>
      <c r="X23" s="121">
        <f>VLOOKUP($A23,'RevPAR Raw Data'!$B$6:$BE$49,'RevPAR Raw Data'!G$1,FALSE)</f>
        <v>37.468997622096197</v>
      </c>
      <c r="Y23" s="122">
        <f>VLOOKUP($A23,'RevPAR Raw Data'!$B$6:$BE$49,'RevPAR Raw Data'!H$1,FALSE)</f>
        <v>46.053253155295401</v>
      </c>
      <c r="Z23" s="122">
        <f>VLOOKUP($A23,'RevPAR Raw Data'!$B$6:$BE$49,'RevPAR Raw Data'!I$1,FALSE)</f>
        <v>47.647092555331902</v>
      </c>
      <c r="AA23" s="122">
        <f>VLOOKUP($A23,'RevPAR Raw Data'!$B$6:$BE$49,'RevPAR Raw Data'!J$1,FALSE)</f>
        <v>47.550173312602801</v>
      </c>
      <c r="AB23" s="122">
        <f>VLOOKUP($A23,'RevPAR Raw Data'!$B$6:$BE$49,'RevPAR Raw Data'!K$1,FALSE)</f>
        <v>47.807844796048997</v>
      </c>
      <c r="AC23" s="123">
        <f>VLOOKUP($A23,'RevPAR Raw Data'!$B$6:$BE$49,'RevPAR Raw Data'!L$1,FALSE)</f>
        <v>45.305472288275098</v>
      </c>
      <c r="AD23" s="122">
        <f>VLOOKUP($A23,'RevPAR Raw Data'!$B$6:$BE$49,'RevPAR Raw Data'!N$1,FALSE)</f>
        <v>60.910236418510998</v>
      </c>
      <c r="AE23" s="122">
        <f>VLOOKUP($A23,'RevPAR Raw Data'!$B$6:$BE$49,'RevPAR Raw Data'!O$1,FALSE)</f>
        <v>61.9690497530638</v>
      </c>
      <c r="AF23" s="123">
        <f>VLOOKUP($A23,'RevPAR Raw Data'!$B$6:$BE$49,'RevPAR Raw Data'!P$1,FALSE)</f>
        <v>61.439643085787402</v>
      </c>
      <c r="AG23" s="124">
        <f>VLOOKUP($A23,'RevPAR Raw Data'!$B$6:$BE$49,'RevPAR Raw Data'!R$1,FALSE)</f>
        <v>49.915235373278598</v>
      </c>
    </row>
    <row r="24" spans="1:33" x14ac:dyDescent="0.25">
      <c r="A24" s="101" t="s">
        <v>132</v>
      </c>
      <c r="B24" s="89">
        <f>(VLOOKUP($A23,'Occupancy Raw Data'!$B$8:$BE$51,'Occupancy Raw Data'!T$3,FALSE))/100</f>
        <v>-1.35433844290905E-2</v>
      </c>
      <c r="C24" s="90">
        <f>(VLOOKUP($A23,'Occupancy Raw Data'!$B$8:$BE$51,'Occupancy Raw Data'!U$3,FALSE))/100</f>
        <v>-9.2917562461965599E-4</v>
      </c>
      <c r="D24" s="90">
        <f>(VLOOKUP($A23,'Occupancy Raw Data'!$B$8:$BE$51,'Occupancy Raw Data'!V$3,FALSE))/100</f>
        <v>-1.9204631495662098E-2</v>
      </c>
      <c r="E24" s="90">
        <f>(VLOOKUP($A23,'Occupancy Raw Data'!$B$8:$BE$51,'Occupancy Raw Data'!W$3,FALSE))/100</f>
        <v>-3.9608040977739199E-2</v>
      </c>
      <c r="F24" s="90">
        <f>(VLOOKUP($A23,'Occupancy Raw Data'!$B$8:$BE$51,'Occupancy Raw Data'!X$3,FALSE))/100</f>
        <v>-2.8770654930841803E-2</v>
      </c>
      <c r="G24" s="90">
        <f>(VLOOKUP($A23,'Occupancy Raw Data'!$B$8:$BE$51,'Occupancy Raw Data'!Y$3,FALSE))/100</f>
        <v>-2.08602962996534E-2</v>
      </c>
      <c r="H24" s="91">
        <f>(VLOOKUP($A23,'Occupancy Raw Data'!$B$8:$BE$51,'Occupancy Raw Data'!AA$3,FALSE))/100</f>
        <v>1.3899968770757101E-2</v>
      </c>
      <c r="I24" s="91">
        <f>(VLOOKUP($A23,'Occupancy Raw Data'!$B$8:$BE$51,'Occupancy Raw Data'!AB$3,FALSE))/100</f>
        <v>3.5219780184520999E-3</v>
      </c>
      <c r="J24" s="90">
        <f>(VLOOKUP($A23,'Occupancy Raw Data'!$B$8:$BE$51,'Occupancy Raw Data'!AC$3,FALSE))/100</f>
        <v>8.6388386180423511E-3</v>
      </c>
      <c r="K24" s="92">
        <f>(VLOOKUP($A23,'Occupancy Raw Data'!$B$8:$BE$51,'Occupancy Raw Data'!AE$3,FALSE))/100</f>
        <v>-1.1587418289049E-2</v>
      </c>
      <c r="M24" s="89">
        <f>(VLOOKUP($A23,'ADR Raw Data'!$B$6:$BE$49,'ADR Raw Data'!T$1,FALSE))/100</f>
        <v>8.6921673577230688E-3</v>
      </c>
      <c r="N24" s="90">
        <f>(VLOOKUP($A23,'ADR Raw Data'!$B$6:$BE$49,'ADR Raw Data'!U$1,FALSE))/100</f>
        <v>3.0089779700990704E-2</v>
      </c>
      <c r="O24" s="90">
        <f>(VLOOKUP($A23,'ADR Raw Data'!$B$6:$BE$49,'ADR Raw Data'!V$1,FALSE))/100</f>
        <v>4.0240171689384603E-2</v>
      </c>
      <c r="P24" s="90">
        <f>(VLOOKUP($A23,'ADR Raw Data'!$B$6:$BE$49,'ADR Raw Data'!W$1,FALSE))/100</f>
        <v>3.0694544356973701E-2</v>
      </c>
      <c r="Q24" s="90">
        <f>(VLOOKUP($A23,'ADR Raw Data'!$B$6:$BE$49,'ADR Raw Data'!X$1,FALSE))/100</f>
        <v>2.0243966561584798E-2</v>
      </c>
      <c r="R24" s="90">
        <f>(VLOOKUP($A23,'ADR Raw Data'!$B$6:$BE$49,'ADR Raw Data'!Y$1,FALSE))/100</f>
        <v>2.6455782032362301E-2</v>
      </c>
      <c r="S24" s="91">
        <f>(VLOOKUP($A23,'ADR Raw Data'!$B$6:$BE$49,'ADR Raw Data'!AA$1,FALSE))/100</f>
        <v>3.9092102797077699E-2</v>
      </c>
      <c r="T24" s="91">
        <f>(VLOOKUP($A23,'ADR Raw Data'!$B$6:$BE$49,'ADR Raw Data'!AB$1,FALSE))/100</f>
        <v>3.48773308107189E-2</v>
      </c>
      <c r="U24" s="90">
        <f>(VLOOKUP($A23,'ADR Raw Data'!$B$6:$BE$49,'ADR Raw Data'!AC$1,FALSE))/100</f>
        <v>3.6952190224091998E-2</v>
      </c>
      <c r="V24" s="92">
        <f>(VLOOKUP($A23,'ADR Raw Data'!$B$6:$BE$49,'ADR Raw Data'!AE$1,FALSE))/100</f>
        <v>3.09929944019709E-2</v>
      </c>
      <c r="X24" s="89">
        <f>(VLOOKUP($A23,'RevPAR Raw Data'!$B$6:$BE$49,'RevPAR Raw Data'!T$1,FALSE))/100</f>
        <v>-4.9689384354150799E-3</v>
      </c>
      <c r="Y24" s="90">
        <f>(VLOOKUP($A23,'RevPAR Raw Data'!$B$6:$BE$49,'RevPAR Raw Data'!U$1,FALSE))/100</f>
        <v>2.9132645386522701E-2</v>
      </c>
      <c r="Z24" s="90">
        <f>(VLOOKUP($A23,'RevPAR Raw Data'!$B$6:$BE$49,'RevPAR Raw Data'!V$1,FALSE))/100</f>
        <v>2.0262742525105702E-2</v>
      </c>
      <c r="AA24" s="90">
        <f>(VLOOKUP($A23,'RevPAR Raw Data'!$B$6:$BE$49,'RevPAR Raw Data'!W$1,FALSE))/100</f>
        <v>-1.01292473914495E-2</v>
      </c>
      <c r="AB24" s="90">
        <f>(VLOOKUP($A23,'RevPAR Raw Data'!$B$6:$BE$49,'RevPAR Raw Data'!X$1,FALSE))/100</f>
        <v>-9.1091205456319095E-3</v>
      </c>
      <c r="AC24" s="90">
        <f>(VLOOKUP($A23,'RevPAR Raw Data'!$B$6:$BE$49,'RevPAR Raw Data'!Y$1,FALSE))/100</f>
        <v>5.0436102806747495E-3</v>
      </c>
      <c r="AD24" s="91">
        <f>(VLOOKUP($A23,'RevPAR Raw Data'!$B$6:$BE$49,'RevPAR Raw Data'!AA$1,FALSE))/100</f>
        <v>5.3535450575897502E-2</v>
      </c>
      <c r="AE24" s="91">
        <f>(VLOOKUP($A23,'RevPAR Raw Data'!$B$6:$BE$49,'RevPAR Raw Data'!AB$1,FALSE))/100</f>
        <v>3.8522146021628699E-2</v>
      </c>
      <c r="AF24" s="90">
        <f>(VLOOKUP($A23,'RevPAR Raw Data'!$B$6:$BE$49,'RevPAR Raw Data'!AC$1,FALSE))/100</f>
        <v>4.5910252850063504E-2</v>
      </c>
      <c r="AG24" s="92">
        <f>(VLOOKUP($A23,'RevPAR Raw Data'!$B$6:$BE$49,'RevPAR Raw Data'!AE$1,FALSE))/100</f>
        <v>1.9046447322756101E-2</v>
      </c>
    </row>
    <row r="25" spans="1:33" x14ac:dyDescent="0.25">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5">
      <c r="A26" s="116" t="s">
        <v>117</v>
      </c>
      <c r="B26" s="93">
        <f>(VLOOKUP($A26,'Occupancy Raw Data'!$B$8:$BE$51,'Occupancy Raw Data'!G$3,FALSE))/100</f>
        <v>0.46707020389249299</v>
      </c>
      <c r="C26" s="99">
        <f>(VLOOKUP($A26,'Occupancy Raw Data'!$B$8:$BE$51,'Occupancy Raw Data'!H$3,FALSE))/100</f>
        <v>0.50144810009267804</v>
      </c>
      <c r="D26" s="99">
        <f>(VLOOKUP($A26,'Occupancy Raw Data'!$B$8:$BE$51,'Occupancy Raw Data'!I$3,FALSE))/100</f>
        <v>0.50115848007414199</v>
      </c>
      <c r="E26" s="99">
        <f>(VLOOKUP($A26,'Occupancy Raw Data'!$B$8:$BE$51,'Occupancy Raw Data'!J$3,FALSE))/100</f>
        <v>0.51236677479147308</v>
      </c>
      <c r="F26" s="99">
        <f>(VLOOKUP($A26,'Occupancy Raw Data'!$B$8:$BE$51,'Occupancy Raw Data'!K$3,FALSE))/100</f>
        <v>0.51338044485634804</v>
      </c>
      <c r="G26" s="100">
        <f>(VLOOKUP($A26,'Occupancy Raw Data'!$B$8:$BE$51,'Occupancy Raw Data'!L$3,FALSE))/100</f>
        <v>0.49908480074142703</v>
      </c>
      <c r="H26" s="99">
        <f>(VLOOKUP($A26,'Occupancy Raw Data'!$B$8:$BE$51,'Occupancy Raw Data'!N$3,FALSE))/100</f>
        <v>0.58436631139944306</v>
      </c>
      <c r="I26" s="99">
        <f>(VLOOKUP($A26,'Occupancy Raw Data'!$B$8:$BE$51,'Occupancy Raw Data'!O$3,FALSE))/100</f>
        <v>0.59276529193697802</v>
      </c>
      <c r="J26" s="100">
        <f>(VLOOKUP($A26,'Occupancy Raw Data'!$B$8:$BE$51,'Occupancy Raw Data'!P$3,FALSE))/100</f>
        <v>0.58856580166821093</v>
      </c>
      <c r="K26" s="94">
        <f>(VLOOKUP($A26,'Occupancy Raw Data'!$B$8:$BE$51,'Occupancy Raw Data'!R$3,FALSE))/100</f>
        <v>0.52465080100622208</v>
      </c>
      <c r="M26" s="121">
        <f>VLOOKUP($A26,'ADR Raw Data'!$B$6:$BE$49,'ADR Raw Data'!G$1,FALSE)</f>
        <v>61.083223926941002</v>
      </c>
      <c r="N26" s="122">
        <f>VLOOKUP($A26,'ADR Raw Data'!$B$6:$BE$49,'ADR Raw Data'!H$1,FALSE)</f>
        <v>61.656980096273003</v>
      </c>
      <c r="O26" s="122">
        <f>VLOOKUP($A26,'ADR Raw Data'!$B$6:$BE$49,'ADR Raw Data'!I$1,FALSE)</f>
        <v>61.517569145953097</v>
      </c>
      <c r="P26" s="122">
        <f>VLOOKUP($A26,'ADR Raw Data'!$B$6:$BE$49,'ADR Raw Data'!J$1,FALSE)</f>
        <v>61.482734000835201</v>
      </c>
      <c r="Q26" s="122">
        <f>VLOOKUP($A26,'ADR Raw Data'!$B$6:$BE$49,'ADR Raw Data'!K$1,FALSE)</f>
        <v>62.042227295352198</v>
      </c>
      <c r="R26" s="123">
        <f>VLOOKUP($A26,'ADR Raw Data'!$B$6:$BE$49,'ADR Raw Data'!L$1,FALSE)</f>
        <v>61.5650714979272</v>
      </c>
      <c r="S26" s="122">
        <f>VLOOKUP($A26,'ADR Raw Data'!$B$6:$BE$49,'ADR Raw Data'!N$1,FALSE)</f>
        <v>69.377572812721795</v>
      </c>
      <c r="T26" s="122">
        <f>VLOOKUP($A26,'ADR Raw Data'!$B$6:$BE$49,'ADR Raw Data'!O$1,FALSE)</f>
        <v>68.847259305383503</v>
      </c>
      <c r="U26" s="123">
        <f>VLOOKUP($A26,'ADR Raw Data'!$B$6:$BE$49,'ADR Raw Data'!P$1,FALSE)</f>
        <v>69.110524132604397</v>
      </c>
      <c r="V26" s="124">
        <f>VLOOKUP($A26,'ADR Raw Data'!$B$6:$BE$49,'ADR Raw Data'!R$1,FALSE)</f>
        <v>63.983548359304599</v>
      </c>
      <c r="X26" s="121">
        <f>VLOOKUP($A26,'RevPAR Raw Data'!$B$6:$BE$49,'RevPAR Raw Data'!G$1,FALSE)</f>
        <v>28.5301538539671</v>
      </c>
      <c r="Y26" s="122">
        <f>VLOOKUP($A26,'RevPAR Raw Data'!$B$6:$BE$49,'RevPAR Raw Data'!H$1,FALSE)</f>
        <v>30.9177755267281</v>
      </c>
      <c r="Z26" s="122">
        <f>VLOOKUP($A26,'RevPAR Raw Data'!$B$6:$BE$49,'RevPAR Raw Data'!I$1,FALSE)</f>
        <v>30.8300514510418</v>
      </c>
      <c r="AA26" s="122">
        <f>VLOOKUP($A26,'RevPAR Raw Data'!$B$6:$BE$49,'RevPAR Raw Data'!J$1,FALSE)</f>
        <v>31.50171012537</v>
      </c>
      <c r="AB26" s="122">
        <f>VLOOKUP($A26,'RevPAR Raw Data'!$B$6:$BE$49,'RevPAR Raw Data'!K$1,FALSE)</f>
        <v>31.851266248766599</v>
      </c>
      <c r="AC26" s="123">
        <f>VLOOKUP($A26,'RevPAR Raw Data'!$B$6:$BE$49,'RevPAR Raw Data'!L$1,FALSE)</f>
        <v>30.726191441174699</v>
      </c>
      <c r="AD26" s="122">
        <f>VLOOKUP($A26,'RevPAR Raw Data'!$B$6:$BE$49,'RevPAR Raw Data'!N$1,FALSE)</f>
        <v>40.541916318416597</v>
      </c>
      <c r="AE26" s="122">
        <f>VLOOKUP($A26,'RevPAR Raw Data'!$B$6:$BE$49,'RevPAR Raw Data'!O$1,FALSE)</f>
        <v>40.810265761216499</v>
      </c>
      <c r="AF26" s="123">
        <f>VLOOKUP($A26,'RevPAR Raw Data'!$B$6:$BE$49,'RevPAR Raw Data'!P$1,FALSE)</f>
        <v>40.676091039816498</v>
      </c>
      <c r="AG26" s="124">
        <f>VLOOKUP($A26,'RevPAR Raw Data'!$B$6:$BE$49,'RevPAR Raw Data'!R$1,FALSE)</f>
        <v>33.5690198979295</v>
      </c>
    </row>
    <row r="27" spans="1:33" x14ac:dyDescent="0.25">
      <c r="A27" s="101" t="s">
        <v>132</v>
      </c>
      <c r="B27" s="89">
        <f>(VLOOKUP($A26,'Occupancy Raw Data'!$B$8:$BE$51,'Occupancy Raw Data'!T$3,FALSE))/100</f>
        <v>2.7761969441126501E-2</v>
      </c>
      <c r="C27" s="90">
        <f>(VLOOKUP($A26,'Occupancy Raw Data'!$B$8:$BE$51,'Occupancy Raw Data'!U$3,FALSE))/100</f>
        <v>3.0724696668621699E-2</v>
      </c>
      <c r="D27" s="90">
        <f>(VLOOKUP($A26,'Occupancy Raw Data'!$B$8:$BE$51,'Occupancy Raw Data'!V$3,FALSE))/100</f>
        <v>4.0618243124723195E-2</v>
      </c>
      <c r="E27" s="90">
        <f>(VLOOKUP($A26,'Occupancy Raw Data'!$B$8:$BE$51,'Occupancy Raw Data'!W$3,FALSE))/100</f>
        <v>4.2719773904949E-2</v>
      </c>
      <c r="F27" s="90">
        <f>(VLOOKUP($A26,'Occupancy Raw Data'!$B$8:$BE$51,'Occupancy Raw Data'!X$3,FALSE))/100</f>
        <v>4.8908136626584602E-2</v>
      </c>
      <c r="G27" s="90">
        <f>(VLOOKUP($A26,'Occupancy Raw Data'!$B$8:$BE$51,'Occupancy Raw Data'!Y$3,FALSE))/100</f>
        <v>3.8302440716742596E-2</v>
      </c>
      <c r="H27" s="91">
        <f>(VLOOKUP($A26,'Occupancy Raw Data'!$B$8:$BE$51,'Occupancy Raw Data'!AA$3,FALSE))/100</f>
        <v>4.9135747467422101E-2</v>
      </c>
      <c r="I27" s="91">
        <f>(VLOOKUP($A26,'Occupancy Raw Data'!$B$8:$BE$51,'Occupancy Raw Data'!AB$3,FALSE))/100</f>
        <v>3.1574074638380398E-2</v>
      </c>
      <c r="J27" s="90">
        <f>(VLOOKUP($A26,'Occupancy Raw Data'!$B$8:$BE$51,'Occupancy Raw Data'!AC$3,FALSE))/100</f>
        <v>4.0218154634526201E-2</v>
      </c>
      <c r="K27" s="92">
        <f>(VLOOKUP($A26,'Occupancy Raw Data'!$B$8:$BE$51,'Occupancy Raw Data'!AE$3,FALSE))/100</f>
        <v>3.8915698647796398E-2</v>
      </c>
      <c r="M27" s="89">
        <f>(VLOOKUP($A26,'ADR Raw Data'!$B$6:$BE$49,'ADR Raw Data'!T$1,FALSE))/100</f>
        <v>-4.7628044116207304E-3</v>
      </c>
      <c r="N27" s="90">
        <f>(VLOOKUP($A26,'ADR Raw Data'!$B$6:$BE$49,'ADR Raw Data'!U$1,FALSE))/100</f>
        <v>2.0542313318768298E-4</v>
      </c>
      <c r="O27" s="90">
        <f>(VLOOKUP($A26,'ADR Raw Data'!$B$6:$BE$49,'ADR Raw Data'!V$1,FALSE))/100</f>
        <v>-1.1958558012798199E-2</v>
      </c>
      <c r="P27" s="90">
        <f>(VLOOKUP($A26,'ADR Raw Data'!$B$6:$BE$49,'ADR Raw Data'!W$1,FALSE))/100</f>
        <v>-1.0071298788539801E-2</v>
      </c>
      <c r="Q27" s="90">
        <f>(VLOOKUP($A26,'ADR Raw Data'!$B$6:$BE$49,'ADR Raw Data'!X$1,FALSE))/100</f>
        <v>-6.8252578002499596E-3</v>
      </c>
      <c r="R27" s="90">
        <f>(VLOOKUP($A26,'ADR Raw Data'!$B$6:$BE$49,'ADR Raw Data'!Y$1,FALSE))/100</f>
        <v>-6.6946982759148203E-3</v>
      </c>
      <c r="S27" s="91">
        <f>(VLOOKUP($A26,'ADR Raw Data'!$B$6:$BE$49,'ADR Raw Data'!AA$1,FALSE))/100</f>
        <v>7.8183307909785206E-3</v>
      </c>
      <c r="T27" s="91">
        <f>(VLOOKUP($A26,'ADR Raw Data'!$B$6:$BE$49,'ADR Raw Data'!AB$1,FALSE))/100</f>
        <v>-1.8590703635061202E-3</v>
      </c>
      <c r="U27" s="90">
        <f>(VLOOKUP($A26,'ADR Raw Data'!$B$6:$BE$49,'ADR Raw Data'!AC$1,FALSE))/100</f>
        <v>2.9319661281836003E-3</v>
      </c>
      <c r="V27" s="92">
        <f>(VLOOKUP($A26,'ADR Raw Data'!$B$6:$BE$49,'ADR Raw Data'!AE$1,FALSE))/100</f>
        <v>-3.339724037663E-3</v>
      </c>
      <c r="X27" s="89">
        <f>(VLOOKUP($A26,'RevPAR Raw Data'!$B$6:$BE$49,'RevPAR Raw Data'!T$1,FALSE))/100</f>
        <v>2.28669401989763E-2</v>
      </c>
      <c r="Y27" s="90">
        <f>(VLOOKUP($A26,'RevPAR Raw Data'!$B$6:$BE$49,'RevPAR Raw Data'!U$1,FALSE))/100</f>
        <v>3.0936431365265298E-2</v>
      </c>
      <c r="Z27" s="90">
        <f>(VLOOKUP($A26,'RevPAR Raw Data'!$B$6:$BE$49,'RevPAR Raw Data'!V$1,FALSE))/100</f>
        <v>2.8173949495140002E-2</v>
      </c>
      <c r="AA27" s="90">
        <f>(VLOOKUP($A26,'RevPAR Raw Data'!$B$6:$BE$49,'RevPAR Raw Data'!W$1,FALSE))/100</f>
        <v>3.2218231509233503E-2</v>
      </c>
      <c r="AB27" s="90">
        <f>(VLOOKUP($A26,'RevPAR Raw Data'!$B$6:$BE$49,'RevPAR Raw Data'!X$1,FALSE))/100</f>
        <v>4.1749068185328399E-2</v>
      </c>
      <c r="AC27" s="90">
        <f>(VLOOKUP($A26,'RevPAR Raw Data'!$B$6:$BE$49,'RevPAR Raw Data'!Y$1,FALSE))/100</f>
        <v>3.1351319156998098E-2</v>
      </c>
      <c r="AD27" s="91">
        <f>(VLOOKUP($A26,'RevPAR Raw Data'!$B$6:$BE$49,'RevPAR Raw Data'!AA$1,FALSE))/100</f>
        <v>5.7338237785762899E-2</v>
      </c>
      <c r="AE27" s="91">
        <f>(VLOOKUP($A26,'RevPAR Raw Data'!$B$6:$BE$49,'RevPAR Raw Data'!AB$1,FALSE))/100</f>
        <v>2.9656305848458898E-2</v>
      </c>
      <c r="AF27" s="90">
        <f>(VLOOKUP($A26,'RevPAR Raw Data'!$B$6:$BE$49,'RevPAR Raw Data'!AC$1,FALSE))/100</f>
        <v>4.3268039029836301E-2</v>
      </c>
      <c r="AG27" s="92">
        <f>(VLOOKUP($A26,'RevPAR Raw Data'!$B$6:$BE$49,'RevPAR Raw Data'!AE$1,FALSE))/100</f>
        <v>3.54460069159169E-2</v>
      </c>
    </row>
    <row r="28" spans="1:33" x14ac:dyDescent="0.25">
      <c r="A28" s="155" t="s">
        <v>133</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5">
      <c r="A29" s="116" t="s">
        <v>73</v>
      </c>
      <c r="B29" s="117">
        <f>(VLOOKUP($A29,'Occupancy Raw Data'!$B$8:$BE$45,'Occupancy Raw Data'!G$3,FALSE))/100</f>
        <v>0.46816638370118802</v>
      </c>
      <c r="C29" s="118">
        <f>(VLOOKUP($A29,'Occupancy Raw Data'!$B$8:$BE$45,'Occupancy Raw Data'!H$3,FALSE))/100</f>
        <v>0.62800145525103002</v>
      </c>
      <c r="D29" s="118">
        <f>(VLOOKUP($A29,'Occupancy Raw Data'!$B$8:$BE$45,'Occupancy Raw Data'!I$3,FALSE))/100</f>
        <v>0.66595925297113689</v>
      </c>
      <c r="E29" s="118">
        <f>(VLOOKUP($A29,'Occupancy Raw Data'!$B$8:$BE$45,'Occupancy Raw Data'!J$3,FALSE))/100</f>
        <v>0.68178510793111802</v>
      </c>
      <c r="F29" s="118">
        <f>(VLOOKUP($A29,'Occupancy Raw Data'!$B$8:$BE$45,'Occupancy Raw Data'!K$3,FALSE))/100</f>
        <v>0.65319548872180411</v>
      </c>
      <c r="G29" s="119">
        <f>(VLOOKUP($A29,'Occupancy Raw Data'!$B$8:$BE$45,'Occupancy Raw Data'!L$3,FALSE))/100</f>
        <v>0.61942153771525499</v>
      </c>
      <c r="H29" s="99">
        <f>(VLOOKUP($A29,'Occupancy Raw Data'!$B$8:$BE$45,'Occupancy Raw Data'!N$3,FALSE))/100</f>
        <v>0.80899830220712998</v>
      </c>
      <c r="I29" s="99">
        <f>(VLOOKUP($A29,'Occupancy Raw Data'!$B$8:$BE$45,'Occupancy Raw Data'!O$3,FALSE))/100</f>
        <v>0.7940213436817849</v>
      </c>
      <c r="J29" s="119">
        <f>(VLOOKUP($A29,'Occupancy Raw Data'!$B$8:$BE$45,'Occupancy Raw Data'!P$3,FALSE))/100</f>
        <v>0.80150982294445694</v>
      </c>
      <c r="K29" s="120">
        <f>(VLOOKUP($A29,'Occupancy Raw Data'!$B$8:$BE$45,'Occupancy Raw Data'!R$3,FALSE))/100</f>
        <v>0.67144676206645604</v>
      </c>
      <c r="M29" s="121">
        <f>VLOOKUP($A29,'ADR Raw Data'!$B$6:$BE$43,'ADR Raw Data'!G$1,FALSE)</f>
        <v>101.85490434893001</v>
      </c>
      <c r="N29" s="122">
        <f>VLOOKUP($A29,'ADR Raw Data'!$B$6:$BE$43,'ADR Raw Data'!H$1,FALSE)</f>
        <v>112.206448145731</v>
      </c>
      <c r="O29" s="122">
        <f>VLOOKUP($A29,'ADR Raw Data'!$B$6:$BE$43,'ADR Raw Data'!I$1,FALSE)</f>
        <v>115.596119063865</v>
      </c>
      <c r="P29" s="122">
        <f>VLOOKUP($A29,'ADR Raw Data'!$B$6:$BE$43,'ADR Raw Data'!J$1,FALSE)</f>
        <v>117.362861418523</v>
      </c>
      <c r="Q29" s="122">
        <f>VLOOKUP($A29,'ADR Raw Data'!$B$6:$BE$43,'ADR Raw Data'!K$1,FALSE)</f>
        <v>120.06226312391099</v>
      </c>
      <c r="R29" s="123">
        <f>VLOOKUP($A29,'ADR Raw Data'!$B$6:$BE$43,'ADR Raw Data'!L$1,FALSE)</f>
        <v>114.162494618845</v>
      </c>
      <c r="S29" s="122">
        <f>VLOOKUP($A29,'ADR Raw Data'!$B$6:$BE$43,'ADR Raw Data'!N$1,FALSE)</f>
        <v>144.901178853906</v>
      </c>
      <c r="T29" s="122">
        <f>VLOOKUP($A29,'ADR Raw Data'!$B$6:$BE$43,'ADR Raw Data'!O$1,FALSE)</f>
        <v>142.930091180359</v>
      </c>
      <c r="U29" s="123">
        <f>VLOOKUP($A29,'ADR Raw Data'!$B$6:$BE$43,'ADR Raw Data'!P$1,FALSE)</f>
        <v>143.924842919984</v>
      </c>
      <c r="V29" s="124">
        <f>VLOOKUP($A29,'ADR Raw Data'!$B$6:$BE$43,'ADR Raw Data'!R$1,FALSE)</f>
        <v>124.31320451231301</v>
      </c>
      <c r="X29" s="121">
        <f>VLOOKUP($A29,'RevPAR Raw Data'!$B$6:$BE$43,'RevPAR Raw Data'!G$1,FALSE)</f>
        <v>47.6850422312693</v>
      </c>
      <c r="Y29" s="122">
        <f>VLOOKUP($A29,'RevPAR Raw Data'!$B$6:$BE$43,'RevPAR Raw Data'!H$1,FALSE)</f>
        <v>70.465812724068698</v>
      </c>
      <c r="Z29" s="122">
        <f>VLOOKUP($A29,'RevPAR Raw Data'!$B$6:$BE$43,'RevPAR Raw Data'!I$1,FALSE)</f>
        <v>76.982305098134503</v>
      </c>
      <c r="AA29" s="122">
        <f>VLOOKUP($A29,'RevPAR Raw Data'!$B$6:$BE$43,'RevPAR Raw Data'!J$1,FALSE)</f>
        <v>80.016251139332795</v>
      </c>
      <c r="AB29" s="122">
        <f>VLOOKUP($A29,'RevPAR Raw Data'!$B$6:$BE$43,'RevPAR Raw Data'!K$1,FALSE)</f>
        <v>78.424128638269394</v>
      </c>
      <c r="AC29" s="123">
        <f>VLOOKUP($A29,'RevPAR Raw Data'!$B$6:$BE$43,'RevPAR Raw Data'!L$1,FALSE)</f>
        <v>70.714707966214903</v>
      </c>
      <c r="AD29" s="122">
        <f>VLOOKUP($A29,'RevPAR Raw Data'!$B$6:$BE$43,'RevPAR Raw Data'!N$1,FALSE)</f>
        <v>117.22480768062201</v>
      </c>
      <c r="AE29" s="122">
        <f>VLOOKUP($A29,'RevPAR Raw Data'!$B$6:$BE$43,'RevPAR Raw Data'!O$1,FALSE)</f>
        <v>113.489543051588</v>
      </c>
      <c r="AF29" s="123">
        <f>VLOOKUP($A29,'RevPAR Raw Data'!$B$6:$BE$43,'RevPAR Raw Data'!P$1,FALSE)</f>
        <v>115.357175366105</v>
      </c>
      <c r="AG29" s="124">
        <f>VLOOKUP($A29,'RevPAR Raw Data'!$B$6:$BE$43,'RevPAR Raw Data'!R$1,FALSE)</f>
        <v>83.469698651898</v>
      </c>
    </row>
    <row r="30" spans="1:33" x14ac:dyDescent="0.25">
      <c r="A30" s="101" t="s">
        <v>132</v>
      </c>
      <c r="B30" s="89">
        <f>(VLOOKUP($A29,'Occupancy Raw Data'!$B$8:$BE$51,'Occupancy Raw Data'!T$3,FALSE))/100</f>
        <v>-2.2166274912521301E-2</v>
      </c>
      <c r="C30" s="90">
        <f>(VLOOKUP($A29,'Occupancy Raw Data'!$B$8:$BE$51,'Occupancy Raw Data'!U$3,FALSE))/100</f>
        <v>3.02707701989155E-4</v>
      </c>
      <c r="D30" s="90">
        <f>(VLOOKUP($A29,'Occupancy Raw Data'!$B$8:$BE$51,'Occupancy Raw Data'!V$3,FALSE))/100</f>
        <v>1.3080503219454699E-2</v>
      </c>
      <c r="E30" s="90">
        <f>(VLOOKUP($A29,'Occupancy Raw Data'!$B$8:$BE$51,'Occupancy Raw Data'!W$3,FALSE))/100</f>
        <v>4.0980289081666399E-2</v>
      </c>
      <c r="F30" s="90">
        <f>(VLOOKUP($A29,'Occupancy Raw Data'!$B$8:$BE$51,'Occupancy Raw Data'!X$3,FALSE))/100</f>
        <v>5.4233443953139206E-2</v>
      </c>
      <c r="G30" s="90">
        <f>(VLOOKUP($A29,'Occupancy Raw Data'!$B$8:$BE$51,'Occupancy Raw Data'!Y$3,FALSE))/100</f>
        <v>1.9291955774314598E-2</v>
      </c>
      <c r="H30" s="91">
        <f>(VLOOKUP($A29,'Occupancy Raw Data'!$B$8:$BE$51,'Occupancy Raw Data'!AA$3,FALSE))/100</f>
        <v>5.69695441008655E-2</v>
      </c>
      <c r="I30" s="91">
        <f>(VLOOKUP($A29,'Occupancy Raw Data'!$B$8:$BE$51,'Occupancy Raw Data'!AB$3,FALSE))/100</f>
        <v>3.4857171513966702E-2</v>
      </c>
      <c r="J30" s="90">
        <f>(VLOOKUP($A29,'Occupancy Raw Data'!$B$8:$BE$51,'Occupancy Raw Data'!AC$3,FALSE))/100</f>
        <v>4.5899780828750396E-2</v>
      </c>
      <c r="K30" s="92">
        <f>(VLOOKUP($A29,'Occupancy Raw Data'!$B$8:$BE$51,'Occupancy Raw Data'!AE$3,FALSE))/100</f>
        <v>2.82133299622296E-2</v>
      </c>
      <c r="M30" s="89">
        <f>(VLOOKUP($A29,'ADR Raw Data'!$B$6:$BE$49,'ADR Raw Data'!T$1,FALSE))/100</f>
        <v>-3.7627030580473501E-2</v>
      </c>
      <c r="N30" s="90">
        <f>(VLOOKUP($A29,'ADR Raw Data'!$B$6:$BE$49,'ADR Raw Data'!U$1,FALSE))/100</f>
        <v>-1.7415744526207401E-2</v>
      </c>
      <c r="O30" s="90">
        <f>(VLOOKUP($A29,'ADR Raw Data'!$B$6:$BE$49,'ADR Raw Data'!V$1,FALSE))/100</f>
        <v>-1.9828566277112401E-2</v>
      </c>
      <c r="P30" s="90">
        <f>(VLOOKUP($A29,'ADR Raw Data'!$B$6:$BE$49,'ADR Raw Data'!W$1,FALSE))/100</f>
        <v>2.8901282215922398E-2</v>
      </c>
      <c r="Q30" s="90">
        <f>(VLOOKUP($A29,'ADR Raw Data'!$B$6:$BE$49,'ADR Raw Data'!X$1,FALSE))/100</f>
        <v>6.5372019109223398E-2</v>
      </c>
      <c r="R30" s="90">
        <f>(VLOOKUP($A29,'ADR Raw Data'!$B$6:$BE$49,'ADR Raw Data'!Y$1,FALSE))/100</f>
        <v>7.1365247254527898E-3</v>
      </c>
      <c r="S30" s="91">
        <f>(VLOOKUP($A29,'ADR Raw Data'!$B$6:$BE$49,'ADR Raw Data'!AA$1,FALSE))/100</f>
        <v>4.34425672671825E-2</v>
      </c>
      <c r="T30" s="91">
        <f>(VLOOKUP($A29,'ADR Raw Data'!$B$6:$BE$49,'ADR Raw Data'!AB$1,FALSE))/100</f>
        <v>2.5161519604129202E-2</v>
      </c>
      <c r="U30" s="90">
        <f>(VLOOKUP($A29,'ADR Raw Data'!$B$6:$BE$49,'ADR Raw Data'!AC$1,FALSE))/100</f>
        <v>3.43475067763018E-2</v>
      </c>
      <c r="V30" s="92">
        <f>(VLOOKUP($A29,'ADR Raw Data'!$B$6:$BE$49,'ADR Raw Data'!AE$1,FALSE))/100</f>
        <v>1.8949182902770301E-2</v>
      </c>
      <c r="X30" s="89">
        <f>(VLOOKUP($A29,'RevPAR Raw Data'!$B$6:$BE$43,'RevPAR Raw Data'!T$1,FALSE))/100</f>
        <v>-5.8959254389006198E-2</v>
      </c>
      <c r="Y30" s="90">
        <f>(VLOOKUP($A29,'RevPAR Raw Data'!$B$6:$BE$43,'RevPAR Raw Data'!U$1,FALSE))/100</f>
        <v>-1.71183087042222E-2</v>
      </c>
      <c r="Z30" s="90">
        <f>(VLOOKUP($A29,'RevPAR Raw Data'!$B$6:$BE$43,'RevPAR Raw Data'!V$1,FALSE))/100</f>
        <v>-7.0074306826826303E-3</v>
      </c>
      <c r="AA30" s="90">
        <f>(VLOOKUP($A29,'RevPAR Raw Data'!$B$6:$BE$43,'RevPAR Raw Data'!W$1,FALSE))/100</f>
        <v>7.1065954197628192E-2</v>
      </c>
      <c r="AB30" s="90">
        <f>(VLOOKUP($A29,'RevPAR Raw Data'!$B$6:$BE$43,'RevPAR Raw Data'!X$1,FALSE))/100</f>
        <v>0.12315081279682599</v>
      </c>
      <c r="AC30" s="90">
        <f>(VLOOKUP($A29,'RevPAR Raw Data'!$B$6:$BE$43,'RevPAR Raw Data'!Y$1,FALSE))/100</f>
        <v>2.6566158019153102E-2</v>
      </c>
      <c r="AD30" s="91">
        <f>(VLOOKUP($A29,'RevPAR Raw Data'!$B$6:$BE$43,'RevPAR Raw Data'!AA$1,FALSE))/100</f>
        <v>0.10288701461983001</v>
      </c>
      <c r="AE30" s="91">
        <f>(VLOOKUP($A29,'RevPAR Raw Data'!$B$6:$BE$43,'RevPAR Raw Data'!AB$1,FALSE))/100</f>
        <v>6.0895750522489099E-2</v>
      </c>
      <c r="AF30" s="90">
        <f>(VLOOKUP($A29,'RevPAR Raw Data'!$B$6:$BE$43,'RevPAR Raw Data'!AC$1,FALSE))/100</f>
        <v>8.1823830638098602E-2</v>
      </c>
      <c r="AG30" s="92">
        <f>(VLOOKUP($A29,'RevPAR Raw Data'!$B$6:$BE$43,'RevPAR Raw Data'!AE$1,FALSE))/100</f>
        <v>4.7697132414750501E-2</v>
      </c>
    </row>
    <row r="31" spans="1:33" x14ac:dyDescent="0.25">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5">
      <c r="A32" s="116" t="s">
        <v>74</v>
      </c>
      <c r="B32" s="117">
        <f>(VLOOKUP($A32,'Occupancy Raw Data'!$B$8:$BE$45,'Occupancy Raw Data'!G$3,FALSE))/100</f>
        <v>0.42064112587959301</v>
      </c>
      <c r="C32" s="118">
        <f>(VLOOKUP($A32,'Occupancy Raw Data'!$B$8:$BE$45,'Occupancy Raw Data'!H$3,FALSE))/100</f>
        <v>0.637216575449569</v>
      </c>
      <c r="D32" s="118">
        <f>(VLOOKUP($A32,'Occupancy Raw Data'!$B$8:$BE$45,'Occupancy Raw Data'!I$3,FALSE))/100</f>
        <v>0.65519937451133603</v>
      </c>
      <c r="E32" s="118">
        <f>(VLOOKUP($A32,'Occupancy Raw Data'!$B$8:$BE$45,'Occupancy Raw Data'!J$3,FALSE))/100</f>
        <v>0.64503518373729407</v>
      </c>
      <c r="F32" s="118">
        <f>(VLOOKUP($A32,'Occupancy Raw Data'!$B$8:$BE$45,'Occupancy Raw Data'!K$3,FALSE))/100</f>
        <v>0.53870211102423704</v>
      </c>
      <c r="G32" s="119">
        <f>(VLOOKUP($A32,'Occupancy Raw Data'!$B$8:$BE$45,'Occupancy Raw Data'!L$3,FALSE))/100</f>
        <v>0.57935887412040599</v>
      </c>
      <c r="H32" s="99">
        <f>(VLOOKUP($A32,'Occupancy Raw Data'!$B$8:$BE$45,'Occupancy Raw Data'!N$3,FALSE))/100</f>
        <v>0.52071931196247001</v>
      </c>
      <c r="I32" s="99">
        <f>(VLOOKUP($A32,'Occupancy Raw Data'!$B$8:$BE$45,'Occupancy Raw Data'!O$3,FALSE))/100</f>
        <v>0.546520719311962</v>
      </c>
      <c r="J32" s="119">
        <f>(VLOOKUP($A32,'Occupancy Raw Data'!$B$8:$BE$45,'Occupancy Raw Data'!P$3,FALSE))/100</f>
        <v>0.53362001563721595</v>
      </c>
      <c r="K32" s="120">
        <f>(VLOOKUP($A32,'Occupancy Raw Data'!$B$8:$BE$45,'Occupancy Raw Data'!R$3,FALSE))/100</f>
        <v>0.56629062883949499</v>
      </c>
      <c r="M32" s="121">
        <f>VLOOKUP($A32,'ADR Raw Data'!$B$6:$BE$43,'ADR Raw Data'!G$1,FALSE)</f>
        <v>94.088847583643101</v>
      </c>
      <c r="N32" s="122">
        <f>VLOOKUP($A32,'ADR Raw Data'!$B$6:$BE$43,'ADR Raw Data'!H$1,FALSE)</f>
        <v>105.695239263803</v>
      </c>
      <c r="O32" s="122">
        <f>VLOOKUP($A32,'ADR Raw Data'!$B$6:$BE$43,'ADR Raw Data'!I$1,FALSE)</f>
        <v>105.614964200477</v>
      </c>
      <c r="P32" s="122">
        <f>VLOOKUP($A32,'ADR Raw Data'!$B$6:$BE$43,'ADR Raw Data'!J$1,FALSE)</f>
        <v>102.263127272727</v>
      </c>
      <c r="Q32" s="122">
        <f>VLOOKUP($A32,'ADR Raw Data'!$B$6:$BE$43,'ADR Raw Data'!K$1,FALSE)</f>
        <v>99.839985486211901</v>
      </c>
      <c r="R32" s="123">
        <f>VLOOKUP($A32,'ADR Raw Data'!$B$6:$BE$43,'ADR Raw Data'!L$1,FALSE)</f>
        <v>102.13862078272599</v>
      </c>
      <c r="S32" s="122">
        <f>VLOOKUP($A32,'ADR Raw Data'!$B$6:$BE$43,'ADR Raw Data'!N$1,FALSE)</f>
        <v>109.823003003003</v>
      </c>
      <c r="T32" s="122">
        <f>VLOOKUP($A32,'ADR Raw Data'!$B$6:$BE$43,'ADR Raw Data'!O$1,FALSE)</f>
        <v>110.12254649499199</v>
      </c>
      <c r="U32" s="123">
        <f>VLOOKUP($A32,'ADR Raw Data'!$B$6:$BE$43,'ADR Raw Data'!P$1,FALSE)</f>
        <v>109.97639560439499</v>
      </c>
      <c r="V32" s="124">
        <f>VLOOKUP($A32,'ADR Raw Data'!$B$6:$BE$43,'ADR Raw Data'!R$1,FALSE)</f>
        <v>104.24879092702101</v>
      </c>
      <c r="X32" s="121">
        <f>VLOOKUP($A32,'RevPAR Raw Data'!$B$6:$BE$43,'RevPAR Raw Data'!G$1,FALSE)</f>
        <v>39.5776387802971</v>
      </c>
      <c r="Y32" s="122">
        <f>VLOOKUP($A32,'RevPAR Raw Data'!$B$6:$BE$43,'RevPAR Raw Data'!H$1,FALSE)</f>
        <v>67.350758405003901</v>
      </c>
      <c r="Z32" s="122">
        <f>VLOOKUP($A32,'RevPAR Raw Data'!$B$6:$BE$43,'RevPAR Raw Data'!I$1,FALSE)</f>
        <v>69.198858483189895</v>
      </c>
      <c r="AA32" s="122">
        <f>VLOOKUP($A32,'RevPAR Raw Data'!$B$6:$BE$43,'RevPAR Raw Data'!J$1,FALSE)</f>
        <v>65.963315089913905</v>
      </c>
      <c r="AB32" s="122">
        <f>VLOOKUP($A32,'RevPAR Raw Data'!$B$6:$BE$43,'RevPAR Raw Data'!K$1,FALSE)</f>
        <v>53.784010946051602</v>
      </c>
      <c r="AC32" s="123">
        <f>VLOOKUP($A32,'RevPAR Raw Data'!$B$6:$BE$43,'RevPAR Raw Data'!L$1,FALSE)</f>
        <v>59.174916340891301</v>
      </c>
      <c r="AD32" s="122">
        <f>VLOOKUP($A32,'RevPAR Raw Data'!$B$6:$BE$43,'RevPAR Raw Data'!N$1,FALSE)</f>
        <v>57.186958561376002</v>
      </c>
      <c r="AE32" s="122">
        <f>VLOOKUP($A32,'RevPAR Raw Data'!$B$6:$BE$43,'RevPAR Raw Data'!O$1,FALSE)</f>
        <v>60.184253322908503</v>
      </c>
      <c r="AF32" s="123">
        <f>VLOOKUP($A32,'RevPAR Raw Data'!$B$6:$BE$43,'RevPAR Raw Data'!P$1,FALSE)</f>
        <v>58.685605942142203</v>
      </c>
      <c r="AG32" s="124">
        <f>VLOOKUP($A32,'RevPAR Raw Data'!$B$6:$BE$43,'RevPAR Raw Data'!R$1,FALSE)</f>
        <v>59.035113369820102</v>
      </c>
    </row>
    <row r="33" spans="1:33" x14ac:dyDescent="0.25">
      <c r="A33" s="101" t="s">
        <v>132</v>
      </c>
      <c r="B33" s="89">
        <f>(VLOOKUP($A32,'Occupancy Raw Data'!$B$8:$BE$51,'Occupancy Raw Data'!T$3,FALSE))/100</f>
        <v>-7.8767123287671201E-2</v>
      </c>
      <c r="C33" s="90">
        <f>(VLOOKUP($A32,'Occupancy Raw Data'!$B$8:$BE$51,'Occupancy Raw Data'!U$3,FALSE))/100</f>
        <v>6.6753926701570598E-2</v>
      </c>
      <c r="D33" s="90">
        <f>(VLOOKUP($A32,'Occupancy Raw Data'!$B$8:$BE$51,'Occupancy Raw Data'!V$3,FALSE))/100</f>
        <v>8.4087968952134509E-2</v>
      </c>
      <c r="E33" s="90">
        <f>(VLOOKUP($A32,'Occupancy Raw Data'!$B$8:$BE$51,'Occupancy Raw Data'!W$3,FALSE))/100</f>
        <v>0.13793103448275801</v>
      </c>
      <c r="F33" s="90">
        <f>(VLOOKUP($A32,'Occupancy Raw Data'!$B$8:$BE$51,'Occupancy Raw Data'!X$3,FALSE))/100</f>
        <v>7.3099415204678298E-3</v>
      </c>
      <c r="G33" s="90">
        <f>(VLOOKUP($A32,'Occupancy Raw Data'!$B$8:$BE$51,'Occupancy Raw Data'!Y$3,FALSE))/100</f>
        <v>4.9575070821529704E-2</v>
      </c>
      <c r="H33" s="91">
        <f>(VLOOKUP($A32,'Occupancy Raw Data'!$B$8:$BE$51,'Occupancy Raw Data'!AA$3,FALSE))/100</f>
        <v>6.0509554140127299E-2</v>
      </c>
      <c r="I33" s="91">
        <f>(VLOOKUP($A32,'Occupancy Raw Data'!$B$8:$BE$51,'Occupancy Raw Data'!AB$3,FALSE))/100</f>
        <v>7.53846153846153E-2</v>
      </c>
      <c r="J33" s="90">
        <f>(VLOOKUP($A32,'Occupancy Raw Data'!$B$8:$BE$51,'Occupancy Raw Data'!AC$3,FALSE))/100</f>
        <v>6.8075117370892002E-2</v>
      </c>
      <c r="K33" s="92">
        <f>(VLOOKUP($A32,'Occupancy Raw Data'!$B$8:$BE$51,'Occupancy Raw Data'!AE$3,FALSE))/100</f>
        <v>5.4492512479201304E-2</v>
      </c>
      <c r="M33" s="89">
        <f>(VLOOKUP($A32,'ADR Raw Data'!$B$6:$BE$49,'ADR Raw Data'!T$1,FALSE))/100</f>
        <v>5.1891687723130298E-2</v>
      </c>
      <c r="N33" s="90">
        <f>(VLOOKUP($A32,'ADR Raw Data'!$B$6:$BE$49,'ADR Raw Data'!U$1,FALSE))/100</f>
        <v>7.5181790284997108E-2</v>
      </c>
      <c r="O33" s="90">
        <f>(VLOOKUP($A32,'ADR Raw Data'!$B$6:$BE$49,'ADR Raw Data'!V$1,FALSE))/100</f>
        <v>9.6352593773633893E-2</v>
      </c>
      <c r="P33" s="90">
        <f>(VLOOKUP($A32,'ADR Raw Data'!$B$6:$BE$49,'ADR Raw Data'!W$1,FALSE))/100</f>
        <v>2.2497008292528601E-2</v>
      </c>
      <c r="Q33" s="90">
        <f>(VLOOKUP($A32,'ADR Raw Data'!$B$6:$BE$49,'ADR Raw Data'!X$1,FALSE))/100</f>
        <v>1.6632050828646501E-2</v>
      </c>
      <c r="R33" s="90">
        <f>(VLOOKUP($A32,'ADR Raw Data'!$B$6:$BE$49,'ADR Raw Data'!Y$1,FALSE))/100</f>
        <v>5.5811835044557695E-2</v>
      </c>
      <c r="S33" s="91">
        <f>(VLOOKUP($A32,'ADR Raw Data'!$B$6:$BE$49,'ADR Raw Data'!AA$1,FALSE))/100</f>
        <v>6.5518114897216498E-2</v>
      </c>
      <c r="T33" s="91">
        <f>(VLOOKUP($A32,'ADR Raw Data'!$B$6:$BE$49,'ADR Raw Data'!AB$1,FALSE))/100</f>
        <v>2.6290471449908898E-2</v>
      </c>
      <c r="U33" s="90">
        <f>(VLOOKUP($A32,'ADR Raw Data'!$B$6:$BE$49,'ADR Raw Data'!AC$1,FALSE))/100</f>
        <v>4.51822957169455E-2</v>
      </c>
      <c r="V33" s="92">
        <f>(VLOOKUP($A32,'ADR Raw Data'!$B$6:$BE$49,'ADR Raw Data'!AE$1,FALSE))/100</f>
        <v>5.3079749470028997E-2</v>
      </c>
      <c r="X33" s="89">
        <f>(VLOOKUP($A32,'RevPAR Raw Data'!$B$6:$BE$43,'RevPAR Raw Data'!T$1,FALSE))/100</f>
        <v>-3.0962794529033898E-2</v>
      </c>
      <c r="Y33" s="90">
        <f>(VLOOKUP($A32,'RevPAR Raw Data'!$B$6:$BE$43,'RevPAR Raw Data'!U$1,FALSE))/100</f>
        <v>0.14695439670454499</v>
      </c>
      <c r="Z33" s="90">
        <f>(VLOOKUP($A32,'RevPAR Raw Data'!$B$6:$BE$43,'RevPAR Raw Data'!V$1,FALSE))/100</f>
        <v>0.18854265663946301</v>
      </c>
      <c r="AA33" s="90">
        <f>(VLOOKUP($A32,'RevPAR Raw Data'!$B$6:$BE$43,'RevPAR Raw Data'!W$1,FALSE))/100</f>
        <v>0.163531078401842</v>
      </c>
      <c r="AB33" s="90">
        <f>(VLOOKUP($A32,'RevPAR Raw Data'!$B$6:$BE$43,'RevPAR Raw Data'!X$1,FALSE))/100</f>
        <v>2.4063571668037201E-2</v>
      </c>
      <c r="AC33" s="90">
        <f>(VLOOKUP($A32,'RevPAR Raw Data'!$B$6:$BE$43,'RevPAR Raw Data'!Y$1,FALSE))/100</f>
        <v>0.108153781541101</v>
      </c>
      <c r="AD33" s="91">
        <f>(VLOOKUP($A32,'RevPAR Raw Data'!$B$6:$BE$43,'RevPAR Raw Data'!AA$1,FALSE))/100</f>
        <v>0.12999214095787601</v>
      </c>
      <c r="AE33" s="91">
        <f>(VLOOKUP($A32,'RevPAR Raw Data'!$B$6:$BE$43,'RevPAR Raw Data'!AB$1,FALSE))/100</f>
        <v>0.103656983913055</v>
      </c>
      <c r="AF33" s="90">
        <f>(VLOOKUP($A32,'RevPAR Raw Data'!$B$6:$BE$43,'RevPAR Raw Data'!AC$1,FALSE))/100</f>
        <v>0.116333203171855</v>
      </c>
      <c r="AG33" s="92">
        <f>(VLOOKUP($A32,'RevPAR Raw Data'!$B$6:$BE$43,'RevPAR Raw Data'!AE$1,FALSE))/100</f>
        <v>0.110464710859618</v>
      </c>
    </row>
    <row r="34" spans="1:33" x14ac:dyDescent="0.25">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5">
      <c r="A35" s="116" t="s">
        <v>75</v>
      </c>
      <c r="B35" s="117">
        <f>(VLOOKUP($A35,'Occupancy Raw Data'!$B$8:$BE$45,'Occupancy Raw Data'!G$3,FALSE))/100</f>
        <v>0.31938325991189404</v>
      </c>
      <c r="C35" s="118">
        <f>(VLOOKUP($A35,'Occupancy Raw Data'!$B$8:$BE$45,'Occupancy Raw Data'!H$3,FALSE))/100</f>
        <v>0.41262848751835501</v>
      </c>
      <c r="D35" s="118">
        <f>(VLOOKUP($A35,'Occupancy Raw Data'!$B$8:$BE$45,'Occupancy Raw Data'!I$3,FALSE))/100</f>
        <v>0.42878120411159998</v>
      </c>
      <c r="E35" s="118">
        <f>(VLOOKUP($A35,'Occupancy Raw Data'!$B$8:$BE$45,'Occupancy Raw Data'!J$3,FALSE))/100</f>
        <v>0.431718061674008</v>
      </c>
      <c r="F35" s="118">
        <f>(VLOOKUP($A35,'Occupancy Raw Data'!$B$8:$BE$45,'Occupancy Raw Data'!K$3,FALSE))/100</f>
        <v>0.404552129221732</v>
      </c>
      <c r="G35" s="119">
        <f>(VLOOKUP($A35,'Occupancy Raw Data'!$B$8:$BE$45,'Occupancy Raw Data'!L$3,FALSE))/100</f>
        <v>0.39941262848751796</v>
      </c>
      <c r="H35" s="99">
        <f>(VLOOKUP($A35,'Occupancy Raw Data'!$B$8:$BE$45,'Occupancy Raw Data'!N$3,FALSE))/100</f>
        <v>0.45741556534507999</v>
      </c>
      <c r="I35" s="99">
        <f>(VLOOKUP($A35,'Occupancy Raw Data'!$B$8:$BE$45,'Occupancy Raw Data'!O$3,FALSE))/100</f>
        <v>0.46989720998531503</v>
      </c>
      <c r="J35" s="119">
        <f>(VLOOKUP($A35,'Occupancy Raw Data'!$B$8:$BE$45,'Occupancy Raw Data'!P$3,FALSE))/100</f>
        <v>0.46365638766519801</v>
      </c>
      <c r="K35" s="120">
        <f>(VLOOKUP($A35,'Occupancy Raw Data'!$B$8:$BE$45,'Occupancy Raw Data'!R$3,FALSE))/100</f>
        <v>0.41776798825256894</v>
      </c>
      <c r="M35" s="121">
        <f>VLOOKUP($A35,'ADR Raw Data'!$B$6:$BE$43,'ADR Raw Data'!G$1,FALSE)</f>
        <v>95.783425287356295</v>
      </c>
      <c r="N35" s="122">
        <f>VLOOKUP($A35,'ADR Raw Data'!$B$6:$BE$43,'ADR Raw Data'!H$1,FALSE)</f>
        <v>98.183220640569303</v>
      </c>
      <c r="O35" s="122">
        <f>VLOOKUP($A35,'ADR Raw Data'!$B$6:$BE$43,'ADR Raw Data'!I$1,FALSE)</f>
        <v>99.534280821917804</v>
      </c>
      <c r="P35" s="122">
        <f>VLOOKUP($A35,'ADR Raw Data'!$B$6:$BE$43,'ADR Raw Data'!J$1,FALSE)</f>
        <v>97.886326530612195</v>
      </c>
      <c r="Q35" s="122">
        <f>VLOOKUP($A35,'ADR Raw Data'!$B$6:$BE$43,'ADR Raw Data'!K$1,FALSE)</f>
        <v>96.405626134301201</v>
      </c>
      <c r="R35" s="123">
        <f>VLOOKUP($A35,'ADR Raw Data'!$B$6:$BE$43,'ADR Raw Data'!L$1,FALSE)</f>
        <v>97.665235294117593</v>
      </c>
      <c r="S35" s="122">
        <f>VLOOKUP($A35,'ADR Raw Data'!$B$6:$BE$43,'ADR Raw Data'!N$1,FALSE)</f>
        <v>104.90223113964601</v>
      </c>
      <c r="T35" s="122">
        <f>VLOOKUP($A35,'ADR Raw Data'!$B$6:$BE$43,'ADR Raw Data'!O$1,FALSE)</f>
        <v>104.86212500000001</v>
      </c>
      <c r="U35" s="123">
        <f>VLOOKUP($A35,'ADR Raw Data'!$B$6:$BE$43,'ADR Raw Data'!P$1,FALSE)</f>
        <v>104.881908155186</v>
      </c>
      <c r="V35" s="124">
        <f>VLOOKUP($A35,'ADR Raw Data'!$B$6:$BE$43,'ADR Raw Data'!R$1,FALSE)</f>
        <v>99.953625407983907</v>
      </c>
      <c r="X35" s="121">
        <f>VLOOKUP($A35,'RevPAR Raw Data'!$B$6:$BE$43,'RevPAR Raw Data'!G$1,FALSE)</f>
        <v>30.591622613803199</v>
      </c>
      <c r="Y35" s="122">
        <f>VLOOKUP($A35,'RevPAR Raw Data'!$B$6:$BE$43,'RevPAR Raw Data'!H$1,FALSE)</f>
        <v>40.5131938325991</v>
      </c>
      <c r="Z35" s="122">
        <f>VLOOKUP($A35,'RevPAR Raw Data'!$B$6:$BE$43,'RevPAR Raw Data'!I$1,FALSE)</f>
        <v>42.678428781204097</v>
      </c>
      <c r="AA35" s="122">
        <f>VLOOKUP($A35,'RevPAR Raw Data'!$B$6:$BE$43,'RevPAR Raw Data'!J$1,FALSE)</f>
        <v>42.259295154184997</v>
      </c>
      <c r="AB35" s="122">
        <f>VLOOKUP($A35,'RevPAR Raw Data'!$B$6:$BE$43,'RevPAR Raw Data'!K$1,FALSE)</f>
        <v>39.001101321585899</v>
      </c>
      <c r="AC35" s="123">
        <f>VLOOKUP($A35,'RevPAR Raw Data'!$B$6:$BE$43,'RevPAR Raw Data'!L$1,FALSE)</f>
        <v>39.008728340675397</v>
      </c>
      <c r="AD35" s="122">
        <f>VLOOKUP($A35,'RevPAR Raw Data'!$B$6:$BE$43,'RevPAR Raw Data'!N$1,FALSE)</f>
        <v>47.983913362701898</v>
      </c>
      <c r="AE35" s="122">
        <f>VLOOKUP($A35,'RevPAR Raw Data'!$B$6:$BE$43,'RevPAR Raw Data'!O$1,FALSE)</f>
        <v>49.274419970631399</v>
      </c>
      <c r="AF35" s="123">
        <f>VLOOKUP($A35,'RevPAR Raw Data'!$B$6:$BE$43,'RevPAR Raw Data'!P$1,FALSE)</f>
        <v>48.629166666666599</v>
      </c>
      <c r="AG35" s="124">
        <f>VLOOKUP($A35,'RevPAR Raw Data'!$B$6:$BE$43,'RevPAR Raw Data'!R$1,FALSE)</f>
        <v>41.757425005244301</v>
      </c>
    </row>
    <row r="36" spans="1:33" x14ac:dyDescent="0.25">
      <c r="A36" s="101" t="s">
        <v>132</v>
      </c>
      <c r="B36" s="89">
        <f>(VLOOKUP($A35,'Occupancy Raw Data'!$B$8:$BE$51,'Occupancy Raw Data'!T$3,FALSE))/100</f>
        <v>-0.215214078812383</v>
      </c>
      <c r="C36" s="90">
        <f>(VLOOKUP($A35,'Occupancy Raw Data'!$B$8:$BE$51,'Occupancy Raw Data'!U$3,FALSE))/100</f>
        <v>-0.193294441977057</v>
      </c>
      <c r="D36" s="90">
        <f>(VLOOKUP($A35,'Occupancy Raw Data'!$B$8:$BE$51,'Occupancy Raw Data'!V$3,FALSE))/100</f>
        <v>-0.15942482527302299</v>
      </c>
      <c r="E36" s="90">
        <f>(VLOOKUP($A35,'Occupancy Raw Data'!$B$8:$BE$51,'Occupancy Raw Data'!W$3,FALSE))/100</f>
        <v>-0.17397944199706297</v>
      </c>
      <c r="F36" s="90">
        <f>(VLOOKUP($A35,'Occupancy Raw Data'!$B$8:$BE$51,'Occupancy Raw Data'!X$3,FALSE))/100</f>
        <v>-0.24606194099586101</v>
      </c>
      <c r="G36" s="90">
        <f>(VLOOKUP($A35,'Occupancy Raw Data'!$B$8:$BE$51,'Occupancy Raw Data'!Y$3,FALSE))/100</f>
        <v>-0.19725893294175201</v>
      </c>
      <c r="H36" s="91">
        <f>(VLOOKUP($A35,'Occupancy Raw Data'!$B$8:$BE$51,'Occupancy Raw Data'!AA$3,FALSE))/100</f>
        <v>-0.13746210739790901</v>
      </c>
      <c r="I36" s="91">
        <f>(VLOOKUP($A35,'Occupancy Raw Data'!$B$8:$BE$51,'Occupancy Raw Data'!AB$3,FALSE))/100</f>
        <v>-7.50308692332948E-2</v>
      </c>
      <c r="J36" s="90">
        <f>(VLOOKUP($A35,'Occupancy Raw Data'!$B$8:$BE$51,'Occupancy Raw Data'!AC$3,FALSE))/100</f>
        <v>-0.106916890873074</v>
      </c>
      <c r="K36" s="92">
        <f>(VLOOKUP($A35,'Occupancy Raw Data'!$B$8:$BE$51,'Occupancy Raw Data'!AE$3,FALSE))/100</f>
        <v>-0.170656236759473</v>
      </c>
      <c r="M36" s="89">
        <f>(VLOOKUP($A35,'ADR Raw Data'!$B$6:$BE$49,'ADR Raw Data'!T$1,FALSE))/100</f>
        <v>1.2051809214459702E-2</v>
      </c>
      <c r="N36" s="90">
        <f>(VLOOKUP($A35,'ADR Raw Data'!$B$6:$BE$49,'ADR Raw Data'!U$1,FALSE))/100</f>
        <v>9.4577930270746697E-3</v>
      </c>
      <c r="O36" s="90">
        <f>(VLOOKUP($A35,'ADR Raw Data'!$B$6:$BE$49,'ADR Raw Data'!V$1,FALSE))/100</f>
        <v>1.05900160570663E-2</v>
      </c>
      <c r="P36" s="90">
        <f>(VLOOKUP($A35,'ADR Raw Data'!$B$6:$BE$49,'ADR Raw Data'!W$1,FALSE))/100</f>
        <v>-2.9012611722007099E-3</v>
      </c>
      <c r="Q36" s="90">
        <f>(VLOOKUP($A35,'ADR Raw Data'!$B$6:$BE$49,'ADR Raw Data'!X$1,FALSE))/100</f>
        <v>-4.2776820383068299E-2</v>
      </c>
      <c r="R36" s="90">
        <f>(VLOOKUP($A35,'ADR Raw Data'!$B$6:$BE$49,'ADR Raw Data'!Y$1,FALSE))/100</f>
        <v>-3.63326125354814E-3</v>
      </c>
      <c r="S36" s="91">
        <f>(VLOOKUP($A35,'ADR Raw Data'!$B$6:$BE$49,'ADR Raw Data'!AA$1,FALSE))/100</f>
        <v>-2.4523490108924698E-2</v>
      </c>
      <c r="T36" s="91">
        <f>(VLOOKUP($A35,'ADR Raw Data'!$B$6:$BE$49,'ADR Raw Data'!AB$1,FALSE))/100</f>
        <v>-4.9820712977936096E-2</v>
      </c>
      <c r="U36" s="90">
        <f>(VLOOKUP($A35,'ADR Raw Data'!$B$6:$BE$49,'ADR Raw Data'!AC$1,FALSE))/100</f>
        <v>-3.7070601711925201E-2</v>
      </c>
      <c r="V36" s="92">
        <f>(VLOOKUP($A35,'ADR Raw Data'!$B$6:$BE$49,'ADR Raw Data'!AE$1,FALSE))/100</f>
        <v>-1.2613941158927999E-2</v>
      </c>
      <c r="X36" s="89">
        <f>(VLOOKUP($A35,'RevPAR Raw Data'!$B$6:$BE$43,'RevPAR Raw Data'!T$1,FALSE))/100</f>
        <v>-0.205755988616035</v>
      </c>
      <c r="Y36" s="90">
        <f>(VLOOKUP($A35,'RevPAR Raw Data'!$B$6:$BE$43,'RevPAR Raw Data'!U$1,FALSE))/100</f>
        <v>-0.18566478777548501</v>
      </c>
      <c r="Z36" s="90">
        <f>(VLOOKUP($A35,'RevPAR Raw Data'!$B$6:$BE$43,'RevPAR Raw Data'!V$1,FALSE))/100</f>
        <v>-0.15052312067549301</v>
      </c>
      <c r="AA36" s="90">
        <f>(VLOOKUP($A35,'RevPAR Raw Data'!$B$6:$BE$43,'RevPAR Raw Data'!W$1,FALSE))/100</f>
        <v>-0.17637594336943599</v>
      </c>
      <c r="AB36" s="90">
        <f>(VLOOKUP($A35,'RevPAR Raw Data'!$B$6:$BE$43,'RevPAR Raw Data'!X$1,FALSE))/100</f>
        <v>-0.27831301392584001</v>
      </c>
      <c r="AC36" s="90">
        <f>(VLOOKUP($A35,'RevPAR Raw Data'!$B$6:$BE$43,'RevPAR Raw Data'!Y$1,FALSE))/100</f>
        <v>-0.20017550095732597</v>
      </c>
      <c r="AD36" s="91">
        <f>(VLOOKUP($A35,'RevPAR Raw Data'!$B$6:$BE$43,'RevPAR Raw Data'!AA$1,FALSE))/100</f>
        <v>-0.158614546875709</v>
      </c>
      <c r="AE36" s="91">
        <f>(VLOOKUP($A35,'RevPAR Raw Data'!$B$6:$BE$43,'RevPAR Raw Data'!AB$1,FALSE))/100</f>
        <v>-0.12111349081067299</v>
      </c>
      <c r="AF36" s="90">
        <f>(VLOOKUP($A35,'RevPAR Raw Data'!$B$6:$BE$43,'RevPAR Raw Data'!AC$1,FALSE))/100</f>
        <v>-0.140024019107166</v>
      </c>
      <c r="AG36" s="92">
        <f>(VLOOKUP($A35,'RevPAR Raw Data'!$B$6:$BE$43,'RevPAR Raw Data'!AE$1,FALSE))/100</f>
        <v>-0.18111753018951302</v>
      </c>
    </row>
    <row r="37" spans="1:33" x14ac:dyDescent="0.25">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5">
      <c r="A38" s="116" t="s">
        <v>76</v>
      </c>
      <c r="B38" s="117">
        <f>(VLOOKUP($A38,'Occupancy Raw Data'!$B$8:$BE$45,'Occupancy Raw Data'!G$3,FALSE))/100</f>
        <v>0.45538853503184695</v>
      </c>
      <c r="C38" s="118">
        <f>(VLOOKUP($A38,'Occupancy Raw Data'!$B$8:$BE$45,'Occupancy Raw Data'!H$3,FALSE))/100</f>
        <v>0.53959235668789807</v>
      </c>
      <c r="D38" s="118">
        <f>(VLOOKUP($A38,'Occupancy Raw Data'!$B$8:$BE$45,'Occupancy Raw Data'!I$3,FALSE))/100</f>
        <v>0.53992356687898002</v>
      </c>
      <c r="E38" s="118">
        <f>(VLOOKUP($A38,'Occupancy Raw Data'!$B$8:$BE$45,'Occupancy Raw Data'!J$3,FALSE))/100</f>
        <v>0.54198726114649598</v>
      </c>
      <c r="F38" s="118">
        <f>(VLOOKUP($A38,'Occupancy Raw Data'!$B$8:$BE$45,'Occupancy Raw Data'!K$3,FALSE))/100</f>
        <v>0.55645859872611403</v>
      </c>
      <c r="G38" s="119">
        <f>(VLOOKUP($A38,'Occupancy Raw Data'!$B$8:$BE$45,'Occupancy Raw Data'!L$3,FALSE))/100</f>
        <v>0.52667006369426705</v>
      </c>
      <c r="H38" s="99">
        <f>(VLOOKUP($A38,'Occupancy Raw Data'!$B$8:$BE$45,'Occupancy Raw Data'!N$3,FALSE))/100</f>
        <v>0.72056050955413997</v>
      </c>
      <c r="I38" s="99">
        <f>(VLOOKUP($A38,'Occupancy Raw Data'!$B$8:$BE$45,'Occupancy Raw Data'!O$3,FALSE))/100</f>
        <v>0.72889171974522204</v>
      </c>
      <c r="J38" s="119">
        <f>(VLOOKUP($A38,'Occupancy Raw Data'!$B$8:$BE$45,'Occupancy Raw Data'!P$3,FALSE))/100</f>
        <v>0.72472611464968095</v>
      </c>
      <c r="K38" s="120">
        <f>(VLOOKUP($A38,'Occupancy Raw Data'!$B$8:$BE$45,'Occupancy Raw Data'!R$3,FALSE))/100</f>
        <v>0.58325750682438504</v>
      </c>
      <c r="M38" s="121">
        <f>VLOOKUP($A38,'ADR Raw Data'!$B$6:$BE$43,'ADR Raw Data'!G$1,FALSE)</f>
        <v>94.6831229719145</v>
      </c>
      <c r="N38" s="122">
        <f>VLOOKUP($A38,'ADR Raw Data'!$B$6:$BE$43,'ADR Raw Data'!H$1,FALSE)</f>
        <v>99.559699702535497</v>
      </c>
      <c r="O38" s="122">
        <f>VLOOKUP($A38,'ADR Raw Data'!$B$6:$BE$43,'ADR Raw Data'!I$1,FALSE)</f>
        <v>100.60078142695301</v>
      </c>
      <c r="P38" s="122">
        <f>VLOOKUP($A38,'ADR Raw Data'!$B$6:$BE$43,'ADR Raw Data'!J$1,FALSE)</f>
        <v>100.98366897005501</v>
      </c>
      <c r="Q38" s="122">
        <f>VLOOKUP($A38,'ADR Raw Data'!$B$6:$BE$43,'ADR Raw Data'!K$1,FALSE)</f>
        <v>102.811296643926</v>
      </c>
      <c r="R38" s="123">
        <f>VLOOKUP($A38,'ADR Raw Data'!$B$6:$BE$43,'ADR Raw Data'!L$1,FALSE)</f>
        <v>99.910021381785796</v>
      </c>
      <c r="S38" s="122">
        <f>VLOOKUP($A38,'ADR Raw Data'!$B$6:$BE$43,'ADR Raw Data'!N$1,FALSE)</f>
        <v>132.07770702213401</v>
      </c>
      <c r="T38" s="122">
        <f>VLOOKUP($A38,'ADR Raw Data'!$B$6:$BE$43,'ADR Raw Data'!O$1,FALSE)</f>
        <v>134.49590548428799</v>
      </c>
      <c r="U38" s="123">
        <f>VLOOKUP($A38,'ADR Raw Data'!$B$6:$BE$43,'ADR Raw Data'!P$1,FALSE)</f>
        <v>133.29375595436801</v>
      </c>
      <c r="V38" s="124">
        <f>VLOOKUP($A38,'ADR Raw Data'!$B$6:$BE$43,'ADR Raw Data'!R$1,FALSE)</f>
        <v>111.76171588143499</v>
      </c>
      <c r="X38" s="121">
        <f>VLOOKUP($A38,'RevPAR Raw Data'!$B$6:$BE$43,'RevPAR Raw Data'!G$1,FALSE)</f>
        <v>43.117608662420302</v>
      </c>
      <c r="Y38" s="122">
        <f>VLOOKUP($A38,'RevPAR Raw Data'!$B$6:$BE$43,'RevPAR Raw Data'!H$1,FALSE)</f>
        <v>53.721652993630499</v>
      </c>
      <c r="Z38" s="122">
        <f>VLOOKUP($A38,'RevPAR Raw Data'!$B$6:$BE$43,'RevPAR Raw Data'!I$1,FALSE)</f>
        <v>54.316732738853503</v>
      </c>
      <c r="AA38" s="122">
        <f>VLOOKUP($A38,'RevPAR Raw Data'!$B$6:$BE$43,'RevPAR Raw Data'!J$1,FALSE)</f>
        <v>54.731862165605001</v>
      </c>
      <c r="AB38" s="122">
        <f>VLOOKUP($A38,'RevPAR Raw Data'!$B$6:$BE$43,'RevPAR Raw Data'!K$1,FALSE)</f>
        <v>57.210230063694198</v>
      </c>
      <c r="AC38" s="123">
        <f>VLOOKUP($A38,'RevPAR Raw Data'!$B$6:$BE$43,'RevPAR Raw Data'!L$1,FALSE)</f>
        <v>52.619617324840704</v>
      </c>
      <c r="AD38" s="122">
        <f>VLOOKUP($A38,'RevPAR Raw Data'!$B$6:$BE$43,'RevPAR Raw Data'!N$1,FALSE)</f>
        <v>95.169979872611407</v>
      </c>
      <c r="AE38" s="122">
        <f>VLOOKUP($A38,'RevPAR Raw Data'!$B$6:$BE$43,'RevPAR Raw Data'!O$1,FALSE)</f>
        <v>98.032951847133702</v>
      </c>
      <c r="AF38" s="123">
        <f>VLOOKUP($A38,'RevPAR Raw Data'!$B$6:$BE$43,'RevPAR Raw Data'!P$1,FALSE)</f>
        <v>96.601465859872604</v>
      </c>
      <c r="AG38" s="124">
        <f>VLOOKUP($A38,'RevPAR Raw Data'!$B$6:$BE$43,'RevPAR Raw Data'!R$1,FALSE)</f>
        <v>65.185859763421206</v>
      </c>
    </row>
    <row r="39" spans="1:33" x14ac:dyDescent="0.25">
      <c r="A39" s="101" t="s">
        <v>132</v>
      </c>
      <c r="B39" s="89">
        <f>(VLOOKUP($A38,'Occupancy Raw Data'!$B$8:$BE$51,'Occupancy Raw Data'!T$3,FALSE))/100</f>
        <v>7.82920200522467E-3</v>
      </c>
      <c r="C39" s="90">
        <f>(VLOOKUP($A38,'Occupancy Raw Data'!$B$8:$BE$51,'Occupancy Raw Data'!U$3,FALSE))/100</f>
        <v>4.6660089610022902E-2</v>
      </c>
      <c r="D39" s="90">
        <f>(VLOOKUP($A38,'Occupancy Raw Data'!$B$8:$BE$51,'Occupancy Raw Data'!V$3,FALSE))/100</f>
        <v>9.9150142853523908E-3</v>
      </c>
      <c r="E39" s="90">
        <f>(VLOOKUP($A38,'Occupancy Raw Data'!$B$8:$BE$51,'Occupancy Raw Data'!W$3,FALSE))/100</f>
        <v>-2.99200908407765E-2</v>
      </c>
      <c r="F39" s="90">
        <f>(VLOOKUP($A38,'Occupancy Raw Data'!$B$8:$BE$51,'Occupancy Raw Data'!X$3,FALSE))/100</f>
        <v>-1.57969460229322E-2</v>
      </c>
      <c r="G39" s="90">
        <f>(VLOOKUP($A38,'Occupancy Raw Data'!$B$8:$BE$51,'Occupancy Raw Data'!Y$3,FALSE))/100</f>
        <v>2.7590447910317202E-3</v>
      </c>
      <c r="H39" s="91">
        <f>(VLOOKUP($A38,'Occupancy Raw Data'!$B$8:$BE$51,'Occupancy Raw Data'!AA$3,FALSE))/100</f>
        <v>7.9610006158440799E-2</v>
      </c>
      <c r="I39" s="91">
        <f>(VLOOKUP($A38,'Occupancy Raw Data'!$B$8:$BE$51,'Occupancy Raw Data'!AB$3,FALSE))/100</f>
        <v>4.3929124206742803E-2</v>
      </c>
      <c r="J39" s="90">
        <f>(VLOOKUP($A38,'Occupancy Raw Data'!$B$8:$BE$51,'Occupancy Raw Data'!AC$3,FALSE))/100</f>
        <v>6.1367295165840698E-2</v>
      </c>
      <c r="K39" s="92">
        <f>(VLOOKUP($A38,'Occupancy Raw Data'!$B$8:$BE$51,'Occupancy Raw Data'!AE$3,FALSE))/100</f>
        <v>2.2809928584818801E-2</v>
      </c>
      <c r="M39" s="89">
        <f>(VLOOKUP($A38,'ADR Raw Data'!$B$6:$BE$49,'ADR Raw Data'!T$1,FALSE))/100</f>
        <v>-2.04682234945855E-3</v>
      </c>
      <c r="N39" s="90">
        <f>(VLOOKUP($A38,'ADR Raw Data'!$B$6:$BE$49,'ADR Raw Data'!U$1,FALSE))/100</f>
        <v>2.6769834300351899E-2</v>
      </c>
      <c r="O39" s="90">
        <f>(VLOOKUP($A38,'ADR Raw Data'!$B$6:$BE$49,'ADR Raw Data'!V$1,FALSE))/100</f>
        <v>8.4325124230222401E-3</v>
      </c>
      <c r="P39" s="90">
        <f>(VLOOKUP($A38,'ADR Raw Data'!$B$6:$BE$49,'ADR Raw Data'!W$1,FALSE))/100</f>
        <v>-1.02516661743809E-2</v>
      </c>
      <c r="Q39" s="90">
        <f>(VLOOKUP($A38,'ADR Raw Data'!$B$6:$BE$49,'ADR Raw Data'!X$1,FALSE))/100</f>
        <v>-1.81911709545351E-2</v>
      </c>
      <c r="R39" s="90">
        <f>(VLOOKUP($A38,'ADR Raw Data'!$B$6:$BE$49,'ADR Raw Data'!Y$1,FALSE))/100</f>
        <v>-1.0803483414780101E-4</v>
      </c>
      <c r="S39" s="91">
        <f>(VLOOKUP($A38,'ADR Raw Data'!$B$6:$BE$49,'ADR Raw Data'!AA$1,FALSE))/100</f>
        <v>5.3633399309700805E-2</v>
      </c>
      <c r="T39" s="91">
        <f>(VLOOKUP($A38,'ADR Raw Data'!$B$6:$BE$49,'ADR Raw Data'!AB$1,FALSE))/100</f>
        <v>2.98018745871832E-2</v>
      </c>
      <c r="U39" s="90">
        <f>(VLOOKUP($A38,'ADR Raw Data'!$B$6:$BE$49,'ADR Raw Data'!AC$1,FALSE))/100</f>
        <v>4.10461778540945E-2</v>
      </c>
      <c r="V39" s="92">
        <f>(VLOOKUP($A38,'ADR Raw Data'!$B$6:$BE$49,'ADR Raw Data'!AE$1,FALSE))/100</f>
        <v>2.0279634645203298E-2</v>
      </c>
      <c r="X39" s="89">
        <f>(VLOOKUP($A38,'RevPAR Raw Data'!$B$6:$BE$43,'RevPAR Raw Data'!T$1,FALSE))/100</f>
        <v>5.7663546701233999E-3</v>
      </c>
      <c r="Y39" s="90">
        <f>(VLOOKUP($A38,'RevPAR Raw Data'!$B$6:$BE$43,'RevPAR Raw Data'!U$1,FALSE))/100</f>
        <v>7.4679006777674792E-2</v>
      </c>
      <c r="Z39" s="90">
        <f>(VLOOKUP($A38,'RevPAR Raw Data'!$B$6:$BE$43,'RevPAR Raw Data'!V$1,FALSE))/100</f>
        <v>1.8431135189510298E-2</v>
      </c>
      <c r="AA39" s="90">
        <f>(VLOOKUP($A38,'RevPAR Raw Data'!$B$6:$BE$43,'RevPAR Raw Data'!W$1,FALSE))/100</f>
        <v>-3.98650262319507E-2</v>
      </c>
      <c r="AB39" s="90">
        <f>(VLOOKUP($A38,'RevPAR Raw Data'!$B$6:$BE$43,'RevPAR Raw Data'!X$1,FALSE))/100</f>
        <v>-3.3700752031804601E-2</v>
      </c>
      <c r="AC39" s="90">
        <f>(VLOOKUP($A38,'RevPAR Raw Data'!$B$6:$BE$43,'RevPAR Raw Data'!Y$1,FALSE))/100</f>
        <v>2.65071188393752E-3</v>
      </c>
      <c r="AD39" s="91">
        <f>(VLOOKUP($A38,'RevPAR Raw Data'!$B$6:$BE$43,'RevPAR Raw Data'!AA$1,FALSE))/100</f>
        <v>0.13751316071748498</v>
      </c>
      <c r="AE39" s="91">
        <f>(VLOOKUP($A38,'RevPAR Raw Data'!$B$6:$BE$43,'RevPAR Raw Data'!AB$1,FALSE))/100</f>
        <v>7.5040169044260308E-2</v>
      </c>
      <c r="AF39" s="90">
        <f>(VLOOKUP($A38,'RevPAR Raw Data'!$B$6:$BE$43,'RevPAR Raw Data'!AC$1,FALSE))/100</f>
        <v>0.10493236593173699</v>
      </c>
      <c r="AG39" s="92">
        <f>(VLOOKUP($A38,'RevPAR Raw Data'!$B$6:$BE$43,'RevPAR Raw Data'!AE$1,FALSE))/100</f>
        <v>4.3552140248005404E-2</v>
      </c>
    </row>
    <row r="40" spans="1:33" x14ac:dyDescent="0.25">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5">
      <c r="A41" s="116" t="s">
        <v>77</v>
      </c>
      <c r="B41" s="117">
        <f>(VLOOKUP($A41,'Occupancy Raw Data'!$B$8:$BE$45,'Occupancy Raw Data'!G$3,FALSE))/100</f>
        <v>0.50615983598848902</v>
      </c>
      <c r="C41" s="118">
        <f>(VLOOKUP($A41,'Occupancy Raw Data'!$B$8:$BE$45,'Occupancy Raw Data'!H$3,FALSE))/100</f>
        <v>0.66798954238531394</v>
      </c>
      <c r="D41" s="118">
        <f>(VLOOKUP($A41,'Occupancy Raw Data'!$B$8:$BE$45,'Occupancy Raw Data'!I$3,FALSE))/100</f>
        <v>0.74786991931085001</v>
      </c>
      <c r="E41" s="118">
        <f>(VLOOKUP($A41,'Occupancy Raw Data'!$B$8:$BE$45,'Occupancy Raw Data'!J$3,FALSE))/100</f>
        <v>0.72678541200368596</v>
      </c>
      <c r="F41" s="118">
        <f>(VLOOKUP($A41,'Occupancy Raw Data'!$B$8:$BE$45,'Occupancy Raw Data'!K$3,FALSE))/100</f>
        <v>0.64327496379332993</v>
      </c>
      <c r="G41" s="119">
        <f>(VLOOKUP($A41,'Occupancy Raw Data'!$B$8:$BE$45,'Occupancy Raw Data'!L$3,FALSE))/100</f>
        <v>0.65841593469633397</v>
      </c>
      <c r="H41" s="99">
        <f>(VLOOKUP($A41,'Occupancy Raw Data'!$B$8:$BE$45,'Occupancy Raw Data'!N$3,FALSE))/100</f>
        <v>0.64921850019749006</v>
      </c>
      <c r="I41" s="99">
        <f>(VLOOKUP($A41,'Occupancy Raw Data'!$B$8:$BE$45,'Occupancy Raw Data'!O$3,FALSE))/100</f>
        <v>0.684729249346399</v>
      </c>
      <c r="J41" s="119">
        <f>(VLOOKUP($A41,'Occupancy Raw Data'!$B$8:$BE$45,'Occupancy Raw Data'!P$3,FALSE))/100</f>
        <v>0.66697387477194492</v>
      </c>
      <c r="K41" s="120">
        <f>(VLOOKUP($A41,'Occupancy Raw Data'!$B$8:$BE$45,'Occupancy Raw Data'!R$3,FALSE))/100</f>
        <v>0.66086106043222204</v>
      </c>
      <c r="M41" s="121">
        <f>VLOOKUP($A41,'ADR Raw Data'!$B$6:$BE$43,'ADR Raw Data'!G$1,FALSE)</f>
        <v>137.518103006205</v>
      </c>
      <c r="N41" s="122">
        <f>VLOOKUP($A41,'ADR Raw Data'!$B$6:$BE$43,'ADR Raw Data'!H$1,FALSE)</f>
        <v>164.04519020132301</v>
      </c>
      <c r="O41" s="122">
        <f>VLOOKUP($A41,'ADR Raw Data'!$B$6:$BE$43,'ADR Raw Data'!I$1,FALSE)</f>
        <v>178.200922488808</v>
      </c>
      <c r="P41" s="122">
        <f>VLOOKUP($A41,'ADR Raw Data'!$B$6:$BE$43,'ADR Raw Data'!J$1,FALSE)</f>
        <v>170.17334566910699</v>
      </c>
      <c r="Q41" s="122">
        <f>VLOOKUP($A41,'ADR Raw Data'!$B$6:$BE$43,'ADR Raw Data'!K$1,FALSE)</f>
        <v>147.65229817841501</v>
      </c>
      <c r="R41" s="123">
        <f>VLOOKUP($A41,'ADR Raw Data'!$B$6:$BE$43,'ADR Raw Data'!L$1,FALSE)</f>
        <v>161.33213837627801</v>
      </c>
      <c r="S41" s="122">
        <f>VLOOKUP($A41,'ADR Raw Data'!$B$6:$BE$43,'ADR Raw Data'!N$1,FALSE)</f>
        <v>133.87691485355001</v>
      </c>
      <c r="T41" s="122">
        <f>VLOOKUP($A41,'ADR Raw Data'!$B$6:$BE$43,'ADR Raw Data'!O$1,FALSE)</f>
        <v>134.641628622441</v>
      </c>
      <c r="U41" s="123">
        <f>VLOOKUP($A41,'ADR Raw Data'!$B$6:$BE$43,'ADR Raw Data'!P$1,FALSE)</f>
        <v>134.269450382109</v>
      </c>
      <c r="V41" s="124">
        <f>VLOOKUP($A41,'ADR Raw Data'!$B$6:$BE$43,'ADR Raw Data'!R$1,FALSE)</f>
        <v>153.52842074876301</v>
      </c>
      <c r="X41" s="121">
        <f>VLOOKUP($A41,'RevPAR Raw Data'!$B$6:$BE$43,'RevPAR Raw Data'!G$1,FALSE)</f>
        <v>69.606140463069096</v>
      </c>
      <c r="Y41" s="122">
        <f>VLOOKUP($A41,'RevPAR Raw Data'!$B$6:$BE$43,'RevPAR Raw Data'!H$1,FALSE)</f>
        <v>109.580471533093</v>
      </c>
      <c r="Z41" s="122">
        <f>VLOOKUP($A41,'RevPAR Raw Data'!$B$6:$BE$43,'RevPAR Raw Data'!I$1,FALSE)</f>
        <v>133.27110952282399</v>
      </c>
      <c r="AA41" s="122">
        <f>VLOOKUP($A41,'RevPAR Raw Data'!$B$6:$BE$43,'RevPAR Raw Data'!J$1,FALSE)</f>
        <v>123.679505144168</v>
      </c>
      <c r="AB41" s="122">
        <f>VLOOKUP($A41,'RevPAR Raw Data'!$B$6:$BE$43,'RevPAR Raw Data'!K$1,FALSE)</f>
        <v>94.981026764722401</v>
      </c>
      <c r="AC41" s="123">
        <f>VLOOKUP($A41,'RevPAR Raw Data'!$B$6:$BE$43,'RevPAR Raw Data'!L$1,FALSE)</f>
        <v>106.223650685575</v>
      </c>
      <c r="AD41" s="122">
        <f>VLOOKUP($A41,'RevPAR Raw Data'!$B$6:$BE$43,'RevPAR Raw Data'!N$1,FALSE)</f>
        <v>86.915369872289205</v>
      </c>
      <c r="AE41" s="122">
        <f>VLOOKUP($A41,'RevPAR Raw Data'!$B$6:$BE$43,'RevPAR Raw Data'!O$1,FALSE)</f>
        <v>92.193061297421295</v>
      </c>
      <c r="AF41" s="123">
        <f>VLOOKUP($A41,'RevPAR Raw Data'!$B$6:$BE$43,'RevPAR Raw Data'!P$1,FALSE)</f>
        <v>89.5542155848552</v>
      </c>
      <c r="AG41" s="124">
        <f>VLOOKUP($A41,'RevPAR Raw Data'!$B$6:$BE$43,'RevPAR Raw Data'!R$1,FALSE)</f>
        <v>101.460954942512</v>
      </c>
    </row>
    <row r="42" spans="1:33" x14ac:dyDescent="0.25">
      <c r="A42" s="101" t="s">
        <v>132</v>
      </c>
      <c r="B42" s="89">
        <f>(VLOOKUP($A41,'Occupancy Raw Data'!$B$8:$BE$51,'Occupancy Raw Data'!T$3,FALSE))/100</f>
        <v>-3.7461112939240801E-2</v>
      </c>
      <c r="C42" s="90">
        <f>(VLOOKUP($A41,'Occupancy Raw Data'!$B$8:$BE$51,'Occupancy Raw Data'!U$3,FALSE))/100</f>
        <v>-9.4826767930062894E-2</v>
      </c>
      <c r="D42" s="90">
        <f>(VLOOKUP($A41,'Occupancy Raw Data'!$B$8:$BE$51,'Occupancy Raw Data'!V$3,FALSE))/100</f>
        <v>-8.4677194896319696E-2</v>
      </c>
      <c r="E42" s="90">
        <f>(VLOOKUP($A41,'Occupancy Raw Data'!$B$8:$BE$51,'Occupancy Raw Data'!W$3,FALSE))/100</f>
        <v>-0.105439640385403</v>
      </c>
      <c r="F42" s="90">
        <f>(VLOOKUP($A41,'Occupancy Raw Data'!$B$8:$BE$51,'Occupancy Raw Data'!X$3,FALSE))/100</f>
        <v>-8.9084071136035087E-2</v>
      </c>
      <c r="G42" s="90">
        <f>(VLOOKUP($A41,'Occupancy Raw Data'!$B$8:$BE$51,'Occupancy Raw Data'!Y$3,FALSE))/100</f>
        <v>-8.5411063982562888E-2</v>
      </c>
      <c r="H42" s="91">
        <f>(VLOOKUP($A41,'Occupancy Raw Data'!$B$8:$BE$51,'Occupancy Raw Data'!AA$3,FALSE))/100</f>
        <v>-5.2247136873046995E-2</v>
      </c>
      <c r="I42" s="91">
        <f>(VLOOKUP($A41,'Occupancy Raw Data'!$B$8:$BE$51,'Occupancy Raw Data'!AB$3,FALSE))/100</f>
        <v>-8.0950085057147E-2</v>
      </c>
      <c r="J42" s="90">
        <f>(VLOOKUP($A41,'Occupancy Raw Data'!$B$8:$BE$51,'Occupancy Raw Data'!AC$3,FALSE))/100</f>
        <v>-6.7201072509316409E-2</v>
      </c>
      <c r="K42" s="92">
        <f>(VLOOKUP($A41,'Occupancy Raw Data'!$B$8:$BE$51,'Occupancy Raw Data'!AE$3,FALSE))/100</f>
        <v>-8.0233446849054299E-2</v>
      </c>
      <c r="M42" s="89">
        <f>(VLOOKUP($A41,'ADR Raw Data'!$B$6:$BE$49,'ADR Raw Data'!T$1,FALSE))/100</f>
        <v>-2.5408837393738302E-2</v>
      </c>
      <c r="N42" s="90">
        <f>(VLOOKUP($A41,'ADR Raw Data'!$B$6:$BE$49,'ADR Raw Data'!U$1,FALSE))/100</f>
        <v>-3.2577560359585804E-2</v>
      </c>
      <c r="O42" s="90">
        <f>(VLOOKUP($A41,'ADR Raw Data'!$B$6:$BE$49,'ADR Raw Data'!V$1,FALSE))/100</f>
        <v>-5.2544036113129902E-3</v>
      </c>
      <c r="P42" s="90">
        <f>(VLOOKUP($A41,'ADR Raw Data'!$B$6:$BE$49,'ADR Raw Data'!W$1,FALSE))/100</f>
        <v>-1.4586668389364701E-2</v>
      </c>
      <c r="Q42" s="90">
        <f>(VLOOKUP($A41,'ADR Raw Data'!$B$6:$BE$49,'ADR Raw Data'!X$1,FALSE))/100</f>
        <v>-2.24543811094432E-2</v>
      </c>
      <c r="R42" s="90">
        <f>(VLOOKUP($A41,'ADR Raw Data'!$B$6:$BE$49,'ADR Raw Data'!Y$1,FALSE))/100</f>
        <v>-2.0175207732003902E-2</v>
      </c>
      <c r="S42" s="91">
        <f>(VLOOKUP($A41,'ADR Raw Data'!$B$6:$BE$49,'ADR Raw Data'!AA$1,FALSE))/100</f>
        <v>-7.1603804852257995E-4</v>
      </c>
      <c r="T42" s="91">
        <f>(VLOOKUP($A41,'ADR Raw Data'!$B$6:$BE$49,'ADR Raw Data'!AB$1,FALSE))/100</f>
        <v>-1.2009039750282299E-3</v>
      </c>
      <c r="U42" s="90">
        <f>(VLOOKUP($A41,'ADR Raw Data'!$B$6:$BE$49,'ADR Raw Data'!AC$1,FALSE))/100</f>
        <v>-1.0130871586190599E-3</v>
      </c>
      <c r="V42" s="92">
        <f>(VLOOKUP($A41,'ADR Raw Data'!$B$6:$BE$49,'ADR Raw Data'!AE$1,FALSE))/100</f>
        <v>-1.6181329409129201E-2</v>
      </c>
      <c r="X42" s="89">
        <f>(VLOOKUP($A41,'RevPAR Raw Data'!$B$6:$BE$43,'RevPAR Raw Data'!T$1,FALSE))/100</f>
        <v>-6.1918107005717503E-2</v>
      </c>
      <c r="Y42" s="90">
        <f>(VLOOKUP($A41,'RevPAR Raw Data'!$B$6:$BE$43,'RevPAR Raw Data'!U$1,FALSE))/100</f>
        <v>-0.124315103533702</v>
      </c>
      <c r="Z42" s="90">
        <f>(VLOOKUP($A41,'RevPAR Raw Data'!$B$6:$BE$43,'RevPAR Raw Data'!V$1,FALSE))/100</f>
        <v>-8.9486670348973604E-2</v>
      </c>
      <c r="AA42" s="90">
        <f>(VLOOKUP($A41,'RevPAR Raw Data'!$B$6:$BE$43,'RevPAR Raw Data'!W$1,FALSE))/100</f>
        <v>-0.118488295705372</v>
      </c>
      <c r="AB42" s="90">
        <f>(VLOOKUP($A41,'RevPAR Raw Data'!$B$6:$BE$43,'RevPAR Raw Data'!X$1,FALSE))/100</f>
        <v>-0.109538124561409</v>
      </c>
      <c r="AC42" s="90">
        <f>(VLOOKUP($A41,'RevPAR Raw Data'!$B$6:$BE$43,'RevPAR Raw Data'!Y$1,FALSE))/100</f>
        <v>-0.103863085756107</v>
      </c>
      <c r="AD42" s="91">
        <f>(VLOOKUP($A41,'RevPAR Raw Data'!$B$6:$BE$43,'RevPAR Raw Data'!AA$1,FALSE))/100</f>
        <v>-5.2925763983642099E-2</v>
      </c>
      <c r="AE42" s="91">
        <f>(VLOOKUP($A41,'RevPAR Raw Data'!$B$6:$BE$43,'RevPAR Raw Data'!AB$1,FALSE))/100</f>
        <v>-8.2053775753251304E-2</v>
      </c>
      <c r="AF42" s="90">
        <f>(VLOOKUP($A41,'RevPAR Raw Data'!$B$6:$BE$43,'RevPAR Raw Data'!AC$1,FALSE))/100</f>
        <v>-6.8146079124330891E-2</v>
      </c>
      <c r="AG42" s="92">
        <f>(VLOOKUP($A41,'RevPAR Raw Data'!$B$6:$BE$43,'RevPAR Raw Data'!AE$1,FALSE))/100</f>
        <v>-9.5116492425089086E-2</v>
      </c>
    </row>
    <row r="43" spans="1:33" x14ac:dyDescent="0.25">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5">
      <c r="A44" s="116" t="s">
        <v>78</v>
      </c>
      <c r="B44" s="117">
        <f>(VLOOKUP($A44,'Occupancy Raw Data'!$B$8:$BE$45,'Occupancy Raw Data'!G$3,FALSE))/100</f>
        <v>0.36658522200690796</v>
      </c>
      <c r="C44" s="118">
        <f>(VLOOKUP($A44,'Occupancy Raw Data'!$B$8:$BE$45,'Occupancy Raw Data'!H$3,FALSE))/100</f>
        <v>0.47661976577639203</v>
      </c>
      <c r="D44" s="118">
        <f>(VLOOKUP($A44,'Occupancy Raw Data'!$B$8:$BE$45,'Occupancy Raw Data'!I$3,FALSE))/100</f>
        <v>0.46928974639818</v>
      </c>
      <c r="E44" s="118">
        <f>(VLOOKUP($A44,'Occupancy Raw Data'!$B$8:$BE$45,'Occupancy Raw Data'!J$3,FALSE))/100</f>
        <v>0.46903698710927599</v>
      </c>
      <c r="F44" s="118">
        <f>(VLOOKUP($A44,'Occupancy Raw Data'!$B$8:$BE$45,'Occupancy Raw Data'!K$3,FALSE))/100</f>
        <v>0.47720953745050104</v>
      </c>
      <c r="G44" s="119">
        <f>(VLOOKUP($A44,'Occupancy Raw Data'!$B$8:$BE$45,'Occupancy Raw Data'!L$3,FALSE))/100</f>
        <v>0.45174825174825101</v>
      </c>
      <c r="H44" s="99">
        <f>(VLOOKUP($A44,'Occupancy Raw Data'!$B$8:$BE$45,'Occupancy Raw Data'!N$3,FALSE))/100</f>
        <v>0.54124189063948103</v>
      </c>
      <c r="I44" s="99">
        <f>(VLOOKUP($A44,'Occupancy Raw Data'!$B$8:$BE$45,'Occupancy Raw Data'!O$3,FALSE))/100</f>
        <v>0.55910354705535392</v>
      </c>
      <c r="J44" s="119">
        <f>(VLOOKUP($A44,'Occupancy Raw Data'!$B$8:$BE$45,'Occupancy Raw Data'!P$3,FALSE))/100</f>
        <v>0.55017271884741703</v>
      </c>
      <c r="K44" s="120">
        <f>(VLOOKUP($A44,'Occupancy Raw Data'!$B$8:$BE$45,'Occupancy Raw Data'!R$3,FALSE))/100</f>
        <v>0.47986952806229899</v>
      </c>
      <c r="M44" s="121">
        <f>VLOOKUP($A44,'ADR Raw Data'!$B$6:$BE$43,'ADR Raw Data'!G$1,FALSE)</f>
        <v>87.960997471845502</v>
      </c>
      <c r="N44" s="122">
        <f>VLOOKUP($A44,'ADR Raw Data'!$B$6:$BE$43,'ADR Raw Data'!H$1,FALSE)</f>
        <v>93.017956514053296</v>
      </c>
      <c r="O44" s="122">
        <f>VLOOKUP($A44,'ADR Raw Data'!$B$6:$BE$43,'ADR Raw Data'!I$1,FALSE)</f>
        <v>92.744937163375198</v>
      </c>
      <c r="P44" s="122">
        <f>VLOOKUP($A44,'ADR Raw Data'!$B$6:$BE$43,'ADR Raw Data'!J$1,FALSE)</f>
        <v>91.540504760193997</v>
      </c>
      <c r="Q44" s="122">
        <f>VLOOKUP($A44,'ADR Raw Data'!$B$6:$BE$43,'ADR Raw Data'!K$1,FALSE)</f>
        <v>91.854055437853106</v>
      </c>
      <c r="R44" s="123">
        <f>VLOOKUP($A44,'ADR Raw Data'!$B$6:$BE$43,'ADR Raw Data'!L$1,FALSE)</f>
        <v>91.587807825730096</v>
      </c>
      <c r="S44" s="122">
        <f>VLOOKUP($A44,'ADR Raw Data'!$B$6:$BE$43,'ADR Raw Data'!N$1,FALSE)</f>
        <v>102.395728518057</v>
      </c>
      <c r="T44" s="122">
        <f>VLOOKUP($A44,'ADR Raw Data'!$B$6:$BE$43,'ADR Raw Data'!O$1,FALSE)</f>
        <v>103.13449216395399</v>
      </c>
      <c r="U44" s="123">
        <f>VLOOKUP($A44,'ADR Raw Data'!$B$6:$BE$43,'ADR Raw Data'!P$1,FALSE)</f>
        <v>102.771106431852</v>
      </c>
      <c r="V44" s="124">
        <f>VLOOKUP($A44,'ADR Raw Data'!$B$6:$BE$43,'ADR Raw Data'!R$1,FALSE)</f>
        <v>95.251152273696306</v>
      </c>
      <c r="X44" s="121">
        <f>VLOOKUP($A44,'RevPAR Raw Data'!$B$6:$BE$43,'RevPAR Raw Data'!G$1,FALSE)</f>
        <v>32.245201786165602</v>
      </c>
      <c r="Y44" s="122">
        <f>VLOOKUP($A44,'RevPAR Raw Data'!$B$6:$BE$43,'RevPAR Raw Data'!H$1,FALSE)</f>
        <v>44.334196646726703</v>
      </c>
      <c r="Z44" s="122">
        <f>VLOOKUP($A44,'RevPAR Raw Data'!$B$6:$BE$43,'RevPAR Raw Data'!I$1,FALSE)</f>
        <v>43.524248041115499</v>
      </c>
      <c r="AA44" s="122">
        <f>VLOOKUP($A44,'RevPAR Raw Data'!$B$6:$BE$43,'RevPAR Raw Data'!J$1,FALSE)</f>
        <v>42.935882551183703</v>
      </c>
      <c r="AB44" s="122">
        <f>VLOOKUP($A44,'RevPAR Raw Data'!$B$6:$BE$43,'RevPAR Raw Data'!K$1,FALSE)</f>
        <v>43.833631308450499</v>
      </c>
      <c r="AC44" s="123">
        <f>VLOOKUP($A44,'RevPAR Raw Data'!$B$6:$BE$43,'RevPAR Raw Data'!L$1,FALSE)</f>
        <v>41.374632066728402</v>
      </c>
      <c r="AD44" s="122">
        <f>VLOOKUP($A44,'RevPAR Raw Data'!$B$6:$BE$43,'RevPAR Raw Data'!N$1,FALSE)</f>
        <v>55.420857696520301</v>
      </c>
      <c r="AE44" s="122">
        <f>VLOOKUP($A44,'RevPAR Raw Data'!$B$6:$BE$43,'RevPAR Raw Data'!O$1,FALSE)</f>
        <v>57.6628603926194</v>
      </c>
      <c r="AF44" s="123">
        <f>VLOOKUP($A44,'RevPAR Raw Data'!$B$6:$BE$43,'RevPAR Raw Data'!P$1,FALSE)</f>
        <v>56.541859044569797</v>
      </c>
      <c r="AG44" s="124">
        <f>VLOOKUP($A44,'RevPAR Raw Data'!$B$6:$BE$43,'RevPAR Raw Data'!R$1,FALSE)</f>
        <v>45.708125488968797</v>
      </c>
    </row>
    <row r="45" spans="1:33" x14ac:dyDescent="0.25">
      <c r="A45" s="101" t="s">
        <v>132</v>
      </c>
      <c r="B45" s="89">
        <f>(VLOOKUP($A44,'Occupancy Raw Data'!$B$8:$BE$51,'Occupancy Raw Data'!T$3,FALSE))/100</f>
        <v>4.51767799120351E-2</v>
      </c>
      <c r="C45" s="90">
        <f>(VLOOKUP($A44,'Occupancy Raw Data'!$B$8:$BE$51,'Occupancy Raw Data'!U$3,FALSE))/100</f>
        <v>2.07823690343935E-2</v>
      </c>
      <c r="D45" s="90">
        <f>(VLOOKUP($A44,'Occupancy Raw Data'!$B$8:$BE$51,'Occupancy Raw Data'!V$3,FALSE))/100</f>
        <v>7.6531844685540492E-3</v>
      </c>
      <c r="E45" s="90">
        <f>(VLOOKUP($A44,'Occupancy Raw Data'!$B$8:$BE$51,'Occupancy Raw Data'!W$3,FALSE))/100</f>
        <v>-4.2878012073781599E-2</v>
      </c>
      <c r="F45" s="90">
        <f>(VLOOKUP($A44,'Occupancy Raw Data'!$B$8:$BE$51,'Occupancy Raw Data'!X$3,FALSE))/100</f>
        <v>-1.43984294145451E-2</v>
      </c>
      <c r="G45" s="90">
        <f>(VLOOKUP($A44,'Occupancy Raw Data'!$B$8:$BE$51,'Occupancy Raw Data'!Y$3,FALSE))/100</f>
        <v>5.0027200149633697E-4</v>
      </c>
      <c r="H45" s="91">
        <f>(VLOOKUP($A44,'Occupancy Raw Data'!$B$8:$BE$51,'Occupancy Raw Data'!AA$3,FALSE))/100</f>
        <v>3.09285841793321E-2</v>
      </c>
      <c r="I45" s="91">
        <f>(VLOOKUP($A44,'Occupancy Raw Data'!$B$8:$BE$51,'Occupancy Raw Data'!AB$3,FALSE))/100</f>
        <v>5.6054539160940602E-2</v>
      </c>
      <c r="J45" s="90">
        <f>(VLOOKUP($A44,'Occupancy Raw Data'!$B$8:$BE$51,'Occupancy Raw Data'!AC$3,FALSE))/100</f>
        <v>4.3544253622832096E-2</v>
      </c>
      <c r="K45" s="92">
        <f>(VLOOKUP($A44,'Occupancy Raw Data'!$B$8:$BE$51,'Occupancy Raw Data'!AE$3,FALSE))/100</f>
        <v>1.42038717277968E-2</v>
      </c>
      <c r="M45" s="89">
        <f>(VLOOKUP($A44,'ADR Raw Data'!$B$6:$BE$49,'ADR Raw Data'!T$1,FALSE))/100</f>
        <v>-3.3196930605532103E-2</v>
      </c>
      <c r="N45" s="90">
        <f>(VLOOKUP($A44,'ADR Raw Data'!$B$6:$BE$49,'ADR Raw Data'!U$1,FALSE))/100</f>
        <v>-7.5454869048714006E-3</v>
      </c>
      <c r="O45" s="90">
        <f>(VLOOKUP($A44,'ADR Raw Data'!$B$6:$BE$49,'ADR Raw Data'!V$1,FALSE))/100</f>
        <v>-5.2712131758295595E-3</v>
      </c>
      <c r="P45" s="90">
        <f>(VLOOKUP($A44,'ADR Raw Data'!$B$6:$BE$49,'ADR Raw Data'!W$1,FALSE))/100</f>
        <v>-2.9919626511831398E-2</v>
      </c>
      <c r="Q45" s="90">
        <f>(VLOOKUP($A44,'ADR Raw Data'!$B$6:$BE$49,'ADR Raw Data'!X$1,FALSE))/100</f>
        <v>-2.01527637368011E-2</v>
      </c>
      <c r="R45" s="90">
        <f>(VLOOKUP($A44,'ADR Raw Data'!$B$6:$BE$49,'ADR Raw Data'!Y$1,FALSE))/100</f>
        <v>-1.87780632472359E-2</v>
      </c>
      <c r="S45" s="91">
        <f>(VLOOKUP($A44,'ADR Raw Data'!$B$6:$BE$49,'ADR Raw Data'!AA$1,FALSE))/100</f>
        <v>-5.5624321217227803E-3</v>
      </c>
      <c r="T45" s="91">
        <f>(VLOOKUP($A44,'ADR Raw Data'!$B$6:$BE$49,'ADR Raw Data'!AB$1,FALSE))/100</f>
        <v>2.6438899678529497E-3</v>
      </c>
      <c r="U45" s="90">
        <f>(VLOOKUP($A44,'ADR Raw Data'!$B$6:$BE$49,'ADR Raw Data'!AC$1,FALSE))/100</f>
        <v>-1.40096496096005E-3</v>
      </c>
      <c r="V45" s="92">
        <f>(VLOOKUP($A44,'ADR Raw Data'!$B$6:$BE$49,'ADR Raw Data'!AE$1,FALSE))/100</f>
        <v>-1.18026782221669E-2</v>
      </c>
      <c r="X45" s="89">
        <f>(VLOOKUP($A44,'RevPAR Raw Data'!$B$6:$BE$43,'RevPAR Raw Data'!T$1,FALSE))/100</f>
        <v>1.0480118878781699E-2</v>
      </c>
      <c r="Y45" s="90">
        <f>(VLOOKUP($A44,'RevPAR Raw Data'!$B$6:$BE$43,'RevPAR Raw Data'!U$1,FALSE))/100</f>
        <v>1.3080069036120801E-2</v>
      </c>
      <c r="Z45" s="90">
        <f>(VLOOKUP($A44,'RevPAR Raw Data'!$B$6:$BE$43,'RevPAR Raw Data'!V$1,FALSE))/100</f>
        <v>2.3416297259167902E-3</v>
      </c>
      <c r="AA45" s="90">
        <f>(VLOOKUP($A44,'RevPAR Raw Data'!$B$6:$BE$43,'RevPAR Raw Data'!W$1,FALSE))/100</f>
        <v>-7.1514744478795703E-2</v>
      </c>
      <c r="AB45" s="90">
        <f>(VLOOKUP($A44,'RevPAR Raw Data'!$B$6:$BE$43,'RevPAR Raw Data'!X$1,FALSE))/100</f>
        <v>-3.4261025005174001E-2</v>
      </c>
      <c r="AC45" s="90">
        <f>(VLOOKUP($A44,'RevPAR Raw Data'!$B$6:$BE$43,'RevPAR Raw Data'!Y$1,FALSE))/100</f>
        <v>-1.8287185385024399E-2</v>
      </c>
      <c r="AD45" s="91">
        <f>(VLOOKUP($A44,'RevPAR Raw Data'!$B$6:$BE$43,'RevPAR Raw Data'!AA$1,FALSE))/100</f>
        <v>2.5194113907490802E-2</v>
      </c>
      <c r="AE45" s="91">
        <f>(VLOOKUP($A44,'RevPAR Raw Data'!$B$6:$BE$43,'RevPAR Raw Data'!AB$1,FALSE))/100</f>
        <v>5.8846631162533802E-2</v>
      </c>
      <c r="AF45" s="90">
        <f>(VLOOKUP($A44,'RevPAR Raw Data'!$B$6:$BE$43,'RevPAR Raw Data'!AC$1,FALSE))/100</f>
        <v>4.20822846882953E-2</v>
      </c>
      <c r="AG45" s="92">
        <f>(VLOOKUP($A44,'RevPAR Raw Data'!$B$6:$BE$43,'RevPAR Raw Data'!AE$1,FALSE))/100</f>
        <v>2.2335497781177998E-3</v>
      </c>
    </row>
    <row r="46" spans="1:33" x14ac:dyDescent="0.25">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5">
      <c r="A47" s="116" t="s">
        <v>79</v>
      </c>
      <c r="B47" s="117">
        <f>(VLOOKUP($A47,'Occupancy Raw Data'!$B$8:$BE$45,'Occupancy Raw Data'!G$3,FALSE))/100</f>
        <v>0.46035976015989299</v>
      </c>
      <c r="C47" s="118">
        <f>(VLOOKUP($A47,'Occupancy Raw Data'!$B$8:$BE$45,'Occupancy Raw Data'!H$3,FALSE))/100</f>
        <v>0.66067066400177599</v>
      </c>
      <c r="D47" s="118">
        <f>(VLOOKUP($A47,'Occupancy Raw Data'!$B$8:$BE$45,'Occupancy Raw Data'!I$3,FALSE))/100</f>
        <v>0.67554963357761399</v>
      </c>
      <c r="E47" s="118">
        <f>(VLOOKUP($A47,'Occupancy Raw Data'!$B$8:$BE$45,'Occupancy Raw Data'!J$3,FALSE))/100</f>
        <v>0.63846324672440502</v>
      </c>
      <c r="F47" s="118">
        <f>(VLOOKUP($A47,'Occupancy Raw Data'!$B$8:$BE$45,'Occupancy Raw Data'!K$3,FALSE))/100</f>
        <v>0.59471463468798502</v>
      </c>
      <c r="G47" s="119">
        <f>(VLOOKUP($A47,'Occupancy Raw Data'!$B$8:$BE$45,'Occupancy Raw Data'!L$3,FALSE))/100</f>
        <v>0.60595158783033498</v>
      </c>
      <c r="H47" s="99">
        <f>(VLOOKUP($A47,'Occupancy Raw Data'!$B$8:$BE$45,'Occupancy Raw Data'!N$3,FALSE))/100</f>
        <v>0.61270264268265595</v>
      </c>
      <c r="I47" s="99">
        <f>(VLOOKUP($A47,'Occupancy Raw Data'!$B$8:$BE$45,'Occupancy Raw Data'!O$3,FALSE))/100</f>
        <v>0.62491672218520899</v>
      </c>
      <c r="J47" s="119">
        <f>(VLOOKUP($A47,'Occupancy Raw Data'!$B$8:$BE$45,'Occupancy Raw Data'!P$3,FALSE))/100</f>
        <v>0.61880968243393197</v>
      </c>
      <c r="K47" s="120">
        <f>(VLOOKUP($A47,'Occupancy Raw Data'!$B$8:$BE$45,'Occupancy Raw Data'!R$3,FALSE))/100</f>
        <v>0.60962532914564793</v>
      </c>
      <c r="M47" s="121">
        <f>VLOOKUP($A47,'ADR Raw Data'!$B$6:$BE$43,'ADR Raw Data'!G$1,FALSE)</f>
        <v>97.558408104196801</v>
      </c>
      <c r="N47" s="122">
        <f>VLOOKUP($A47,'ADR Raw Data'!$B$6:$BE$43,'ADR Raw Data'!H$1,FALSE)</f>
        <v>109.902369747899</v>
      </c>
      <c r="O47" s="122">
        <f>VLOOKUP($A47,'ADR Raw Data'!$B$6:$BE$43,'ADR Raw Data'!I$1,FALSE)</f>
        <v>112.14243589743501</v>
      </c>
      <c r="P47" s="122">
        <f>VLOOKUP($A47,'ADR Raw Data'!$B$6:$BE$43,'ADR Raw Data'!J$1,FALSE)</f>
        <v>107.65177739130399</v>
      </c>
      <c r="Q47" s="122">
        <f>VLOOKUP($A47,'ADR Raw Data'!$B$6:$BE$43,'ADR Raw Data'!K$1,FALSE)</f>
        <v>101.379029126213</v>
      </c>
      <c r="R47" s="123">
        <f>VLOOKUP($A47,'ADR Raw Data'!$B$6:$BE$43,'ADR Raw Data'!L$1,FALSE)</f>
        <v>106.378899069119</v>
      </c>
      <c r="S47" s="122">
        <f>VLOOKUP($A47,'ADR Raw Data'!$B$6:$BE$43,'ADR Raw Data'!N$1,FALSE)</f>
        <v>104.540692279811</v>
      </c>
      <c r="T47" s="122">
        <f>VLOOKUP($A47,'ADR Raw Data'!$B$6:$BE$43,'ADR Raw Data'!O$1,FALSE)</f>
        <v>105.32926439232401</v>
      </c>
      <c r="U47" s="123">
        <f>VLOOKUP($A47,'ADR Raw Data'!$B$6:$BE$43,'ADR Raw Data'!P$1,FALSE)</f>
        <v>104.938869549614</v>
      </c>
      <c r="V47" s="124">
        <f>VLOOKUP($A47,'ADR Raw Data'!$B$6:$BE$43,'ADR Raw Data'!R$1,FALSE)</f>
        <v>105.96126353039099</v>
      </c>
      <c r="X47" s="121">
        <f>VLOOKUP($A47,'RevPAR Raw Data'!$B$6:$BE$43,'RevPAR Raw Data'!G$1,FALSE)</f>
        <v>44.911965356429</v>
      </c>
      <c r="Y47" s="122">
        <f>VLOOKUP($A47,'RevPAR Raw Data'!$B$6:$BE$43,'RevPAR Raw Data'!H$1,FALSE)</f>
        <v>72.609271596713299</v>
      </c>
      <c r="Z47" s="122">
        <f>VLOOKUP($A47,'RevPAR Raw Data'!$B$6:$BE$43,'RevPAR Raw Data'!I$1,FALSE)</f>
        <v>75.7577814790139</v>
      </c>
      <c r="AA47" s="122">
        <f>VLOOKUP($A47,'RevPAR Raw Data'!$B$6:$BE$43,'RevPAR Raw Data'!J$1,FALSE)</f>
        <v>68.731703308905097</v>
      </c>
      <c r="AB47" s="122">
        <f>VLOOKUP($A47,'RevPAR Raw Data'!$B$6:$BE$43,'RevPAR Raw Data'!K$1,FALSE)</f>
        <v>60.291592271818701</v>
      </c>
      <c r="AC47" s="123">
        <f>VLOOKUP($A47,'RevPAR Raw Data'!$B$6:$BE$43,'RevPAR Raw Data'!L$1,FALSE)</f>
        <v>64.460462802576004</v>
      </c>
      <c r="AD47" s="122">
        <f>VLOOKUP($A47,'RevPAR Raw Data'!$B$6:$BE$43,'RevPAR Raw Data'!N$1,FALSE)</f>
        <v>64.052358427714793</v>
      </c>
      <c r="AE47" s="122">
        <f>VLOOKUP($A47,'RevPAR Raw Data'!$B$6:$BE$43,'RevPAR Raw Data'!O$1,FALSE)</f>
        <v>65.822018654230504</v>
      </c>
      <c r="AF47" s="123">
        <f>VLOOKUP($A47,'RevPAR Raw Data'!$B$6:$BE$43,'RevPAR Raw Data'!P$1,FALSE)</f>
        <v>64.937188540972599</v>
      </c>
      <c r="AG47" s="124">
        <f>VLOOKUP($A47,'RevPAR Raw Data'!$B$6:$BE$43,'RevPAR Raw Data'!R$1,FALSE)</f>
        <v>64.596670156403604</v>
      </c>
    </row>
    <row r="48" spans="1:33" x14ac:dyDescent="0.25">
      <c r="A48" s="101" t="s">
        <v>132</v>
      </c>
      <c r="B48" s="89">
        <f>(VLOOKUP($A47,'Occupancy Raw Data'!$B$8:$BE$51,'Occupancy Raw Data'!T$3,FALSE))/100</f>
        <v>-2.4757994500783798E-3</v>
      </c>
      <c r="C48" s="90">
        <f>(VLOOKUP($A47,'Occupancy Raw Data'!$B$8:$BE$51,'Occupancy Raw Data'!U$3,FALSE))/100</f>
        <v>6.8510641096267297E-2</v>
      </c>
      <c r="D48" s="90">
        <f>(VLOOKUP($A47,'Occupancy Raw Data'!$B$8:$BE$51,'Occupancy Raw Data'!V$3,FALSE))/100</f>
        <v>7.9865455549958497E-2</v>
      </c>
      <c r="E48" s="90">
        <f>(VLOOKUP($A47,'Occupancy Raw Data'!$B$8:$BE$51,'Occupancy Raw Data'!W$3,FALSE))/100</f>
        <v>2.4426904348764298E-2</v>
      </c>
      <c r="F48" s="90">
        <f>(VLOOKUP($A47,'Occupancy Raw Data'!$B$8:$BE$51,'Occupancy Raw Data'!X$3,FALSE))/100</f>
        <v>3.74628762370268E-2</v>
      </c>
      <c r="G48" s="90">
        <f>(VLOOKUP($A47,'Occupancy Raw Data'!$B$8:$BE$51,'Occupancy Raw Data'!Y$3,FALSE))/100</f>
        <v>4.4068016565777503E-2</v>
      </c>
      <c r="H48" s="91">
        <f>(VLOOKUP($A47,'Occupancy Raw Data'!$B$8:$BE$51,'Occupancy Raw Data'!AA$3,FALSE))/100</f>
        <v>4.6976838278425401E-2</v>
      </c>
      <c r="I48" s="91">
        <f>(VLOOKUP($A47,'Occupancy Raw Data'!$B$8:$BE$51,'Occupancy Raw Data'!AB$3,FALSE))/100</f>
        <v>6.3157043334262697E-2</v>
      </c>
      <c r="J48" s="90">
        <f>(VLOOKUP($A47,'Occupancy Raw Data'!$B$8:$BE$51,'Occupancy Raw Data'!AC$3,FALSE))/100</f>
        <v>5.5084749717252003E-2</v>
      </c>
      <c r="K48" s="92">
        <f>(VLOOKUP($A47,'Occupancy Raw Data'!$B$8:$BE$51,'Occupancy Raw Data'!AE$3,FALSE))/100</f>
        <v>4.7239317652125704E-2</v>
      </c>
      <c r="M48" s="89">
        <f>(VLOOKUP($A47,'ADR Raw Data'!$B$6:$BE$49,'ADR Raw Data'!T$1,FALSE))/100</f>
        <v>7.9246719780399402E-3</v>
      </c>
      <c r="N48" s="90">
        <f>(VLOOKUP($A47,'ADR Raw Data'!$B$6:$BE$49,'ADR Raw Data'!U$1,FALSE))/100</f>
        <v>4.6839389791226101E-2</v>
      </c>
      <c r="O48" s="90">
        <f>(VLOOKUP($A47,'ADR Raw Data'!$B$6:$BE$49,'ADR Raw Data'!V$1,FALSE))/100</f>
        <v>4.3613769444313999E-2</v>
      </c>
      <c r="P48" s="90">
        <f>(VLOOKUP($A47,'ADR Raw Data'!$B$6:$BE$49,'ADR Raw Data'!W$1,FALSE))/100</f>
        <v>3.1164733973135001E-3</v>
      </c>
      <c r="Q48" s="90">
        <f>(VLOOKUP($A47,'ADR Raw Data'!$B$6:$BE$49,'ADR Raw Data'!X$1,FALSE))/100</f>
        <v>6.1092118724139803E-3</v>
      </c>
      <c r="R48" s="90">
        <f>(VLOOKUP($A47,'ADR Raw Data'!$B$6:$BE$49,'ADR Raw Data'!Y$1,FALSE))/100</f>
        <v>2.4040201759308499E-2</v>
      </c>
      <c r="S48" s="91">
        <f>(VLOOKUP($A47,'ADR Raw Data'!$B$6:$BE$49,'ADR Raw Data'!AA$1,FALSE))/100</f>
        <v>1.5252102761087899E-2</v>
      </c>
      <c r="T48" s="91">
        <f>(VLOOKUP($A47,'ADR Raw Data'!$B$6:$BE$49,'ADR Raw Data'!AB$1,FALSE))/100</f>
        <v>3.6582756028349199E-2</v>
      </c>
      <c r="U48" s="90">
        <f>(VLOOKUP($A47,'ADR Raw Data'!$B$6:$BE$49,'ADR Raw Data'!AC$1,FALSE))/100</f>
        <v>2.5899658322211399E-2</v>
      </c>
      <c r="V48" s="92">
        <f>(VLOOKUP($A47,'ADR Raw Data'!$B$6:$BE$49,'ADR Raw Data'!AE$1,FALSE))/100</f>
        <v>2.4539574813300501E-2</v>
      </c>
      <c r="X48" s="89">
        <f>(VLOOKUP($A47,'RevPAR Raw Data'!$B$6:$BE$43,'RevPAR Raw Data'!T$1,FALSE))/100</f>
        <v>5.4292526294362695E-3</v>
      </c>
      <c r="Y48" s="90">
        <f>(VLOOKUP($A47,'RevPAR Raw Data'!$B$6:$BE$43,'RevPAR Raw Data'!U$1,FALSE))/100</f>
        <v>0.11855902751064801</v>
      </c>
      <c r="Z48" s="90">
        <f>(VLOOKUP($A47,'RevPAR Raw Data'!$B$6:$BE$43,'RevPAR Raw Data'!V$1,FALSE))/100</f>
        <v>0.126962458559193</v>
      </c>
      <c r="AA48" s="90">
        <f>(VLOOKUP($A47,'RevPAR Raw Data'!$B$6:$BE$43,'RevPAR Raw Data'!W$1,FALSE))/100</f>
        <v>2.7619503543659499E-2</v>
      </c>
      <c r="AB48" s="90">
        <f>(VLOOKUP($A47,'RevPAR Raw Data'!$B$6:$BE$43,'RevPAR Raw Data'!X$1,FALSE))/100</f>
        <v>4.3800956757722796E-2</v>
      </c>
      <c r="AC48" s="90">
        <f>(VLOOKUP($A47,'RevPAR Raw Data'!$B$6:$BE$43,'RevPAR Raw Data'!Y$1,FALSE))/100</f>
        <v>6.9167622334459902E-2</v>
      </c>
      <c r="AD48" s="91">
        <f>(VLOOKUP($A47,'RevPAR Raw Data'!$B$6:$BE$43,'RevPAR Raw Data'!AA$1,FALSE))/100</f>
        <v>6.2945436604326804E-2</v>
      </c>
      <c r="AE48" s="91">
        <f>(VLOOKUP($A47,'RevPAR Raw Data'!$B$6:$BE$43,'RevPAR Raw Data'!AB$1,FALSE))/100</f>
        <v>0.102050258070381</v>
      </c>
      <c r="AF48" s="90">
        <f>(VLOOKUP($A47,'RevPAR Raw Data'!$B$6:$BE$43,'RevPAR Raw Data'!AC$1,FALSE))/100</f>
        <v>8.2411084235904805E-2</v>
      </c>
      <c r="AG48" s="92">
        <f>(VLOOKUP($A47,'RevPAR Raw Data'!$B$6:$BE$43,'RevPAR Raw Data'!AE$1,FALSE))/100</f>
        <v>7.2938125235079893E-2</v>
      </c>
    </row>
    <row r="49" spans="1:33" x14ac:dyDescent="0.25">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5">
      <c r="A50" s="116" t="s">
        <v>80</v>
      </c>
      <c r="B50" s="117">
        <f>(VLOOKUP($A50,'Occupancy Raw Data'!$B$8:$BE$45,'Occupancy Raw Data'!G$3,FALSE))/100</f>
        <v>0.38276485204427302</v>
      </c>
      <c r="C50" s="118">
        <f>(VLOOKUP($A50,'Occupancy Raw Data'!$B$8:$BE$45,'Occupancy Raw Data'!H$3,FALSE))/100</f>
        <v>0.49932234018522698</v>
      </c>
      <c r="D50" s="118">
        <f>(VLOOKUP($A50,'Occupancy Raw Data'!$B$8:$BE$45,'Occupancy Raw Data'!I$3,FALSE))/100</f>
        <v>0.52608990286875901</v>
      </c>
      <c r="E50" s="118">
        <f>(VLOOKUP($A50,'Occupancy Raw Data'!$B$8:$BE$45,'Occupancy Raw Data'!J$3,FALSE))/100</f>
        <v>0.50847074768466205</v>
      </c>
      <c r="F50" s="118">
        <f>(VLOOKUP($A50,'Occupancy Raw Data'!$B$8:$BE$45,'Occupancy Raw Data'!K$3,FALSE))/100</f>
        <v>0.52416986672690302</v>
      </c>
      <c r="G50" s="119">
        <f>(VLOOKUP($A50,'Occupancy Raw Data'!$B$8:$BE$45,'Occupancy Raw Data'!L$3,FALSE))/100</f>
        <v>0.48816354190196498</v>
      </c>
      <c r="H50" s="99">
        <f>(VLOOKUP($A50,'Occupancy Raw Data'!$B$8:$BE$45,'Occupancy Raw Data'!N$3,FALSE))/100</f>
        <v>0.62389880280099297</v>
      </c>
      <c r="I50" s="99">
        <f>(VLOOKUP($A50,'Occupancy Raw Data'!$B$8:$BE$45,'Occupancy Raw Data'!O$3,FALSE))/100</f>
        <v>0.63609667946690696</v>
      </c>
      <c r="J50" s="119">
        <f>(VLOOKUP($A50,'Occupancy Raw Data'!$B$8:$BE$45,'Occupancy Raw Data'!P$3,FALSE))/100</f>
        <v>0.62999774113395002</v>
      </c>
      <c r="K50" s="120">
        <f>(VLOOKUP($A50,'Occupancy Raw Data'!$B$8:$BE$45,'Occupancy Raw Data'!R$3,FALSE))/100</f>
        <v>0.52868759882538907</v>
      </c>
      <c r="M50" s="121">
        <f>VLOOKUP($A50,'ADR Raw Data'!$B$6:$BE$43,'ADR Raw Data'!G$1,FALSE)</f>
        <v>101.506373561522</v>
      </c>
      <c r="N50" s="122">
        <f>VLOOKUP($A50,'ADR Raw Data'!$B$6:$BE$43,'ADR Raw Data'!H$1,FALSE)</f>
        <v>102.31491291562899</v>
      </c>
      <c r="O50" s="122">
        <f>VLOOKUP($A50,'ADR Raw Data'!$B$6:$BE$43,'ADR Raw Data'!I$1,FALSE)</f>
        <v>103.65229068269601</v>
      </c>
      <c r="P50" s="122">
        <f>VLOOKUP($A50,'ADR Raw Data'!$B$6:$BE$43,'ADR Raw Data'!J$1,FALSE)</f>
        <v>102.665233229675</v>
      </c>
      <c r="Q50" s="122">
        <f>VLOOKUP($A50,'ADR Raw Data'!$B$6:$BE$43,'ADR Raw Data'!K$1,FALSE)</f>
        <v>102.98360267183701</v>
      </c>
      <c r="R50" s="123">
        <f>VLOOKUP($A50,'ADR Raw Data'!$B$6:$BE$43,'ADR Raw Data'!L$1,FALSE)</f>
        <v>102.69295636481399</v>
      </c>
      <c r="S50" s="122">
        <f>VLOOKUP($A50,'ADR Raw Data'!$B$6:$BE$43,'ADR Raw Data'!N$1,FALSE)</f>
        <v>127.454674149167</v>
      </c>
      <c r="T50" s="122">
        <f>VLOOKUP($A50,'ADR Raw Data'!$B$6:$BE$43,'ADR Raw Data'!O$1,FALSE)</f>
        <v>128.311127485795</v>
      </c>
      <c r="U50" s="123">
        <f>VLOOKUP($A50,'ADR Raw Data'!$B$6:$BE$43,'ADR Raw Data'!P$1,FALSE)</f>
        <v>127.887046432413</v>
      </c>
      <c r="V50" s="124">
        <f>VLOOKUP($A50,'ADR Raw Data'!$B$6:$BE$43,'ADR Raw Data'!R$1,FALSE)</f>
        <v>111.270649433881</v>
      </c>
      <c r="X50" s="121">
        <f>VLOOKUP($A50,'RevPAR Raw Data'!$B$6:$BE$43,'RevPAR Raw Data'!G$1,FALSE)</f>
        <v>38.8530720578269</v>
      </c>
      <c r="Y50" s="122">
        <f>VLOOKUP($A50,'RevPAR Raw Data'!$B$6:$BE$43,'RevPAR Raw Data'!H$1,FALSE)</f>
        <v>51.088121752879999</v>
      </c>
      <c r="Z50" s="122">
        <f>VLOOKUP($A50,'RevPAR Raw Data'!$B$6:$BE$43,'RevPAR Raw Data'!I$1,FALSE)</f>
        <v>54.530423537384202</v>
      </c>
      <c r="AA50" s="122">
        <f>VLOOKUP($A50,'RevPAR Raw Data'!$B$6:$BE$43,'RevPAR Raw Data'!J$1,FALSE)</f>
        <v>52.202267901513402</v>
      </c>
      <c r="AB50" s="122">
        <f>VLOOKUP($A50,'RevPAR Raw Data'!$B$6:$BE$43,'RevPAR Raw Data'!K$1,FALSE)</f>
        <v>53.9809012875536</v>
      </c>
      <c r="AC50" s="123">
        <f>VLOOKUP($A50,'RevPAR Raw Data'!$B$6:$BE$43,'RevPAR Raw Data'!L$1,FALSE)</f>
        <v>50.130957307431601</v>
      </c>
      <c r="AD50" s="122">
        <f>VLOOKUP($A50,'RevPAR Raw Data'!$B$6:$BE$43,'RevPAR Raw Data'!N$1,FALSE)</f>
        <v>79.518818613056197</v>
      </c>
      <c r="AE50" s="122">
        <f>VLOOKUP($A50,'RevPAR Raw Data'!$B$6:$BE$43,'RevPAR Raw Data'!O$1,FALSE)</f>
        <v>81.618282132369501</v>
      </c>
      <c r="AF50" s="123">
        <f>VLOOKUP($A50,'RevPAR Raw Data'!$B$6:$BE$43,'RevPAR Raw Data'!P$1,FALSE)</f>
        <v>80.568550372712807</v>
      </c>
      <c r="AG50" s="124">
        <f>VLOOKUP($A50,'RevPAR Raw Data'!$B$6:$BE$43,'RevPAR Raw Data'!R$1,FALSE)</f>
        <v>58.827412468940501</v>
      </c>
    </row>
    <row r="51" spans="1:33" x14ac:dyDescent="0.25">
      <c r="A51" s="101" t="s">
        <v>132</v>
      </c>
      <c r="B51" s="89">
        <f>(VLOOKUP($A50,'Occupancy Raw Data'!$B$8:$BE$51,'Occupancy Raw Data'!T$3,FALSE))/100</f>
        <v>0.11361240314693101</v>
      </c>
      <c r="C51" s="90">
        <f>(VLOOKUP($A50,'Occupancy Raw Data'!$B$8:$BE$51,'Occupancy Raw Data'!U$3,FALSE))/100</f>
        <v>0.10115291304584201</v>
      </c>
      <c r="D51" s="90">
        <f>(VLOOKUP($A50,'Occupancy Raw Data'!$B$8:$BE$51,'Occupancy Raw Data'!V$3,FALSE))/100</f>
        <v>0.11186544814053301</v>
      </c>
      <c r="E51" s="90">
        <f>(VLOOKUP($A50,'Occupancy Raw Data'!$B$8:$BE$51,'Occupancy Raw Data'!W$3,FALSE))/100</f>
        <v>8.1097207333389806E-2</v>
      </c>
      <c r="F51" s="90">
        <f>(VLOOKUP($A50,'Occupancy Raw Data'!$B$8:$BE$51,'Occupancy Raw Data'!X$3,FALSE))/100</f>
        <v>8.1659248235231199E-2</v>
      </c>
      <c r="G51" s="90">
        <f>(VLOOKUP($A50,'Occupancy Raw Data'!$B$8:$BE$51,'Occupancy Raw Data'!Y$3,FALSE))/100</f>
        <v>9.6871106670658194E-2</v>
      </c>
      <c r="H51" s="91">
        <f>(VLOOKUP($A50,'Occupancy Raw Data'!$B$8:$BE$51,'Occupancy Raw Data'!AA$3,FALSE))/100</f>
        <v>0.20521251995904</v>
      </c>
      <c r="I51" s="91">
        <f>(VLOOKUP($A50,'Occupancy Raw Data'!$B$8:$BE$51,'Occupancy Raw Data'!AB$3,FALSE))/100</f>
        <v>0.140916855513466</v>
      </c>
      <c r="J51" s="90">
        <f>(VLOOKUP($A50,'Occupancy Raw Data'!$B$8:$BE$51,'Occupancy Raw Data'!AC$3,FALSE))/100</f>
        <v>0.17187277316468999</v>
      </c>
      <c r="K51" s="92">
        <f>(VLOOKUP($A50,'Occupancy Raw Data'!$B$8:$BE$51,'Occupancy Raw Data'!AE$3,FALSE))/100</f>
        <v>0.121304618035114</v>
      </c>
      <c r="M51" s="89">
        <f>(VLOOKUP($A50,'ADR Raw Data'!$B$6:$BE$49,'ADR Raw Data'!T$1,FALSE))/100</f>
        <v>2.5880880512086198E-2</v>
      </c>
      <c r="N51" s="90">
        <f>(VLOOKUP($A50,'ADR Raw Data'!$B$6:$BE$49,'ADR Raw Data'!U$1,FALSE))/100</f>
        <v>2.9343028588113801E-2</v>
      </c>
      <c r="O51" s="90">
        <f>(VLOOKUP($A50,'ADR Raw Data'!$B$6:$BE$49,'ADR Raw Data'!V$1,FALSE))/100</f>
        <v>7.2030464847772396E-2</v>
      </c>
      <c r="P51" s="90">
        <f>(VLOOKUP($A50,'ADR Raw Data'!$B$6:$BE$49,'ADR Raw Data'!W$1,FALSE))/100</f>
        <v>5.3506759932354105E-2</v>
      </c>
      <c r="Q51" s="90">
        <f>(VLOOKUP($A50,'ADR Raw Data'!$B$6:$BE$49,'ADR Raw Data'!X$1,FALSE))/100</f>
        <v>-3.10449647601127E-2</v>
      </c>
      <c r="R51" s="90">
        <f>(VLOOKUP($A50,'ADR Raw Data'!$B$6:$BE$49,'ADR Raw Data'!Y$1,FALSE))/100</f>
        <v>2.8577659248451601E-2</v>
      </c>
      <c r="S51" s="91">
        <f>(VLOOKUP($A50,'ADR Raw Data'!$B$6:$BE$49,'ADR Raw Data'!AA$1,FALSE))/100</f>
        <v>6.3560472261602399E-2</v>
      </c>
      <c r="T51" s="91">
        <f>(VLOOKUP($A50,'ADR Raw Data'!$B$6:$BE$49,'ADR Raw Data'!AB$1,FALSE))/100</f>
        <v>6.5636599260863099E-2</v>
      </c>
      <c r="U51" s="90">
        <f>(VLOOKUP($A50,'ADR Raw Data'!$B$6:$BE$49,'ADR Raw Data'!AC$1,FALSE))/100</f>
        <v>6.4541830734700295E-2</v>
      </c>
      <c r="V51" s="92">
        <f>(VLOOKUP($A50,'ADR Raw Data'!$B$6:$BE$49,'ADR Raw Data'!AE$1,FALSE))/100</f>
        <v>4.5276837935652299E-2</v>
      </c>
      <c r="X51" s="89">
        <f>(VLOOKUP($A50,'RevPAR Raw Data'!$B$6:$BE$43,'RevPAR Raw Data'!T$1,FALSE))/100</f>
        <v>0.14243367268955398</v>
      </c>
      <c r="Y51" s="90">
        <f>(VLOOKUP($A50,'RevPAR Raw Data'!$B$6:$BE$43,'RevPAR Raw Data'!U$1,FALSE))/100</f>
        <v>0.133464074453231</v>
      </c>
      <c r="Z51" s="90">
        <f>(VLOOKUP($A50,'RevPAR Raw Data'!$B$6:$BE$43,'RevPAR Raw Data'!V$1,FALSE))/100</f>
        <v>0.19195363321827302</v>
      </c>
      <c r="AA51" s="90">
        <f>(VLOOKUP($A50,'RevPAR Raw Data'!$B$6:$BE$43,'RevPAR Raw Data'!W$1,FALSE))/100</f>
        <v>0.13894321606971599</v>
      </c>
      <c r="AB51" s="90">
        <f>(VLOOKUP($A50,'RevPAR Raw Data'!$B$6:$BE$43,'RevPAR Raw Data'!X$1,FALSE))/100</f>
        <v>4.8079174991318301E-2</v>
      </c>
      <c r="AC51" s="90">
        <f>(VLOOKUP($A50,'RevPAR Raw Data'!$B$6:$BE$43,'RevPAR Raw Data'!Y$1,FALSE))/100</f>
        <v>0.128217115396564</v>
      </c>
      <c r="AD51" s="91">
        <f>(VLOOKUP($A50,'RevPAR Raw Data'!$B$6:$BE$43,'RevPAR Raw Data'!AA$1,FALSE))/100</f>
        <v>0.28181639690323301</v>
      </c>
      <c r="AE51" s="91">
        <f>(VLOOKUP($A50,'RevPAR Raw Data'!$B$6:$BE$43,'RevPAR Raw Data'!AB$1,FALSE))/100</f>
        <v>0.21580275794876702</v>
      </c>
      <c r="AF51" s="90">
        <f>(VLOOKUP($A50,'RevPAR Raw Data'!$B$6:$BE$43,'RevPAR Raw Data'!AC$1,FALSE))/100</f>
        <v>0.24750758733288902</v>
      </c>
      <c r="AG51" s="92">
        <f>(VLOOKUP($A50,'RevPAR Raw Data'!$B$6:$BE$43,'RevPAR Raw Data'!AE$1,FALSE))/100</f>
        <v>0.17207374550238799</v>
      </c>
    </row>
    <row r="52" spans="1:33" x14ac:dyDescent="0.25">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5">
      <c r="A53" s="116" t="s">
        <v>81</v>
      </c>
      <c r="B53" s="117">
        <f>(VLOOKUP($A53,'Occupancy Raw Data'!$B$8:$BE$45,'Occupancy Raw Data'!G$3,FALSE))/100</f>
        <v>0.37542662116040904</v>
      </c>
      <c r="C53" s="118">
        <f>(VLOOKUP($A53,'Occupancy Raw Data'!$B$8:$BE$45,'Occupancy Raw Data'!H$3,FALSE))/100</f>
        <v>0.52013651877133105</v>
      </c>
      <c r="D53" s="118">
        <f>(VLOOKUP($A53,'Occupancy Raw Data'!$B$8:$BE$45,'Occupancy Raw Data'!I$3,FALSE))/100</f>
        <v>0.54539249146757596</v>
      </c>
      <c r="E53" s="118">
        <f>(VLOOKUP($A53,'Occupancy Raw Data'!$B$8:$BE$45,'Occupancy Raw Data'!J$3,FALSE))/100</f>
        <v>0.54061433447098894</v>
      </c>
      <c r="F53" s="118">
        <f>(VLOOKUP($A53,'Occupancy Raw Data'!$B$8:$BE$45,'Occupancy Raw Data'!K$3,FALSE))/100</f>
        <v>0.47030716723549404</v>
      </c>
      <c r="G53" s="119">
        <f>(VLOOKUP($A53,'Occupancy Raw Data'!$B$8:$BE$45,'Occupancy Raw Data'!L$3,FALSE))/100</f>
        <v>0.49037542662116002</v>
      </c>
      <c r="H53" s="99">
        <f>(VLOOKUP($A53,'Occupancy Raw Data'!$B$8:$BE$45,'Occupancy Raw Data'!N$3,FALSE))/100</f>
        <v>0.475085324232081</v>
      </c>
      <c r="I53" s="99">
        <f>(VLOOKUP($A53,'Occupancy Raw Data'!$B$8:$BE$45,'Occupancy Raw Data'!O$3,FALSE))/100</f>
        <v>0.45665529010238898</v>
      </c>
      <c r="J53" s="119">
        <f>(VLOOKUP($A53,'Occupancy Raw Data'!$B$8:$BE$45,'Occupancy Raw Data'!P$3,FALSE))/100</f>
        <v>0.46587030716723499</v>
      </c>
      <c r="K53" s="120">
        <f>(VLOOKUP($A53,'Occupancy Raw Data'!$B$8:$BE$45,'Occupancy Raw Data'!R$3,FALSE))/100</f>
        <v>0.48337396392003901</v>
      </c>
      <c r="M53" s="121">
        <f>VLOOKUP($A53,'ADR Raw Data'!$B$6:$BE$43,'ADR Raw Data'!G$1,FALSE)</f>
        <v>86.260181818181806</v>
      </c>
      <c r="N53" s="122">
        <f>VLOOKUP($A53,'ADR Raw Data'!$B$6:$BE$43,'ADR Raw Data'!H$1,FALSE)</f>
        <v>88.530944881889695</v>
      </c>
      <c r="O53" s="122">
        <f>VLOOKUP($A53,'ADR Raw Data'!$B$6:$BE$43,'ADR Raw Data'!I$1,FALSE)</f>
        <v>90.216132665832205</v>
      </c>
      <c r="P53" s="122">
        <f>VLOOKUP($A53,'ADR Raw Data'!$B$6:$BE$43,'ADR Raw Data'!J$1,FALSE)</f>
        <v>87.170845959595894</v>
      </c>
      <c r="Q53" s="122">
        <f>VLOOKUP($A53,'ADR Raw Data'!$B$6:$BE$43,'ADR Raw Data'!K$1,FALSE)</f>
        <v>86.879579100145094</v>
      </c>
      <c r="R53" s="123">
        <f>VLOOKUP($A53,'ADR Raw Data'!$B$6:$BE$43,'ADR Raw Data'!L$1,FALSE)</f>
        <v>87.941456013362995</v>
      </c>
      <c r="S53" s="122">
        <f>VLOOKUP($A53,'ADR Raw Data'!$B$6:$BE$43,'ADR Raw Data'!N$1,FALSE)</f>
        <v>90.452744252873501</v>
      </c>
      <c r="T53" s="122">
        <f>VLOOKUP($A53,'ADR Raw Data'!$B$6:$BE$43,'ADR Raw Data'!O$1,FALSE)</f>
        <v>89.152436472346693</v>
      </c>
      <c r="U53" s="123">
        <f>VLOOKUP($A53,'ADR Raw Data'!$B$6:$BE$43,'ADR Raw Data'!P$1,FALSE)</f>
        <v>89.815450549450503</v>
      </c>
      <c r="V53" s="124">
        <f>VLOOKUP($A53,'ADR Raw Data'!$B$6:$BE$43,'ADR Raw Data'!R$1,FALSE)</f>
        <v>88.457494452289595</v>
      </c>
      <c r="X53" s="121">
        <f>VLOOKUP($A53,'RevPAR Raw Data'!$B$6:$BE$43,'RevPAR Raw Data'!G$1,FALSE)</f>
        <v>32.3843686006825</v>
      </c>
      <c r="Y53" s="122">
        <f>VLOOKUP($A53,'RevPAR Raw Data'!$B$6:$BE$43,'RevPAR Raw Data'!H$1,FALSE)</f>
        <v>46.048177474402699</v>
      </c>
      <c r="Z53" s="122">
        <f>VLOOKUP($A53,'RevPAR Raw Data'!$B$6:$BE$43,'RevPAR Raw Data'!I$1,FALSE)</f>
        <v>49.203201365187702</v>
      </c>
      <c r="AA53" s="122">
        <f>VLOOKUP($A53,'RevPAR Raw Data'!$B$6:$BE$43,'RevPAR Raw Data'!J$1,FALSE)</f>
        <v>47.125808873720104</v>
      </c>
      <c r="AB53" s="122">
        <f>VLOOKUP($A53,'RevPAR Raw Data'!$B$6:$BE$43,'RevPAR Raw Data'!K$1,FALSE)</f>
        <v>40.860088737201302</v>
      </c>
      <c r="AC53" s="123">
        <f>VLOOKUP($A53,'RevPAR Raw Data'!$B$6:$BE$43,'RevPAR Raw Data'!L$1,FALSE)</f>
        <v>43.124329010238903</v>
      </c>
      <c r="AD53" s="122">
        <f>VLOOKUP($A53,'RevPAR Raw Data'!$B$6:$BE$43,'RevPAR Raw Data'!N$1,FALSE)</f>
        <v>42.972771331057999</v>
      </c>
      <c r="AE53" s="122">
        <f>VLOOKUP($A53,'RevPAR Raw Data'!$B$6:$BE$43,'RevPAR Raw Data'!O$1,FALSE)</f>
        <v>40.711931740614297</v>
      </c>
      <c r="AF53" s="123">
        <f>VLOOKUP($A53,'RevPAR Raw Data'!$B$6:$BE$43,'RevPAR Raw Data'!P$1,FALSE)</f>
        <v>41.842351535836102</v>
      </c>
      <c r="AG53" s="124">
        <f>VLOOKUP($A53,'RevPAR Raw Data'!$B$6:$BE$43,'RevPAR Raw Data'!R$1,FALSE)</f>
        <v>42.758049731838099</v>
      </c>
    </row>
    <row r="54" spans="1:33" x14ac:dyDescent="0.25">
      <c r="A54" s="101" t="s">
        <v>132</v>
      </c>
      <c r="B54" s="89">
        <f>(VLOOKUP($A53,'Occupancy Raw Data'!$B$8:$BE$51,'Occupancy Raw Data'!T$3,FALSE))/100</f>
        <v>-3.6826833352507304E-2</v>
      </c>
      <c r="C54" s="90">
        <f>(VLOOKUP($A53,'Occupancy Raw Data'!$B$8:$BE$51,'Occupancy Raw Data'!U$3,FALSE))/100</f>
        <v>-3.4434917728016795E-2</v>
      </c>
      <c r="D54" s="90">
        <f>(VLOOKUP($A53,'Occupancy Raw Data'!$B$8:$BE$51,'Occupancy Raw Data'!V$3,FALSE))/100</f>
        <v>-2.4559121004464401E-2</v>
      </c>
      <c r="E54" s="90">
        <f>(VLOOKUP($A53,'Occupancy Raw Data'!$B$8:$BE$51,'Occupancy Raw Data'!W$3,FALSE))/100</f>
        <v>-5.6507467228973193E-2</v>
      </c>
      <c r="F54" s="90">
        <f>(VLOOKUP($A53,'Occupancy Raw Data'!$B$8:$BE$51,'Occupancy Raw Data'!X$3,FALSE))/100</f>
        <v>-7.2919684730031603E-2</v>
      </c>
      <c r="G54" s="90">
        <f>(VLOOKUP($A53,'Occupancy Raw Data'!$B$8:$BE$51,'Occupancy Raw Data'!Y$3,FALSE))/100</f>
        <v>-4.5175761127075297E-2</v>
      </c>
      <c r="H54" s="91">
        <f>(VLOOKUP($A53,'Occupancy Raw Data'!$B$8:$BE$51,'Occupancy Raw Data'!AA$3,FALSE))/100</f>
        <v>1.6979522184300301E-2</v>
      </c>
      <c r="I54" s="91">
        <f>(VLOOKUP($A53,'Occupancy Raw Data'!$B$8:$BE$51,'Occupancy Raw Data'!AB$3,FALSE))/100</f>
        <v>-2.2045495370445899E-3</v>
      </c>
      <c r="J54" s="90">
        <f>(VLOOKUP($A53,'Occupancy Raw Data'!$B$8:$BE$51,'Occupancy Raw Data'!AC$3,FALSE))/100</f>
        <v>7.4859050025455794E-3</v>
      </c>
      <c r="K54" s="92">
        <f>(VLOOKUP($A53,'Occupancy Raw Data'!$B$8:$BE$51,'Occupancy Raw Data'!AE$3,FALSE))/100</f>
        <v>-3.1231700314906102E-2</v>
      </c>
      <c r="M54" s="89">
        <f>(VLOOKUP($A53,'ADR Raw Data'!$B$6:$BE$49,'ADR Raw Data'!T$1,FALSE))/100</f>
        <v>3.6692829696341904E-2</v>
      </c>
      <c r="N54" s="90">
        <f>(VLOOKUP($A53,'ADR Raw Data'!$B$6:$BE$49,'ADR Raw Data'!U$1,FALSE))/100</f>
        <v>1.29847887997527E-2</v>
      </c>
      <c r="O54" s="90">
        <f>(VLOOKUP($A53,'ADR Raw Data'!$B$6:$BE$49,'ADR Raw Data'!V$1,FALSE))/100</f>
        <v>2.03156053658014E-2</v>
      </c>
      <c r="P54" s="90">
        <f>(VLOOKUP($A53,'ADR Raw Data'!$B$6:$BE$49,'ADR Raw Data'!W$1,FALSE))/100</f>
        <v>-1.8523875819749302E-2</v>
      </c>
      <c r="Q54" s="90">
        <f>(VLOOKUP($A53,'ADR Raw Data'!$B$6:$BE$49,'ADR Raw Data'!X$1,FALSE))/100</f>
        <v>6.23471182283304E-3</v>
      </c>
      <c r="R54" s="90">
        <f>(VLOOKUP($A53,'ADR Raw Data'!$B$6:$BE$49,'ADR Raw Data'!Y$1,FALSE))/100</f>
        <v>9.7580170489902293E-3</v>
      </c>
      <c r="S54" s="91">
        <f>(VLOOKUP($A53,'ADR Raw Data'!$B$6:$BE$49,'ADR Raw Data'!AA$1,FALSE))/100</f>
        <v>2.7796177019578799E-2</v>
      </c>
      <c r="T54" s="91">
        <f>(VLOOKUP($A53,'ADR Raw Data'!$B$6:$BE$49,'ADR Raw Data'!AB$1,FALSE))/100</f>
        <v>5.9278619881392498E-2</v>
      </c>
      <c r="U54" s="90">
        <f>(VLOOKUP($A53,'ADR Raw Data'!$B$6:$BE$49,'ADR Raw Data'!AC$1,FALSE))/100</f>
        <v>4.3096511725457302E-2</v>
      </c>
      <c r="V54" s="92">
        <f>(VLOOKUP($A53,'ADR Raw Data'!$B$6:$BE$49,'ADR Raw Data'!AE$1,FALSE))/100</f>
        <v>1.8740196838450102E-2</v>
      </c>
      <c r="X54" s="89">
        <f>(VLOOKUP($A53,'RevPAR Raw Data'!$B$6:$BE$43,'RevPAR Raw Data'!T$1,FALSE))/100</f>
        <v>-1.4852843806244501E-3</v>
      </c>
      <c r="Y54" s="90">
        <f>(VLOOKUP($A53,'RevPAR Raw Data'!$B$6:$BE$43,'RevPAR Raw Data'!U$1,FALSE))/100</f>
        <v>-2.1897259062299203E-2</v>
      </c>
      <c r="Z54" s="90">
        <f>(VLOOKUP($A53,'RevPAR Raw Data'!$B$6:$BE$43,'RevPAR Raw Data'!V$1,FALSE))/100</f>
        <v>-4.7424490491206599E-3</v>
      </c>
      <c r="AA54" s="90">
        <f>(VLOOKUP($A53,'RevPAR Raw Data'!$B$6:$BE$43,'RevPAR Raw Data'!W$1,FALSE))/100</f>
        <v>-7.3984605742884499E-2</v>
      </c>
      <c r="AB54" s="90">
        <f>(VLOOKUP($A53,'RevPAR Raw Data'!$B$6:$BE$43,'RevPAR Raw Data'!X$1,FALSE))/100</f>
        <v>-6.71396061277022E-2</v>
      </c>
      <c r="AC54" s="90">
        <f>(VLOOKUP($A53,'RevPAR Raw Data'!$B$6:$BE$43,'RevPAR Raw Data'!Y$1,FALSE))/100</f>
        <v>-3.5858569925364202E-2</v>
      </c>
      <c r="AD54" s="91">
        <f>(VLOOKUP($A53,'RevPAR Raw Data'!$B$6:$BE$43,'RevPAR Raw Data'!AA$1,FALSE))/100</f>
        <v>4.5247665008221798E-2</v>
      </c>
      <c r="AE54" s="91">
        <f>(VLOOKUP($A53,'RevPAR Raw Data'!$B$6:$BE$43,'RevPAR Raw Data'!AB$1,FALSE))/100</f>
        <v>5.69433876903317E-2</v>
      </c>
      <c r="AF54" s="90">
        <f>(VLOOKUP($A53,'RevPAR Raw Data'!$B$6:$BE$43,'RevPAR Raw Data'!AC$1,FALSE))/100</f>
        <v>5.0905033120720804E-2</v>
      </c>
      <c r="AG54" s="92">
        <f>(VLOOKUP($A53,'RevPAR Raw Data'!$B$6:$BE$43,'RevPAR Raw Data'!AE$1,FALSE))/100</f>
        <v>-1.30767916879568E-2</v>
      </c>
    </row>
    <row r="55" spans="1:33" x14ac:dyDescent="0.25">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5">
      <c r="A56" s="116" t="s">
        <v>82</v>
      </c>
      <c r="B56" s="117">
        <f>(VLOOKUP($A56,'Occupancy Raw Data'!$B$8:$BE$45,'Occupancy Raw Data'!G$3,FALSE))/100</f>
        <v>0.448990651673215</v>
      </c>
      <c r="C56" s="118">
        <f>(VLOOKUP($A56,'Occupancy Raw Data'!$B$8:$BE$45,'Occupancy Raw Data'!H$3,FALSE))/100</f>
        <v>0.58826717246985505</v>
      </c>
      <c r="D56" s="118">
        <f>(VLOOKUP($A56,'Occupancy Raw Data'!$B$8:$BE$45,'Occupancy Raw Data'!I$3,FALSE))/100</f>
        <v>0.60533803007722498</v>
      </c>
      <c r="E56" s="118">
        <f>(VLOOKUP($A56,'Occupancy Raw Data'!$B$8:$BE$45,'Occupancy Raw Data'!J$3,FALSE))/100</f>
        <v>0.56252540306191501</v>
      </c>
      <c r="F56" s="118">
        <f>(VLOOKUP($A56,'Occupancy Raw Data'!$B$8:$BE$45,'Occupancy Raw Data'!K$3,FALSE))/100</f>
        <v>0.51537732014632098</v>
      </c>
      <c r="G56" s="118">
        <f>(VLOOKUP($A56,'Occupancy Raw Data'!$B$8:$BE$45,'Occupancy Raw Data'!L$3,FALSE))/100</f>
        <v>0.54409971548570601</v>
      </c>
      <c r="H56" s="99">
        <f>(VLOOKUP($A56,'Occupancy Raw Data'!$B$8:$BE$45,'Occupancy Raw Data'!N$3,FALSE))/100</f>
        <v>0.63514428939168099</v>
      </c>
      <c r="I56" s="99">
        <f>(VLOOKUP($A56,'Occupancy Raw Data'!$B$8:$BE$45,'Occupancy Raw Data'!O$3,FALSE))/100</f>
        <v>0.616718601815472</v>
      </c>
      <c r="J56" s="118">
        <f>(VLOOKUP($A56,'Occupancy Raw Data'!$B$8:$BE$45,'Occupancy Raw Data'!P$3,FALSE))/100</f>
        <v>0.62593144560357605</v>
      </c>
      <c r="K56" s="141">
        <f>(VLOOKUP($A56,'Occupancy Raw Data'!$B$8:$BE$45,'Occupancy Raw Data'!R$3,FALSE))/100</f>
        <v>0.56748020980509795</v>
      </c>
      <c r="M56" s="121">
        <f>VLOOKUP($A56,'ADR Raw Data'!$B$6:$BE$43,'ADR Raw Data'!G$1,FALSE)</f>
        <v>108.774477972238</v>
      </c>
      <c r="N56" s="122">
        <f>VLOOKUP($A56,'ADR Raw Data'!$B$6:$BE$43,'ADR Raw Data'!H$1,FALSE)</f>
        <v>118.661179180101</v>
      </c>
      <c r="O56" s="122">
        <f>VLOOKUP($A56,'ADR Raw Data'!$B$6:$BE$43,'ADR Raw Data'!I$1,FALSE)</f>
        <v>120.28682632050101</v>
      </c>
      <c r="P56" s="122">
        <f>VLOOKUP($A56,'ADR Raw Data'!$B$6:$BE$43,'ADR Raw Data'!J$1,FALSE)</f>
        <v>109.37181840077</v>
      </c>
      <c r="Q56" s="122">
        <f>VLOOKUP($A56,'ADR Raw Data'!$B$6:$BE$43,'ADR Raw Data'!K$1,FALSE)</f>
        <v>105.14841745531</v>
      </c>
      <c r="R56" s="123">
        <f>VLOOKUP($A56,'ADR Raw Data'!$B$6:$BE$43,'ADR Raw Data'!L$1,FALSE)</f>
        <v>112.91052639442201</v>
      </c>
      <c r="S56" s="122">
        <f>VLOOKUP($A56,'ADR Raw Data'!$B$6:$BE$43,'ADR Raw Data'!N$1,FALSE)</f>
        <v>119.57379906143299</v>
      </c>
      <c r="T56" s="122">
        <f>VLOOKUP($A56,'ADR Raw Data'!$B$6:$BE$43,'ADR Raw Data'!O$1,FALSE)</f>
        <v>116.582163884007</v>
      </c>
      <c r="U56" s="123">
        <f>VLOOKUP($A56,'ADR Raw Data'!$B$6:$BE$43,'ADR Raw Data'!P$1,FALSE)</f>
        <v>118.09999783549701</v>
      </c>
      <c r="V56" s="124">
        <f>VLOOKUP($A56,'ADR Raw Data'!$B$6:$BE$43,'ADR Raw Data'!R$1,FALSE)</f>
        <v>114.54595327421499</v>
      </c>
      <c r="X56" s="121">
        <f>VLOOKUP($A56,'RevPAR Raw Data'!$B$6:$BE$43,'RevPAR Raw Data'!G$1,FALSE)</f>
        <v>48.838723750169301</v>
      </c>
      <c r="Y56" s="122">
        <f>VLOOKUP($A56,'RevPAR Raw Data'!$B$6:$BE$43,'RevPAR Raw Data'!H$1,FALSE)</f>
        <v>69.804476358217002</v>
      </c>
      <c r="Z56" s="122">
        <f>VLOOKUP($A56,'RevPAR Raw Data'!$B$6:$BE$43,'RevPAR Raw Data'!I$1,FALSE)</f>
        <v>72.814190489093605</v>
      </c>
      <c r="AA56" s="122">
        <f>VLOOKUP($A56,'RevPAR Raw Data'!$B$6:$BE$43,'RevPAR Raw Data'!J$1,FALSE)</f>
        <v>61.524426229508101</v>
      </c>
      <c r="AB56" s="122">
        <f>VLOOKUP($A56,'RevPAR Raw Data'!$B$6:$BE$43,'RevPAR Raw Data'!K$1,FALSE)</f>
        <v>54.191109605744401</v>
      </c>
      <c r="AC56" s="123">
        <f>VLOOKUP($A56,'RevPAR Raw Data'!$B$6:$BE$43,'RevPAR Raw Data'!L$1,FALSE)</f>
        <v>61.434585286546501</v>
      </c>
      <c r="AD56" s="122">
        <f>VLOOKUP($A56,'RevPAR Raw Data'!$B$6:$BE$43,'RevPAR Raw Data'!N$1,FALSE)</f>
        <v>75.946615634737796</v>
      </c>
      <c r="AE56" s="122">
        <f>VLOOKUP($A56,'RevPAR Raw Data'!$B$6:$BE$43,'RevPAR Raw Data'!O$1,FALSE)</f>
        <v>71.898389107167006</v>
      </c>
      <c r="AF56" s="123">
        <f>VLOOKUP($A56,'RevPAR Raw Data'!$B$6:$BE$43,'RevPAR Raw Data'!P$1,FALSE)</f>
        <v>73.922502370952401</v>
      </c>
      <c r="AG56" s="124">
        <f>VLOOKUP($A56,'RevPAR Raw Data'!$B$6:$BE$43,'RevPAR Raw Data'!R$1,FALSE)</f>
        <v>65.002561596376694</v>
      </c>
    </row>
    <row r="57" spans="1:33" ht="16" thickBot="1" x14ac:dyDescent="0.3">
      <c r="A57" s="105" t="s">
        <v>132</v>
      </c>
      <c r="B57" s="95">
        <f>(VLOOKUP($A56,'Occupancy Raw Data'!$B$8:$BE$51,'Occupancy Raw Data'!T$3,FALSE))/100</f>
        <v>0.16102795075654899</v>
      </c>
      <c r="C57" s="96">
        <f>(VLOOKUP($A56,'Occupancy Raw Data'!$B$8:$BE$51,'Occupancy Raw Data'!U$3,FALSE))/100</f>
        <v>0.11364849194959699</v>
      </c>
      <c r="D57" s="96">
        <f>(VLOOKUP($A56,'Occupancy Raw Data'!$B$8:$BE$51,'Occupancy Raw Data'!V$3,FALSE))/100</f>
        <v>7.7528471823382294E-2</v>
      </c>
      <c r="E57" s="96">
        <f>(VLOOKUP($A56,'Occupancy Raw Data'!$B$8:$BE$51,'Occupancy Raw Data'!W$3,FALSE))/100</f>
        <v>6.2661137015202796E-3</v>
      </c>
      <c r="F57" s="96">
        <f>(VLOOKUP($A56,'Occupancy Raw Data'!$B$8:$BE$51,'Occupancy Raw Data'!X$3,FALSE))/100</f>
        <v>-5.75920399344085E-2</v>
      </c>
      <c r="G57" s="96">
        <f>(VLOOKUP($A56,'Occupancy Raw Data'!$B$8:$BE$51,'Occupancy Raw Data'!Y$3,FALSE))/100</f>
        <v>5.3382401171541798E-2</v>
      </c>
      <c r="H57" s="97">
        <f>(VLOOKUP($A56,'Occupancy Raw Data'!$B$8:$BE$51,'Occupancy Raw Data'!AA$3,FALSE))/100</f>
        <v>0.10505647082967701</v>
      </c>
      <c r="I57" s="97">
        <f>(VLOOKUP($A56,'Occupancy Raw Data'!$B$8:$BE$51,'Occupancy Raw Data'!AB$3,FALSE))/100</f>
        <v>5.9761051708058004E-2</v>
      </c>
      <c r="J57" s="96">
        <f>(VLOOKUP($A56,'Occupancy Raw Data'!$B$8:$BE$51,'Occupancy Raw Data'!AC$3,FALSE))/100</f>
        <v>8.2268193007091511E-2</v>
      </c>
      <c r="K57" s="98">
        <f>(VLOOKUP($A56,'Occupancy Raw Data'!$B$8:$BE$51,'Occupancy Raw Data'!AE$3,FALSE))/100</f>
        <v>6.2317756510422199E-2</v>
      </c>
      <c r="M57" s="95">
        <f>(VLOOKUP($A56,'ADR Raw Data'!$B$6:$BE$49,'ADR Raw Data'!T$1,FALSE))/100</f>
        <v>0.13787705927011099</v>
      </c>
      <c r="N57" s="96">
        <f>(VLOOKUP($A56,'ADR Raw Data'!$B$6:$BE$49,'ADR Raw Data'!U$1,FALSE))/100</f>
        <v>0.15882471380218199</v>
      </c>
      <c r="O57" s="96">
        <f>(VLOOKUP($A56,'ADR Raw Data'!$B$6:$BE$49,'ADR Raw Data'!V$1,FALSE))/100</f>
        <v>0.127889085151556</v>
      </c>
      <c r="P57" s="96">
        <f>(VLOOKUP($A56,'ADR Raw Data'!$B$6:$BE$49,'ADR Raw Data'!W$1,FALSE))/100</f>
        <v>5.4362194638113495E-2</v>
      </c>
      <c r="Q57" s="96">
        <f>(VLOOKUP($A56,'ADR Raw Data'!$B$6:$BE$49,'ADR Raw Data'!X$1,FALSE))/100</f>
        <v>2.2950844715136101E-2</v>
      </c>
      <c r="R57" s="96">
        <f>(VLOOKUP($A56,'ADR Raw Data'!$B$6:$BE$49,'ADR Raw Data'!Y$1,FALSE))/100</f>
        <v>9.9684643375519202E-2</v>
      </c>
      <c r="S57" s="97">
        <f>(VLOOKUP($A56,'ADR Raw Data'!$B$6:$BE$49,'ADR Raw Data'!AA$1,FALSE))/100</f>
        <v>9.4488080968540503E-3</v>
      </c>
      <c r="T57" s="97">
        <f>(VLOOKUP($A56,'ADR Raw Data'!$B$6:$BE$49,'ADR Raw Data'!AB$1,FALSE))/100</f>
        <v>-4.32176268183092E-2</v>
      </c>
      <c r="U57" s="96">
        <f>(VLOOKUP($A56,'ADR Raw Data'!$B$6:$BE$49,'ADR Raw Data'!AC$1,FALSE))/100</f>
        <v>-1.71592029803663E-2</v>
      </c>
      <c r="V57" s="98">
        <f>(VLOOKUP($A56,'ADR Raw Data'!$B$6:$BE$49,'ADR Raw Data'!AE$1,FALSE))/100</f>
        <v>5.9781105858724599E-2</v>
      </c>
      <c r="X57" s="95">
        <f>(VLOOKUP($A56,'RevPAR Raw Data'!$B$6:$BE$43,'RevPAR Raw Data'!T$1,FALSE))/100</f>
        <v>0.32110707033726699</v>
      </c>
      <c r="Y57" s="96">
        <f>(VLOOKUP($A56,'RevPAR Raw Data'!$B$6:$BE$43,'RevPAR Raw Data'!U$1,FALSE))/100</f>
        <v>0.29052339495972401</v>
      </c>
      <c r="Z57" s="96">
        <f>(VLOOKUP($A56,'RevPAR Raw Data'!$B$6:$BE$43,'RevPAR Raw Data'!V$1,FALSE))/100</f>
        <v>0.215332602309629</v>
      </c>
      <c r="AA57" s="96">
        <f>(VLOOKUP($A56,'RevPAR Raw Data'!$B$6:$BE$43,'RevPAR Raw Data'!W$1,FALSE))/100</f>
        <v>6.0968948032300394E-2</v>
      </c>
      <c r="AB57" s="96">
        <f>(VLOOKUP($A56,'RevPAR Raw Data'!$B$6:$BE$43,'RevPAR Raw Data'!X$1,FALSE))/100</f>
        <v>-3.5962981184634903E-2</v>
      </c>
      <c r="AC57" s="96">
        <f>(VLOOKUP($A56,'RevPAR Raw Data'!$B$6:$BE$43,'RevPAR Raw Data'!Y$1,FALSE))/100</f>
        <v>0.15838845017037501</v>
      </c>
      <c r="AD57" s="97">
        <f>(VLOOKUP($A56,'RevPAR Raw Data'!$B$6:$BE$43,'RevPAR Raw Data'!AA$1,FALSE))/100</f>
        <v>0.11549793735873401</v>
      </c>
      <c r="AE57" s="97">
        <f>(VLOOKUP($A56,'RevPAR Raw Data'!$B$6:$BE$43,'RevPAR Raw Data'!AB$1,FALSE))/100</f>
        <v>1.39606940587603E-2</v>
      </c>
      <c r="AF57" s="96">
        <f>(VLOOKUP($A56,'RevPAR Raw Data'!$B$6:$BE$43,'RevPAR Raw Data'!AC$1,FALSE))/100</f>
        <v>6.3697333404088494E-2</v>
      </c>
      <c r="AG57" s="98">
        <f>(VLOOKUP($A56,'RevPAR Raw Data'!$B$6:$BE$43,'RevPAR Raw Data'!AE$1,FALSE))/100</f>
        <v>0.125824286767974</v>
      </c>
    </row>
    <row r="58" spans="1:33" x14ac:dyDescent="0.25">
      <c r="A58" s="155" t="s">
        <v>134</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5">
      <c r="A59" s="134" t="s">
        <v>83</v>
      </c>
      <c r="B59" s="117">
        <f>(VLOOKUP($A59,'Occupancy Raw Data'!$B$8:$BE$45,'Occupancy Raw Data'!G$3,FALSE))/100</f>
        <v>0.54920121619009099</v>
      </c>
      <c r="C59" s="118">
        <f>(VLOOKUP($A59,'Occupancy Raw Data'!$B$8:$BE$45,'Occupancy Raw Data'!H$3,FALSE))/100</f>
        <v>0.70763985307298793</v>
      </c>
      <c r="D59" s="118">
        <f>(VLOOKUP($A59,'Occupancy Raw Data'!$B$8:$BE$45,'Occupancy Raw Data'!I$3,FALSE))/100</f>
        <v>0.77447758308581793</v>
      </c>
      <c r="E59" s="118">
        <f>(VLOOKUP($A59,'Occupancy Raw Data'!$B$8:$BE$45,'Occupancy Raw Data'!J$3,FALSE))/100</f>
        <v>0.728510167138262</v>
      </c>
      <c r="F59" s="118">
        <f>(VLOOKUP($A59,'Occupancy Raw Data'!$B$8:$BE$45,'Occupancy Raw Data'!K$3,FALSE))/100</f>
        <v>0.61438689607901698</v>
      </c>
      <c r="G59" s="119">
        <f>(VLOOKUP($A59,'Occupancy Raw Data'!$B$8:$BE$45,'Occupancy Raw Data'!L$3,FALSE))/100</f>
        <v>0.67484314311323501</v>
      </c>
      <c r="H59" s="99">
        <f>(VLOOKUP($A59,'Occupancy Raw Data'!$B$8:$BE$45,'Occupancy Raw Data'!N$3,FALSE))/100</f>
        <v>0.62541520940614004</v>
      </c>
      <c r="I59" s="99">
        <f>(VLOOKUP($A59,'Occupancy Raw Data'!$B$8:$BE$45,'Occupancy Raw Data'!O$3,FALSE))/100</f>
        <v>0.68068858855164394</v>
      </c>
      <c r="J59" s="119">
        <f>(VLOOKUP($A59,'Occupancy Raw Data'!$B$8:$BE$45,'Occupancy Raw Data'!P$3,FALSE))/100</f>
        <v>0.65305189897889204</v>
      </c>
      <c r="K59" s="120">
        <f>(VLOOKUP($A59,'Occupancy Raw Data'!$B$8:$BE$45,'Occupancy Raw Data'!R$3,FALSE))/100</f>
        <v>0.66861707336056597</v>
      </c>
      <c r="M59" s="121">
        <f>VLOOKUP($A59,'ADR Raw Data'!$B$6:$BE$43,'ADR Raw Data'!G$1,FALSE)</f>
        <v>195.34180965790901</v>
      </c>
      <c r="N59" s="122">
        <f>VLOOKUP($A59,'ADR Raw Data'!$B$6:$BE$43,'ADR Raw Data'!H$1,FALSE)</f>
        <v>228.106140472878</v>
      </c>
      <c r="O59" s="122">
        <f>VLOOKUP($A59,'ADR Raw Data'!$B$6:$BE$43,'ADR Raw Data'!I$1,FALSE)</f>
        <v>243.65601107404601</v>
      </c>
      <c r="P59" s="122">
        <f>VLOOKUP($A59,'ADR Raw Data'!$B$6:$BE$43,'ADR Raw Data'!J$1,FALSE)</f>
        <v>224.83476050323799</v>
      </c>
      <c r="Q59" s="122">
        <f>VLOOKUP($A59,'ADR Raw Data'!$B$6:$BE$43,'ADR Raw Data'!K$1,FALSE)</f>
        <v>180.48731849648101</v>
      </c>
      <c r="R59" s="123">
        <f>VLOOKUP($A59,'ADR Raw Data'!$B$6:$BE$43,'ADR Raw Data'!L$1,FALSE)</f>
        <v>216.965537412202</v>
      </c>
      <c r="S59" s="122">
        <f>VLOOKUP($A59,'ADR Raw Data'!$B$6:$BE$43,'ADR Raw Data'!N$1,FALSE)</f>
        <v>159.331990276938</v>
      </c>
      <c r="T59" s="122">
        <f>VLOOKUP($A59,'ADR Raw Data'!$B$6:$BE$43,'ADR Raw Data'!O$1,FALSE)</f>
        <v>166.094119105098</v>
      </c>
      <c r="U59" s="123">
        <f>VLOOKUP($A59,'ADR Raw Data'!$B$6:$BE$43,'ADR Raw Data'!P$1,FALSE)</f>
        <v>162.85613892028601</v>
      </c>
      <c r="V59" s="124">
        <f>VLOOKUP($A59,'ADR Raw Data'!$B$6:$BE$43,'ADR Raw Data'!R$1,FALSE)</f>
        <v>201.86560872756999</v>
      </c>
      <c r="X59" s="121">
        <f>VLOOKUP($A59,'RevPAR Raw Data'!$B$6:$BE$43,'RevPAR Raw Data'!G$1,FALSE)</f>
        <v>107.281959436896</v>
      </c>
      <c r="Y59" s="122">
        <f>VLOOKUP($A59,'RevPAR Raw Data'!$B$6:$BE$43,'RevPAR Raw Data'!H$1,FALSE)</f>
        <v>161.41699572927399</v>
      </c>
      <c r="Z59" s="122">
        <f>VLOOKUP($A59,'RevPAR Raw Data'!$B$6:$BE$43,'RevPAR Raw Data'!I$1,FALSE)</f>
        <v>188.706118560958</v>
      </c>
      <c r="AA59" s="122">
        <f>VLOOKUP($A59,'RevPAR Raw Data'!$B$6:$BE$43,'RevPAR Raw Data'!J$1,FALSE)</f>
        <v>163.794408952705</v>
      </c>
      <c r="AB59" s="122">
        <f>VLOOKUP($A59,'RevPAR Raw Data'!$B$6:$BE$43,'RevPAR Raw Data'!K$1,FALSE)</f>
        <v>110.889043392678</v>
      </c>
      <c r="AC59" s="123">
        <f>VLOOKUP($A59,'RevPAR Raw Data'!$B$6:$BE$43,'RevPAR Raw Data'!L$1,FALSE)</f>
        <v>146.41770521450201</v>
      </c>
      <c r="AD59" s="122">
        <f>VLOOKUP($A59,'RevPAR Raw Data'!$B$6:$BE$43,'RevPAR Raw Data'!N$1,FALSE)</f>
        <v>99.648650064148697</v>
      </c>
      <c r="AE59" s="122">
        <f>VLOOKUP($A59,'RevPAR Raw Data'!$B$6:$BE$43,'RevPAR Raw Data'!O$1,FALSE)</f>
        <v>113.05837150037701</v>
      </c>
      <c r="AF59" s="123">
        <f>VLOOKUP($A59,'RevPAR Raw Data'!$B$6:$BE$43,'RevPAR Raw Data'!P$1,FALSE)</f>
        <v>106.353510782263</v>
      </c>
      <c r="AG59" s="124">
        <f>VLOOKUP($A59,'RevPAR Raw Data'!$B$6:$BE$43,'RevPAR Raw Data'!R$1,FALSE)</f>
        <v>134.970792519577</v>
      </c>
    </row>
    <row r="60" spans="1:33" x14ac:dyDescent="0.25">
      <c r="A60" s="101" t="s">
        <v>132</v>
      </c>
      <c r="B60" s="89">
        <f>(VLOOKUP($A59,'Occupancy Raw Data'!$B$8:$BE$51,'Occupancy Raw Data'!T$3,FALSE))/100</f>
        <v>-1.2606728137297702E-3</v>
      </c>
      <c r="C60" s="90">
        <f>(VLOOKUP($A59,'Occupancy Raw Data'!$B$8:$BE$51,'Occupancy Raw Data'!U$3,FALSE))/100</f>
        <v>-3.59891011472179E-2</v>
      </c>
      <c r="D60" s="90">
        <f>(VLOOKUP($A59,'Occupancy Raw Data'!$B$8:$BE$51,'Occupancy Raw Data'!V$3,FALSE))/100</f>
        <v>-5.0465116716459299E-2</v>
      </c>
      <c r="E60" s="90">
        <f>(VLOOKUP($A59,'Occupancy Raw Data'!$B$8:$BE$51,'Occupancy Raw Data'!W$3,FALSE))/100</f>
        <v>-8.7148323390807705E-2</v>
      </c>
      <c r="F60" s="90">
        <f>(VLOOKUP($A59,'Occupancy Raw Data'!$B$8:$BE$51,'Occupancy Raw Data'!X$3,FALSE))/100</f>
        <v>-0.118054709021087</v>
      </c>
      <c r="G60" s="90">
        <f>(VLOOKUP($A59,'Occupancy Raw Data'!$B$8:$BE$51,'Occupancy Raw Data'!Y$3,FALSE))/100</f>
        <v>-6.1225731105895104E-2</v>
      </c>
      <c r="H60" s="91">
        <f>(VLOOKUP($A59,'Occupancy Raw Data'!$B$8:$BE$51,'Occupancy Raw Data'!AA$3,FALSE))/100</f>
        <v>-8.366107070006161E-2</v>
      </c>
      <c r="I60" s="91">
        <f>(VLOOKUP($A59,'Occupancy Raw Data'!$B$8:$BE$51,'Occupancy Raw Data'!AB$3,FALSE))/100</f>
        <v>-8.6014098342619208E-2</v>
      </c>
      <c r="J60" s="90">
        <f>(VLOOKUP($A59,'Occupancy Raw Data'!$B$8:$BE$51,'Occupancy Raw Data'!AC$3,FALSE))/100</f>
        <v>-8.4888883456162106E-2</v>
      </c>
      <c r="K60" s="92">
        <f>(VLOOKUP($A59,'Occupancy Raw Data'!$B$8:$BE$51,'Occupancy Raw Data'!AE$3,FALSE))/100</f>
        <v>-6.7951462027402695E-2</v>
      </c>
      <c r="M60" s="89">
        <f>(VLOOKUP($A59,'ADR Raw Data'!$B$6:$BE$49,'ADR Raw Data'!T$1,FALSE))/100</f>
        <v>1.7458914376582101E-2</v>
      </c>
      <c r="N60" s="90">
        <f>(VLOOKUP($A59,'ADR Raw Data'!$B$6:$BE$49,'ADR Raw Data'!U$1,FALSE))/100</f>
        <v>1.9473265884464498E-2</v>
      </c>
      <c r="O60" s="90">
        <f>(VLOOKUP($A59,'ADR Raw Data'!$B$6:$BE$49,'ADR Raw Data'!V$1,FALSE))/100</f>
        <v>3.6750429046179797E-2</v>
      </c>
      <c r="P60" s="90">
        <f>(VLOOKUP($A59,'ADR Raw Data'!$B$6:$BE$49,'ADR Raw Data'!W$1,FALSE))/100</f>
        <v>8.7139811952177612E-3</v>
      </c>
      <c r="Q60" s="90">
        <f>(VLOOKUP($A59,'ADR Raw Data'!$B$6:$BE$49,'ADR Raw Data'!X$1,FALSE))/100</f>
        <v>-3.14965852932996E-2</v>
      </c>
      <c r="R60" s="90">
        <f>(VLOOKUP($A59,'ADR Raw Data'!$B$6:$BE$49,'ADR Raw Data'!Y$1,FALSE))/100</f>
        <v>1.3809148527861E-2</v>
      </c>
      <c r="S60" s="91">
        <f>(VLOOKUP($A59,'ADR Raw Data'!$B$6:$BE$49,'ADR Raw Data'!AA$1,FALSE))/100</f>
        <v>-3.51705604788295E-2</v>
      </c>
      <c r="T60" s="91">
        <f>(VLOOKUP($A59,'ADR Raw Data'!$B$6:$BE$49,'ADR Raw Data'!AB$1,FALSE))/100</f>
        <v>-1.73973511592364E-2</v>
      </c>
      <c r="U60" s="90">
        <f>(VLOOKUP($A59,'ADR Raw Data'!$B$6:$BE$49,'ADR Raw Data'!AC$1,FALSE))/100</f>
        <v>-2.5819106353691203E-2</v>
      </c>
      <c r="V60" s="92">
        <f>(VLOOKUP($A59,'ADR Raw Data'!$B$6:$BE$49,'ADR Raw Data'!AE$1,FALSE))/100</f>
        <v>5.8197108835779995E-3</v>
      </c>
      <c r="X60" s="89">
        <f>(VLOOKUP($A59,'RevPAR Raw Data'!$B$6:$BE$43,'RevPAR Raw Data'!T$1,FALSE))/100</f>
        <v>1.61762315841406E-2</v>
      </c>
      <c r="Y60" s="90">
        <f>(VLOOKUP($A59,'RevPAR Raw Data'!$B$6:$BE$43,'RevPAR Raw Data'!U$1,FALSE))/100</f>
        <v>-1.7216660598336E-2</v>
      </c>
      <c r="Z60" s="90">
        <f>(VLOOKUP($A59,'RevPAR Raw Data'!$B$6:$BE$43,'RevPAR Raw Data'!V$1,FALSE))/100</f>
        <v>-1.5569302361474899E-2</v>
      </c>
      <c r="AA60" s="90">
        <f>(VLOOKUP($A59,'RevPAR Raw Data'!$B$6:$BE$43,'RevPAR Raw Data'!W$1,FALSE))/100</f>
        <v>-7.91937510468122E-2</v>
      </c>
      <c r="AB60" s="90">
        <f>(VLOOKUP($A59,'RevPAR Raw Data'!$B$6:$BE$43,'RevPAR Raw Data'!X$1,FALSE))/100</f>
        <v>-0.14583297410242899</v>
      </c>
      <c r="AC60" s="90">
        <f>(VLOOKUP($A59,'RevPAR Raw Data'!$B$6:$BE$43,'RevPAR Raw Data'!Y$1,FALSE))/100</f>
        <v>-4.8262057792602307E-2</v>
      </c>
      <c r="AD60" s="91">
        <f>(VLOOKUP($A59,'RevPAR Raw Data'!$B$6:$BE$43,'RevPAR Raw Data'!AA$1,FALSE))/100</f>
        <v>-0.115889224432111</v>
      </c>
      <c r="AE60" s="91">
        <f>(VLOOKUP($A59,'RevPAR Raw Data'!$B$6:$BE$43,'RevPAR Raw Data'!AB$1,FALSE))/100</f>
        <v>-0.10191503202834401</v>
      </c>
      <c r="AF60" s="90">
        <f>(VLOOKUP($A59,'RevPAR Raw Data'!$B$6:$BE$43,'RevPAR Raw Data'!AC$1,FALSE))/100</f>
        <v>-0.10851623469965199</v>
      </c>
      <c r="AG60" s="92">
        <f>(VLOOKUP($A59,'RevPAR Raw Data'!$B$6:$BE$43,'RevPAR Raw Data'!AE$1,FALSE))/100</f>
        <v>-6.2527209006940601E-2</v>
      </c>
    </row>
    <row r="61" spans="1:33" x14ac:dyDescent="0.25">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5">
      <c r="A62" s="116" t="s">
        <v>84</v>
      </c>
      <c r="B62" s="117">
        <f>(VLOOKUP($A62,'Occupancy Raw Data'!$B$8:$BE$45,'Occupancy Raw Data'!G$3,FALSE))/100</f>
        <v>0.614140773620798</v>
      </c>
      <c r="C62" s="118">
        <f>(VLOOKUP($A62,'Occupancy Raw Data'!$B$8:$BE$45,'Occupancy Raw Data'!H$3,FALSE))/100</f>
        <v>0.80944831959416608</v>
      </c>
      <c r="D62" s="118">
        <f>(VLOOKUP($A62,'Occupancy Raw Data'!$B$8:$BE$45,'Occupancy Raw Data'!I$3,FALSE))/100</f>
        <v>0.90710209258084906</v>
      </c>
      <c r="E62" s="118">
        <f>(VLOOKUP($A62,'Occupancy Raw Data'!$B$8:$BE$45,'Occupancy Raw Data'!J$3,FALSE))/100</f>
        <v>0.81969985203973705</v>
      </c>
      <c r="F62" s="118">
        <f>(VLOOKUP($A62,'Occupancy Raw Data'!$B$8:$BE$45,'Occupancy Raw Data'!K$3,FALSE))/100</f>
        <v>0.65937433946311497</v>
      </c>
      <c r="G62" s="119">
        <f>(VLOOKUP($A62,'Occupancy Raw Data'!$B$8:$BE$45,'Occupancy Raw Data'!L$3,FALSE))/100</f>
        <v>0.7619530754597329</v>
      </c>
      <c r="H62" s="99">
        <f>(VLOOKUP($A62,'Occupancy Raw Data'!$B$8:$BE$45,'Occupancy Raw Data'!N$3,FALSE))/100</f>
        <v>0.67089410272669592</v>
      </c>
      <c r="I62" s="99">
        <f>(VLOOKUP($A62,'Occupancy Raw Data'!$B$8:$BE$45,'Occupancy Raw Data'!O$3,FALSE))/100</f>
        <v>0.73620798985415303</v>
      </c>
      <c r="J62" s="119">
        <f>(VLOOKUP($A62,'Occupancy Raw Data'!$B$8:$BE$45,'Occupancy Raw Data'!P$3,FALSE))/100</f>
        <v>0.70355104629042398</v>
      </c>
      <c r="K62" s="120">
        <f>(VLOOKUP($A62,'Occupancy Raw Data'!$B$8:$BE$45,'Occupancy Raw Data'!R$3,FALSE))/100</f>
        <v>0.74526678141135905</v>
      </c>
      <c r="M62" s="121">
        <f>VLOOKUP($A62,'ADR Raw Data'!$B$6:$BE$43,'ADR Raw Data'!G$1,FALSE)</f>
        <v>187.44774565479199</v>
      </c>
      <c r="N62" s="122">
        <f>VLOOKUP($A62,'ADR Raw Data'!$B$6:$BE$43,'ADR Raw Data'!H$1,FALSE)</f>
        <v>233.509729729729</v>
      </c>
      <c r="O62" s="122">
        <f>VLOOKUP($A62,'ADR Raw Data'!$B$6:$BE$43,'ADR Raw Data'!I$1,FALSE)</f>
        <v>252.09989397646501</v>
      </c>
      <c r="P62" s="122">
        <f>VLOOKUP($A62,'ADR Raw Data'!$B$6:$BE$43,'ADR Raw Data'!J$1,FALSE)</f>
        <v>238.12657555440899</v>
      </c>
      <c r="Q62" s="122">
        <f>VLOOKUP($A62,'ADR Raw Data'!$B$6:$BE$43,'ADR Raw Data'!K$1,FALSE)</f>
        <v>206.44232729604099</v>
      </c>
      <c r="R62" s="123">
        <f>VLOOKUP($A62,'ADR Raw Data'!$B$6:$BE$43,'ADR Raw Data'!L$1,FALSE)</f>
        <v>226.81942576564501</v>
      </c>
      <c r="S62" s="122">
        <f>VLOOKUP($A62,'ADR Raw Data'!$B$6:$BE$43,'ADR Raw Data'!N$1,FALSE)</f>
        <v>164.513097038437</v>
      </c>
      <c r="T62" s="122">
        <f>VLOOKUP($A62,'ADR Raw Data'!$B$6:$BE$43,'ADR Raw Data'!O$1,FALSE)</f>
        <v>167.73136089577901</v>
      </c>
      <c r="U62" s="123">
        <f>VLOOKUP($A62,'ADR Raw Data'!$B$6:$BE$43,'ADR Raw Data'!P$1,FALSE)</f>
        <v>166.19692053477499</v>
      </c>
      <c r="V62" s="124">
        <f>VLOOKUP($A62,'ADR Raw Data'!$B$6:$BE$43,'ADR Raw Data'!R$1,FALSE)</f>
        <v>210.468223734856</v>
      </c>
      <c r="X62" s="121">
        <f>VLOOKUP($A62,'RevPAR Raw Data'!$B$6:$BE$43,'RevPAR Raw Data'!G$1,FALSE)</f>
        <v>115.119303529909</v>
      </c>
      <c r="Y62" s="122">
        <f>VLOOKUP($A62,'RevPAR Raw Data'!$B$6:$BE$43,'RevPAR Raw Data'!H$1,FALSE)</f>
        <v>189.01405833861699</v>
      </c>
      <c r="Z62" s="122">
        <f>VLOOKUP($A62,'RevPAR Raw Data'!$B$6:$BE$43,'RevPAR Raw Data'!I$1,FALSE)</f>
        <v>228.680341365461</v>
      </c>
      <c r="AA62" s="122">
        <f>VLOOKUP($A62,'RevPAR Raw Data'!$B$6:$BE$43,'RevPAR Raw Data'!J$1,FALSE)</f>
        <v>195.19231874867799</v>
      </c>
      <c r="AB62" s="122">
        <f>VLOOKUP($A62,'RevPAR Raw Data'!$B$6:$BE$43,'RevPAR Raw Data'!K$1,FALSE)</f>
        <v>136.122773198055</v>
      </c>
      <c r="AC62" s="123">
        <f>VLOOKUP($A62,'RevPAR Raw Data'!$B$6:$BE$43,'RevPAR Raw Data'!L$1,FALSE)</f>
        <v>172.82575903614401</v>
      </c>
      <c r="AD62" s="122">
        <f>VLOOKUP($A62,'RevPAR Raw Data'!$B$6:$BE$43,'RevPAR Raw Data'!N$1,FALSE)</f>
        <v>110.37086662439199</v>
      </c>
      <c r="AE62" s="122">
        <f>VLOOKUP($A62,'RevPAR Raw Data'!$B$6:$BE$43,'RevPAR Raw Data'!O$1,FALSE)</f>
        <v>123.48516804058301</v>
      </c>
      <c r="AF62" s="123">
        <f>VLOOKUP($A62,'RevPAR Raw Data'!$B$6:$BE$43,'RevPAR Raw Data'!P$1,FALSE)</f>
        <v>116.928017332487</v>
      </c>
      <c r="AG62" s="124">
        <f>VLOOKUP($A62,'RevPAR Raw Data'!$B$6:$BE$43,'RevPAR Raw Data'!R$1,FALSE)</f>
        <v>156.85497569224199</v>
      </c>
    </row>
    <row r="63" spans="1:33" x14ac:dyDescent="0.25">
      <c r="A63" s="101" t="s">
        <v>132</v>
      </c>
      <c r="B63" s="89">
        <f>(VLOOKUP($A62,'Occupancy Raw Data'!$B$8:$BE$51,'Occupancy Raw Data'!T$3,FALSE))/100</f>
        <v>1.4185104435642099E-2</v>
      </c>
      <c r="C63" s="90">
        <f>(VLOOKUP($A62,'Occupancy Raw Data'!$B$8:$BE$51,'Occupancy Raw Data'!U$3,FALSE))/100</f>
        <v>-0.103613675330592</v>
      </c>
      <c r="D63" s="90">
        <f>(VLOOKUP($A62,'Occupancy Raw Data'!$B$8:$BE$51,'Occupancy Raw Data'!V$3,FALSE))/100</f>
        <v>-5.4764704731362697E-2</v>
      </c>
      <c r="E63" s="90">
        <f>(VLOOKUP($A62,'Occupancy Raw Data'!$B$8:$BE$51,'Occupancy Raw Data'!W$3,FALSE))/100</f>
        <v>-0.1019069674464</v>
      </c>
      <c r="F63" s="90">
        <f>(VLOOKUP($A62,'Occupancy Raw Data'!$B$8:$BE$51,'Occupancy Raw Data'!X$3,FALSE))/100</f>
        <v>-0.121196906205099</v>
      </c>
      <c r="G63" s="90">
        <f>(VLOOKUP($A62,'Occupancy Raw Data'!$B$8:$BE$51,'Occupancy Raw Data'!Y$3,FALSE))/100</f>
        <v>-7.7816033047485092E-2</v>
      </c>
      <c r="H63" s="91">
        <f>(VLOOKUP($A62,'Occupancy Raw Data'!$B$8:$BE$51,'Occupancy Raw Data'!AA$3,FALSE))/100</f>
        <v>-2.6746648162379798E-2</v>
      </c>
      <c r="I63" s="91">
        <f>(VLOOKUP($A62,'Occupancy Raw Data'!$B$8:$BE$51,'Occupancy Raw Data'!AB$3,FALSE))/100</f>
        <v>-2.72218353556298E-2</v>
      </c>
      <c r="J63" s="90">
        <f>(VLOOKUP($A62,'Occupancy Raw Data'!$B$8:$BE$51,'Occupancy Raw Data'!AC$3,FALSE))/100</f>
        <v>-2.6995328104052797E-2</v>
      </c>
      <c r="K63" s="92">
        <f>(VLOOKUP($A62,'Occupancy Raw Data'!$B$8:$BE$51,'Occupancy Raw Data'!AE$3,FALSE))/100</f>
        <v>-6.4638901915193697E-2</v>
      </c>
      <c r="M63" s="89">
        <f>(VLOOKUP($A62,'ADR Raw Data'!$B$6:$BE$49,'ADR Raw Data'!T$1,FALSE))/100</f>
        <v>-6.8254403371479602E-2</v>
      </c>
      <c r="N63" s="90">
        <f>(VLOOKUP($A62,'ADR Raw Data'!$B$6:$BE$49,'ADR Raw Data'!U$1,FALSE))/100</f>
        <v>-3.2447659342911599E-2</v>
      </c>
      <c r="O63" s="90">
        <f>(VLOOKUP($A62,'ADR Raw Data'!$B$6:$BE$49,'ADR Raw Data'!V$1,FALSE))/100</f>
        <v>-1.9539432768593299E-2</v>
      </c>
      <c r="P63" s="90">
        <f>(VLOOKUP($A62,'ADR Raw Data'!$B$6:$BE$49,'ADR Raw Data'!W$1,FALSE))/100</f>
        <v>-3.7231253376943697E-2</v>
      </c>
      <c r="Q63" s="90">
        <f>(VLOOKUP($A62,'ADR Raw Data'!$B$6:$BE$49,'ADR Raw Data'!X$1,FALSE))/100</f>
        <v>-2.3418104929370801E-2</v>
      </c>
      <c r="R63" s="90">
        <f>(VLOOKUP($A62,'ADR Raw Data'!$B$6:$BE$49,'ADR Raw Data'!Y$1,FALSE))/100</f>
        <v>-3.4833372920861701E-2</v>
      </c>
      <c r="S63" s="91">
        <f>(VLOOKUP($A62,'ADR Raw Data'!$B$6:$BE$49,'ADR Raw Data'!AA$1,FALSE))/100</f>
        <v>1.1796484108482901E-2</v>
      </c>
      <c r="T63" s="91">
        <f>(VLOOKUP($A62,'ADR Raw Data'!$B$6:$BE$49,'ADR Raw Data'!AB$1,FALSE))/100</f>
        <v>2.4058489368317303E-2</v>
      </c>
      <c r="U63" s="90">
        <f>(VLOOKUP($A62,'ADR Raw Data'!$B$6:$BE$49,'ADR Raw Data'!AC$1,FALSE))/100</f>
        <v>1.82335720528711E-2</v>
      </c>
      <c r="V63" s="92">
        <f>(VLOOKUP($A62,'ADR Raw Data'!$B$6:$BE$49,'ADR Raw Data'!AE$1,FALSE))/100</f>
        <v>-2.7378173289565901E-2</v>
      </c>
      <c r="X63" s="89">
        <f>(VLOOKUP($A62,'RevPAR Raw Data'!$B$6:$BE$43,'RevPAR Raw Data'!T$1,FALSE))/100</f>
        <v>-5.5037494775854297E-2</v>
      </c>
      <c r="Y63" s="90">
        <f>(VLOOKUP($A62,'RevPAR Raw Data'!$B$6:$BE$43,'RevPAR Raw Data'!U$1,FALSE))/100</f>
        <v>-0.13269931343310901</v>
      </c>
      <c r="Z63" s="90">
        <f>(VLOOKUP($A62,'RevPAR Raw Data'!$B$6:$BE$43,'RevPAR Raw Data'!V$1,FALSE))/100</f>
        <v>-7.3234066233765702E-2</v>
      </c>
      <c r="AA63" s="90">
        <f>(VLOOKUP($A62,'RevPAR Raw Data'!$B$6:$BE$43,'RevPAR Raw Data'!W$1,FALSE))/100</f>
        <v>-0.13534409669747099</v>
      </c>
      <c r="AB63" s="90">
        <f>(VLOOKUP($A62,'RevPAR Raw Data'!$B$6:$BE$43,'RevPAR Raw Data'!X$1,FALSE))/100</f>
        <v>-0.141776809267844</v>
      </c>
      <c r="AC63" s="90">
        <f>(VLOOKUP($A62,'RevPAR Raw Data'!$B$6:$BE$43,'RevPAR Raw Data'!Y$1,FALSE))/100</f>
        <v>-0.10993881106998099</v>
      </c>
      <c r="AD63" s="91">
        <f>(VLOOKUP($A62,'RevPAR Raw Data'!$B$6:$BE$43,'RevPAR Raw Data'!AA$1,FALSE))/100</f>
        <v>-1.5265680463899501E-2</v>
      </c>
      <c r="AE63" s="91">
        <f>(VLOOKUP($A62,'RevPAR Raw Data'!$B$6:$BE$43,'RevPAR Raw Data'!AB$1,FALSE))/100</f>
        <v>-3.8182622238019997E-3</v>
      </c>
      <c r="AF63" s="90">
        <f>(VLOOKUP($A62,'RevPAR Raw Data'!$B$6:$BE$43,'RevPAR Raw Data'!AC$1,FALSE))/100</f>
        <v>-9.2539773112578407E-3</v>
      </c>
      <c r="AG63" s="92">
        <f>(VLOOKUP($A62,'RevPAR Raw Data'!$B$6:$BE$43,'RevPAR Raw Data'!AE$1,FALSE))/100</f>
        <v>-9.0247380146878095E-2</v>
      </c>
    </row>
    <row r="64" spans="1:33" x14ac:dyDescent="0.25">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5">
      <c r="A65" s="116" t="s">
        <v>85</v>
      </c>
      <c r="B65" s="117">
        <f>(VLOOKUP($A65,'Occupancy Raw Data'!$B$8:$BE$45,'Occupancy Raw Data'!G$3,FALSE))/100</f>
        <v>0.49077405129395302</v>
      </c>
      <c r="C65" s="118">
        <f>(VLOOKUP($A65,'Occupancy Raw Data'!$B$8:$BE$45,'Occupancy Raw Data'!H$3,FALSE))/100</f>
        <v>0.65811767436462798</v>
      </c>
      <c r="D65" s="118">
        <f>(VLOOKUP($A65,'Occupancy Raw Data'!$B$8:$BE$45,'Occupancy Raw Data'!I$3,FALSE))/100</f>
        <v>0.732621562028548</v>
      </c>
      <c r="E65" s="118">
        <f>(VLOOKUP($A65,'Occupancy Raw Data'!$B$8:$BE$45,'Occupancy Raw Data'!J$3,FALSE))/100</f>
        <v>0.72647092955784998</v>
      </c>
      <c r="F65" s="118">
        <f>(VLOOKUP($A65,'Occupancy Raw Data'!$B$8:$BE$45,'Occupancy Raw Data'!K$3,FALSE))/100</f>
        <v>0.62748056168039901</v>
      </c>
      <c r="G65" s="119">
        <f>(VLOOKUP($A65,'Occupancy Raw Data'!$B$8:$BE$45,'Occupancy Raw Data'!L$3,FALSE))/100</f>
        <v>0.64709295578507597</v>
      </c>
      <c r="H65" s="99">
        <f>(VLOOKUP($A65,'Occupancy Raw Data'!$B$8:$BE$45,'Occupancy Raw Data'!N$3,FALSE))/100</f>
        <v>0.63537193918997303</v>
      </c>
      <c r="I65" s="99">
        <f>(VLOOKUP($A65,'Occupancy Raw Data'!$B$8:$BE$45,'Occupancy Raw Data'!O$3,FALSE))/100</f>
        <v>0.68155970755483297</v>
      </c>
      <c r="J65" s="119">
        <f>(VLOOKUP($A65,'Occupancy Raw Data'!$B$8:$BE$45,'Occupancy Raw Data'!P$3,FALSE))/100</f>
        <v>0.65846582337240311</v>
      </c>
      <c r="K65" s="120">
        <f>(VLOOKUP($A65,'Occupancy Raw Data'!$B$8:$BE$45,'Occupancy Raw Data'!R$3,FALSE))/100</f>
        <v>0.650342346524312</v>
      </c>
      <c r="M65" s="121">
        <f>VLOOKUP($A65,'ADR Raw Data'!$B$6:$BE$43,'ADR Raw Data'!G$1,FALSE)</f>
        <v>141.389538898084</v>
      </c>
      <c r="N65" s="122">
        <f>VLOOKUP($A65,'ADR Raw Data'!$B$6:$BE$43,'ADR Raw Data'!H$1,FALSE)</f>
        <v>164.395568682771</v>
      </c>
      <c r="O65" s="122">
        <f>VLOOKUP($A65,'ADR Raw Data'!$B$6:$BE$43,'ADR Raw Data'!I$1,FALSE)</f>
        <v>173.09200538571201</v>
      </c>
      <c r="P65" s="122">
        <f>VLOOKUP($A65,'ADR Raw Data'!$B$6:$BE$43,'ADR Raw Data'!J$1,FALSE)</f>
        <v>171.388760383386</v>
      </c>
      <c r="Q65" s="122">
        <f>VLOOKUP($A65,'ADR Raw Data'!$B$6:$BE$43,'ADR Raw Data'!K$1,FALSE)</f>
        <v>153.42530978361299</v>
      </c>
      <c r="R65" s="123">
        <f>VLOOKUP($A65,'ADR Raw Data'!$B$6:$BE$43,'ADR Raw Data'!L$1,FALSE)</f>
        <v>162.317709827833</v>
      </c>
      <c r="S65" s="122">
        <f>VLOOKUP($A65,'ADR Raw Data'!$B$6:$BE$43,'ADR Raw Data'!N$1,FALSE)</f>
        <v>140.922553424657</v>
      </c>
      <c r="T65" s="122">
        <f>VLOOKUP($A65,'ADR Raw Data'!$B$6:$BE$43,'ADR Raw Data'!O$1,FALSE)</f>
        <v>138.88934105227301</v>
      </c>
      <c r="U65" s="123">
        <f>VLOOKUP($A65,'ADR Raw Data'!$B$6:$BE$43,'ADR Raw Data'!P$1,FALSE)</f>
        <v>139.87029256256599</v>
      </c>
      <c r="V65" s="124">
        <f>VLOOKUP($A65,'ADR Raw Data'!$B$6:$BE$43,'ADR Raw Data'!R$1,FALSE)</f>
        <v>155.824049913327</v>
      </c>
      <c r="X65" s="121">
        <f>VLOOKUP($A65,'RevPAR Raw Data'!$B$6:$BE$43,'RevPAR Raw Data'!G$1,FALSE)</f>
        <v>69.390316815597004</v>
      </c>
      <c r="Y65" s="122">
        <f>VLOOKUP($A65,'RevPAR Raw Data'!$B$6:$BE$43,'RevPAR Raw Data'!H$1,FALSE)</f>
        <v>108.19162933735601</v>
      </c>
      <c r="Z65" s="122">
        <f>VLOOKUP($A65,'RevPAR Raw Data'!$B$6:$BE$43,'RevPAR Raw Data'!I$1,FALSE)</f>
        <v>126.810935360334</v>
      </c>
      <c r="AA65" s="122">
        <f>VLOOKUP($A65,'RevPAR Raw Data'!$B$6:$BE$43,'RevPAR Raw Data'!J$1,FALSE)</f>
        <v>124.50895207148599</v>
      </c>
      <c r="AB65" s="122">
        <f>VLOOKUP($A65,'RevPAR Raw Data'!$B$6:$BE$43,'RevPAR Raw Data'!K$1,FALSE)</f>
        <v>96.271399559011201</v>
      </c>
      <c r="AC65" s="123">
        <f>VLOOKUP($A65,'RevPAR Raw Data'!$B$6:$BE$43,'RevPAR Raw Data'!L$1,FALSE)</f>
        <v>105.034646628757</v>
      </c>
      <c r="AD65" s="122">
        <f>VLOOKUP($A65,'RevPAR Raw Data'!$B$6:$BE$43,'RevPAR Raw Data'!N$1,FALSE)</f>
        <v>89.538236045027205</v>
      </c>
      <c r="AE65" s="122">
        <f>VLOOKUP($A65,'RevPAR Raw Data'!$B$6:$BE$43,'RevPAR Raw Data'!O$1,FALSE)</f>
        <v>94.661378670070704</v>
      </c>
      <c r="AF65" s="123">
        <f>VLOOKUP($A65,'RevPAR Raw Data'!$B$6:$BE$43,'RevPAR Raw Data'!P$1,FALSE)</f>
        <v>92.099807357548997</v>
      </c>
      <c r="AG65" s="124">
        <f>VLOOKUP($A65,'RevPAR Raw Data'!$B$6:$BE$43,'RevPAR Raw Data'!R$1,FALSE)</f>
        <v>101.338978265554</v>
      </c>
    </row>
    <row r="66" spans="1:33" x14ac:dyDescent="0.25">
      <c r="A66" s="101" t="s">
        <v>132</v>
      </c>
      <c r="B66" s="89">
        <f>(VLOOKUP($A65,'Occupancy Raw Data'!$B$8:$BE$51,'Occupancy Raw Data'!T$3,FALSE))/100</f>
        <v>-9.7260006362040005E-2</v>
      </c>
      <c r="C66" s="90">
        <f>(VLOOKUP($A65,'Occupancy Raw Data'!$B$8:$BE$51,'Occupancy Raw Data'!U$3,FALSE))/100</f>
        <v>-0.11386813375773601</v>
      </c>
      <c r="D66" s="90">
        <f>(VLOOKUP($A65,'Occupancy Raw Data'!$B$8:$BE$51,'Occupancy Raw Data'!V$3,FALSE))/100</f>
        <v>-0.14231882882737598</v>
      </c>
      <c r="E66" s="90">
        <f>(VLOOKUP($A65,'Occupancy Raw Data'!$B$8:$BE$51,'Occupancy Raw Data'!W$3,FALSE))/100</f>
        <v>-0.13379180702341401</v>
      </c>
      <c r="F66" s="90">
        <f>(VLOOKUP($A65,'Occupancy Raw Data'!$B$8:$BE$51,'Occupancy Raw Data'!X$3,FALSE))/100</f>
        <v>-0.15095595223181499</v>
      </c>
      <c r="G66" s="90">
        <f>(VLOOKUP($A65,'Occupancy Raw Data'!$B$8:$BE$51,'Occupancy Raw Data'!Y$3,FALSE))/100</f>
        <v>-0.129841346981169</v>
      </c>
      <c r="H66" s="91">
        <f>(VLOOKUP($A65,'Occupancy Raw Data'!$B$8:$BE$51,'Occupancy Raw Data'!AA$3,FALSE))/100</f>
        <v>-4.8618829267089499E-2</v>
      </c>
      <c r="I66" s="91">
        <f>(VLOOKUP($A65,'Occupancy Raw Data'!$B$8:$BE$51,'Occupancy Raw Data'!AB$3,FALSE))/100</f>
        <v>-8.9506408570210597E-2</v>
      </c>
      <c r="J66" s="90">
        <f>(VLOOKUP($A65,'Occupancy Raw Data'!$B$8:$BE$51,'Occupancy Raw Data'!AC$3,FALSE))/100</f>
        <v>-7.0227685985479002E-2</v>
      </c>
      <c r="K66" s="92">
        <f>(VLOOKUP($A65,'Occupancy Raw Data'!$B$8:$BE$51,'Occupancy Raw Data'!AE$3,FALSE))/100</f>
        <v>-0.11339681062495201</v>
      </c>
      <c r="M66" s="89">
        <f>(VLOOKUP($A65,'ADR Raw Data'!$B$6:$BE$49,'ADR Raw Data'!T$1,FALSE))/100</f>
        <v>-7.0265823439197406E-2</v>
      </c>
      <c r="N66" s="90">
        <f>(VLOOKUP($A65,'ADR Raw Data'!$B$6:$BE$49,'ADR Raw Data'!U$1,FALSE))/100</f>
        <v>-8.0137835121850604E-2</v>
      </c>
      <c r="O66" s="90">
        <f>(VLOOKUP($A65,'ADR Raw Data'!$B$6:$BE$49,'ADR Raw Data'!V$1,FALSE))/100</f>
        <v>-7.6343482272050803E-2</v>
      </c>
      <c r="P66" s="90">
        <f>(VLOOKUP($A65,'ADR Raw Data'!$B$6:$BE$49,'ADR Raw Data'!W$1,FALSE))/100</f>
        <v>-5.81844458822601E-2</v>
      </c>
      <c r="Q66" s="90">
        <f>(VLOOKUP($A65,'ADR Raw Data'!$B$6:$BE$49,'ADR Raw Data'!X$1,FALSE))/100</f>
        <v>-7.2555069784001308E-2</v>
      </c>
      <c r="R66" s="90">
        <f>(VLOOKUP($A65,'ADR Raw Data'!$B$6:$BE$49,'ADR Raw Data'!Y$1,FALSE))/100</f>
        <v>-7.1993998199955389E-2</v>
      </c>
      <c r="S66" s="91">
        <f>(VLOOKUP($A65,'ADR Raw Data'!$B$6:$BE$49,'ADR Raw Data'!AA$1,FALSE))/100</f>
        <v>-5.35417144187623E-2</v>
      </c>
      <c r="T66" s="91">
        <f>(VLOOKUP($A65,'ADR Raw Data'!$B$6:$BE$49,'ADR Raw Data'!AB$1,FALSE))/100</f>
        <v>-6.2527955031514593E-2</v>
      </c>
      <c r="U66" s="90">
        <f>(VLOOKUP($A65,'ADR Raw Data'!$B$6:$BE$49,'ADR Raw Data'!AC$1,FALSE))/100</f>
        <v>-5.8129675791200902E-2</v>
      </c>
      <c r="V66" s="92">
        <f>(VLOOKUP($A65,'ADR Raw Data'!$B$6:$BE$49,'ADR Raw Data'!AE$1,FALSE))/100</f>
        <v>-7.0404449224549498E-2</v>
      </c>
      <c r="X66" s="89">
        <f>(VLOOKUP($A65,'RevPAR Raw Data'!$B$6:$BE$43,'RevPAR Raw Data'!T$1,FALSE))/100</f>
        <v>-0.160691775366507</v>
      </c>
      <c r="Y66" s="90">
        <f>(VLOOKUP($A65,'RevPAR Raw Data'!$B$6:$BE$43,'RevPAR Raw Data'!U$1,FALSE))/100</f>
        <v>-0.18488082315087598</v>
      </c>
      <c r="Z66" s="90">
        <f>(VLOOKUP($A65,'RevPAR Raw Data'!$B$6:$BE$43,'RevPAR Raw Data'!V$1,FALSE))/100</f>
        <v>-0.20779719611386502</v>
      </c>
      <c r="AA66" s="90">
        <f>(VLOOKUP($A65,'RevPAR Raw Data'!$B$6:$BE$43,'RevPAR Raw Data'!W$1,FALSE))/100</f>
        <v>-0.18419165075043001</v>
      </c>
      <c r="AB66" s="90">
        <f>(VLOOKUP($A65,'RevPAR Raw Data'!$B$6:$BE$43,'RevPAR Raw Data'!X$1,FALSE))/100</f>
        <v>-0.21255840236732698</v>
      </c>
      <c r="AC66" s="90">
        <f>(VLOOKUP($A65,'RevPAR Raw Data'!$B$6:$BE$43,'RevPAR Raw Data'!Y$1,FALSE))/100</f>
        <v>-0.19248754748028202</v>
      </c>
      <c r="AD66" s="91">
        <f>(VLOOKUP($A65,'RevPAR Raw Data'!$B$6:$BE$43,'RevPAR Raw Data'!AA$1,FALSE))/100</f>
        <v>-9.9557408213858806E-2</v>
      </c>
      <c r="AE66" s="91">
        <f>(VLOOKUP($A65,'RevPAR Raw Data'!$B$6:$BE$43,'RevPAR Raw Data'!AB$1,FALSE))/100</f>
        <v>-0.14643771091161401</v>
      </c>
      <c r="AF66" s="90">
        <f>(VLOOKUP($A65,'RevPAR Raw Data'!$B$6:$BE$43,'RevPAR Raw Data'!AC$1,FALSE))/100</f>
        <v>-0.124275049158777</v>
      </c>
      <c r="AG66" s="92">
        <f>(VLOOKUP($A65,'RevPAR Raw Data'!$B$6:$BE$43,'RevPAR Raw Data'!AE$1,FALSE))/100</f>
        <v>-0.17581761985363101</v>
      </c>
    </row>
    <row r="67" spans="1:33" x14ac:dyDescent="0.25">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5">
      <c r="A68" s="116" t="s">
        <v>26</v>
      </c>
      <c r="B68" s="117">
        <f>(VLOOKUP($A68,'Occupancy Raw Data'!$B$8:$BE$45,'Occupancy Raw Data'!G$3,FALSE))/100</f>
        <v>0.45817929759704201</v>
      </c>
      <c r="C68" s="118">
        <f>(VLOOKUP($A68,'Occupancy Raw Data'!$B$8:$BE$45,'Occupancy Raw Data'!H$3,FALSE))/100</f>
        <v>0.64487060998151502</v>
      </c>
      <c r="D68" s="118">
        <f>(VLOOKUP($A68,'Occupancy Raw Data'!$B$8:$BE$45,'Occupancy Raw Data'!I$3,FALSE))/100</f>
        <v>0.75323475046210708</v>
      </c>
      <c r="E68" s="118">
        <f>(VLOOKUP($A68,'Occupancy Raw Data'!$B$8:$BE$45,'Occupancy Raw Data'!J$3,FALSE))/100</f>
        <v>0.73509704251386299</v>
      </c>
      <c r="F68" s="118">
        <f>(VLOOKUP($A68,'Occupancy Raw Data'!$B$8:$BE$45,'Occupancy Raw Data'!K$3,FALSE))/100</f>
        <v>0.61587338262476798</v>
      </c>
      <c r="G68" s="119">
        <f>(VLOOKUP($A68,'Occupancy Raw Data'!$B$8:$BE$45,'Occupancy Raw Data'!L$3,FALSE))/100</f>
        <v>0.64145101663585902</v>
      </c>
      <c r="H68" s="99">
        <f>(VLOOKUP($A68,'Occupancy Raw Data'!$B$8:$BE$45,'Occupancy Raw Data'!N$3,FALSE))/100</f>
        <v>0.59138170055452799</v>
      </c>
      <c r="I68" s="99">
        <f>(VLOOKUP($A68,'Occupancy Raw Data'!$B$8:$BE$45,'Occupancy Raw Data'!O$3,FALSE))/100</f>
        <v>0.61367837338262399</v>
      </c>
      <c r="J68" s="119">
        <f>(VLOOKUP($A68,'Occupancy Raw Data'!$B$8:$BE$45,'Occupancy Raw Data'!P$3,FALSE))/100</f>
        <v>0.60253003696857599</v>
      </c>
      <c r="K68" s="120">
        <f>(VLOOKUP($A68,'Occupancy Raw Data'!$B$8:$BE$45,'Occupancy Raw Data'!R$3,FALSE))/100</f>
        <v>0.63033073673092099</v>
      </c>
      <c r="M68" s="121">
        <f>VLOOKUP($A68,'ADR Raw Data'!$B$6:$BE$43,'ADR Raw Data'!G$1,FALSE)</f>
        <v>147.10803328290399</v>
      </c>
      <c r="N68" s="122">
        <f>VLOOKUP($A68,'ADR Raw Data'!$B$6:$BE$43,'ADR Raw Data'!H$1,FALSE)</f>
        <v>177.52268900035801</v>
      </c>
      <c r="O68" s="122">
        <f>VLOOKUP($A68,'ADR Raw Data'!$B$6:$BE$43,'ADR Raw Data'!I$1,FALSE)</f>
        <v>199.04094018404899</v>
      </c>
      <c r="P68" s="122">
        <f>VLOOKUP($A68,'ADR Raw Data'!$B$6:$BE$43,'ADR Raw Data'!J$1,FALSE)</f>
        <v>190.53197862643401</v>
      </c>
      <c r="Q68" s="122">
        <f>VLOOKUP($A68,'ADR Raw Data'!$B$6:$BE$43,'ADR Raw Data'!K$1,FALSE)</f>
        <v>157.798566873006</v>
      </c>
      <c r="R68" s="123">
        <f>VLOOKUP($A68,'ADR Raw Data'!$B$6:$BE$43,'ADR Raw Data'!L$1,FALSE)</f>
        <v>177.42555219364499</v>
      </c>
      <c r="S68" s="122">
        <f>VLOOKUP($A68,'ADR Raw Data'!$B$6:$BE$43,'ADR Raw Data'!N$1,FALSE)</f>
        <v>136.054629810509</v>
      </c>
      <c r="T68" s="122">
        <f>VLOOKUP($A68,'ADR Raw Data'!$B$6:$BE$43,'ADR Raw Data'!O$1,FALSE)</f>
        <v>133.19027108433701</v>
      </c>
      <c r="U68" s="123">
        <f>VLOOKUP($A68,'ADR Raw Data'!$B$6:$BE$43,'ADR Raw Data'!P$1,FALSE)</f>
        <v>134.59595149074801</v>
      </c>
      <c r="V68" s="124">
        <f>VLOOKUP($A68,'ADR Raw Data'!$B$6:$BE$43,'ADR Raw Data'!R$1,FALSE)</f>
        <v>165.72823684968401</v>
      </c>
      <c r="X68" s="121">
        <f>VLOOKUP($A68,'RevPAR Raw Data'!$B$6:$BE$43,'RevPAR Raw Data'!G$1,FALSE)</f>
        <v>67.401855360443605</v>
      </c>
      <c r="Y68" s="122">
        <f>VLOOKUP($A68,'RevPAR Raw Data'!$B$6:$BE$43,'RevPAR Raw Data'!H$1,FALSE)</f>
        <v>114.47916474121899</v>
      </c>
      <c r="Z68" s="122">
        <f>VLOOKUP($A68,'RevPAR Raw Data'!$B$6:$BE$43,'RevPAR Raw Data'!I$1,FALSE)</f>
        <v>149.92455291127499</v>
      </c>
      <c r="AA68" s="122">
        <f>VLOOKUP($A68,'RevPAR Raw Data'!$B$6:$BE$43,'RevPAR Raw Data'!J$1,FALSE)</f>
        <v>140.05949399260601</v>
      </c>
      <c r="AB68" s="122">
        <f>VLOOKUP($A68,'RevPAR Raw Data'!$B$6:$BE$43,'RevPAR Raw Data'!K$1,FALSE)</f>
        <v>97.183937153419507</v>
      </c>
      <c r="AC68" s="123">
        <f>VLOOKUP($A68,'RevPAR Raw Data'!$B$6:$BE$43,'RevPAR Raw Data'!L$1,FALSE)</f>
        <v>113.809800831792</v>
      </c>
      <c r="AD68" s="122">
        <f>VLOOKUP($A68,'RevPAR Raw Data'!$B$6:$BE$43,'RevPAR Raw Data'!N$1,FALSE)</f>
        <v>80.460218345656102</v>
      </c>
      <c r="AE68" s="122">
        <f>VLOOKUP($A68,'RevPAR Raw Data'!$B$6:$BE$43,'RevPAR Raw Data'!O$1,FALSE)</f>
        <v>81.735988909426894</v>
      </c>
      <c r="AF68" s="123">
        <f>VLOOKUP($A68,'RevPAR Raw Data'!$B$6:$BE$43,'RevPAR Raw Data'!P$1,FALSE)</f>
        <v>81.098103627541505</v>
      </c>
      <c r="AG68" s="124">
        <f>VLOOKUP($A68,'RevPAR Raw Data'!$B$6:$BE$43,'RevPAR Raw Data'!R$1,FALSE)</f>
        <v>104.463601630578</v>
      </c>
    </row>
    <row r="69" spans="1:33" x14ac:dyDescent="0.25">
      <c r="A69" s="101" t="s">
        <v>132</v>
      </c>
      <c r="B69" s="89">
        <f>(VLOOKUP($A68,'Occupancy Raw Data'!$B$8:$BE$51,'Occupancy Raw Data'!T$3,FALSE))/100</f>
        <v>-7.6433788516106606E-3</v>
      </c>
      <c r="C69" s="90">
        <f>(VLOOKUP($A68,'Occupancy Raw Data'!$B$8:$BE$51,'Occupancy Raw Data'!U$3,FALSE))/100</f>
        <v>-8.6265173902364101E-2</v>
      </c>
      <c r="D69" s="90">
        <f>(VLOOKUP($A68,'Occupancy Raw Data'!$B$8:$BE$51,'Occupancy Raw Data'!V$3,FALSE))/100</f>
        <v>-9.4877108263310597E-2</v>
      </c>
      <c r="E69" s="90">
        <f>(VLOOKUP($A68,'Occupancy Raw Data'!$B$8:$BE$51,'Occupancy Raw Data'!W$3,FALSE))/100</f>
        <v>-0.10059575560475001</v>
      </c>
      <c r="F69" s="90">
        <f>(VLOOKUP($A68,'Occupancy Raw Data'!$B$8:$BE$51,'Occupancy Raw Data'!X$3,FALSE))/100</f>
        <v>-9.31570059058629E-2</v>
      </c>
      <c r="G69" s="90">
        <f>(VLOOKUP($A68,'Occupancy Raw Data'!$B$8:$BE$51,'Occupancy Raw Data'!Y$3,FALSE))/100</f>
        <v>-8.2620994855808497E-2</v>
      </c>
      <c r="H69" s="91">
        <f>(VLOOKUP($A68,'Occupancy Raw Data'!$B$8:$BE$51,'Occupancy Raw Data'!AA$3,FALSE))/100</f>
        <v>-0.14802619566855499</v>
      </c>
      <c r="I69" s="91">
        <f>(VLOOKUP($A68,'Occupancy Raw Data'!$B$8:$BE$51,'Occupancy Raw Data'!AB$3,FALSE))/100</f>
        <v>-0.12802139977584401</v>
      </c>
      <c r="J69" s="90">
        <f>(VLOOKUP($A68,'Occupancy Raw Data'!$B$8:$BE$51,'Occupancy Raw Data'!AC$3,FALSE))/100</f>
        <v>-0.13795478125952201</v>
      </c>
      <c r="K69" s="92">
        <f>(VLOOKUP($A68,'Occupancy Raw Data'!$B$8:$BE$51,'Occupancy Raw Data'!AE$3,FALSE))/100</f>
        <v>-9.8426330895755199E-2</v>
      </c>
      <c r="M69" s="89">
        <f>(VLOOKUP($A68,'ADR Raw Data'!$B$6:$BE$49,'ADR Raw Data'!T$1,FALSE))/100</f>
        <v>4.89881864815871E-2</v>
      </c>
      <c r="N69" s="90">
        <f>(VLOOKUP($A68,'ADR Raw Data'!$B$6:$BE$49,'ADR Raw Data'!U$1,FALSE))/100</f>
        <v>-1.4989063589747899E-3</v>
      </c>
      <c r="O69" s="90">
        <f>(VLOOKUP($A68,'ADR Raw Data'!$B$6:$BE$49,'ADR Raw Data'!V$1,FALSE))/100</f>
        <v>5.2045697136465598E-2</v>
      </c>
      <c r="P69" s="90">
        <f>(VLOOKUP($A68,'ADR Raw Data'!$B$6:$BE$49,'ADR Raw Data'!W$1,FALSE))/100</f>
        <v>2.6864080331008799E-2</v>
      </c>
      <c r="Q69" s="90">
        <f>(VLOOKUP($A68,'ADR Raw Data'!$B$6:$BE$49,'ADR Raw Data'!X$1,FALSE))/100</f>
        <v>1.5639764796269301E-2</v>
      </c>
      <c r="R69" s="90">
        <f>(VLOOKUP($A68,'ADR Raw Data'!$B$6:$BE$49,'ADR Raw Data'!Y$1,FALSE))/100</f>
        <v>2.5562248496789501E-2</v>
      </c>
      <c r="S69" s="91">
        <f>(VLOOKUP($A68,'ADR Raw Data'!$B$6:$BE$49,'ADR Raw Data'!AA$1,FALSE))/100</f>
        <v>-1.41043641152541E-3</v>
      </c>
      <c r="T69" s="91">
        <f>(VLOOKUP($A68,'ADR Raw Data'!$B$6:$BE$49,'ADR Raw Data'!AB$1,FALSE))/100</f>
        <v>-4.0381243024849101E-3</v>
      </c>
      <c r="U69" s="90">
        <f>(VLOOKUP($A68,'ADR Raw Data'!$B$6:$BE$49,'ADR Raw Data'!AC$1,FALSE))/100</f>
        <v>-2.8442058224734403E-3</v>
      </c>
      <c r="V69" s="92">
        <f>(VLOOKUP($A68,'ADR Raw Data'!$B$6:$BE$49,'ADR Raw Data'!AE$1,FALSE))/100</f>
        <v>2.2115628309687701E-2</v>
      </c>
      <c r="X69" s="89">
        <f>(VLOOKUP($A68,'RevPAR Raw Data'!$B$6:$BE$43,'RevPAR Raw Data'!T$1,FALSE))/100</f>
        <v>4.09703723614444E-2</v>
      </c>
      <c r="Y69" s="90">
        <f>(VLOOKUP($A68,'RevPAR Raw Data'!$B$6:$BE$43,'RevPAR Raw Data'!U$1,FALSE))/100</f>
        <v>-8.7634776843618506E-2</v>
      </c>
      <c r="Z69" s="90">
        <f>(VLOOKUP($A68,'RevPAR Raw Data'!$B$6:$BE$43,'RevPAR Raw Data'!V$1,FALSE))/100</f>
        <v>-4.7769356368700805E-2</v>
      </c>
      <c r="AA69" s="90">
        <f>(VLOOKUP($A68,'RevPAR Raw Data'!$B$6:$BE$43,'RevPAR Raw Data'!W$1,FALSE))/100</f>
        <v>-7.6434087733265696E-2</v>
      </c>
      <c r="AB69" s="90">
        <f>(VLOOKUP($A68,'RevPAR Raw Data'!$B$6:$BE$43,'RevPAR Raw Data'!X$1,FALSE))/100</f>
        <v>-7.8974194771085998E-2</v>
      </c>
      <c r="AC69" s="90">
        <f>(VLOOKUP($A68,'RevPAR Raw Data'!$B$6:$BE$43,'RevPAR Raw Data'!Y$1,FALSE))/100</f>
        <v>-5.9170724760575097E-2</v>
      </c>
      <c r="AD69" s="91">
        <f>(VLOOKUP($A68,'RevPAR Raw Data'!$B$6:$BE$43,'RevPAR Raw Data'!AA$1,FALSE))/100</f>
        <v>-0.14922785054385002</v>
      </c>
      <c r="AE69" s="91">
        <f>(VLOOKUP($A68,'RevPAR Raw Data'!$B$6:$BE$43,'RevPAR Raw Data'!AB$1,FALSE))/100</f>
        <v>-0.131542557752656</v>
      </c>
      <c r="AF69" s="90">
        <f>(VLOOKUP($A68,'RevPAR Raw Data'!$B$6:$BE$43,'RevPAR Raw Data'!AC$1,FALSE))/100</f>
        <v>-0.14040661528989901</v>
      </c>
      <c r="AG69" s="92">
        <f>(VLOOKUP($A68,'RevPAR Raw Data'!$B$6:$BE$43,'RevPAR Raw Data'!AE$1,FALSE))/100</f>
        <v>-7.8487462736044303E-2</v>
      </c>
    </row>
    <row r="70" spans="1:33" x14ac:dyDescent="0.25">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5">
      <c r="A71" s="116" t="s">
        <v>24</v>
      </c>
      <c r="B71" s="117">
        <f>(VLOOKUP($A71,'Occupancy Raw Data'!$B$8:$BE$45,'Occupancy Raw Data'!G$3,FALSE))/100</f>
        <v>0.47474581830108198</v>
      </c>
      <c r="C71" s="118">
        <f>(VLOOKUP($A71,'Occupancy Raw Data'!$B$8:$BE$45,'Occupancy Raw Data'!H$3,FALSE))/100</f>
        <v>0.60741226631682499</v>
      </c>
      <c r="D71" s="118">
        <f>(VLOOKUP($A71,'Occupancy Raw Data'!$B$8:$BE$45,'Occupancy Raw Data'!I$3,FALSE))/100</f>
        <v>0.66234831092161306</v>
      </c>
      <c r="E71" s="118">
        <f>(VLOOKUP($A71,'Occupancy Raw Data'!$B$8:$BE$45,'Occupancy Raw Data'!J$3,FALSE))/100</f>
        <v>0.63397835355854293</v>
      </c>
      <c r="F71" s="118">
        <f>(VLOOKUP($A71,'Occupancy Raw Data'!$B$8:$BE$45,'Occupancy Raw Data'!K$3,FALSE))/100</f>
        <v>0.58019022630370598</v>
      </c>
      <c r="G71" s="119">
        <f>(VLOOKUP($A71,'Occupancy Raw Data'!$B$8:$BE$45,'Occupancy Raw Data'!L$3,FALSE))/100</f>
        <v>0.59173499508035399</v>
      </c>
      <c r="H71" s="99">
        <f>(VLOOKUP($A71,'Occupancy Raw Data'!$B$8:$BE$45,'Occupancy Raw Data'!N$3,FALSE))/100</f>
        <v>0.52164644145621497</v>
      </c>
      <c r="I71" s="99">
        <f>(VLOOKUP($A71,'Occupancy Raw Data'!$B$8:$BE$45,'Occupancy Raw Data'!O$3,FALSE))/100</f>
        <v>0.58396195473925805</v>
      </c>
      <c r="J71" s="119">
        <f>(VLOOKUP($A71,'Occupancy Raw Data'!$B$8:$BE$45,'Occupancy Raw Data'!P$3,FALSE))/100</f>
        <v>0.55280419809773595</v>
      </c>
      <c r="K71" s="120">
        <f>(VLOOKUP($A71,'Occupancy Raw Data'!$B$8:$BE$45,'Occupancy Raw Data'!R$3,FALSE))/100</f>
        <v>0.58061191022817704</v>
      </c>
      <c r="M71" s="121">
        <f>VLOOKUP($A71,'ADR Raw Data'!$B$6:$BE$43,'ADR Raw Data'!G$1,FALSE)</f>
        <v>141.64616925734001</v>
      </c>
      <c r="N71" s="122">
        <f>VLOOKUP($A71,'ADR Raw Data'!$B$6:$BE$43,'ADR Raw Data'!H$1,FALSE)</f>
        <v>151.56551025917901</v>
      </c>
      <c r="O71" s="122">
        <f>VLOOKUP($A71,'ADR Raw Data'!$B$6:$BE$43,'ADR Raw Data'!I$1,FALSE)</f>
        <v>158.97535281010099</v>
      </c>
      <c r="P71" s="122">
        <f>VLOOKUP($A71,'ADR Raw Data'!$B$6:$BE$43,'ADR Raw Data'!J$1,FALSE)</f>
        <v>149.350832902224</v>
      </c>
      <c r="Q71" s="122">
        <f>VLOOKUP($A71,'ADR Raw Data'!$B$6:$BE$43,'ADR Raw Data'!K$1,FALSE)</f>
        <v>137.6145732052</v>
      </c>
      <c r="R71" s="123">
        <f>VLOOKUP($A71,'ADR Raw Data'!$B$6:$BE$43,'ADR Raw Data'!L$1,FALSE)</f>
        <v>148.42237224254501</v>
      </c>
      <c r="S71" s="122">
        <f>VLOOKUP($A71,'ADR Raw Data'!$B$6:$BE$43,'ADR Raw Data'!N$1,FALSE)</f>
        <v>135.858270983967</v>
      </c>
      <c r="T71" s="122">
        <f>VLOOKUP($A71,'ADR Raw Data'!$B$6:$BE$43,'ADR Raw Data'!O$1,FALSE)</f>
        <v>140.236026397079</v>
      </c>
      <c r="U71" s="123">
        <f>VLOOKUP($A71,'ADR Raw Data'!$B$6:$BE$43,'ADR Raw Data'!P$1,FALSE)</f>
        <v>138.17052061702699</v>
      </c>
      <c r="V71" s="124">
        <f>VLOOKUP($A71,'ADR Raw Data'!$B$6:$BE$43,'ADR Raw Data'!R$1,FALSE)</f>
        <v>145.63355753712</v>
      </c>
      <c r="X71" s="121">
        <f>VLOOKUP($A71,'RevPAR Raw Data'!$B$6:$BE$43,'RevPAR Raw Data'!G$1,FALSE)</f>
        <v>67.245926533289605</v>
      </c>
      <c r="Y71" s="122">
        <f>VLOOKUP($A71,'RevPAR Raw Data'!$B$6:$BE$43,'RevPAR Raw Data'!H$1,FALSE)</f>
        <v>92.062750081993997</v>
      </c>
      <c r="Z71" s="122">
        <f>VLOOKUP($A71,'RevPAR Raw Data'!$B$6:$BE$43,'RevPAR Raw Data'!I$1,FALSE)</f>
        <v>105.297056411938</v>
      </c>
      <c r="AA71" s="122">
        <f>VLOOKUP($A71,'RevPAR Raw Data'!$B$6:$BE$43,'RevPAR Raw Data'!J$1,FALSE)</f>
        <v>94.685195145949393</v>
      </c>
      <c r="AB71" s="122">
        <f>VLOOKUP($A71,'RevPAR Raw Data'!$B$6:$BE$43,'RevPAR Raw Data'!K$1,FALSE)</f>
        <v>79.842630370613307</v>
      </c>
      <c r="AC71" s="123">
        <f>VLOOKUP($A71,'RevPAR Raw Data'!$B$6:$BE$43,'RevPAR Raw Data'!L$1,FALSE)</f>
        <v>87.826711708756903</v>
      </c>
      <c r="AD71" s="122">
        <f>VLOOKUP($A71,'RevPAR Raw Data'!$B$6:$BE$43,'RevPAR Raw Data'!N$1,FALSE)</f>
        <v>70.869983601180707</v>
      </c>
      <c r="AE71" s="122">
        <f>VLOOKUP($A71,'RevPAR Raw Data'!$B$6:$BE$43,'RevPAR Raw Data'!O$1,FALSE)</f>
        <v>81.892504099704794</v>
      </c>
      <c r="AF71" s="123">
        <f>VLOOKUP($A71,'RevPAR Raw Data'!$B$6:$BE$43,'RevPAR Raw Data'!P$1,FALSE)</f>
        <v>76.381243850442701</v>
      </c>
      <c r="AG71" s="124">
        <f>VLOOKUP($A71,'RevPAR Raw Data'!$B$6:$BE$43,'RevPAR Raw Data'!R$1,FALSE)</f>
        <v>84.556578034952906</v>
      </c>
    </row>
    <row r="72" spans="1:33" x14ac:dyDescent="0.25">
      <c r="A72" s="101" t="s">
        <v>132</v>
      </c>
      <c r="B72" s="89">
        <f>(VLOOKUP($A71,'Occupancy Raw Data'!$B$8:$BE$51,'Occupancy Raw Data'!T$3,FALSE))/100</f>
        <v>3.1909267100538201E-2</v>
      </c>
      <c r="C72" s="90">
        <f>(VLOOKUP($A71,'Occupancy Raw Data'!$B$8:$BE$51,'Occupancy Raw Data'!U$3,FALSE))/100</f>
        <v>-6.8217688376650196E-2</v>
      </c>
      <c r="D72" s="90">
        <f>(VLOOKUP($A71,'Occupancy Raw Data'!$B$8:$BE$51,'Occupancy Raw Data'!V$3,FALSE))/100</f>
        <v>-9.2001754603756009E-2</v>
      </c>
      <c r="E72" s="90">
        <f>(VLOOKUP($A71,'Occupancy Raw Data'!$B$8:$BE$51,'Occupancy Raw Data'!W$3,FALSE))/100</f>
        <v>-0.13380864484733801</v>
      </c>
      <c r="F72" s="90">
        <f>(VLOOKUP($A71,'Occupancy Raw Data'!$B$8:$BE$51,'Occupancy Raw Data'!X$3,FALSE))/100</f>
        <v>-6.3418155160992196E-2</v>
      </c>
      <c r="G72" s="90">
        <f>(VLOOKUP($A71,'Occupancy Raw Data'!$B$8:$BE$51,'Occupancy Raw Data'!Y$3,FALSE))/100</f>
        <v>-7.3328680556447493E-2</v>
      </c>
      <c r="H72" s="91">
        <f>(VLOOKUP($A71,'Occupancy Raw Data'!$B$8:$BE$51,'Occupancy Raw Data'!AA$3,FALSE))/100</f>
        <v>-0.132718433388442</v>
      </c>
      <c r="I72" s="91">
        <f>(VLOOKUP($A71,'Occupancy Raw Data'!$B$8:$BE$51,'Occupancy Raw Data'!AB$3,FALSE))/100</f>
        <v>-0.136493818137252</v>
      </c>
      <c r="J72" s="90">
        <f>(VLOOKUP($A71,'Occupancy Raw Data'!$B$8:$BE$51,'Occupancy Raw Data'!AC$3,FALSE))/100</f>
        <v>-0.13471662600815301</v>
      </c>
      <c r="K72" s="92">
        <f>(VLOOKUP($A71,'Occupancy Raw Data'!$B$8:$BE$51,'Occupancy Raw Data'!AE$3,FALSE))/100</f>
        <v>-9.0874193649673488E-2</v>
      </c>
      <c r="M72" s="89">
        <f>(VLOOKUP($A71,'ADR Raw Data'!$B$6:$BE$49,'ADR Raw Data'!T$1,FALSE))/100</f>
        <v>4.1947451458812998E-2</v>
      </c>
      <c r="N72" s="90">
        <f>(VLOOKUP($A71,'ADR Raw Data'!$B$6:$BE$49,'ADR Raw Data'!U$1,FALSE))/100</f>
        <v>5.9128631522424504E-3</v>
      </c>
      <c r="O72" s="90">
        <f>(VLOOKUP($A71,'ADR Raw Data'!$B$6:$BE$49,'ADR Raw Data'!V$1,FALSE))/100</f>
        <v>-2.2800696678415898E-3</v>
      </c>
      <c r="P72" s="90">
        <f>(VLOOKUP($A71,'ADR Raw Data'!$B$6:$BE$49,'ADR Raw Data'!W$1,FALSE))/100</f>
        <v>-3.7596941064741596E-2</v>
      </c>
      <c r="Q72" s="90">
        <f>(VLOOKUP($A71,'ADR Raw Data'!$B$6:$BE$49,'ADR Raw Data'!X$1,FALSE))/100</f>
        <v>-4.11872552286313E-2</v>
      </c>
      <c r="R72" s="90">
        <f>(VLOOKUP($A71,'ADR Raw Data'!$B$6:$BE$49,'ADR Raw Data'!Y$1,FALSE))/100</f>
        <v>-1.16934484925648E-2</v>
      </c>
      <c r="S72" s="91">
        <f>(VLOOKUP($A71,'ADR Raw Data'!$B$6:$BE$49,'ADR Raw Data'!AA$1,FALSE))/100</f>
        <v>-5.4156014917111396E-2</v>
      </c>
      <c r="T72" s="91">
        <f>(VLOOKUP($A71,'ADR Raw Data'!$B$6:$BE$49,'ADR Raw Data'!AB$1,FALSE))/100</f>
        <v>-2.4787817209126102E-2</v>
      </c>
      <c r="U72" s="90">
        <f>(VLOOKUP($A71,'ADR Raw Data'!$B$6:$BE$49,'ADR Raw Data'!AC$1,FALSE))/100</f>
        <v>-3.8637140256349699E-2</v>
      </c>
      <c r="V72" s="92">
        <f>(VLOOKUP($A71,'ADR Raw Data'!$B$6:$BE$49,'ADR Raw Data'!AE$1,FALSE))/100</f>
        <v>-1.8202378606993398E-2</v>
      </c>
      <c r="X72" s="89">
        <f>(VLOOKUP($A71,'RevPAR Raw Data'!$B$6:$BE$43,'RevPAR Raw Data'!T$1,FALSE))/100</f>
        <v>7.5195230992137305E-2</v>
      </c>
      <c r="Y72" s="90">
        <f>(VLOOKUP($A71,'RevPAR Raw Data'!$B$6:$BE$43,'RevPAR Raw Data'!U$1,FALSE))/100</f>
        <v>-6.2708187080341191E-2</v>
      </c>
      <c r="Z72" s="90">
        <f>(VLOOKUP($A71,'RevPAR Raw Data'!$B$6:$BE$43,'RevPAR Raw Data'!V$1,FALSE))/100</f>
        <v>-9.4072053861537303E-2</v>
      </c>
      <c r="AA72" s="90">
        <f>(VLOOKUP($A71,'RevPAR Raw Data'!$B$6:$BE$43,'RevPAR Raw Data'!W$1,FALSE))/100</f>
        <v>-0.16637479017780102</v>
      </c>
      <c r="AB72" s="90">
        <f>(VLOOKUP($A71,'RevPAR Raw Data'!$B$6:$BE$43,'RevPAR Raw Data'!X$1,FALSE))/100</f>
        <v>-0.101993390646878</v>
      </c>
      <c r="AC72" s="90">
        <f>(VLOOKUP($A71,'RevPAR Raw Data'!$B$6:$BE$43,'RevPAR Raw Data'!Y$1,FALSE))/100</f>
        <v>-8.416466389989781E-2</v>
      </c>
      <c r="AD72" s="91">
        <f>(VLOOKUP($A71,'RevPAR Raw Data'!$B$6:$BE$43,'RevPAR Raw Data'!AA$1,FALSE))/100</f>
        <v>-0.179686946847193</v>
      </c>
      <c r="AE72" s="91">
        <f>(VLOOKUP($A71,'RevPAR Raw Data'!$B$6:$BE$43,'RevPAR Raw Data'!AB$1,FALSE))/100</f>
        <v>-0.15789825153221701</v>
      </c>
      <c r="AF72" s="90">
        <f>(VLOOKUP($A71,'RevPAR Raw Data'!$B$6:$BE$43,'RevPAR Raw Data'!AC$1,FALSE))/100</f>
        <v>-0.16814870109056301</v>
      </c>
      <c r="AG72" s="92">
        <f>(VLOOKUP($A71,'RevPAR Raw Data'!$B$6:$BE$43,'RevPAR Raw Data'!AE$1,FALSE))/100</f>
        <v>-0.10742244577825</v>
      </c>
    </row>
    <row r="73" spans="1:33" x14ac:dyDescent="0.25">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5">
      <c r="A74" s="116" t="s">
        <v>27</v>
      </c>
      <c r="B74" s="117">
        <f>(VLOOKUP($A74,'Occupancy Raw Data'!$B$8:$BE$45,'Occupancy Raw Data'!G$3,FALSE))/100</f>
        <v>0.509446470003314</v>
      </c>
      <c r="C74" s="118">
        <f>(VLOOKUP($A74,'Occupancy Raw Data'!$B$8:$BE$45,'Occupancy Raw Data'!H$3,FALSE))/100</f>
        <v>0.597613523367583</v>
      </c>
      <c r="D74" s="118">
        <f>(VLOOKUP($A74,'Occupancy Raw Data'!$B$8:$BE$45,'Occupancy Raw Data'!I$3,FALSE))/100</f>
        <v>0.635399403380841</v>
      </c>
      <c r="E74" s="118">
        <f>(VLOOKUP($A74,'Occupancy Raw Data'!$B$8:$BE$45,'Occupancy Raw Data'!J$3,FALSE))/100</f>
        <v>0.65130924759695008</v>
      </c>
      <c r="F74" s="118">
        <f>(VLOOKUP($A74,'Occupancy Raw Data'!$B$8:$BE$45,'Occupancy Raw Data'!K$3,FALSE))/100</f>
        <v>0.64887857695282192</v>
      </c>
      <c r="G74" s="119">
        <f>(VLOOKUP($A74,'Occupancy Raw Data'!$B$8:$BE$45,'Occupancy Raw Data'!L$3,FALSE))/100</f>
        <v>0.60852944426030198</v>
      </c>
      <c r="H74" s="99">
        <f>(VLOOKUP($A74,'Occupancy Raw Data'!$B$8:$BE$45,'Occupancy Raw Data'!N$3,FALSE))/100</f>
        <v>0.76201524693403999</v>
      </c>
      <c r="I74" s="99">
        <f>(VLOOKUP($A74,'Occupancy Raw Data'!$B$8:$BE$45,'Occupancy Raw Data'!O$3,FALSE))/100</f>
        <v>0.82410783338857496</v>
      </c>
      <c r="J74" s="119">
        <f>(VLOOKUP($A74,'Occupancy Raw Data'!$B$8:$BE$45,'Occupancy Raw Data'!P$3,FALSE))/100</f>
        <v>0.79306154016130803</v>
      </c>
      <c r="K74" s="120">
        <f>(VLOOKUP($A74,'Occupancy Raw Data'!$B$8:$BE$45,'Occupancy Raw Data'!R$3,FALSE))/100</f>
        <v>0.66125290023201799</v>
      </c>
      <c r="M74" s="121">
        <f>VLOOKUP($A74,'ADR Raw Data'!$B$6:$BE$43,'ADR Raw Data'!G$1,FALSE)</f>
        <v>92.424690956408497</v>
      </c>
      <c r="N74" s="122">
        <f>VLOOKUP($A74,'ADR Raw Data'!$B$6:$BE$43,'ADR Raw Data'!H$1,FALSE)</f>
        <v>96.129332593825097</v>
      </c>
      <c r="O74" s="122">
        <f>VLOOKUP($A74,'ADR Raw Data'!$B$6:$BE$43,'ADR Raw Data'!I$1,FALSE)</f>
        <v>101.493298556772</v>
      </c>
      <c r="P74" s="122">
        <f>VLOOKUP($A74,'ADR Raw Data'!$B$6:$BE$43,'ADR Raw Data'!J$1,FALSE)</f>
        <v>101.373774385072</v>
      </c>
      <c r="Q74" s="122">
        <f>VLOOKUP($A74,'ADR Raw Data'!$B$6:$BE$43,'ADR Raw Data'!K$1,FALSE)</f>
        <v>100.419967648561</v>
      </c>
      <c r="R74" s="123">
        <f>VLOOKUP($A74,'ADR Raw Data'!$B$6:$BE$43,'ADR Raw Data'!L$1,FALSE)</f>
        <v>98.666859363084995</v>
      </c>
      <c r="S74" s="122">
        <f>VLOOKUP($A74,'ADR Raw Data'!$B$6:$BE$43,'ADR Raw Data'!N$1,FALSE)</f>
        <v>117.012041467304</v>
      </c>
      <c r="T74" s="122">
        <f>VLOOKUP($A74,'ADR Raw Data'!$B$6:$BE$43,'ADR Raw Data'!O$1,FALSE)</f>
        <v>121.217706126826</v>
      </c>
      <c r="U74" s="123">
        <f>VLOOKUP($A74,'ADR Raw Data'!$B$6:$BE$43,'ADR Raw Data'!P$1,FALSE)</f>
        <v>119.197194204513</v>
      </c>
      <c r="V74" s="124">
        <f>VLOOKUP($A74,'ADR Raw Data'!$B$6:$BE$43,'ADR Raw Data'!R$1,FALSE)</f>
        <v>105.701910967895</v>
      </c>
      <c r="X74" s="121">
        <f>VLOOKUP($A74,'RevPAR Raw Data'!$B$6:$BE$43,'RevPAR Raw Data'!G$1,FALSE)</f>
        <v>47.0854325488896</v>
      </c>
      <c r="Y74" s="122">
        <f>VLOOKUP($A74,'RevPAR Raw Data'!$B$6:$BE$43,'RevPAR Raw Data'!H$1,FALSE)</f>
        <v>57.448189150370098</v>
      </c>
      <c r="Z74" s="122">
        <f>VLOOKUP($A74,'RevPAR Raw Data'!$B$6:$BE$43,'RevPAR Raw Data'!I$1,FALSE)</f>
        <v>64.488781350126999</v>
      </c>
      <c r="AA74" s="122">
        <f>VLOOKUP($A74,'RevPAR Raw Data'!$B$6:$BE$43,'RevPAR Raw Data'!J$1,FALSE)</f>
        <v>66.025676720804299</v>
      </c>
      <c r="AB74" s="122">
        <f>VLOOKUP($A74,'RevPAR Raw Data'!$B$6:$BE$43,'RevPAR Raw Data'!K$1,FALSE)</f>
        <v>65.160365705446907</v>
      </c>
      <c r="AC74" s="123">
        <f>VLOOKUP($A74,'RevPAR Raw Data'!$B$6:$BE$43,'RevPAR Raw Data'!L$1,FALSE)</f>
        <v>60.041689095127602</v>
      </c>
      <c r="AD74" s="122">
        <f>VLOOKUP($A74,'RevPAR Raw Data'!$B$6:$BE$43,'RevPAR Raw Data'!N$1,FALSE)</f>
        <v>89.164959672964301</v>
      </c>
      <c r="AE74" s="122">
        <f>VLOOKUP($A74,'RevPAR Raw Data'!$B$6:$BE$43,'RevPAR Raw Data'!O$1,FALSE)</f>
        <v>99.896461164512203</v>
      </c>
      <c r="AF74" s="123">
        <f>VLOOKUP($A74,'RevPAR Raw Data'!$B$6:$BE$43,'RevPAR Raw Data'!P$1,FALSE)</f>
        <v>94.530710418738195</v>
      </c>
      <c r="AG74" s="124">
        <f>VLOOKUP($A74,'RevPAR Raw Data'!$B$6:$BE$43,'RevPAR Raw Data'!R$1,FALSE)</f>
        <v>69.895695187587705</v>
      </c>
    </row>
    <row r="75" spans="1:33" x14ac:dyDescent="0.25">
      <c r="A75" s="101" t="s">
        <v>132</v>
      </c>
      <c r="B75" s="89">
        <f>(VLOOKUP($A74,'Occupancy Raw Data'!$B$8:$BE$51,'Occupancy Raw Data'!T$3,FALSE))/100</f>
        <v>-3.1659292404211802E-2</v>
      </c>
      <c r="C75" s="90">
        <f>(VLOOKUP($A74,'Occupancy Raw Data'!$B$8:$BE$51,'Occupancy Raw Data'!U$3,FALSE))/100</f>
        <v>-6.2106722586227604E-2</v>
      </c>
      <c r="D75" s="90">
        <f>(VLOOKUP($A74,'Occupancy Raw Data'!$B$8:$BE$51,'Occupancy Raw Data'!V$3,FALSE))/100</f>
        <v>-8.5434723903711804E-2</v>
      </c>
      <c r="E75" s="90">
        <f>(VLOOKUP($A74,'Occupancy Raw Data'!$B$8:$BE$51,'Occupancy Raw Data'!W$3,FALSE))/100</f>
        <v>-0.116636827135723</v>
      </c>
      <c r="F75" s="90">
        <f>(VLOOKUP($A74,'Occupancy Raw Data'!$B$8:$BE$51,'Occupancy Raw Data'!X$3,FALSE))/100</f>
        <v>-8.4565115077487096E-2</v>
      </c>
      <c r="G75" s="90">
        <f>(VLOOKUP($A74,'Occupancy Raw Data'!$B$8:$BE$51,'Occupancy Raw Data'!Y$3,FALSE))/100</f>
        <v>-7.9149766008235298E-2</v>
      </c>
      <c r="H75" s="91">
        <f>(VLOOKUP($A74,'Occupancy Raw Data'!$B$8:$BE$51,'Occupancy Raw Data'!AA$3,FALSE))/100</f>
        <v>4.9631903099096902E-2</v>
      </c>
      <c r="I75" s="91">
        <f>(VLOOKUP($A74,'Occupancy Raw Data'!$B$8:$BE$51,'Occupancy Raw Data'!AB$3,FALSE))/100</f>
        <v>2.4032097471882601E-2</v>
      </c>
      <c r="J75" s="90">
        <f>(VLOOKUP($A74,'Occupancy Raw Data'!$B$8:$BE$51,'Occupancy Raw Data'!AC$3,FALSE))/100</f>
        <v>3.6173218399653505E-2</v>
      </c>
      <c r="K75" s="92">
        <f>(VLOOKUP($A74,'Occupancy Raw Data'!$B$8:$BE$51,'Occupancy Raw Data'!AE$3,FALSE))/100</f>
        <v>-4.2638165151572698E-2</v>
      </c>
      <c r="M75" s="89">
        <f>(VLOOKUP($A74,'ADR Raw Data'!$B$6:$BE$49,'ADR Raw Data'!T$1,FALSE))/100</f>
        <v>1.7052184028406799E-2</v>
      </c>
      <c r="N75" s="90">
        <f>(VLOOKUP($A74,'ADR Raw Data'!$B$6:$BE$49,'ADR Raw Data'!U$1,FALSE))/100</f>
        <v>-2.1497811346301302E-2</v>
      </c>
      <c r="O75" s="90">
        <f>(VLOOKUP($A74,'ADR Raw Data'!$B$6:$BE$49,'ADR Raw Data'!V$1,FALSE))/100</f>
        <v>-2.37068860352931E-3</v>
      </c>
      <c r="P75" s="90">
        <f>(VLOOKUP($A74,'ADR Raw Data'!$B$6:$BE$49,'ADR Raw Data'!W$1,FALSE))/100</f>
        <v>-3.2316064757493101E-2</v>
      </c>
      <c r="Q75" s="90">
        <f>(VLOOKUP($A74,'ADR Raw Data'!$B$6:$BE$49,'ADR Raw Data'!X$1,FALSE))/100</f>
        <v>-2.4608822586635101E-2</v>
      </c>
      <c r="R75" s="90">
        <f>(VLOOKUP($A74,'ADR Raw Data'!$B$6:$BE$49,'ADR Raw Data'!Y$1,FALSE))/100</f>
        <v>-1.59708457405991E-2</v>
      </c>
      <c r="S75" s="91">
        <f>(VLOOKUP($A74,'ADR Raw Data'!$B$6:$BE$49,'ADR Raw Data'!AA$1,FALSE))/100</f>
        <v>5.4036771770746804E-2</v>
      </c>
      <c r="T75" s="91">
        <f>(VLOOKUP($A74,'ADR Raw Data'!$B$6:$BE$49,'ADR Raw Data'!AB$1,FALSE))/100</f>
        <v>5.1955823009816902E-2</v>
      </c>
      <c r="U75" s="90">
        <f>(VLOOKUP($A74,'ADR Raw Data'!$B$6:$BE$49,'ADR Raw Data'!AC$1,FALSE))/100</f>
        <v>5.2694616473828296E-2</v>
      </c>
      <c r="V75" s="92">
        <f>(VLOOKUP($A74,'ADR Raw Data'!$B$6:$BE$49,'ADR Raw Data'!AE$1,FALSE))/100</f>
        <v>1.2740681504857E-2</v>
      </c>
      <c r="X75" s="89">
        <f>(VLOOKUP($A74,'RevPAR Raw Data'!$B$6:$BE$43,'RevPAR Raw Data'!T$1,FALSE))/100</f>
        <v>-1.5146968456090698E-2</v>
      </c>
      <c r="Y75" s="90">
        <f>(VLOOKUP($A74,'RevPAR Raw Data'!$B$6:$BE$43,'RevPAR Raw Data'!U$1,FALSE))/100</f>
        <v>-8.2269375327033101E-2</v>
      </c>
      <c r="Z75" s="90">
        <f>(VLOOKUP($A74,'RevPAR Raw Data'!$B$6:$BE$43,'RevPAR Raw Data'!V$1,FALSE))/100</f>
        <v>-8.7602873380936905E-2</v>
      </c>
      <c r="AA75" s="90">
        <f>(VLOOKUP($A74,'RevPAR Raw Data'!$B$6:$BE$43,'RevPAR Raw Data'!W$1,FALSE))/100</f>
        <v>-0.14518364863438901</v>
      </c>
      <c r="AB75" s="90">
        <f>(VLOOKUP($A74,'RevPAR Raw Data'!$B$6:$BE$43,'RevPAR Raw Data'!X$1,FALSE))/100</f>
        <v>-0.10709288975016101</v>
      </c>
      <c r="AC75" s="90">
        <f>(VLOOKUP($A74,'RevPAR Raw Data'!$B$6:$BE$43,'RevPAR Raw Data'!Y$1,FALSE))/100</f>
        <v>-9.3856523045512397E-2</v>
      </c>
      <c r="AD75" s="91">
        <f>(VLOOKUP($A74,'RevPAR Raw Data'!$B$6:$BE$43,'RevPAR Raw Data'!AA$1,FALSE))/100</f>
        <v>0.10635062269015699</v>
      </c>
      <c r="AE75" s="91">
        <f>(VLOOKUP($A74,'RevPAR Raw Data'!$B$6:$BE$43,'RevPAR Raw Data'!AB$1,FALSE))/100</f>
        <v>7.7236527884503303E-2</v>
      </c>
      <c r="AF75" s="90">
        <f>(VLOOKUP($A74,'RevPAR Raw Data'!$B$6:$BE$43,'RevPAR Raw Data'!AC$1,FALSE))/100</f>
        <v>9.0773968743675604E-2</v>
      </c>
      <c r="AG75" s="92">
        <f>(VLOOKUP($A74,'RevPAR Raw Data'!$B$6:$BE$43,'RevPAR Raw Data'!AE$1,FALSE))/100</f>
        <v>-3.0440722928863399E-2</v>
      </c>
    </row>
    <row r="76" spans="1:33" x14ac:dyDescent="0.25">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5">
      <c r="A77" s="116" t="s">
        <v>86</v>
      </c>
      <c r="B77" s="117">
        <f>(VLOOKUP($A77,'Occupancy Raw Data'!$B$8:$BE$45,'Occupancy Raw Data'!G$3,FALSE))/100</f>
        <v>0.48089908426602501</v>
      </c>
      <c r="C77" s="118">
        <f>(VLOOKUP($A77,'Occupancy Raw Data'!$B$8:$BE$45,'Occupancy Raw Data'!H$3,FALSE))/100</f>
        <v>0.67181574322449289</v>
      </c>
      <c r="D77" s="118">
        <f>(VLOOKUP($A77,'Occupancy Raw Data'!$B$8:$BE$45,'Occupancy Raw Data'!I$3,FALSE))/100</f>
        <v>0.76958653223568507</v>
      </c>
      <c r="E77" s="118">
        <f>(VLOOKUP($A77,'Occupancy Raw Data'!$B$8:$BE$45,'Occupancy Raw Data'!J$3,FALSE))/100</f>
        <v>0.76699657755989192</v>
      </c>
      <c r="F77" s="118">
        <f>(VLOOKUP($A77,'Occupancy Raw Data'!$B$8:$BE$45,'Occupancy Raw Data'!K$3,FALSE))/100</f>
        <v>0.70243270742761998</v>
      </c>
      <c r="G77" s="119">
        <f>(VLOOKUP($A77,'Occupancy Raw Data'!$B$8:$BE$45,'Occupancy Raw Data'!L$3,FALSE))/100</f>
        <v>0.67834612894274304</v>
      </c>
      <c r="H77" s="99">
        <f>(VLOOKUP($A77,'Occupancy Raw Data'!$B$8:$BE$45,'Occupancy Raw Data'!N$3,FALSE))/100</f>
        <v>0.67098325779298806</v>
      </c>
      <c r="I77" s="99">
        <f>(VLOOKUP($A77,'Occupancy Raw Data'!$B$8:$BE$45,'Occupancy Raw Data'!O$3,FALSE))/100</f>
        <v>0.64573119970400494</v>
      </c>
      <c r="J77" s="119">
        <f>(VLOOKUP($A77,'Occupancy Raw Data'!$B$8:$BE$45,'Occupancy Raw Data'!P$3,FALSE))/100</f>
        <v>0.65835722874849589</v>
      </c>
      <c r="K77" s="120">
        <f>(VLOOKUP($A77,'Occupancy Raw Data'!$B$8:$BE$45,'Occupancy Raw Data'!R$3,FALSE))/100</f>
        <v>0.67263501460152997</v>
      </c>
      <c r="M77" s="121">
        <f>VLOOKUP($A77,'ADR Raw Data'!$B$6:$BE$43,'ADR Raw Data'!G$1,FALSE)</f>
        <v>112.17467205231701</v>
      </c>
      <c r="N77" s="122">
        <f>VLOOKUP($A77,'ADR Raw Data'!$B$6:$BE$43,'ADR Raw Data'!H$1,FALSE)</f>
        <v>140.52469502960199</v>
      </c>
      <c r="O77" s="122">
        <f>VLOOKUP($A77,'ADR Raw Data'!$B$6:$BE$43,'ADR Raw Data'!I$1,FALSE)</f>
        <v>155.346421875</v>
      </c>
      <c r="P77" s="122">
        <f>VLOOKUP($A77,'ADR Raw Data'!$B$6:$BE$43,'ADR Raw Data'!J$1,FALSE)</f>
        <v>151.74795586107001</v>
      </c>
      <c r="Q77" s="122">
        <f>VLOOKUP($A77,'ADR Raw Data'!$B$6:$BE$43,'ADR Raw Data'!K$1,FALSE)</f>
        <v>132.01371740848001</v>
      </c>
      <c r="R77" s="123">
        <f>VLOOKUP($A77,'ADR Raw Data'!$B$6:$BE$43,'ADR Raw Data'!L$1,FALSE)</f>
        <v>140.64348832769701</v>
      </c>
      <c r="S77" s="122">
        <f>VLOOKUP($A77,'ADR Raw Data'!$B$6:$BE$43,'ADR Raw Data'!N$1,FALSE)</f>
        <v>117.74657981803099</v>
      </c>
      <c r="T77" s="122">
        <f>VLOOKUP($A77,'ADR Raw Data'!$B$6:$BE$43,'ADR Raw Data'!O$1,FALSE)</f>
        <v>113.31778971494001</v>
      </c>
      <c r="U77" s="123">
        <f>VLOOKUP($A77,'ADR Raw Data'!$B$6:$BE$43,'ADR Raw Data'!P$1,FALSE)</f>
        <v>115.574652616789</v>
      </c>
      <c r="V77" s="124">
        <f>VLOOKUP($A77,'ADR Raw Data'!$B$6:$BE$43,'ADR Raw Data'!R$1,FALSE)</f>
        <v>133.633000216097</v>
      </c>
      <c r="X77" s="121">
        <f>VLOOKUP($A77,'RevPAR Raw Data'!$B$6:$BE$43,'RevPAR Raw Data'!G$1,FALSE)</f>
        <v>53.9446970678013</v>
      </c>
      <c r="Y77" s="122">
        <f>VLOOKUP($A77,'RevPAR Raw Data'!$B$6:$BE$43,'RevPAR Raw Data'!H$1,FALSE)</f>
        <v>94.406702432707405</v>
      </c>
      <c r="Z77" s="122">
        <f>VLOOKUP($A77,'RevPAR Raw Data'!$B$6:$BE$43,'RevPAR Raw Data'!I$1,FALSE)</f>
        <v>119.552514106003</v>
      </c>
      <c r="AA77" s="122">
        <f>VLOOKUP($A77,'RevPAR Raw Data'!$B$6:$BE$43,'RevPAR Raw Data'!J$1,FALSE)</f>
        <v>116.39016279715101</v>
      </c>
      <c r="AB77" s="122">
        <f>VLOOKUP($A77,'RevPAR Raw Data'!$B$6:$BE$43,'RevPAR Raw Data'!K$1,FALSE)</f>
        <v>92.730752936823606</v>
      </c>
      <c r="AC77" s="123">
        <f>VLOOKUP($A77,'RevPAR Raw Data'!$B$6:$BE$43,'RevPAR Raw Data'!L$1,FALSE)</f>
        <v>95.404965868097307</v>
      </c>
      <c r="AD77" s="122">
        <f>VLOOKUP($A77,'RevPAR Raw Data'!$B$6:$BE$43,'RevPAR Raw Data'!N$1,FALSE)</f>
        <v>79.005983720284803</v>
      </c>
      <c r="AE77" s="122">
        <f>VLOOKUP($A77,'RevPAR Raw Data'!$B$6:$BE$43,'RevPAR Raw Data'!O$1,FALSE)</f>
        <v>73.172832300434706</v>
      </c>
      <c r="AF77" s="123">
        <f>VLOOKUP($A77,'RevPAR Raw Data'!$B$6:$BE$43,'RevPAR Raw Data'!P$1,FALSE)</f>
        <v>76.089408010359804</v>
      </c>
      <c r="AG77" s="124">
        <f>VLOOKUP($A77,'RevPAR Raw Data'!$B$6:$BE$43,'RevPAR Raw Data'!R$1,FALSE)</f>
        <v>89.886235051600806</v>
      </c>
    </row>
    <row r="78" spans="1:33" x14ac:dyDescent="0.25">
      <c r="A78" s="101" t="s">
        <v>132</v>
      </c>
      <c r="B78" s="89">
        <f>(VLOOKUP($A77,'Occupancy Raw Data'!$B$8:$BE$51,'Occupancy Raw Data'!T$3,FALSE))/100</f>
        <v>-9.8089637727728288E-2</v>
      </c>
      <c r="C78" s="90">
        <f>(VLOOKUP($A77,'Occupancy Raw Data'!$B$8:$BE$51,'Occupancy Raw Data'!U$3,FALSE))/100</f>
        <v>-0.10430231882223201</v>
      </c>
      <c r="D78" s="90">
        <f>(VLOOKUP($A77,'Occupancy Raw Data'!$B$8:$BE$51,'Occupancy Raw Data'!V$3,FALSE))/100</f>
        <v>-4.7995632148720803E-2</v>
      </c>
      <c r="E78" s="90">
        <f>(VLOOKUP($A77,'Occupancy Raw Data'!$B$8:$BE$51,'Occupancy Raw Data'!W$3,FALSE))/100</f>
        <v>-5.9476803462092699E-2</v>
      </c>
      <c r="F78" s="90">
        <f>(VLOOKUP($A77,'Occupancy Raw Data'!$B$8:$BE$51,'Occupancy Raw Data'!X$3,FALSE))/100</f>
        <v>-2.0107767407440701E-2</v>
      </c>
      <c r="G78" s="90">
        <f>(VLOOKUP($A77,'Occupancy Raw Data'!$B$8:$BE$51,'Occupancy Raw Data'!Y$3,FALSE))/100</f>
        <v>-6.4086889944193995E-2</v>
      </c>
      <c r="H78" s="91">
        <f>(VLOOKUP($A77,'Occupancy Raw Data'!$B$8:$BE$51,'Occupancy Raw Data'!AA$3,FALSE))/100</f>
        <v>-5.05361740062166E-2</v>
      </c>
      <c r="I78" s="91">
        <f>(VLOOKUP($A77,'Occupancy Raw Data'!$B$8:$BE$51,'Occupancy Raw Data'!AB$3,FALSE))/100</f>
        <v>-0.15363691318169501</v>
      </c>
      <c r="J78" s="90">
        <f>(VLOOKUP($A77,'Occupancy Raw Data'!$B$8:$BE$51,'Occupancy Raw Data'!AC$3,FALSE))/100</f>
        <v>-0.104059652040708</v>
      </c>
      <c r="K78" s="92">
        <f>(VLOOKUP($A77,'Occupancy Raw Data'!$B$8:$BE$51,'Occupancy Raw Data'!AE$3,FALSE))/100</f>
        <v>-7.56200855260942E-2</v>
      </c>
      <c r="M78" s="89">
        <f>(VLOOKUP($A77,'ADR Raw Data'!$B$6:$BE$49,'ADR Raw Data'!T$1,FALSE))/100</f>
        <v>-2.5514220985816797E-2</v>
      </c>
      <c r="N78" s="90">
        <f>(VLOOKUP($A77,'ADR Raw Data'!$B$6:$BE$49,'ADR Raw Data'!U$1,FALSE))/100</f>
        <v>2.1308031285523298E-2</v>
      </c>
      <c r="O78" s="90">
        <f>(VLOOKUP($A77,'ADR Raw Data'!$B$6:$BE$49,'ADR Raw Data'!V$1,FALSE))/100</f>
        <v>7.1664158613373094E-2</v>
      </c>
      <c r="P78" s="90">
        <f>(VLOOKUP($A77,'ADR Raw Data'!$B$6:$BE$49,'ADR Raw Data'!W$1,FALSE))/100</f>
        <v>9.2597871285989189E-2</v>
      </c>
      <c r="Q78" s="90">
        <f>(VLOOKUP($A77,'ADR Raw Data'!$B$6:$BE$49,'ADR Raw Data'!X$1,FALSE))/100</f>
        <v>7.7892006876498998E-2</v>
      </c>
      <c r="R78" s="90">
        <f>(VLOOKUP($A77,'ADR Raw Data'!$B$6:$BE$49,'ADR Raw Data'!Y$1,FALSE))/100</f>
        <v>5.5653951663632802E-2</v>
      </c>
      <c r="S78" s="91">
        <f>(VLOOKUP($A77,'ADR Raw Data'!$B$6:$BE$49,'ADR Raw Data'!AA$1,FALSE))/100</f>
        <v>5.3072038245263797E-2</v>
      </c>
      <c r="T78" s="91">
        <f>(VLOOKUP($A77,'ADR Raw Data'!$B$6:$BE$49,'ADR Raw Data'!AB$1,FALSE))/100</f>
        <v>4.0031933223922903E-3</v>
      </c>
      <c r="U78" s="90">
        <f>(VLOOKUP($A77,'ADR Raw Data'!$B$6:$BE$49,'ADR Raw Data'!AC$1,FALSE))/100</f>
        <v>2.8616001837563698E-2</v>
      </c>
      <c r="V78" s="92">
        <f>(VLOOKUP($A77,'ADR Raw Data'!$B$6:$BE$49,'ADR Raw Data'!AE$1,FALSE))/100</f>
        <v>5.0512727552374702E-2</v>
      </c>
      <c r="X78" s="89">
        <f>(VLOOKUP($A77,'RevPAR Raw Data'!$B$6:$BE$43,'RevPAR Raw Data'!T$1,FALSE))/100</f>
        <v>-0.121101178020141</v>
      </c>
      <c r="Y78" s="90">
        <f>(VLOOKUP($A77,'RevPAR Raw Data'!$B$6:$BE$43,'RevPAR Raw Data'!U$1,FALSE))/100</f>
        <v>-8.5216764609325396E-2</v>
      </c>
      <c r="Z78" s="90">
        <f>(VLOOKUP($A77,'RevPAR Raw Data'!$B$6:$BE$43,'RevPAR Raw Data'!V$1,FALSE))/100</f>
        <v>2.0228959869597198E-2</v>
      </c>
      <c r="AA78" s="90">
        <f>(VLOOKUP($A77,'RevPAR Raw Data'!$B$6:$BE$43,'RevPAR Raw Data'!W$1,FALSE))/100</f>
        <v>2.76136424324116E-2</v>
      </c>
      <c r="AB78" s="90">
        <f>(VLOOKUP($A77,'RevPAR Raw Data'!$B$6:$BE$43,'RevPAR Raw Data'!X$1,FALSE))/100</f>
        <v>5.6218005111886897E-2</v>
      </c>
      <c r="AC78" s="90">
        <f>(VLOOKUP($A77,'RevPAR Raw Data'!$B$6:$BE$43,'RevPAR Raw Data'!Y$1,FALSE))/100</f>
        <v>-1.1999626955787901E-2</v>
      </c>
      <c r="AD78" s="91">
        <f>(VLOOKUP($A77,'RevPAR Raw Data'!$B$6:$BE$43,'RevPAR Raw Data'!AA$1,FALSE))/100</f>
        <v>-1.4619352058003299E-4</v>
      </c>
      <c r="AE78" s="91">
        <f>(VLOOKUP($A77,'RevPAR Raw Data'!$B$6:$BE$43,'RevPAR Raw Data'!AB$1,FALSE))/100</f>
        <v>-0.150248758124225</v>
      </c>
      <c r="AF78" s="90">
        <f>(VLOOKUP($A77,'RevPAR Raw Data'!$B$6:$BE$43,'RevPAR Raw Data'!AC$1,FALSE))/100</f>
        <v>-7.8421421397157506E-2</v>
      </c>
      <c r="AG78" s="92">
        <f>(VLOOKUP($A77,'RevPAR Raw Data'!$B$6:$BE$43,'RevPAR Raw Data'!AE$1,FALSE))/100</f>
        <v>-2.8927134751386297E-2</v>
      </c>
    </row>
    <row r="79" spans="1:33" x14ac:dyDescent="0.25">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5">
      <c r="A80" s="143" t="s">
        <v>19</v>
      </c>
      <c r="B80" s="117">
        <f>(VLOOKUP($A80,'Occupancy Raw Data'!$B$8:$BE$45,'Occupancy Raw Data'!G$3,FALSE))/100</f>
        <v>0.45439219392577002</v>
      </c>
      <c r="C80" s="118">
        <f>(VLOOKUP($A80,'Occupancy Raw Data'!$B$8:$BE$45,'Occupancy Raw Data'!H$3,FALSE))/100</f>
        <v>0.53952846816010602</v>
      </c>
      <c r="D80" s="118">
        <f>(VLOOKUP($A80,'Occupancy Raw Data'!$B$8:$BE$45,'Occupancy Raw Data'!I$3,FALSE))/100</f>
        <v>0.53965618534317594</v>
      </c>
      <c r="E80" s="118">
        <f>(VLOOKUP($A80,'Occupancy Raw Data'!$B$8:$BE$45,'Occupancy Raw Data'!J$3,FALSE))/100</f>
        <v>0.54284911491992094</v>
      </c>
      <c r="F80" s="118">
        <f>(VLOOKUP($A80,'Occupancy Raw Data'!$B$8:$BE$45,'Occupancy Raw Data'!K$3,FALSE))/100</f>
        <v>0.55615724539579503</v>
      </c>
      <c r="G80" s="119">
        <f>(VLOOKUP($A80,'Occupancy Raw Data'!$B$8:$BE$45,'Occupancy Raw Data'!L$3,FALSE))/100</f>
        <v>0.52651664154895306</v>
      </c>
      <c r="H80" s="99">
        <f>(VLOOKUP($A80,'Occupancy Raw Data'!$B$8:$BE$45,'Occupancy Raw Data'!N$3,FALSE))/100</f>
        <v>0.71920100130271503</v>
      </c>
      <c r="I80" s="99">
        <f>(VLOOKUP($A80,'Occupancy Raw Data'!$B$8:$BE$45,'Occupancy Raw Data'!O$3,FALSE))/100</f>
        <v>0.72701729290658701</v>
      </c>
      <c r="J80" s="119">
        <f>(VLOOKUP($A80,'Occupancy Raw Data'!$B$8:$BE$45,'Occupancy Raw Data'!P$3,FALSE))/100</f>
        <v>0.72310914710465102</v>
      </c>
      <c r="K80" s="120">
        <f>(VLOOKUP($A80,'Occupancy Raw Data'!$B$8:$BE$45,'Occupancy Raw Data'!R$3,FALSE))/100</f>
        <v>0.58268592885058101</v>
      </c>
      <c r="M80" s="121">
        <f>VLOOKUP($A80,'ADR Raw Data'!$B$6:$BE$43,'ADR Raw Data'!G$1,FALSE)</f>
        <v>94.914810669514793</v>
      </c>
      <c r="N80" s="122">
        <f>VLOOKUP($A80,'ADR Raw Data'!$B$6:$BE$43,'ADR Raw Data'!H$1,FALSE)</f>
        <v>99.885420963923806</v>
      </c>
      <c r="O80" s="122">
        <f>VLOOKUP($A80,'ADR Raw Data'!$B$6:$BE$43,'ADR Raw Data'!I$1,FALSE)</f>
        <v>100.91629924740801</v>
      </c>
      <c r="P80" s="122">
        <f>VLOOKUP($A80,'ADR Raw Data'!$B$6:$BE$43,'ADR Raw Data'!J$1,FALSE)</f>
        <v>101.346578891398</v>
      </c>
      <c r="Q80" s="122">
        <f>VLOOKUP($A80,'ADR Raw Data'!$B$6:$BE$43,'ADR Raw Data'!K$1,FALSE)</f>
        <v>103.10255448491201</v>
      </c>
      <c r="R80" s="123">
        <f>VLOOKUP($A80,'ADR Raw Data'!$B$6:$BE$43,'ADR Raw Data'!L$1,FALSE)</f>
        <v>100.219744197238</v>
      </c>
      <c r="S80" s="122">
        <f>VLOOKUP($A80,'ADR Raw Data'!$B$6:$BE$43,'ADR Raw Data'!N$1,FALSE)</f>
        <v>132.387375728086</v>
      </c>
      <c r="T80" s="122">
        <f>VLOOKUP($A80,'ADR Raw Data'!$B$6:$BE$43,'ADR Raw Data'!O$1,FALSE)</f>
        <v>134.85988774857699</v>
      </c>
      <c r="U80" s="123">
        <f>VLOOKUP($A80,'ADR Raw Data'!$B$6:$BE$43,'ADR Raw Data'!P$1,FALSE)</f>
        <v>133.63031325903401</v>
      </c>
      <c r="V80" s="124">
        <f>VLOOKUP($A80,'ADR Raw Data'!$B$6:$BE$43,'ADR Raw Data'!R$1,FALSE)</f>
        <v>112.06611038445401</v>
      </c>
      <c r="X80" s="121">
        <f>VLOOKUP($A80,'RevPAR Raw Data'!$B$6:$BE$43,'RevPAR Raw Data'!G$1,FALSE)</f>
        <v>43.128549056170002</v>
      </c>
      <c r="Y80" s="122">
        <f>VLOOKUP($A80,'RevPAR Raw Data'!$B$6:$BE$43,'RevPAR Raw Data'!H$1,FALSE)</f>
        <v>53.891028164193202</v>
      </c>
      <c r="Z80" s="122">
        <f>VLOOKUP($A80,'RevPAR Raw Data'!$B$6:$BE$43,'RevPAR Raw Data'!I$1,FALSE)</f>
        <v>54.460105090806898</v>
      </c>
      <c r="AA80" s="122">
        <f>VLOOKUP($A80,'RevPAR Raw Data'!$B$6:$BE$43,'RevPAR Raw Data'!J$1,FALSE)</f>
        <v>55.015900651357597</v>
      </c>
      <c r="AB80" s="122">
        <f>VLOOKUP($A80,'RevPAR Raw Data'!$B$6:$BE$43,'RevPAR Raw Data'!K$1,FALSE)</f>
        <v>57.341232695598798</v>
      </c>
      <c r="AC80" s="123">
        <f>VLOOKUP($A80,'RevPAR Raw Data'!$B$6:$BE$43,'RevPAR Raw Data'!L$1,FALSE)</f>
        <v>52.767363131625302</v>
      </c>
      <c r="AD80" s="122">
        <f>VLOOKUP($A80,'RevPAR Raw Data'!$B$6:$BE$43,'RevPAR Raw Data'!N$1,FALSE)</f>
        <v>95.213133183478504</v>
      </c>
      <c r="AE80" s="122">
        <f>VLOOKUP($A80,'RevPAR Raw Data'!$B$6:$BE$43,'RevPAR Raw Data'!O$1,FALSE)</f>
        <v>98.045470512656706</v>
      </c>
      <c r="AF80" s="123">
        <f>VLOOKUP($A80,'RevPAR Raw Data'!$B$6:$BE$43,'RevPAR Raw Data'!P$1,FALSE)</f>
        <v>96.629301848067598</v>
      </c>
      <c r="AG80" s="124">
        <f>VLOOKUP($A80,'RevPAR Raw Data'!$B$6:$BE$43,'RevPAR Raw Data'!R$1,FALSE)</f>
        <v>65.299345622037407</v>
      </c>
    </row>
    <row r="81" spans="1:33" x14ac:dyDescent="0.25">
      <c r="A81" s="101" t="s">
        <v>132</v>
      </c>
      <c r="B81" s="89">
        <f>(VLOOKUP($A80,'Occupancy Raw Data'!$B$8:$BE$51,'Occupancy Raw Data'!T$3,FALSE))/100</f>
        <v>4.4459023622301303E-3</v>
      </c>
      <c r="C81" s="90">
        <f>(VLOOKUP($A80,'Occupancy Raw Data'!$B$8:$BE$51,'Occupancy Raw Data'!U$3,FALSE))/100</f>
        <v>4.6063511744712703E-2</v>
      </c>
      <c r="D81" s="90">
        <f>(VLOOKUP($A80,'Occupancy Raw Data'!$B$8:$BE$51,'Occupancy Raw Data'!V$3,FALSE))/100</f>
        <v>7.96228928525867E-3</v>
      </c>
      <c r="E81" s="90">
        <f>(VLOOKUP($A80,'Occupancy Raw Data'!$B$8:$BE$51,'Occupancy Raw Data'!W$3,FALSE))/100</f>
        <v>-2.91553771110603E-2</v>
      </c>
      <c r="F81" s="90">
        <f>(VLOOKUP($A80,'Occupancy Raw Data'!$B$8:$BE$51,'Occupancy Raw Data'!X$3,FALSE))/100</f>
        <v>-1.6870547457893098E-2</v>
      </c>
      <c r="G81" s="90">
        <f>(VLOOKUP($A80,'Occupancy Raw Data'!$B$8:$BE$51,'Occupancy Raw Data'!Y$3,FALSE))/100</f>
        <v>1.5927708321268998E-3</v>
      </c>
      <c r="H81" s="91">
        <f>(VLOOKUP($A80,'Occupancy Raw Data'!$B$8:$BE$51,'Occupancy Raw Data'!AA$3,FALSE))/100</f>
        <v>7.7846406124943798E-2</v>
      </c>
      <c r="I81" s="91">
        <f>(VLOOKUP($A80,'Occupancy Raw Data'!$B$8:$BE$51,'Occupancy Raw Data'!AB$3,FALSE))/100</f>
        <v>4.0994861609542896E-2</v>
      </c>
      <c r="J81" s="90">
        <f>(VLOOKUP($A80,'Occupancy Raw Data'!$B$8:$BE$51,'Occupancy Raw Data'!AC$3,FALSE))/100</f>
        <v>5.9000621906055997E-2</v>
      </c>
      <c r="K81" s="92">
        <f>(VLOOKUP($A80,'Occupancy Raw Data'!$B$8:$BE$51,'Occupancy Raw Data'!AE$3,FALSE))/100</f>
        <v>2.12216899699035E-2</v>
      </c>
      <c r="M81" s="89">
        <f>(VLOOKUP($A80,'ADR Raw Data'!$B$6:$BE$49,'ADR Raw Data'!T$1,FALSE))/100</f>
        <v>-1.5347268670634401E-3</v>
      </c>
      <c r="N81" s="90">
        <f>(VLOOKUP($A80,'ADR Raw Data'!$B$6:$BE$49,'ADR Raw Data'!U$1,FALSE))/100</f>
        <v>2.6499431552668803E-2</v>
      </c>
      <c r="O81" s="90">
        <f>(VLOOKUP($A80,'ADR Raw Data'!$B$6:$BE$49,'ADR Raw Data'!V$1,FALSE))/100</f>
        <v>8.4208224688312808E-3</v>
      </c>
      <c r="P81" s="90">
        <f>(VLOOKUP($A80,'ADR Raw Data'!$B$6:$BE$49,'ADR Raw Data'!W$1,FALSE))/100</f>
        <v>-1.02120972043965E-2</v>
      </c>
      <c r="Q81" s="90">
        <f>(VLOOKUP($A80,'ADR Raw Data'!$B$6:$BE$49,'ADR Raw Data'!X$1,FALSE))/100</f>
        <v>-1.79672848067946E-2</v>
      </c>
      <c r="R81" s="90">
        <f>(VLOOKUP($A80,'ADR Raw Data'!$B$6:$BE$49,'ADR Raw Data'!Y$1,FALSE))/100</f>
        <v>6.8932765595932398E-6</v>
      </c>
      <c r="S81" s="91">
        <f>(VLOOKUP($A80,'ADR Raw Data'!$B$6:$BE$49,'ADR Raw Data'!AA$1,FALSE))/100</f>
        <v>5.4247167633170203E-2</v>
      </c>
      <c r="T81" s="91">
        <f>(VLOOKUP($A80,'ADR Raw Data'!$B$6:$BE$49,'ADR Raw Data'!AB$1,FALSE))/100</f>
        <v>3.0519116867778702E-2</v>
      </c>
      <c r="U81" s="90">
        <f>(VLOOKUP($A80,'ADR Raw Data'!$B$6:$BE$49,'ADR Raw Data'!AC$1,FALSE))/100</f>
        <v>4.1700585908026902E-2</v>
      </c>
      <c r="V81" s="92">
        <f>(VLOOKUP($A80,'ADR Raw Data'!$B$6:$BE$49,'ADR Raw Data'!AE$1,FALSE))/100</f>
        <v>2.0508584468895599E-2</v>
      </c>
      <c r="X81" s="89">
        <f>(VLOOKUP($A80,'RevPAR Raw Data'!$B$6:$BE$43,'RevPAR Raw Data'!T$1,FALSE))/100</f>
        <v>2.9043522493630305E-3</v>
      </c>
      <c r="Y81" s="90">
        <f>(VLOOKUP($A80,'RevPAR Raw Data'!$B$6:$BE$43,'RevPAR Raw Data'!U$1,FALSE))/100</f>
        <v>7.3783600173936092E-2</v>
      </c>
      <c r="Z81" s="90">
        <f>(VLOOKUP($A80,'RevPAR Raw Data'!$B$6:$BE$43,'RevPAR Raw Data'!V$1,FALSE))/100</f>
        <v>1.6450160778606601E-2</v>
      </c>
      <c r="AA81" s="90">
        <f>(VLOOKUP($A80,'RevPAR Raw Data'!$B$6:$BE$43,'RevPAR Raw Data'!W$1,FALSE))/100</f>
        <v>-3.9069736770367798E-2</v>
      </c>
      <c r="AB81" s="90">
        <f>(VLOOKUP($A80,'RevPAR Raw Data'!$B$6:$BE$43,'RevPAR Raw Data'!X$1,FALSE))/100</f>
        <v>-3.4534714333665201E-2</v>
      </c>
      <c r="AC81" s="90">
        <f>(VLOOKUP($A80,'RevPAR Raw Data'!$B$6:$BE$43,'RevPAR Raw Data'!Y$1,FALSE))/100</f>
        <v>1.59967508809633E-3</v>
      </c>
      <c r="AD81" s="91">
        <f>(VLOOKUP($A80,'RevPAR Raw Data'!$B$6:$BE$43,'RevPAR Raw Data'!AA$1,FALSE))/100</f>
        <v>0.136316520800813</v>
      </c>
      <c r="AE81" s="91">
        <f>(VLOOKUP($A80,'RevPAR Raw Data'!$B$6:$BE$43,'RevPAR Raw Data'!AB$1,FALSE))/100</f>
        <v>7.2765105449761794E-2</v>
      </c>
      <c r="AF81" s="90">
        <f>(VLOOKUP($A80,'RevPAR Raw Data'!$B$6:$BE$43,'RevPAR Raw Data'!AC$1,FALSE))/100</f>
        <v>0.103161568316503</v>
      </c>
      <c r="AG81" s="92">
        <f>(VLOOKUP($A80,'RevPAR Raw Data'!$B$6:$BE$43,'RevPAR Raw Data'!AE$1,FALSE))/100</f>
        <v>4.2165501260119601E-2</v>
      </c>
    </row>
    <row r="82" spans="1:33" x14ac:dyDescent="0.25">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5">
      <c r="A83" s="116" t="s">
        <v>87</v>
      </c>
      <c r="B83" s="117">
        <f>(VLOOKUP($A83,'Occupancy Raw Data'!$B$8:$BE$45,'Occupancy Raw Data'!G$3,FALSE))/100</f>
        <v>0.53834561286001303</v>
      </c>
      <c r="C83" s="118">
        <f>(VLOOKUP($A83,'Occupancy Raw Data'!$B$8:$BE$45,'Occupancy Raw Data'!H$3,FALSE))/100</f>
        <v>0.656229068988613</v>
      </c>
      <c r="D83" s="118">
        <f>(VLOOKUP($A83,'Occupancy Raw Data'!$B$8:$BE$45,'Occupancy Raw Data'!I$3,FALSE))/100</f>
        <v>0.68101138647019399</v>
      </c>
      <c r="E83" s="118">
        <f>(VLOOKUP($A83,'Occupancy Raw Data'!$B$8:$BE$45,'Occupancy Raw Data'!J$3,FALSE))/100</f>
        <v>0.69273275284661695</v>
      </c>
      <c r="F83" s="118">
        <f>(VLOOKUP($A83,'Occupancy Raw Data'!$B$8:$BE$45,'Occupancy Raw Data'!K$3,FALSE))/100</f>
        <v>0.69172806430006606</v>
      </c>
      <c r="G83" s="119">
        <f>(VLOOKUP($A83,'Occupancy Raw Data'!$B$8:$BE$45,'Occupancy Raw Data'!L$3,FALSE))/100</f>
        <v>0.65200937709310092</v>
      </c>
      <c r="H83" s="99">
        <f>(VLOOKUP($A83,'Occupancy Raw Data'!$B$8:$BE$45,'Occupancy Raw Data'!N$3,FALSE))/100</f>
        <v>0.78164768921634209</v>
      </c>
      <c r="I83" s="99">
        <f>(VLOOKUP($A83,'Occupancy Raw Data'!$B$8:$BE$45,'Occupancy Raw Data'!O$3,FALSE))/100</f>
        <v>0.79604822505023409</v>
      </c>
      <c r="J83" s="119">
        <f>(VLOOKUP($A83,'Occupancy Raw Data'!$B$8:$BE$45,'Occupancy Raw Data'!P$3,FALSE))/100</f>
        <v>0.78884795713328804</v>
      </c>
      <c r="K83" s="120">
        <f>(VLOOKUP($A83,'Occupancy Raw Data'!$B$8:$BE$45,'Occupancy Raw Data'!R$3,FALSE))/100</f>
        <v>0.69110611424743995</v>
      </c>
      <c r="M83" s="121">
        <f>VLOOKUP($A83,'ADR Raw Data'!$B$6:$BE$43,'ADR Raw Data'!G$1,FALSE)</f>
        <v>84.472651073094795</v>
      </c>
      <c r="N83" s="122">
        <f>VLOOKUP($A83,'ADR Raw Data'!$B$6:$BE$43,'ADR Raw Data'!H$1,FALSE)</f>
        <v>88.752333426894594</v>
      </c>
      <c r="O83" s="122">
        <f>VLOOKUP($A83,'ADR Raw Data'!$B$6:$BE$43,'ADR Raw Data'!I$1,FALSE)</f>
        <v>91.190577895254407</v>
      </c>
      <c r="P83" s="122">
        <f>VLOOKUP($A83,'ADR Raw Data'!$B$6:$BE$43,'ADR Raw Data'!J$1,FALSE)</f>
        <v>92.626134300217501</v>
      </c>
      <c r="Q83" s="122">
        <f>VLOOKUP($A83,'ADR Raw Data'!$B$6:$BE$43,'ADR Raw Data'!K$1,FALSE)</f>
        <v>91.387631203098493</v>
      </c>
      <c r="R83" s="123">
        <f>VLOOKUP($A83,'ADR Raw Data'!$B$6:$BE$43,'ADR Raw Data'!L$1,FALSE)</f>
        <v>89.937267979865396</v>
      </c>
      <c r="S83" s="122">
        <f>VLOOKUP($A83,'ADR Raw Data'!$B$6:$BE$43,'ADR Raw Data'!N$1,FALSE)</f>
        <v>101.75352699228699</v>
      </c>
      <c r="T83" s="122">
        <f>VLOOKUP($A83,'ADR Raw Data'!$B$6:$BE$43,'ADR Raw Data'!O$1,FALSE)</f>
        <v>103.425643247791</v>
      </c>
      <c r="U83" s="123">
        <f>VLOOKUP($A83,'ADR Raw Data'!$B$6:$BE$43,'ADR Raw Data'!P$1,FALSE)</f>
        <v>102.59721630227099</v>
      </c>
      <c r="V83" s="124">
        <f>VLOOKUP($A83,'ADR Raw Data'!$B$6:$BE$43,'ADR Raw Data'!R$1,FALSE)</f>
        <v>94.065959721020306</v>
      </c>
      <c r="X83" s="121">
        <f>VLOOKUP($A83,'RevPAR Raw Data'!$B$6:$BE$43,'RevPAR Raw Data'!G$1,FALSE)</f>
        <v>45.475481111855302</v>
      </c>
      <c r="Y83" s="122">
        <f>VLOOKUP($A83,'RevPAR Raw Data'!$B$6:$BE$43,'RevPAR Raw Data'!H$1,FALSE)</f>
        <v>58.241861135298002</v>
      </c>
      <c r="Z83" s="122">
        <f>VLOOKUP($A83,'RevPAR Raw Data'!$B$6:$BE$43,'RevPAR Raw Data'!I$1,FALSE)</f>
        <v>62.101821885465498</v>
      </c>
      <c r="AA83" s="122">
        <f>VLOOKUP($A83,'RevPAR Raw Data'!$B$6:$BE$43,'RevPAR Raw Data'!J$1,FALSE)</f>
        <v>64.165156999330193</v>
      </c>
      <c r="AB83" s="122">
        <f>VLOOKUP($A83,'RevPAR Raw Data'!$B$6:$BE$43,'RevPAR Raw Data'!K$1,FALSE)</f>
        <v>63.215389233087699</v>
      </c>
      <c r="AC83" s="123">
        <f>VLOOKUP($A83,'RevPAR Raw Data'!$B$6:$BE$43,'RevPAR Raw Data'!L$1,FALSE)</f>
        <v>58.639942073007298</v>
      </c>
      <c r="AD83" s="122">
        <f>VLOOKUP($A83,'RevPAR Raw Data'!$B$6:$BE$43,'RevPAR Raw Data'!N$1,FALSE)</f>
        <v>79.535409243134595</v>
      </c>
      <c r="AE83" s="122">
        <f>VLOOKUP($A83,'RevPAR Raw Data'!$B$6:$BE$43,'RevPAR Raw Data'!O$1,FALSE)</f>
        <v>82.331799732082999</v>
      </c>
      <c r="AF83" s="123">
        <f>VLOOKUP($A83,'RevPAR Raw Data'!$B$6:$BE$43,'RevPAR Raw Data'!P$1,FALSE)</f>
        <v>80.933604487608804</v>
      </c>
      <c r="AG83" s="124">
        <f>VLOOKUP($A83,'RevPAR Raw Data'!$B$6:$BE$43,'RevPAR Raw Data'!R$1,FALSE)</f>
        <v>65.009559905750606</v>
      </c>
    </row>
    <row r="84" spans="1:33" x14ac:dyDescent="0.25">
      <c r="A84" s="101" t="s">
        <v>132</v>
      </c>
      <c r="B84" s="89">
        <f>(VLOOKUP($A83,'Occupancy Raw Data'!$B$8:$BE$51,'Occupancy Raw Data'!T$3,FALSE))/100</f>
        <v>-4.5876336854319397E-2</v>
      </c>
      <c r="C84" s="90">
        <f>(VLOOKUP($A83,'Occupancy Raw Data'!$B$8:$BE$51,'Occupancy Raw Data'!U$3,FALSE))/100</f>
        <v>-6.5160020388472491E-3</v>
      </c>
      <c r="D84" s="90">
        <f>(VLOOKUP($A83,'Occupancy Raw Data'!$B$8:$BE$51,'Occupancy Raw Data'!V$3,FALSE))/100</f>
        <v>1.80157358159844E-2</v>
      </c>
      <c r="E84" s="90">
        <f>(VLOOKUP($A83,'Occupancy Raw Data'!$B$8:$BE$51,'Occupancy Raw Data'!W$3,FALSE))/100</f>
        <v>4.7384544410577399E-2</v>
      </c>
      <c r="F84" s="90">
        <f>(VLOOKUP($A83,'Occupancy Raw Data'!$B$8:$BE$51,'Occupancy Raw Data'!X$3,FALSE))/100</f>
        <v>7.6947441473865896E-2</v>
      </c>
      <c r="G84" s="90">
        <f>(VLOOKUP($A83,'Occupancy Raw Data'!$B$8:$BE$51,'Occupancy Raw Data'!Y$3,FALSE))/100</f>
        <v>1.9586545419346801E-2</v>
      </c>
      <c r="H84" s="91">
        <f>(VLOOKUP($A83,'Occupancy Raw Data'!$B$8:$BE$51,'Occupancy Raw Data'!AA$3,FALSE))/100</f>
        <v>0.102955911864361</v>
      </c>
      <c r="I84" s="91">
        <f>(VLOOKUP($A83,'Occupancy Raw Data'!$B$8:$BE$51,'Occupancy Raw Data'!AB$3,FALSE))/100</f>
        <v>5.0379039860928697E-2</v>
      </c>
      <c r="J84" s="90">
        <f>(VLOOKUP($A83,'Occupancy Raw Data'!$B$8:$BE$51,'Occupancy Raw Data'!AC$3,FALSE))/100</f>
        <v>7.5785851484538799E-2</v>
      </c>
      <c r="K84" s="92">
        <f>(VLOOKUP($A83,'Occupancy Raw Data'!$B$8:$BE$51,'Occupancy Raw Data'!AE$3,FALSE))/100</f>
        <v>3.7258005989530697E-2</v>
      </c>
      <c r="M84" s="89">
        <f>(VLOOKUP($A83,'ADR Raw Data'!$B$6:$BE$49,'ADR Raw Data'!T$1,FALSE))/100</f>
        <v>-2.0553566501318201E-2</v>
      </c>
      <c r="N84" s="90">
        <f>(VLOOKUP($A83,'ADR Raw Data'!$B$6:$BE$49,'ADR Raw Data'!U$1,FALSE))/100</f>
        <v>-2.9550093071774398E-2</v>
      </c>
      <c r="O84" s="90">
        <f>(VLOOKUP($A83,'ADR Raw Data'!$B$6:$BE$49,'ADR Raw Data'!V$1,FALSE))/100</f>
        <v>-3.0933699054318402E-2</v>
      </c>
      <c r="P84" s="90">
        <f>(VLOOKUP($A83,'ADR Raw Data'!$B$6:$BE$49,'ADR Raw Data'!W$1,FALSE))/100</f>
        <v>3.7683943279423E-3</v>
      </c>
      <c r="Q84" s="90">
        <f>(VLOOKUP($A83,'ADR Raw Data'!$B$6:$BE$49,'ADR Raw Data'!X$1,FALSE))/100</f>
        <v>1.7135059048976099E-2</v>
      </c>
      <c r="R84" s="90">
        <f>(VLOOKUP($A83,'ADR Raw Data'!$B$6:$BE$49,'ADR Raw Data'!Y$1,FALSE))/100</f>
        <v>-1.0992067589263901E-2</v>
      </c>
      <c r="S84" s="91">
        <f>(VLOOKUP($A83,'ADR Raw Data'!$B$6:$BE$49,'ADR Raw Data'!AA$1,FALSE))/100</f>
        <v>2.4723388447356501E-2</v>
      </c>
      <c r="T84" s="91">
        <f>(VLOOKUP($A83,'ADR Raw Data'!$B$6:$BE$49,'ADR Raw Data'!AB$1,FALSE))/100</f>
        <v>1.0064907854665598E-2</v>
      </c>
      <c r="U84" s="90">
        <f>(VLOOKUP($A83,'ADR Raw Data'!$B$6:$BE$49,'ADR Raw Data'!AC$1,FALSE))/100</f>
        <v>1.68337563160437E-2</v>
      </c>
      <c r="V84" s="92">
        <f>(VLOOKUP($A83,'ADR Raw Data'!$B$6:$BE$49,'ADR Raw Data'!AE$1,FALSE))/100</f>
        <v>-3.5359645826314402E-5</v>
      </c>
      <c r="X84" s="89">
        <f>(VLOOKUP($A83,'RevPAR Raw Data'!$B$6:$BE$43,'RevPAR Raw Data'!T$1,FALSE))/100</f>
        <v>-6.5486981015265497E-2</v>
      </c>
      <c r="Y84" s="90">
        <f>(VLOOKUP($A83,'RevPAR Raw Data'!$B$6:$BE$43,'RevPAR Raw Data'!U$1,FALSE))/100</f>
        <v>-3.5873546643917897E-2</v>
      </c>
      <c r="Z84" s="90">
        <f>(VLOOKUP($A83,'RevPAR Raw Data'!$B$6:$BE$43,'RevPAR Raw Data'!V$1,FALSE))/100</f>
        <v>-1.3475256588307701E-2</v>
      </c>
      <c r="AA84" s="90">
        <f>(VLOOKUP($A83,'RevPAR Raw Data'!$B$6:$BE$43,'RevPAR Raw Data'!W$1,FALSE))/100</f>
        <v>5.1331502386908701E-2</v>
      </c>
      <c r="AB84" s="90">
        <f>(VLOOKUP($A83,'RevPAR Raw Data'!$B$6:$BE$43,'RevPAR Raw Data'!X$1,FALSE))/100</f>
        <v>9.54009994761644E-2</v>
      </c>
      <c r="AC84" s="90">
        <f>(VLOOKUP($A83,'RevPAR Raw Data'!$B$6:$BE$43,'RevPAR Raw Data'!Y$1,FALSE))/100</f>
        <v>8.3791811989932293E-3</v>
      </c>
      <c r="AD84" s="91">
        <f>(VLOOKUP($A83,'RevPAR Raw Data'!$B$6:$BE$43,'RevPAR Raw Data'!AA$1,FALSE))/100</f>
        <v>0.13022471931369201</v>
      </c>
      <c r="AE84" s="91">
        <f>(VLOOKUP($A83,'RevPAR Raw Data'!$B$6:$BE$43,'RevPAR Raw Data'!AB$1,FALSE))/100</f>
        <v>6.0951008109601197E-2</v>
      </c>
      <c r="AF84" s="90">
        <f>(VLOOKUP($A83,'RevPAR Raw Data'!$B$6:$BE$43,'RevPAR Raw Data'!AC$1,FALSE))/100</f>
        <v>9.3895368356677111E-2</v>
      </c>
      <c r="AG84" s="92">
        <f>(VLOOKUP($A83,'RevPAR Raw Data'!$B$6:$BE$43,'RevPAR Raw Data'!AE$1,FALSE))/100</f>
        <v>3.7221328913808402E-2</v>
      </c>
    </row>
    <row r="85" spans="1:33" x14ac:dyDescent="0.25">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5">
      <c r="A86" s="116" t="s">
        <v>32</v>
      </c>
      <c r="B86" s="117">
        <f>(VLOOKUP($A86,'Occupancy Raw Data'!$B$8:$BE$45,'Occupancy Raw Data'!G$3,FALSE))/100</f>
        <v>0.52100721459895294</v>
      </c>
      <c r="C86" s="118">
        <f>(VLOOKUP($A86,'Occupancy Raw Data'!$B$8:$BE$45,'Occupancy Raw Data'!H$3,FALSE))/100</f>
        <v>0.58480690338095898</v>
      </c>
      <c r="D86" s="118">
        <f>(VLOOKUP($A86,'Occupancy Raw Data'!$B$8:$BE$45,'Occupancy Raw Data'!I$3,FALSE))/100</f>
        <v>0.60418729664733295</v>
      </c>
      <c r="E86" s="118">
        <f>(VLOOKUP($A86,'Occupancy Raw Data'!$B$8:$BE$45,'Occupancy Raw Data'!J$3,FALSE))/100</f>
        <v>0.61635309096053104</v>
      </c>
      <c r="F86" s="118">
        <f>(VLOOKUP($A86,'Occupancy Raw Data'!$B$8:$BE$45,'Occupancy Raw Data'!K$3,FALSE))/100</f>
        <v>0.60065072853303103</v>
      </c>
      <c r="G86" s="119">
        <f>(VLOOKUP($A86,'Occupancy Raw Data'!$B$8:$BE$45,'Occupancy Raw Data'!L$3,FALSE))/100</f>
        <v>0.58540104682416105</v>
      </c>
      <c r="H86" s="99">
        <f>(VLOOKUP($A86,'Occupancy Raw Data'!$B$8:$BE$45,'Occupancy Raw Data'!N$3,FALSE))/100</f>
        <v>0.65709435563728902</v>
      </c>
      <c r="I86" s="99">
        <f>(VLOOKUP($A86,'Occupancy Raw Data'!$B$8:$BE$45,'Occupancy Raw Data'!O$3,FALSE))/100</f>
        <v>0.65483095204413599</v>
      </c>
      <c r="J86" s="119">
        <f>(VLOOKUP($A86,'Occupancy Raw Data'!$B$8:$BE$45,'Occupancy Raw Data'!P$3,FALSE))/100</f>
        <v>0.65596265384071206</v>
      </c>
      <c r="K86" s="120">
        <f>(VLOOKUP($A86,'Occupancy Raw Data'!$B$8:$BE$45,'Occupancy Raw Data'!R$3,FALSE))/100</f>
        <v>0.60556150597174696</v>
      </c>
      <c r="M86" s="121">
        <f>VLOOKUP($A86,'ADR Raw Data'!$B$6:$BE$43,'ADR Raw Data'!G$1,FALSE)</f>
        <v>78.138534917187002</v>
      </c>
      <c r="N86" s="122">
        <f>VLOOKUP($A86,'ADR Raw Data'!$B$6:$BE$43,'ADR Raw Data'!H$1,FALSE)</f>
        <v>82.736029100145103</v>
      </c>
      <c r="O86" s="122">
        <f>VLOOKUP($A86,'ADR Raw Data'!$B$6:$BE$43,'ADR Raw Data'!I$1,FALSE)</f>
        <v>84.8976659798642</v>
      </c>
      <c r="P86" s="122">
        <f>VLOOKUP($A86,'ADR Raw Data'!$B$6:$BE$43,'ADR Raw Data'!J$1,FALSE)</f>
        <v>85.305529423915502</v>
      </c>
      <c r="Q86" s="122">
        <f>VLOOKUP($A86,'ADR Raw Data'!$B$6:$BE$43,'ADR Raw Data'!K$1,FALSE)</f>
        <v>83.609989637305603</v>
      </c>
      <c r="R86" s="123">
        <f>VLOOKUP($A86,'ADR Raw Data'!$B$6:$BE$43,'ADR Raw Data'!L$1,FALSE)</f>
        <v>83.084293050118404</v>
      </c>
      <c r="S86" s="122">
        <f>VLOOKUP($A86,'ADR Raw Data'!$B$6:$BE$43,'ADR Raw Data'!N$1,FALSE)</f>
        <v>92.348157158234599</v>
      </c>
      <c r="T86" s="122">
        <f>VLOOKUP($A86,'ADR Raw Data'!$B$6:$BE$43,'ADR Raw Data'!O$1,FALSE)</f>
        <v>93.760797256426798</v>
      </c>
      <c r="U86" s="123">
        <f>VLOOKUP($A86,'ADR Raw Data'!$B$6:$BE$43,'ADR Raw Data'!P$1,FALSE)</f>
        <v>93.053258626266896</v>
      </c>
      <c r="V86" s="124">
        <f>VLOOKUP($A86,'ADR Raw Data'!$B$6:$BE$43,'ADR Raw Data'!R$1,FALSE)</f>
        <v>86.169632170865995</v>
      </c>
      <c r="X86" s="121">
        <f>VLOOKUP($A86,'RevPAR Raw Data'!$B$6:$BE$43,'RevPAR Raw Data'!G$1,FALSE)</f>
        <v>40.710740430046599</v>
      </c>
      <c r="Y86" s="122">
        <f>VLOOKUP($A86,'RevPAR Raw Data'!$B$6:$BE$43,'RevPAR Raw Data'!H$1,FALSE)</f>
        <v>48.384600976092699</v>
      </c>
      <c r="Z86" s="122">
        <f>VLOOKUP($A86,'RevPAR Raw Data'!$B$6:$BE$43,'RevPAR Raw Data'!I$1,FALSE)</f>
        <v>51.294091300042403</v>
      </c>
      <c r="AA86" s="122">
        <f>VLOOKUP($A86,'RevPAR Raw Data'!$B$6:$BE$43,'RevPAR Raw Data'!J$1,FALSE)</f>
        <v>52.578326736454898</v>
      </c>
      <c r="AB86" s="122">
        <f>VLOOKUP($A86,'RevPAR Raw Data'!$B$6:$BE$43,'RevPAR Raw Data'!K$1,FALSE)</f>
        <v>50.2204011882868</v>
      </c>
      <c r="AC86" s="123">
        <f>VLOOKUP($A86,'RevPAR Raw Data'!$B$6:$BE$43,'RevPAR Raw Data'!L$1,FALSE)</f>
        <v>48.637632126184698</v>
      </c>
      <c r="AD86" s="122">
        <f>VLOOKUP($A86,'RevPAR Raw Data'!$B$6:$BE$43,'RevPAR Raw Data'!N$1,FALSE)</f>
        <v>60.681452822181299</v>
      </c>
      <c r="AE86" s="122">
        <f>VLOOKUP($A86,'RevPAR Raw Data'!$B$6:$BE$43,'RevPAR Raw Data'!O$1,FALSE)</f>
        <v>61.397472131843202</v>
      </c>
      <c r="AF86" s="123">
        <f>VLOOKUP($A86,'RevPAR Raw Data'!$B$6:$BE$43,'RevPAR Raw Data'!P$1,FALSE)</f>
        <v>61.0394624770123</v>
      </c>
      <c r="AG86" s="124">
        <f>VLOOKUP($A86,'RevPAR Raw Data'!$B$6:$BE$43,'RevPAR Raw Data'!R$1,FALSE)</f>
        <v>52.181012226421103</v>
      </c>
    </row>
    <row r="87" spans="1:33" x14ac:dyDescent="0.25">
      <c r="A87" s="101" t="s">
        <v>132</v>
      </c>
      <c r="B87" s="89">
        <f>(VLOOKUP($A86,'Occupancy Raw Data'!$B$8:$BE$51,'Occupancy Raw Data'!T$3,FALSE))/100</f>
        <v>5.1855895196506498E-3</v>
      </c>
      <c r="C87" s="90">
        <f>(VLOOKUP($A86,'Occupancy Raw Data'!$B$8:$BE$51,'Occupancy Raw Data'!U$3,FALSE))/100</f>
        <v>-4.9873592277637303E-2</v>
      </c>
      <c r="D87" s="90">
        <f>(VLOOKUP($A86,'Occupancy Raw Data'!$B$8:$BE$51,'Occupancy Raw Data'!V$3,FALSE))/100</f>
        <v>-5.9665345662703595E-2</v>
      </c>
      <c r="E87" s="90">
        <f>(VLOOKUP($A86,'Occupancy Raw Data'!$B$8:$BE$51,'Occupancy Raw Data'!W$3,FALSE))/100</f>
        <v>-2.06788042256686E-2</v>
      </c>
      <c r="F87" s="90">
        <f>(VLOOKUP($A86,'Occupancy Raw Data'!$B$8:$BE$51,'Occupancy Raw Data'!X$3,FALSE))/100</f>
        <v>-2.9041847701806497E-2</v>
      </c>
      <c r="G87" s="90">
        <f>(VLOOKUP($A86,'Occupancy Raw Data'!$B$8:$BE$51,'Occupancy Raw Data'!Y$3,FALSE))/100</f>
        <v>-3.2181112306468897E-2</v>
      </c>
      <c r="H87" s="91">
        <f>(VLOOKUP($A86,'Occupancy Raw Data'!$B$8:$BE$51,'Occupancy Raw Data'!AA$3,FALSE))/100</f>
        <v>9.7589792060491398E-2</v>
      </c>
      <c r="I87" s="91">
        <f>(VLOOKUP($A86,'Occupancy Raw Data'!$B$8:$BE$51,'Occupancy Raw Data'!AB$3,FALSE))/100</f>
        <v>4.2567567567567501E-2</v>
      </c>
      <c r="J87" s="90">
        <f>(VLOOKUP($A86,'Occupancy Raw Data'!$B$8:$BE$51,'Occupancy Raw Data'!AC$3,FALSE))/100</f>
        <v>6.9418819188191802E-2</v>
      </c>
      <c r="K87" s="92">
        <f>(VLOOKUP($A86,'Occupancy Raw Data'!$B$8:$BE$51,'Occupancy Raw Data'!AE$3,FALSE))/100</f>
        <v>-2.8618016039399603E-3</v>
      </c>
      <c r="M87" s="89">
        <f>(VLOOKUP($A86,'ADR Raw Data'!$B$6:$BE$49,'ADR Raw Data'!T$1,FALSE))/100</f>
        <v>3.7179723956204099E-4</v>
      </c>
      <c r="N87" s="90">
        <f>(VLOOKUP($A86,'ADR Raw Data'!$B$6:$BE$49,'ADR Raw Data'!U$1,FALSE))/100</f>
        <v>6.1644988013740696E-3</v>
      </c>
      <c r="O87" s="90">
        <f>(VLOOKUP($A86,'ADR Raw Data'!$B$6:$BE$49,'ADR Raw Data'!V$1,FALSE))/100</f>
        <v>-1.2985664397137199E-2</v>
      </c>
      <c r="P87" s="90">
        <f>(VLOOKUP($A86,'ADR Raw Data'!$B$6:$BE$49,'ADR Raw Data'!W$1,FALSE))/100</f>
        <v>6.1713514818007098E-3</v>
      </c>
      <c r="Q87" s="90">
        <f>(VLOOKUP($A86,'ADR Raw Data'!$B$6:$BE$49,'ADR Raw Data'!X$1,FALSE))/100</f>
        <v>-2.3454895900522698E-2</v>
      </c>
      <c r="R87" s="90">
        <f>(VLOOKUP($A86,'ADR Raw Data'!$B$6:$BE$49,'ADR Raw Data'!Y$1,FALSE))/100</f>
        <v>-5.5961295385245999E-3</v>
      </c>
      <c r="S87" s="91">
        <f>(VLOOKUP($A86,'ADR Raw Data'!$B$6:$BE$49,'ADR Raw Data'!AA$1,FALSE))/100</f>
        <v>4.5061515114939797E-2</v>
      </c>
      <c r="T87" s="91">
        <f>(VLOOKUP($A86,'ADR Raw Data'!$B$6:$BE$49,'ADR Raw Data'!AB$1,FALSE))/100</f>
        <v>3.3392232038572695E-2</v>
      </c>
      <c r="U87" s="90">
        <f>(VLOOKUP($A86,'ADR Raw Data'!$B$6:$BE$49,'ADR Raw Data'!AC$1,FALSE))/100</f>
        <v>3.8807226275863901E-2</v>
      </c>
      <c r="V87" s="92">
        <f>(VLOOKUP($A86,'ADR Raw Data'!$B$6:$BE$49,'ADR Raw Data'!AE$1,FALSE))/100</f>
        <v>1.03065803707199E-2</v>
      </c>
      <c r="X87" s="89">
        <f>(VLOOKUP($A86,'RevPAR Raw Data'!$B$6:$BE$43,'RevPAR Raw Data'!T$1,FALSE))/100</f>
        <v>5.5593147470815998E-3</v>
      </c>
      <c r="Y87" s="90">
        <f>(VLOOKUP($A86,'RevPAR Raw Data'!$B$6:$BE$43,'RevPAR Raw Data'!U$1,FALSE))/100</f>
        <v>-4.4016539176078895E-2</v>
      </c>
      <c r="Z87" s="90">
        <f>(VLOOKUP($A86,'RevPAR Raw Data'!$B$6:$BE$43,'RevPAR Raw Data'!V$1,FALSE))/100</f>
        <v>-7.1876215904925808E-2</v>
      </c>
      <c r="AA87" s="90">
        <f>(VLOOKUP($A86,'RevPAR Raw Data'!$B$6:$BE$43,'RevPAR Raw Data'!W$1,FALSE))/100</f>
        <v>-1.4635068912967899E-2</v>
      </c>
      <c r="AB87" s="90">
        <f>(VLOOKUP($A86,'RevPAR Raw Data'!$B$6:$BE$43,'RevPAR Raw Data'!X$1,FALSE))/100</f>
        <v>-5.1815570087724597E-2</v>
      </c>
      <c r="AC87" s="90">
        <f>(VLOOKUP($A86,'RevPAR Raw Data'!$B$6:$BE$43,'RevPAR Raw Data'!Y$1,FALSE))/100</f>
        <v>-3.7597152171832703E-2</v>
      </c>
      <c r="AD87" s="91">
        <f>(VLOOKUP($A86,'RevPAR Raw Data'!$B$6:$BE$43,'RevPAR Raw Data'!AA$1,FALSE))/100</f>
        <v>0.147048851065429</v>
      </c>
      <c r="AE87" s="91">
        <f>(VLOOKUP($A86,'RevPAR Raw Data'!$B$6:$BE$43,'RevPAR Raw Data'!AB$1,FALSE))/100</f>
        <v>7.7381225699674094E-2</v>
      </c>
      <c r="AF87" s="90">
        <f>(VLOOKUP($A86,'RevPAR Raw Data'!$B$6:$BE$43,'RevPAR Raw Data'!AC$1,FALSE))/100</f>
        <v>0.110919997288095</v>
      </c>
      <c r="AG87" s="92">
        <f>(VLOOKUP($A86,'RevPAR Raw Data'!$B$6:$BE$43,'RevPAR Raw Data'!AE$1,FALSE))/100</f>
        <v>7.4152833785439496E-3</v>
      </c>
    </row>
    <row r="88" spans="1:33" x14ac:dyDescent="0.25">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5">
      <c r="A89" s="116" t="s">
        <v>88</v>
      </c>
      <c r="B89" s="117">
        <f>(VLOOKUP($A89,'Occupancy Raw Data'!$B$8:$BE$45,'Occupancy Raw Data'!G$3,FALSE))/100</f>
        <v>0.566865566865566</v>
      </c>
      <c r="C89" s="118">
        <f>(VLOOKUP($A89,'Occupancy Raw Data'!$B$8:$BE$45,'Occupancy Raw Data'!H$3,FALSE))/100</f>
        <v>0.64619164619164593</v>
      </c>
      <c r="D89" s="118">
        <f>(VLOOKUP($A89,'Occupancy Raw Data'!$B$8:$BE$45,'Occupancy Raw Data'!I$3,FALSE))/100</f>
        <v>0.66479466479466398</v>
      </c>
      <c r="E89" s="118">
        <f>(VLOOKUP($A89,'Occupancy Raw Data'!$B$8:$BE$45,'Occupancy Raw Data'!J$3,FALSE))/100</f>
        <v>0.64970164970164901</v>
      </c>
      <c r="F89" s="118">
        <f>(VLOOKUP($A89,'Occupancy Raw Data'!$B$8:$BE$45,'Occupancy Raw Data'!K$3,FALSE))/100</f>
        <v>0.64654264654264593</v>
      </c>
      <c r="G89" s="119">
        <f>(VLOOKUP($A89,'Occupancy Raw Data'!$B$8:$BE$45,'Occupancy Raw Data'!L$3,FALSE))/100</f>
        <v>0.63481923481923408</v>
      </c>
      <c r="H89" s="99">
        <f>(VLOOKUP($A89,'Occupancy Raw Data'!$B$8:$BE$45,'Occupancy Raw Data'!N$3,FALSE))/100</f>
        <v>0.71375921375921292</v>
      </c>
      <c r="I89" s="99">
        <f>(VLOOKUP($A89,'Occupancy Raw Data'!$B$8:$BE$45,'Occupancy Raw Data'!O$3,FALSE))/100</f>
        <v>0.68006318006318001</v>
      </c>
      <c r="J89" s="119">
        <f>(VLOOKUP($A89,'Occupancy Raw Data'!$B$8:$BE$45,'Occupancy Raw Data'!P$3,FALSE))/100</f>
        <v>0.69691119691119596</v>
      </c>
      <c r="K89" s="120">
        <f>(VLOOKUP($A89,'Occupancy Raw Data'!$B$8:$BE$45,'Occupancy Raw Data'!R$3,FALSE))/100</f>
        <v>0.65255979541693809</v>
      </c>
      <c r="M89" s="121">
        <f>VLOOKUP($A89,'ADR Raw Data'!$B$6:$BE$43,'ADR Raw Data'!G$1,FALSE)</f>
        <v>104.423880959752</v>
      </c>
      <c r="N89" s="122">
        <f>VLOOKUP($A89,'ADR Raw Data'!$B$6:$BE$43,'ADR Raw Data'!H$1,FALSE)</f>
        <v>109.79944166214</v>
      </c>
      <c r="O89" s="122">
        <f>VLOOKUP($A89,'ADR Raw Data'!$B$6:$BE$43,'ADR Raw Data'!I$1,FALSE)</f>
        <v>113.021362143611</v>
      </c>
      <c r="P89" s="122">
        <f>VLOOKUP($A89,'ADR Raw Data'!$B$6:$BE$43,'ADR Raw Data'!J$1,FALSE)</f>
        <v>115.49673954619099</v>
      </c>
      <c r="Q89" s="122">
        <f>VLOOKUP($A89,'ADR Raw Data'!$B$6:$BE$43,'ADR Raw Data'!K$1,FALSE)</f>
        <v>112.363346878393</v>
      </c>
      <c r="R89" s="123">
        <f>VLOOKUP($A89,'ADR Raw Data'!$B$6:$BE$43,'ADR Raw Data'!L$1,FALSE)</f>
        <v>111.202648413137</v>
      </c>
      <c r="S89" s="122">
        <f>VLOOKUP($A89,'ADR Raw Data'!$B$6:$BE$43,'ADR Raw Data'!N$1,FALSE)</f>
        <v>121.649188935333</v>
      </c>
      <c r="T89" s="122">
        <f>VLOOKUP($A89,'ADR Raw Data'!$B$6:$BE$43,'ADR Raw Data'!O$1,FALSE)</f>
        <v>116.217402374193</v>
      </c>
      <c r="U89" s="123">
        <f>VLOOKUP($A89,'ADR Raw Data'!$B$6:$BE$43,'ADR Raw Data'!P$1,FALSE)</f>
        <v>118.998953110047</v>
      </c>
      <c r="V89" s="124">
        <f>VLOOKUP($A89,'ADR Raw Data'!$B$6:$BE$43,'ADR Raw Data'!R$1,FALSE)</f>
        <v>113.58155773782001</v>
      </c>
      <c r="X89" s="121">
        <f>VLOOKUP($A89,'RevPAR Raw Data'!$B$6:$BE$43,'RevPAR Raw Data'!G$1,FALSE)</f>
        <v>59.194302474552401</v>
      </c>
      <c r="Y89" s="122">
        <f>VLOOKUP($A89,'RevPAR Raw Data'!$B$6:$BE$43,'RevPAR Raw Data'!H$1,FALSE)</f>
        <v>70.951481958581894</v>
      </c>
      <c r="Z89" s="122">
        <f>VLOOKUP($A89,'RevPAR Raw Data'!$B$6:$BE$43,'RevPAR Raw Data'!I$1,FALSE)</f>
        <v>75.1359985608985</v>
      </c>
      <c r="AA89" s="122">
        <f>VLOOKUP($A89,'RevPAR Raw Data'!$B$6:$BE$43,'RevPAR Raw Data'!J$1,FALSE)</f>
        <v>75.038422218322196</v>
      </c>
      <c r="AB89" s="122">
        <f>VLOOKUP($A89,'RevPAR Raw Data'!$B$6:$BE$43,'RevPAR Raw Data'!K$1,FALSE)</f>
        <v>72.647695665145605</v>
      </c>
      <c r="AC89" s="123">
        <f>VLOOKUP($A89,'RevPAR Raw Data'!$B$6:$BE$43,'RevPAR Raw Data'!L$1,FALSE)</f>
        <v>70.593580175500094</v>
      </c>
      <c r="AD89" s="122">
        <f>VLOOKUP($A89,'RevPAR Raw Data'!$B$6:$BE$43,'RevPAR Raw Data'!N$1,FALSE)</f>
        <v>86.828229448929406</v>
      </c>
      <c r="AE89" s="122">
        <f>VLOOKUP($A89,'RevPAR Raw Data'!$B$6:$BE$43,'RevPAR Raw Data'!O$1,FALSE)</f>
        <v>79.035176237276204</v>
      </c>
      <c r="AF89" s="123">
        <f>VLOOKUP($A89,'RevPAR Raw Data'!$B$6:$BE$43,'RevPAR Raw Data'!P$1,FALSE)</f>
        <v>82.931702843102798</v>
      </c>
      <c r="AG89" s="124">
        <f>VLOOKUP($A89,'RevPAR Raw Data'!$B$6:$BE$43,'RevPAR Raw Data'!R$1,FALSE)</f>
        <v>74.118758080529503</v>
      </c>
    </row>
    <row r="90" spans="1:33" x14ac:dyDescent="0.25">
      <c r="A90" s="101" t="s">
        <v>132</v>
      </c>
      <c r="B90" s="89">
        <f>(VLOOKUP($A89,'Occupancy Raw Data'!$B$8:$BE$51,'Occupancy Raw Data'!T$3,FALSE))/100</f>
        <v>1.8460712177163E-2</v>
      </c>
      <c r="C90" s="90">
        <f>(VLOOKUP($A89,'Occupancy Raw Data'!$B$8:$BE$51,'Occupancy Raw Data'!U$3,FALSE))/100</f>
        <v>0.10051794876697601</v>
      </c>
      <c r="D90" s="90">
        <f>(VLOOKUP($A89,'Occupancy Raw Data'!$B$8:$BE$51,'Occupancy Raw Data'!V$3,FALSE))/100</f>
        <v>9.4525938275938193E-2</v>
      </c>
      <c r="E90" s="90">
        <f>(VLOOKUP($A89,'Occupancy Raw Data'!$B$8:$BE$51,'Occupancy Raw Data'!W$3,FALSE))/100</f>
        <v>-1.18143847093325E-2</v>
      </c>
      <c r="F90" s="90">
        <f>(VLOOKUP($A89,'Occupancy Raw Data'!$B$8:$BE$51,'Occupancy Raw Data'!X$3,FALSE))/100</f>
        <v>-4.9152840830276795E-2</v>
      </c>
      <c r="G90" s="90">
        <f>(VLOOKUP($A89,'Occupancy Raw Data'!$B$8:$BE$51,'Occupancy Raw Data'!Y$3,FALSE))/100</f>
        <v>2.7689042369820699E-2</v>
      </c>
      <c r="H90" s="91">
        <f>(VLOOKUP($A89,'Occupancy Raw Data'!$B$8:$BE$51,'Occupancy Raw Data'!AA$3,FALSE))/100</f>
        <v>1.2033373109874399E-2</v>
      </c>
      <c r="I90" s="91">
        <f>(VLOOKUP($A89,'Occupancy Raw Data'!$B$8:$BE$51,'Occupancy Raw Data'!AB$3,FALSE))/100</f>
        <v>-4.3135634381925102E-2</v>
      </c>
      <c r="J90" s="90">
        <f>(VLOOKUP($A89,'Occupancy Raw Data'!$B$8:$BE$51,'Occupancy Raw Data'!AC$3,FALSE))/100</f>
        <v>-1.5657264385078699E-2</v>
      </c>
      <c r="K90" s="92">
        <f>(VLOOKUP($A89,'Occupancy Raw Data'!$B$8:$BE$51,'Occupancy Raw Data'!AE$3,FALSE))/100</f>
        <v>1.4063308160300001E-2</v>
      </c>
      <c r="M90" s="89">
        <f>(VLOOKUP($A89,'ADR Raw Data'!$B$6:$BE$49,'ADR Raw Data'!T$1,FALSE))/100</f>
        <v>3.98535328433475E-2</v>
      </c>
      <c r="N90" s="90">
        <f>(VLOOKUP($A89,'ADR Raw Data'!$B$6:$BE$49,'ADR Raw Data'!U$1,FALSE))/100</f>
        <v>4.3539875960881498E-2</v>
      </c>
      <c r="O90" s="90">
        <f>(VLOOKUP($A89,'ADR Raw Data'!$B$6:$BE$49,'ADR Raw Data'!V$1,FALSE))/100</f>
        <v>-9.1788466761471791E-3</v>
      </c>
      <c r="P90" s="90">
        <f>(VLOOKUP($A89,'ADR Raw Data'!$B$6:$BE$49,'ADR Raw Data'!W$1,FALSE))/100</f>
        <v>-3.9160865426272097E-3</v>
      </c>
      <c r="Q90" s="90">
        <f>(VLOOKUP($A89,'ADR Raw Data'!$B$6:$BE$49,'ADR Raw Data'!X$1,FALSE))/100</f>
        <v>-4.4271841362651804E-2</v>
      </c>
      <c r="R90" s="90">
        <f>(VLOOKUP($A89,'ADR Raw Data'!$B$6:$BE$49,'ADR Raw Data'!Y$1,FALSE))/100</f>
        <v>9.4316434168546402E-4</v>
      </c>
      <c r="S90" s="91">
        <f>(VLOOKUP($A89,'ADR Raw Data'!$B$6:$BE$49,'ADR Raw Data'!AA$1,FALSE))/100</f>
        <v>-1.5116793159333902E-2</v>
      </c>
      <c r="T90" s="91">
        <f>(VLOOKUP($A89,'ADR Raw Data'!$B$6:$BE$49,'ADR Raw Data'!AB$1,FALSE))/100</f>
        <v>-6.8534550724225804E-2</v>
      </c>
      <c r="U90" s="90">
        <f>(VLOOKUP($A89,'ADR Raw Data'!$B$6:$BE$49,'ADR Raw Data'!AC$1,FALSE))/100</f>
        <v>-4.1450061384959505E-2</v>
      </c>
      <c r="V90" s="92">
        <f>(VLOOKUP($A89,'ADR Raw Data'!$B$6:$BE$49,'ADR Raw Data'!AE$1,FALSE))/100</f>
        <v>-1.4041303584467899E-2</v>
      </c>
      <c r="X90" s="89">
        <f>(VLOOKUP($A89,'RevPAR Raw Data'!$B$6:$BE$43,'RevPAR Raw Data'!T$1,FALSE))/100</f>
        <v>5.9049969619574795E-2</v>
      </c>
      <c r="Y90" s="90">
        <f>(VLOOKUP($A89,'RevPAR Raw Data'!$B$6:$BE$43,'RevPAR Raw Data'!U$1,FALSE))/100</f>
        <v>0.148434363749013</v>
      </c>
      <c r="Z90" s="90">
        <f>(VLOOKUP($A89,'RevPAR Raw Data'!$B$6:$BE$43,'RevPAR Raw Data'!V$1,FALSE))/100</f>
        <v>8.4479452505437203E-2</v>
      </c>
      <c r="AA90" s="90">
        <f>(VLOOKUP($A89,'RevPAR Raw Data'!$B$6:$BE$43,'RevPAR Raw Data'!W$1,FALSE))/100</f>
        <v>-1.5684205098990101E-2</v>
      </c>
      <c r="AB90" s="90">
        <f>(VLOOKUP($A89,'RevPAR Raw Data'!$B$6:$BE$43,'RevPAR Raw Data'!X$1,FALSE))/100</f>
        <v>-9.1248595421166895E-2</v>
      </c>
      <c r="AC90" s="90">
        <f>(VLOOKUP($A89,'RevPAR Raw Data'!$B$6:$BE$43,'RevPAR Raw Data'!Y$1,FALSE))/100</f>
        <v>2.86583220289248E-2</v>
      </c>
      <c r="AD90" s="91">
        <f>(VLOOKUP($A89,'RevPAR Raw Data'!$B$6:$BE$43,'RevPAR Raw Data'!AA$1,FALSE))/100</f>
        <v>-3.2653260617705698E-3</v>
      </c>
      <c r="AE90" s="91">
        <f>(VLOOKUP($A89,'RevPAR Raw Data'!$B$6:$BE$43,'RevPAR Raw Data'!AB$1,FALSE))/100</f>
        <v>-0.10871390378358101</v>
      </c>
      <c r="AF90" s="90">
        <f>(VLOOKUP($A89,'RevPAR Raw Data'!$B$6:$BE$43,'RevPAR Raw Data'!AC$1,FALSE))/100</f>
        <v>-5.6458331200156205E-2</v>
      </c>
      <c r="AG90" s="92">
        <f>(VLOOKUP($A89,'RevPAR Raw Data'!$B$6:$BE$43,'RevPAR Raw Data'!AE$1,FALSE))/100</f>
        <v>-1.7546260344853299E-4</v>
      </c>
    </row>
    <row r="91" spans="1:33" x14ac:dyDescent="0.25">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5">
      <c r="A92" s="116" t="s">
        <v>89</v>
      </c>
      <c r="B92" s="117">
        <f>(VLOOKUP($A92,'Occupancy Raw Data'!$B$8:$BE$45,'Occupancy Raw Data'!G$3,FALSE))/100</f>
        <v>0.40158952781673596</v>
      </c>
      <c r="C92" s="118">
        <f>(VLOOKUP($A92,'Occupancy Raw Data'!$B$8:$BE$45,'Occupancy Raw Data'!H$3,FALSE))/100</f>
        <v>0.493221131369798</v>
      </c>
      <c r="D92" s="118">
        <f>(VLOOKUP($A92,'Occupancy Raw Data'!$B$8:$BE$45,'Occupancy Raw Data'!I$3,FALSE))/100</f>
        <v>0.45745675549322101</v>
      </c>
      <c r="E92" s="118">
        <f>(VLOOKUP($A92,'Occupancy Raw Data'!$B$8:$BE$45,'Occupancy Raw Data'!J$3,FALSE))/100</f>
        <v>0.47529998441639298</v>
      </c>
      <c r="F92" s="118">
        <f>(VLOOKUP($A92,'Occupancy Raw Data'!$B$8:$BE$45,'Occupancy Raw Data'!K$3,FALSE))/100</f>
        <v>0.51347981923016905</v>
      </c>
      <c r="G92" s="119">
        <f>(VLOOKUP($A92,'Occupancy Raw Data'!$B$8:$BE$45,'Occupancy Raw Data'!L$3,FALSE))/100</f>
        <v>0.46820944366526396</v>
      </c>
      <c r="H92" s="99">
        <f>(VLOOKUP($A92,'Occupancy Raw Data'!$B$8:$BE$45,'Occupancy Raw Data'!N$3,FALSE))/100</f>
        <v>0.79624435094280799</v>
      </c>
      <c r="I92" s="99">
        <f>(VLOOKUP($A92,'Occupancy Raw Data'!$B$8:$BE$45,'Occupancy Raw Data'!O$3,FALSE))/100</f>
        <v>0.80185444911952597</v>
      </c>
      <c r="J92" s="119">
        <f>(VLOOKUP($A92,'Occupancy Raw Data'!$B$8:$BE$45,'Occupancy Raw Data'!P$3,FALSE))/100</f>
        <v>0.79904940003116709</v>
      </c>
      <c r="K92" s="120">
        <f>(VLOOKUP($A92,'Occupancy Raw Data'!$B$8:$BE$45,'Occupancy Raw Data'!R$3,FALSE))/100</f>
        <v>0.56273514548409298</v>
      </c>
      <c r="M92" s="121">
        <f>VLOOKUP($A92,'ADR Raw Data'!$B$6:$BE$43,'ADR Raw Data'!G$1,FALSE)</f>
        <v>105.647327163368</v>
      </c>
      <c r="N92" s="122">
        <f>VLOOKUP($A92,'ADR Raw Data'!$B$6:$BE$43,'ADR Raw Data'!H$1,FALSE)</f>
        <v>110.367075576619</v>
      </c>
      <c r="O92" s="122">
        <f>VLOOKUP($A92,'ADR Raw Data'!$B$6:$BE$43,'ADR Raw Data'!I$1,FALSE)</f>
        <v>109.94904661897399</v>
      </c>
      <c r="P92" s="122">
        <f>VLOOKUP($A92,'ADR Raw Data'!$B$6:$BE$43,'ADR Raw Data'!J$1,FALSE)</f>
        <v>111.723256639344</v>
      </c>
      <c r="Q92" s="122">
        <f>VLOOKUP($A92,'ADR Raw Data'!$B$6:$BE$43,'ADR Raw Data'!K$1,FALSE)</f>
        <v>117.248462579666</v>
      </c>
      <c r="R92" s="123">
        <f>VLOOKUP($A92,'ADR Raw Data'!$B$6:$BE$43,'ADR Raw Data'!L$1,FALSE)</f>
        <v>111.260442642702</v>
      </c>
      <c r="S92" s="122">
        <f>VLOOKUP($A92,'ADR Raw Data'!$B$6:$BE$43,'ADR Raw Data'!N$1,FALSE)</f>
        <v>164.251897015363</v>
      </c>
      <c r="T92" s="122">
        <f>VLOOKUP($A92,'ADR Raw Data'!$B$6:$BE$43,'ADR Raw Data'!O$1,FALSE)</f>
        <v>163.41950465455199</v>
      </c>
      <c r="U92" s="123">
        <f>VLOOKUP($A92,'ADR Raw Data'!$B$6:$BE$43,'ADR Raw Data'!P$1,FALSE)</f>
        <v>163.83423978547</v>
      </c>
      <c r="V92" s="124">
        <f>VLOOKUP($A92,'ADR Raw Data'!$B$6:$BE$43,'ADR Raw Data'!R$1,FALSE)</f>
        <v>132.589462114528</v>
      </c>
      <c r="X92" s="121">
        <f>VLOOKUP($A92,'RevPAR Raw Data'!$B$6:$BE$43,'RevPAR Raw Data'!G$1,FALSE)</f>
        <v>42.426860230637303</v>
      </c>
      <c r="Y92" s="122">
        <f>VLOOKUP($A92,'RevPAR Raw Data'!$B$6:$BE$43,'RevPAR Raw Data'!H$1,FALSE)</f>
        <v>54.435373881876203</v>
      </c>
      <c r="Z92" s="122">
        <f>VLOOKUP($A92,'RevPAR Raw Data'!$B$6:$BE$43,'RevPAR Raw Data'!I$1,FALSE)</f>
        <v>50.296934135889003</v>
      </c>
      <c r="AA92" s="122">
        <f>VLOOKUP($A92,'RevPAR Raw Data'!$B$6:$BE$43,'RevPAR Raw Data'!J$1,FALSE)</f>
        <v>53.102062139629098</v>
      </c>
      <c r="AB92" s="122">
        <f>VLOOKUP($A92,'RevPAR Raw Data'!$B$6:$BE$43,'RevPAR Raw Data'!K$1,FALSE)</f>
        <v>60.204719370422303</v>
      </c>
      <c r="AC92" s="123">
        <f>VLOOKUP($A92,'RevPAR Raw Data'!$B$6:$BE$43,'RevPAR Raw Data'!L$1,FALSE)</f>
        <v>52.093189951690803</v>
      </c>
      <c r="AD92" s="122">
        <f>VLOOKUP($A92,'RevPAR Raw Data'!$B$6:$BE$43,'RevPAR Raw Data'!N$1,FALSE)</f>
        <v>130.78464513012301</v>
      </c>
      <c r="AE92" s="122">
        <f>VLOOKUP($A92,'RevPAR Raw Data'!$B$6:$BE$43,'RevPAR Raw Data'!O$1,FALSE)</f>
        <v>131.03865688016199</v>
      </c>
      <c r="AF92" s="123">
        <f>VLOOKUP($A92,'RevPAR Raw Data'!$B$6:$BE$43,'RevPAR Raw Data'!P$1,FALSE)</f>
        <v>130.91165100514201</v>
      </c>
      <c r="AG92" s="124">
        <f>VLOOKUP($A92,'RevPAR Raw Data'!$B$6:$BE$43,'RevPAR Raw Data'!R$1,FALSE)</f>
        <v>74.612750252677003</v>
      </c>
    </row>
    <row r="93" spans="1:33" x14ac:dyDescent="0.25">
      <c r="A93" s="101" t="s">
        <v>132</v>
      </c>
      <c r="B93" s="89">
        <f>(VLOOKUP($A92,'Occupancy Raw Data'!$B$8:$BE$51,'Occupancy Raw Data'!T$3,FALSE))/100</f>
        <v>5.5199089822121801E-2</v>
      </c>
      <c r="C93" s="90">
        <f>(VLOOKUP($A92,'Occupancy Raw Data'!$B$8:$BE$51,'Occupancy Raw Data'!U$3,FALSE))/100</f>
        <v>0.131020874531069</v>
      </c>
      <c r="D93" s="90">
        <f>(VLOOKUP($A92,'Occupancy Raw Data'!$B$8:$BE$51,'Occupancy Raw Data'!V$3,FALSE))/100</f>
        <v>3.3910790666981598E-2</v>
      </c>
      <c r="E93" s="90">
        <f>(VLOOKUP($A92,'Occupancy Raw Data'!$B$8:$BE$51,'Occupancy Raw Data'!W$3,FALSE))/100</f>
        <v>-3.8209385654385704E-2</v>
      </c>
      <c r="F93" s="90">
        <f>(VLOOKUP($A92,'Occupancy Raw Data'!$B$8:$BE$51,'Occupancy Raw Data'!X$3,FALSE))/100</f>
        <v>-2.1210355071517899E-2</v>
      </c>
      <c r="G93" s="90">
        <f>(VLOOKUP($A92,'Occupancy Raw Data'!$B$8:$BE$51,'Occupancy Raw Data'!Y$3,FALSE))/100</f>
        <v>2.7717708959820498E-2</v>
      </c>
      <c r="H93" s="91">
        <f>(VLOOKUP($A92,'Occupancy Raw Data'!$B$8:$BE$51,'Occupancy Raw Data'!AA$3,FALSE))/100</f>
        <v>0.125358682665835</v>
      </c>
      <c r="I93" s="91">
        <f>(VLOOKUP($A92,'Occupancy Raw Data'!$B$8:$BE$51,'Occupancy Raw Data'!AB$3,FALSE))/100</f>
        <v>7.8294596976464098E-2</v>
      </c>
      <c r="J93" s="90">
        <f>(VLOOKUP($A92,'Occupancy Raw Data'!$B$8:$BE$51,'Occupancy Raw Data'!AC$3,FALSE))/100</f>
        <v>0.101241493948366</v>
      </c>
      <c r="K93" s="92">
        <f>(VLOOKUP($A92,'Occupancy Raw Data'!$B$8:$BE$51,'Occupancy Raw Data'!AE$3,FALSE))/100</f>
        <v>5.6329581184460305E-2</v>
      </c>
      <c r="M93" s="89">
        <f>(VLOOKUP($A92,'ADR Raw Data'!$B$6:$BE$49,'ADR Raw Data'!T$1,FALSE))/100</f>
        <v>2.60709922454847E-2</v>
      </c>
      <c r="N93" s="90">
        <f>(VLOOKUP($A92,'ADR Raw Data'!$B$6:$BE$49,'ADR Raw Data'!U$1,FALSE))/100</f>
        <v>6.0936371092640697E-2</v>
      </c>
      <c r="O93" s="90">
        <f>(VLOOKUP($A92,'ADR Raw Data'!$B$6:$BE$49,'ADR Raw Data'!V$1,FALSE))/100</f>
        <v>3.9656279390035104E-2</v>
      </c>
      <c r="P93" s="90">
        <f>(VLOOKUP($A92,'ADR Raw Data'!$B$6:$BE$49,'ADR Raw Data'!W$1,FALSE))/100</f>
        <v>1.8314460505399099E-2</v>
      </c>
      <c r="Q93" s="90">
        <f>(VLOOKUP($A92,'ADR Raw Data'!$B$6:$BE$49,'ADR Raw Data'!X$1,FALSE))/100</f>
        <v>2.1478169233524497E-2</v>
      </c>
      <c r="R93" s="90">
        <f>(VLOOKUP($A92,'ADR Raw Data'!$B$6:$BE$49,'ADR Raw Data'!Y$1,FALSE))/100</f>
        <v>3.1182246590836196E-2</v>
      </c>
      <c r="S93" s="91">
        <f>(VLOOKUP($A92,'ADR Raw Data'!$B$6:$BE$49,'ADR Raw Data'!AA$1,FALSE))/100</f>
        <v>0.100419902639618</v>
      </c>
      <c r="T93" s="91">
        <f>(VLOOKUP($A92,'ADR Raw Data'!$B$6:$BE$49,'ADR Raw Data'!AB$1,FALSE))/100</f>
        <v>6.1504148815021004E-2</v>
      </c>
      <c r="U93" s="90">
        <f>(VLOOKUP($A92,'ADR Raw Data'!$B$6:$BE$49,'ADR Raw Data'!AC$1,FALSE))/100</f>
        <v>8.0236256122607694E-2</v>
      </c>
      <c r="V93" s="92">
        <f>(VLOOKUP($A92,'ADR Raw Data'!$B$6:$BE$49,'ADR Raw Data'!AE$1,FALSE))/100</f>
        <v>6.1319907301567202E-2</v>
      </c>
      <c r="X93" s="89">
        <f>(VLOOKUP($A92,'RevPAR Raw Data'!$B$6:$BE$43,'RevPAR Raw Data'!T$1,FALSE))/100</f>
        <v>8.2709177110316889E-2</v>
      </c>
      <c r="Y93" s="90">
        <f>(VLOOKUP($A92,'RevPAR Raw Data'!$B$6:$BE$43,'RevPAR Raw Data'!U$1,FALSE))/100</f>
        <v>0.199941182255017</v>
      </c>
      <c r="Z93" s="90">
        <f>(VLOOKUP($A92,'RevPAR Raw Data'!$B$6:$BE$43,'RevPAR Raw Data'!V$1,FALSE))/100</f>
        <v>7.4911845846043601E-2</v>
      </c>
      <c r="AA93" s="90">
        <f>(VLOOKUP($A92,'RevPAR Raw Data'!$B$6:$BE$43,'RevPAR Raw Data'!W$1,FALSE))/100</f>
        <v>-2.0594709433489303E-2</v>
      </c>
      <c r="AB93" s="90">
        <f>(VLOOKUP($A92,'RevPAR Raw Data'!$B$6:$BE$43,'RevPAR Raw Data'!X$1,FALSE))/100</f>
        <v>-1.8774543372263399E-4</v>
      </c>
      <c r="AC93" s="90">
        <f>(VLOOKUP($A92,'RevPAR Raw Data'!$B$6:$BE$43,'RevPAR Raw Data'!Y$1,FALSE))/100</f>
        <v>5.9764255986374894E-2</v>
      </c>
      <c r="AD93" s="91">
        <f>(VLOOKUP($A92,'RevPAR Raw Data'!$B$6:$BE$43,'RevPAR Raw Data'!AA$1,FALSE))/100</f>
        <v>0.238367092013788</v>
      </c>
      <c r="AE93" s="91">
        <f>(VLOOKUP($A92,'RevPAR Raw Data'!$B$6:$BE$43,'RevPAR Raw Data'!AB$1,FALSE))/100</f>
        <v>0.14461418833533701</v>
      </c>
      <c r="AF93" s="90">
        <f>(VLOOKUP($A92,'RevPAR Raw Data'!$B$6:$BE$43,'RevPAR Raw Data'!AC$1,FALSE))/100</f>
        <v>0.18960098850965001</v>
      </c>
      <c r="AG93" s="92">
        <f>(VLOOKUP($A92,'RevPAR Raw Data'!$B$6:$BE$43,'RevPAR Raw Data'!AE$1,FALSE))/100</f>
        <v>0.12110361318259401</v>
      </c>
    </row>
    <row r="94" spans="1:33" x14ac:dyDescent="0.25">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5">
      <c r="A95" s="116" t="s">
        <v>29</v>
      </c>
      <c r="B95" s="117">
        <f>(VLOOKUP($A95,'Occupancy Raw Data'!$B$8:$BE$45,'Occupancy Raw Data'!G$3,FALSE))/100</f>
        <v>0.33091341077085501</v>
      </c>
      <c r="C95" s="118">
        <f>(VLOOKUP($A95,'Occupancy Raw Data'!$B$8:$BE$45,'Occupancy Raw Data'!H$3,FALSE))/100</f>
        <v>0.403511087645195</v>
      </c>
      <c r="D95" s="118">
        <f>(VLOOKUP($A95,'Occupancy Raw Data'!$B$8:$BE$45,'Occupancy Raw Data'!I$3,FALSE))/100</f>
        <v>0.41314677930306204</v>
      </c>
      <c r="E95" s="118">
        <f>(VLOOKUP($A95,'Occupancy Raw Data'!$B$8:$BE$45,'Occupancy Raw Data'!J$3,FALSE))/100</f>
        <v>0.39017951425554304</v>
      </c>
      <c r="F95" s="118">
        <f>(VLOOKUP($A95,'Occupancy Raw Data'!$B$8:$BE$45,'Occupancy Raw Data'!K$3,FALSE))/100</f>
        <v>0.41209081309397999</v>
      </c>
      <c r="G95" s="119">
        <f>(VLOOKUP($A95,'Occupancy Raw Data'!$B$8:$BE$45,'Occupancy Raw Data'!L$3,FALSE))/100</f>
        <v>0.38996832101372703</v>
      </c>
      <c r="H95" s="99">
        <f>(VLOOKUP($A95,'Occupancy Raw Data'!$B$8:$BE$45,'Occupancy Raw Data'!N$3,FALSE))/100</f>
        <v>0.60150475184793994</v>
      </c>
      <c r="I95" s="99">
        <f>(VLOOKUP($A95,'Occupancy Raw Data'!$B$8:$BE$45,'Occupancy Raw Data'!O$3,FALSE))/100</f>
        <v>0.64849524815205895</v>
      </c>
      <c r="J95" s="119">
        <f>(VLOOKUP($A95,'Occupancy Raw Data'!$B$8:$BE$45,'Occupancy Raw Data'!P$3,FALSE))/100</f>
        <v>0.625</v>
      </c>
      <c r="K95" s="120">
        <f>(VLOOKUP($A95,'Occupancy Raw Data'!$B$8:$BE$45,'Occupancy Raw Data'!R$3,FALSE))/100</f>
        <v>0.45712022929551899</v>
      </c>
      <c r="M95" s="121">
        <f>VLOOKUP($A95,'ADR Raw Data'!$B$6:$BE$43,'ADR Raw Data'!G$1,FALSE)</f>
        <v>98.635943358595895</v>
      </c>
      <c r="N95" s="122">
        <f>VLOOKUP($A95,'ADR Raw Data'!$B$6:$BE$43,'ADR Raw Data'!H$1,FALSE)</f>
        <v>103.704151128557</v>
      </c>
      <c r="O95" s="122">
        <f>VLOOKUP($A95,'ADR Raw Data'!$B$6:$BE$43,'ADR Raw Data'!I$1,FALSE)</f>
        <v>103.818808306709</v>
      </c>
      <c r="P95" s="122">
        <f>VLOOKUP($A95,'ADR Raw Data'!$B$6:$BE$43,'ADR Raw Data'!J$1,FALSE)</f>
        <v>98.060280784844295</v>
      </c>
      <c r="Q95" s="122">
        <f>VLOOKUP($A95,'ADR Raw Data'!$B$6:$BE$43,'ADR Raw Data'!K$1,FALSE)</f>
        <v>104.32660474055</v>
      </c>
      <c r="R95" s="123">
        <f>VLOOKUP($A95,'ADR Raw Data'!$B$6:$BE$43,'ADR Raw Data'!L$1,FALSE)</f>
        <v>101.87047251556901</v>
      </c>
      <c r="S95" s="122">
        <f>VLOOKUP($A95,'ADR Raw Data'!$B$6:$BE$43,'ADR Raw Data'!N$1,FALSE)</f>
        <v>142.70768268597701</v>
      </c>
      <c r="T95" s="122">
        <f>VLOOKUP($A95,'ADR Raw Data'!$B$6:$BE$43,'ADR Raw Data'!O$1,FALSE)</f>
        <v>158.881605943415</v>
      </c>
      <c r="U95" s="123">
        <f>VLOOKUP($A95,'ADR Raw Data'!$B$6:$BE$43,'ADR Raw Data'!P$1,FALSE)</f>
        <v>151.09865258711699</v>
      </c>
      <c r="V95" s="124">
        <f>VLOOKUP($A95,'ADR Raw Data'!$B$6:$BE$43,'ADR Raw Data'!R$1,FALSE)</f>
        <v>121.101182245689</v>
      </c>
      <c r="X95" s="121">
        <f>VLOOKUP($A95,'RevPAR Raw Data'!$B$6:$BE$43,'RevPAR Raw Data'!G$1,FALSE)</f>
        <v>32.639956441393799</v>
      </c>
      <c r="Y95" s="122">
        <f>VLOOKUP($A95,'RevPAR Raw Data'!$B$6:$BE$43,'RevPAR Raw Data'!H$1,FALSE)</f>
        <v>41.8457748152059</v>
      </c>
      <c r="Z95" s="122">
        <f>VLOOKUP($A95,'RevPAR Raw Data'!$B$6:$BE$43,'RevPAR Raw Data'!I$1,FALSE)</f>
        <v>42.892406282998898</v>
      </c>
      <c r="AA95" s="122">
        <f>VLOOKUP($A95,'RevPAR Raw Data'!$B$6:$BE$43,'RevPAR Raw Data'!J$1,FALSE)</f>
        <v>38.261112724392802</v>
      </c>
      <c r="AB95" s="122">
        <f>VLOOKUP($A95,'RevPAR Raw Data'!$B$6:$BE$43,'RevPAR Raw Data'!K$1,FALSE)</f>
        <v>42.992035374868003</v>
      </c>
      <c r="AC95" s="123">
        <f>VLOOKUP($A95,'RevPAR Raw Data'!$B$6:$BE$43,'RevPAR Raw Data'!L$1,FALSE)</f>
        <v>39.726257127771902</v>
      </c>
      <c r="AD95" s="122">
        <f>VLOOKUP($A95,'RevPAR Raw Data'!$B$6:$BE$43,'RevPAR Raw Data'!N$1,FALSE)</f>
        <v>85.839349260823596</v>
      </c>
      <c r="AE95" s="122">
        <f>VLOOKUP($A95,'RevPAR Raw Data'!$B$6:$BE$43,'RevPAR Raw Data'!O$1,FALSE)</f>
        <v>103.033966473072</v>
      </c>
      <c r="AF95" s="123">
        <f>VLOOKUP($A95,'RevPAR Raw Data'!$B$6:$BE$43,'RevPAR Raw Data'!P$1,FALSE)</f>
        <v>94.436657866948195</v>
      </c>
      <c r="AG95" s="124">
        <f>VLOOKUP($A95,'RevPAR Raw Data'!$B$6:$BE$43,'RevPAR Raw Data'!R$1,FALSE)</f>
        <v>55.357800196108002</v>
      </c>
    </row>
    <row r="96" spans="1:33" x14ac:dyDescent="0.25">
      <c r="A96" s="101" t="s">
        <v>132</v>
      </c>
      <c r="B96" s="89">
        <f>(VLOOKUP($A95,'Occupancy Raw Data'!$B$8:$BE$51,'Occupancy Raw Data'!T$3,FALSE))/100</f>
        <v>-4.9556970567919204E-2</v>
      </c>
      <c r="C96" s="90">
        <f>(VLOOKUP($A95,'Occupancy Raw Data'!$B$8:$BE$51,'Occupancy Raw Data'!U$3,FALSE))/100</f>
        <v>2.7265814598231398E-2</v>
      </c>
      <c r="D96" s="90">
        <f>(VLOOKUP($A95,'Occupancy Raw Data'!$B$8:$BE$51,'Occupancy Raw Data'!V$3,FALSE))/100</f>
        <v>-5.1834967294864497E-2</v>
      </c>
      <c r="E96" s="90">
        <f>(VLOOKUP($A95,'Occupancy Raw Data'!$B$8:$BE$51,'Occupancy Raw Data'!W$3,FALSE))/100</f>
        <v>-0.135449104143748</v>
      </c>
      <c r="F96" s="90">
        <f>(VLOOKUP($A95,'Occupancy Raw Data'!$B$8:$BE$51,'Occupancy Raw Data'!X$3,FALSE))/100</f>
        <v>-6.7148500136884504E-2</v>
      </c>
      <c r="G96" s="90">
        <f>(VLOOKUP($A95,'Occupancy Raw Data'!$B$8:$BE$51,'Occupancy Raw Data'!Y$3,FALSE))/100</f>
        <v>-5.7940310964118502E-2</v>
      </c>
      <c r="H96" s="91">
        <f>(VLOOKUP($A95,'Occupancy Raw Data'!$B$8:$BE$51,'Occupancy Raw Data'!AA$3,FALSE))/100</f>
        <v>-3.7944278954545304E-3</v>
      </c>
      <c r="I96" s="91">
        <f>(VLOOKUP($A95,'Occupancy Raw Data'!$B$8:$BE$51,'Occupancy Raw Data'!AB$3,FALSE))/100</f>
        <v>2.3446332551483498E-2</v>
      </c>
      <c r="J96" s="90">
        <f>(VLOOKUP($A95,'Occupancy Raw Data'!$B$8:$BE$51,'Occupancy Raw Data'!AC$3,FALSE))/100</f>
        <v>1.01544319864607E-2</v>
      </c>
      <c r="K96" s="92">
        <f>(VLOOKUP($A95,'Occupancy Raw Data'!$B$8:$BE$51,'Occupancy Raw Data'!AE$3,FALSE))/100</f>
        <v>-3.2461714381430598E-2</v>
      </c>
      <c r="M96" s="89">
        <f>(VLOOKUP($A95,'ADR Raw Data'!$B$6:$BE$49,'ADR Raw Data'!T$1,FALSE))/100</f>
        <v>-9.1072855747370202E-2</v>
      </c>
      <c r="N96" s="90">
        <f>(VLOOKUP($A95,'ADR Raw Data'!$B$6:$BE$49,'ADR Raw Data'!U$1,FALSE))/100</f>
        <v>-1.6335264285800698E-2</v>
      </c>
      <c r="O96" s="90">
        <f>(VLOOKUP($A95,'ADR Raw Data'!$B$6:$BE$49,'ADR Raw Data'!V$1,FALSE))/100</f>
        <v>1.68359933564327E-2</v>
      </c>
      <c r="P96" s="90">
        <f>(VLOOKUP($A95,'ADR Raw Data'!$B$6:$BE$49,'ADR Raw Data'!W$1,FALSE))/100</f>
        <v>-9.4858386451826107E-2</v>
      </c>
      <c r="Q96" s="90">
        <f>(VLOOKUP($A95,'ADR Raw Data'!$B$6:$BE$49,'ADR Raw Data'!X$1,FALSE))/100</f>
        <v>-7.7228909453474298E-2</v>
      </c>
      <c r="R96" s="90">
        <f>(VLOOKUP($A95,'ADR Raw Data'!$B$6:$BE$49,'ADR Raw Data'!Y$1,FALSE))/100</f>
        <v>-5.2453784506896604E-2</v>
      </c>
      <c r="S96" s="91">
        <f>(VLOOKUP($A95,'ADR Raw Data'!$B$6:$BE$49,'ADR Raw Data'!AA$1,FALSE))/100</f>
        <v>2.8437746886002202E-2</v>
      </c>
      <c r="T96" s="91">
        <f>(VLOOKUP($A95,'ADR Raw Data'!$B$6:$BE$49,'ADR Raw Data'!AB$1,FALSE))/100</f>
        <v>3.4505812802778896E-2</v>
      </c>
      <c r="U96" s="90">
        <f>(VLOOKUP($A95,'ADR Raw Data'!$B$6:$BE$49,'ADR Raw Data'!AC$1,FALSE))/100</f>
        <v>3.24431142083886E-2</v>
      </c>
      <c r="V96" s="92">
        <f>(VLOOKUP($A95,'ADR Raw Data'!$B$6:$BE$49,'ADR Raw Data'!AE$1,FALSE))/100</f>
        <v>-7.7138408772674406E-3</v>
      </c>
      <c r="X96" s="89">
        <f>(VLOOKUP($A95,'RevPAR Raw Data'!$B$6:$BE$43,'RevPAR Raw Data'!T$1,FALSE))/100</f>
        <v>-0.13611653148347999</v>
      </c>
      <c r="Y96" s="90">
        <f>(VLOOKUP($A95,'RevPAR Raw Data'!$B$6:$BE$43,'RevPAR Raw Data'!U$1,FALSE))/100</f>
        <v>1.04851560250009E-2</v>
      </c>
      <c r="Z96" s="90">
        <f>(VLOOKUP($A95,'RevPAR Raw Data'!$B$6:$BE$43,'RevPAR Raw Data'!V$1,FALSE))/100</f>
        <v>-3.5871667103439003E-2</v>
      </c>
      <c r="AA96" s="90">
        <f>(VLOOKUP($A95,'RevPAR Raw Data'!$B$6:$BE$43,'RevPAR Raw Data'!W$1,FALSE))/100</f>
        <v>-0.21745900713015298</v>
      </c>
      <c r="AB96" s="90">
        <f>(VLOOKUP($A95,'RevPAR Raw Data'!$B$6:$BE$43,'RevPAR Raw Data'!X$1,FALSE))/100</f>
        <v>-0.13919160415335</v>
      </c>
      <c r="AC96" s="90">
        <f>(VLOOKUP($A95,'RevPAR Raw Data'!$B$6:$BE$43,'RevPAR Raw Data'!Y$1,FALSE))/100</f>
        <v>-0.10735490688543999</v>
      </c>
      <c r="AD96" s="91">
        <f>(VLOOKUP($A95,'RevPAR Raw Data'!$B$6:$BE$43,'RevPAR Raw Data'!AA$1,FALSE))/100</f>
        <v>2.4535414010479602E-2</v>
      </c>
      <c r="AE96" s="91">
        <f>(VLOOKUP($A95,'RevPAR Raw Data'!$B$6:$BE$43,'RevPAR Raw Data'!AB$1,FALSE))/100</f>
        <v>5.8761180116195605E-2</v>
      </c>
      <c r="AF96" s="90">
        <f>(VLOOKUP($A95,'RevPAR Raw Data'!$B$6:$BE$43,'RevPAR Raw Data'!AC$1,FALSE))/100</f>
        <v>4.2926987591507398E-2</v>
      </c>
      <c r="AG96" s="92">
        <f>(VLOOKUP($A95,'RevPAR Raw Data'!$B$6:$BE$43,'RevPAR Raw Data'!AE$1,FALSE))/100</f>
        <v>-3.99251507593563E-2</v>
      </c>
    </row>
    <row r="97" spans="1:33" x14ac:dyDescent="0.25">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5">
      <c r="A98" s="134" t="s">
        <v>46</v>
      </c>
      <c r="B98" s="117">
        <f>(VLOOKUP($A98,'Occupancy Raw Data'!$B$8:$BE$45,'Occupancy Raw Data'!G$3,FALSE))/100</f>
        <v>0.40205603253501998</v>
      </c>
      <c r="C98" s="118">
        <f>(VLOOKUP($A98,'Occupancy Raw Data'!$B$8:$BE$45,'Occupancy Raw Data'!H$3,FALSE))/100</f>
        <v>0.54884771802982302</v>
      </c>
      <c r="D98" s="118">
        <f>(VLOOKUP($A98,'Occupancy Raw Data'!$B$8:$BE$45,'Occupancy Raw Data'!I$3,FALSE))/100</f>
        <v>0.55738816086760001</v>
      </c>
      <c r="E98" s="118">
        <f>(VLOOKUP($A98,'Occupancy Raw Data'!$B$8:$BE$45,'Occupancy Raw Data'!J$3,FALSE))/100</f>
        <v>0.53958427474017101</v>
      </c>
      <c r="F98" s="118">
        <f>(VLOOKUP($A98,'Occupancy Raw Data'!$B$8:$BE$45,'Occupancy Raw Data'!K$3,FALSE))/100</f>
        <v>0.51597379123361897</v>
      </c>
      <c r="G98" s="119">
        <f>(VLOOKUP($A98,'Occupancy Raw Data'!$B$8:$BE$45,'Occupancy Raw Data'!L$3,FALSE))/100</f>
        <v>0.51276999548124702</v>
      </c>
      <c r="H98" s="99">
        <f>(VLOOKUP($A98,'Occupancy Raw Data'!$B$8:$BE$45,'Occupancy Raw Data'!N$3,FALSE))/100</f>
        <v>0.59439674649796603</v>
      </c>
      <c r="I98" s="99">
        <f>(VLOOKUP($A98,'Occupancy Raw Data'!$B$8:$BE$45,'Occupancy Raw Data'!O$3,FALSE))/100</f>
        <v>0.58346136466335208</v>
      </c>
      <c r="J98" s="119">
        <f>(VLOOKUP($A98,'Occupancy Raw Data'!$B$8:$BE$45,'Occupancy Raw Data'!P$3,FALSE))/100</f>
        <v>0.588929055580659</v>
      </c>
      <c r="K98" s="120">
        <f>(VLOOKUP($A98,'Occupancy Raw Data'!$B$8:$BE$45,'Occupancy Raw Data'!R$3,FALSE))/100</f>
        <v>0.53452972693822198</v>
      </c>
      <c r="M98" s="121">
        <f>VLOOKUP($A98,'ADR Raw Data'!$B$6:$BE$43,'ADR Raw Data'!G$1,FALSE)</f>
        <v>100.43077268895701</v>
      </c>
      <c r="N98" s="122">
        <f>VLOOKUP($A98,'ADR Raw Data'!$B$6:$BE$43,'ADR Raw Data'!H$1,FALSE)</f>
        <v>107.579948954388</v>
      </c>
      <c r="O98" s="122">
        <f>VLOOKUP($A98,'ADR Raw Data'!$B$6:$BE$43,'ADR Raw Data'!I$1,FALSE)</f>
        <v>108.15907944872301</v>
      </c>
      <c r="P98" s="122">
        <f>VLOOKUP($A98,'ADR Raw Data'!$B$6:$BE$43,'ADR Raw Data'!J$1,FALSE)</f>
        <v>104.422870781341</v>
      </c>
      <c r="Q98" s="122">
        <f>VLOOKUP($A98,'ADR Raw Data'!$B$6:$BE$43,'ADR Raw Data'!K$1,FALSE)</f>
        <v>103.133555195516</v>
      </c>
      <c r="R98" s="123">
        <f>VLOOKUP($A98,'ADR Raw Data'!$B$6:$BE$43,'ADR Raw Data'!L$1,FALSE)</f>
        <v>105.025469790969</v>
      </c>
      <c r="S98" s="122">
        <f>VLOOKUP($A98,'ADR Raw Data'!$B$6:$BE$43,'ADR Raw Data'!N$1,FALSE)</f>
        <v>120.358681769803</v>
      </c>
      <c r="T98" s="122">
        <f>VLOOKUP($A98,'ADR Raw Data'!$B$6:$BE$43,'ADR Raw Data'!O$1,FALSE)</f>
        <v>116.395718711276</v>
      </c>
      <c r="U98" s="123">
        <f>VLOOKUP($A98,'ADR Raw Data'!$B$6:$BE$43,'ADR Raw Data'!P$1,FALSE)</f>
        <v>118.395596562571</v>
      </c>
      <c r="V98" s="124">
        <f>VLOOKUP($A98,'ADR Raw Data'!$B$6:$BE$43,'ADR Raw Data'!R$1,FALSE)</f>
        <v>109.23427280083</v>
      </c>
      <c r="X98" s="121">
        <f>VLOOKUP($A98,'RevPAR Raw Data'!$B$6:$BE$43,'RevPAR Raw Data'!G$1,FALSE)</f>
        <v>40.3787980117487</v>
      </c>
      <c r="Y98" s="122">
        <f>VLOOKUP($A98,'RevPAR Raw Data'!$B$6:$BE$43,'RevPAR Raw Data'!H$1,FALSE)</f>
        <v>59.045009489380902</v>
      </c>
      <c r="Z98" s="122">
        <f>VLOOKUP($A98,'RevPAR Raw Data'!$B$6:$BE$43,'RevPAR Raw Data'!I$1,FALSE)</f>
        <v>60.286590375056399</v>
      </c>
      <c r="AA98" s="122">
        <f>VLOOKUP($A98,'RevPAR Raw Data'!$B$6:$BE$43,'RevPAR Raw Data'!J$1,FALSE)</f>
        <v>56.344938996836802</v>
      </c>
      <c r="AB98" s="122">
        <f>VLOOKUP($A98,'RevPAR Raw Data'!$B$6:$BE$43,'RevPAR Raw Data'!K$1,FALSE)</f>
        <v>53.214211477632098</v>
      </c>
      <c r="AC98" s="123">
        <f>VLOOKUP($A98,'RevPAR Raw Data'!$B$6:$BE$43,'RevPAR Raw Data'!L$1,FALSE)</f>
        <v>53.853909670131003</v>
      </c>
      <c r="AD98" s="122">
        <f>VLOOKUP($A98,'RevPAR Raw Data'!$B$6:$BE$43,'RevPAR Raw Data'!N$1,FALSE)</f>
        <v>71.540808856755504</v>
      </c>
      <c r="AE98" s="122">
        <f>VLOOKUP($A98,'RevPAR Raw Data'!$B$6:$BE$43,'RevPAR Raw Data'!O$1,FALSE)</f>
        <v>67.912404880253007</v>
      </c>
      <c r="AF98" s="123">
        <f>VLOOKUP($A98,'RevPAR Raw Data'!$B$6:$BE$43,'RevPAR Raw Data'!P$1,FALSE)</f>
        <v>69.726606868504206</v>
      </c>
      <c r="AG98" s="124">
        <f>VLOOKUP($A98,'RevPAR Raw Data'!$B$6:$BE$43,'RevPAR Raw Data'!R$1,FALSE)</f>
        <v>58.388966012523397</v>
      </c>
    </row>
    <row r="99" spans="1:33" x14ac:dyDescent="0.25">
      <c r="A99" s="101" t="s">
        <v>132</v>
      </c>
      <c r="B99" s="89">
        <f>(VLOOKUP($A98,'Occupancy Raw Data'!$B$8:$BE$51,'Occupancy Raw Data'!T$3,FALSE))/100</f>
        <v>4.1185332622730303E-2</v>
      </c>
      <c r="C99" s="90">
        <f>(VLOOKUP($A98,'Occupancy Raw Data'!$B$8:$BE$51,'Occupancy Raw Data'!U$3,FALSE))/100</f>
        <v>5.0335752230880298E-2</v>
      </c>
      <c r="D99" s="90">
        <f>(VLOOKUP($A98,'Occupancy Raw Data'!$B$8:$BE$51,'Occupancy Raw Data'!V$3,FALSE))/100</f>
        <v>4.3975611261523904E-2</v>
      </c>
      <c r="E99" s="90">
        <f>(VLOOKUP($A98,'Occupancy Raw Data'!$B$8:$BE$51,'Occupancy Raw Data'!W$3,FALSE))/100</f>
        <v>2.5838763435306299E-3</v>
      </c>
      <c r="F99" s="90">
        <f>(VLOOKUP($A98,'Occupancy Raw Data'!$B$8:$BE$51,'Occupancy Raw Data'!X$3,FALSE))/100</f>
        <v>-2.61117413863277E-2</v>
      </c>
      <c r="G99" s="90">
        <f>(VLOOKUP($A98,'Occupancy Raw Data'!$B$8:$BE$51,'Occupancy Raw Data'!Y$3,FALSE))/100</f>
        <v>2.1206776121781398E-2</v>
      </c>
      <c r="H99" s="91">
        <f>(VLOOKUP($A98,'Occupancy Raw Data'!$B$8:$BE$51,'Occupancy Raw Data'!AA$3,FALSE))/100</f>
        <v>4.5584410674280498E-2</v>
      </c>
      <c r="I99" s="91">
        <f>(VLOOKUP($A98,'Occupancy Raw Data'!$B$8:$BE$51,'Occupancy Raw Data'!AB$3,FALSE))/100</f>
        <v>1.7653241771767102E-2</v>
      </c>
      <c r="J99" s="90">
        <f>(VLOOKUP($A98,'Occupancy Raw Data'!$B$8:$BE$51,'Occupancy Raw Data'!AC$3,FALSE))/100</f>
        <v>3.15594172836293E-2</v>
      </c>
      <c r="K99" s="92">
        <f>(VLOOKUP($A98,'Occupancy Raw Data'!$B$8:$BE$51,'Occupancy Raw Data'!AE$3,FALSE))/100</f>
        <v>2.4443218497870397E-2</v>
      </c>
      <c r="M99" s="89">
        <f>(VLOOKUP($A98,'ADR Raw Data'!$B$6:$BE$49,'ADR Raw Data'!T$1,FALSE))/100</f>
        <v>2.2973324003707201E-2</v>
      </c>
      <c r="N99" s="90">
        <f>(VLOOKUP($A98,'ADR Raw Data'!$B$6:$BE$49,'ADR Raw Data'!U$1,FALSE))/100</f>
        <v>5.6813485659516196E-2</v>
      </c>
      <c r="O99" s="90">
        <f>(VLOOKUP($A98,'ADR Raw Data'!$B$6:$BE$49,'ADR Raw Data'!V$1,FALSE))/100</f>
        <v>5.1069062358018502E-2</v>
      </c>
      <c r="P99" s="90">
        <f>(VLOOKUP($A98,'ADR Raw Data'!$B$6:$BE$49,'ADR Raw Data'!W$1,FALSE))/100</f>
        <v>2.2478564679121099E-2</v>
      </c>
      <c r="Q99" s="90">
        <f>(VLOOKUP($A98,'ADR Raw Data'!$B$6:$BE$49,'ADR Raw Data'!X$1,FALSE))/100</f>
        <v>-1.84443986730797E-3</v>
      </c>
      <c r="R99" s="90">
        <f>(VLOOKUP($A98,'ADR Raw Data'!$B$6:$BE$49,'ADR Raw Data'!Y$1,FALSE))/100</f>
        <v>3.0992614660703303E-2</v>
      </c>
      <c r="S99" s="91">
        <f>(VLOOKUP($A98,'ADR Raw Data'!$B$6:$BE$49,'ADR Raw Data'!AA$1,FALSE))/100</f>
        <v>4.3874335892802006E-3</v>
      </c>
      <c r="T99" s="91">
        <f>(VLOOKUP($A98,'ADR Raw Data'!$B$6:$BE$49,'ADR Raw Data'!AB$1,FALSE))/100</f>
        <v>-2.63622544550948E-2</v>
      </c>
      <c r="U99" s="90">
        <f>(VLOOKUP($A98,'ADR Raw Data'!$B$6:$BE$49,'ADR Raw Data'!AC$1,FALSE))/100</f>
        <v>-1.0810341281303799E-2</v>
      </c>
      <c r="V99" s="92">
        <f>(VLOOKUP($A98,'ADR Raw Data'!$B$6:$BE$49,'ADR Raw Data'!AE$1,FALSE))/100</f>
        <v>1.6704392643846301E-2</v>
      </c>
      <c r="X99" s="89">
        <f>(VLOOKUP($A98,'RevPAR Raw Data'!$B$6:$BE$43,'RevPAR Raw Data'!T$1,FALSE))/100</f>
        <v>6.5104820616980003E-2</v>
      </c>
      <c r="Y99" s="90">
        <f>(VLOOKUP($A98,'RevPAR Raw Data'!$B$6:$BE$43,'RevPAR Raw Data'!U$1,FALSE))/100</f>
        <v>0.110008987427926</v>
      </c>
      <c r="Z99" s="90">
        <f>(VLOOKUP($A98,'RevPAR Raw Data'!$B$6:$BE$43,'RevPAR Raw Data'!V$1,FALSE))/100</f>
        <v>9.7290466853289292E-2</v>
      </c>
      <c r="AA99" s="90">
        <f>(VLOOKUP($A98,'RevPAR Raw Data'!$B$6:$BE$43,'RevPAR Raw Data'!W$1,FALSE))/100</f>
        <v>2.5120522854162601E-2</v>
      </c>
      <c r="AB99" s="90">
        <f>(VLOOKUP($A98,'RevPAR Raw Data'!$B$6:$BE$43,'RevPAR Raw Data'!X$1,FALSE))/100</f>
        <v>-2.7908019716817899E-2</v>
      </c>
      <c r="AC99" s="90">
        <f>(VLOOKUP($A98,'RevPAR Raw Data'!$B$6:$BE$43,'RevPAR Raw Data'!Y$1,FALSE))/100</f>
        <v>5.28566442230229E-2</v>
      </c>
      <c r="AD99" s="91">
        <f>(VLOOKUP($A98,'RevPAR Raw Data'!$B$6:$BE$43,'RevPAR Raw Data'!AA$1,FALSE))/100</f>
        <v>5.0171842838100604E-2</v>
      </c>
      <c r="AE99" s="91">
        <f>(VLOOKUP($A98,'RevPAR Raw Data'!$B$6:$BE$43,'RevPAR Raw Data'!AB$1,FALSE))/100</f>
        <v>-9.1743919348722999E-3</v>
      </c>
      <c r="AF99" s="90">
        <f>(VLOOKUP($A98,'RevPAR Raw Data'!$B$6:$BE$43,'RevPAR Raw Data'!AC$1,FALSE))/100</f>
        <v>2.0407907930850299E-2</v>
      </c>
      <c r="AG99" s="92">
        <f>(VLOOKUP($A98,'RevPAR Raw Data'!$B$6:$BE$43,'RevPAR Raw Data'!AE$1,FALSE))/100</f>
        <v>4.1555920260984501E-2</v>
      </c>
    </row>
    <row r="100" spans="1:33" x14ac:dyDescent="0.25">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5">
      <c r="A101" s="116" t="s">
        <v>70</v>
      </c>
      <c r="B101" s="117">
        <f>(VLOOKUP($A101,'Occupancy Raw Data'!$B$8:$BE$45,'Occupancy Raw Data'!G$3,FALSE))/100</f>
        <v>0.40618238021638298</v>
      </c>
      <c r="C101" s="118">
        <f>(VLOOKUP($A101,'Occupancy Raw Data'!$B$8:$BE$45,'Occupancy Raw Data'!H$3,FALSE))/100</f>
        <v>0.54363730036063795</v>
      </c>
      <c r="D101" s="118">
        <f>(VLOOKUP($A101,'Occupancy Raw Data'!$B$8:$BE$45,'Occupancy Raw Data'!I$3,FALSE))/100</f>
        <v>0.55899021123132397</v>
      </c>
      <c r="E101" s="118">
        <f>(VLOOKUP($A101,'Occupancy Raw Data'!$B$8:$BE$45,'Occupancy Raw Data'!J$3,FALSE))/100</f>
        <v>0.54755280783101401</v>
      </c>
      <c r="F101" s="118">
        <f>(VLOOKUP($A101,'Occupancy Raw Data'!$B$8:$BE$45,'Occupancy Raw Data'!K$3,FALSE))/100</f>
        <v>0.51777434312210202</v>
      </c>
      <c r="G101" s="119">
        <f>(VLOOKUP($A101,'Occupancy Raw Data'!$B$8:$BE$45,'Occupancy Raw Data'!L$3,FALSE))/100</f>
        <v>0.51482740855229203</v>
      </c>
      <c r="H101" s="99">
        <f>(VLOOKUP($A101,'Occupancy Raw Data'!$B$8:$BE$45,'Occupancy Raw Data'!N$3,FALSE))/100</f>
        <v>0.55291087068521305</v>
      </c>
      <c r="I101" s="99">
        <f>(VLOOKUP($A101,'Occupancy Raw Data'!$B$8:$BE$45,'Occupancy Raw Data'!O$3,FALSE))/100</f>
        <v>0.55991756826378103</v>
      </c>
      <c r="J101" s="119">
        <f>(VLOOKUP($A101,'Occupancy Raw Data'!$B$8:$BE$45,'Occupancy Raw Data'!P$3,FALSE))/100</f>
        <v>0.55641421947449698</v>
      </c>
      <c r="K101" s="120">
        <f>(VLOOKUP($A101,'Occupancy Raw Data'!$B$8:$BE$45,'Occupancy Raw Data'!R$3,FALSE))/100</f>
        <v>0.52670935453006495</v>
      </c>
      <c r="M101" s="121">
        <f>VLOOKUP($A101,'ADR Raw Data'!$B$6:$BE$43,'ADR Raw Data'!G$1,FALSE)</f>
        <v>94.3776864535768</v>
      </c>
      <c r="N101" s="122">
        <f>VLOOKUP($A101,'ADR Raw Data'!$B$6:$BE$43,'ADR Raw Data'!H$1,FALSE)</f>
        <v>99.966078468536693</v>
      </c>
      <c r="O101" s="122">
        <f>VLOOKUP($A101,'ADR Raw Data'!$B$6:$BE$43,'ADR Raw Data'!I$1,FALSE)</f>
        <v>101.781024884792</v>
      </c>
      <c r="P101" s="122">
        <f>VLOOKUP($A101,'ADR Raw Data'!$B$6:$BE$43,'ADR Raw Data'!J$1,FALSE)</f>
        <v>97.771624012043603</v>
      </c>
      <c r="Q101" s="122">
        <f>VLOOKUP($A101,'ADR Raw Data'!$B$6:$BE$43,'ADR Raw Data'!K$1,FALSE)</f>
        <v>97.196199004975099</v>
      </c>
      <c r="R101" s="123">
        <f>VLOOKUP($A101,'ADR Raw Data'!$B$6:$BE$43,'ADR Raw Data'!L$1,FALSE)</f>
        <v>98.454456808902407</v>
      </c>
      <c r="S101" s="122">
        <f>VLOOKUP($A101,'ADR Raw Data'!$B$6:$BE$43,'ADR Raw Data'!N$1,FALSE)</f>
        <v>107.526267238166</v>
      </c>
      <c r="T101" s="122">
        <f>VLOOKUP($A101,'ADR Raw Data'!$B$6:$BE$43,'ADR Raw Data'!O$1,FALSE)</f>
        <v>104.96172432830301</v>
      </c>
      <c r="U101" s="123">
        <f>VLOOKUP($A101,'ADR Raw Data'!$B$6:$BE$43,'ADR Raw Data'!P$1,FALSE)</f>
        <v>106.235922222222</v>
      </c>
      <c r="V101" s="124">
        <f>VLOOKUP($A101,'ADR Raw Data'!$B$6:$BE$43,'ADR Raw Data'!R$1,FALSE)</f>
        <v>100.80311888659099</v>
      </c>
      <c r="X101" s="121">
        <f>VLOOKUP($A101,'RevPAR Raw Data'!$B$6:$BE$43,'RevPAR Raw Data'!G$1,FALSE)</f>
        <v>38.334553323029297</v>
      </c>
      <c r="Y101" s="122">
        <f>VLOOKUP($A101,'RevPAR Raw Data'!$B$6:$BE$43,'RevPAR Raw Data'!H$1,FALSE)</f>
        <v>54.345289026275097</v>
      </c>
      <c r="Z101" s="122">
        <f>VLOOKUP($A101,'RevPAR Raw Data'!$B$6:$BE$43,'RevPAR Raw Data'!I$1,FALSE)</f>
        <v>56.8945965996908</v>
      </c>
      <c r="AA101" s="122">
        <f>VLOOKUP($A101,'RevPAR Raw Data'!$B$6:$BE$43,'RevPAR Raw Data'!J$1,FALSE)</f>
        <v>53.535127253992698</v>
      </c>
      <c r="AB101" s="122">
        <f>VLOOKUP($A101,'RevPAR Raw Data'!$B$6:$BE$43,'RevPAR Raw Data'!K$1,FALSE)</f>
        <v>50.325698093766</v>
      </c>
      <c r="AC101" s="123">
        <f>VLOOKUP($A101,'RevPAR Raw Data'!$B$6:$BE$43,'RevPAR Raw Data'!L$1,FALSE)</f>
        <v>50.6870528593508</v>
      </c>
      <c r="AD101" s="122">
        <f>VLOOKUP($A101,'RevPAR Raw Data'!$B$6:$BE$43,'RevPAR Raw Data'!N$1,FALSE)</f>
        <v>59.452442040185403</v>
      </c>
      <c r="AE101" s="122">
        <f>VLOOKUP($A101,'RevPAR Raw Data'!$B$6:$BE$43,'RevPAR Raw Data'!O$1,FALSE)</f>
        <v>58.769913446676902</v>
      </c>
      <c r="AF101" s="123">
        <f>VLOOKUP($A101,'RevPAR Raw Data'!$B$6:$BE$43,'RevPAR Raw Data'!P$1,FALSE)</f>
        <v>59.111177743431199</v>
      </c>
      <c r="AG101" s="124">
        <f>VLOOKUP($A101,'RevPAR Raw Data'!$B$6:$BE$43,'RevPAR Raw Data'!R$1,FALSE)</f>
        <v>53.093945683373803</v>
      </c>
    </row>
    <row r="102" spans="1:33" x14ac:dyDescent="0.25">
      <c r="A102" s="101" t="s">
        <v>132</v>
      </c>
      <c r="B102" s="89">
        <f>(VLOOKUP($A101,'Occupancy Raw Data'!$B$8:$BE$51,'Occupancy Raw Data'!T$3,FALSE))/100</f>
        <v>8.3002408652581502E-2</v>
      </c>
      <c r="C102" s="90">
        <f>(VLOOKUP($A101,'Occupancy Raw Data'!$B$8:$BE$51,'Occupancy Raw Data'!U$3,FALSE))/100</f>
        <v>0.100822478533855</v>
      </c>
      <c r="D102" s="90">
        <f>(VLOOKUP($A101,'Occupancy Raw Data'!$B$8:$BE$51,'Occupancy Raw Data'!V$3,FALSE))/100</f>
        <v>0.13071690828817101</v>
      </c>
      <c r="E102" s="90">
        <f>(VLOOKUP($A101,'Occupancy Raw Data'!$B$8:$BE$51,'Occupancy Raw Data'!W$3,FALSE))/100</f>
        <v>7.0978441755155192E-2</v>
      </c>
      <c r="F102" s="90">
        <f>(VLOOKUP($A101,'Occupancy Raw Data'!$B$8:$BE$51,'Occupancy Raw Data'!X$3,FALSE))/100</f>
        <v>2.9108706852138001E-2</v>
      </c>
      <c r="G102" s="90">
        <f>(VLOOKUP($A101,'Occupancy Raw Data'!$B$8:$BE$51,'Occupancy Raw Data'!Y$3,FALSE))/100</f>
        <v>8.2634818879541494E-2</v>
      </c>
      <c r="H102" s="91">
        <f>(VLOOKUP($A101,'Occupancy Raw Data'!$B$8:$BE$51,'Occupancy Raw Data'!AA$3,FALSE))/100</f>
        <v>3.0781533760417999E-2</v>
      </c>
      <c r="I102" s="91">
        <f>(VLOOKUP($A101,'Occupancy Raw Data'!$B$8:$BE$51,'Occupancy Raw Data'!AB$3,FALSE))/100</f>
        <v>1.7337435003436999E-2</v>
      </c>
      <c r="J102" s="90">
        <f>(VLOOKUP($A101,'Occupancy Raw Data'!$B$8:$BE$51,'Occupancy Raw Data'!AC$3,FALSE))/100</f>
        <v>2.3973039601052501E-2</v>
      </c>
      <c r="K102" s="92">
        <f>(VLOOKUP($A101,'Occupancy Raw Data'!$B$8:$BE$51,'Occupancy Raw Data'!AE$3,FALSE))/100</f>
        <v>6.42329240641802E-2</v>
      </c>
      <c r="M102" s="89">
        <f>(VLOOKUP($A101,'ADR Raw Data'!$B$6:$BE$49,'ADR Raw Data'!T$1,FALSE))/100</f>
        <v>1.6466820863052001E-2</v>
      </c>
      <c r="N102" s="90">
        <f>(VLOOKUP($A101,'ADR Raw Data'!$B$6:$BE$49,'ADR Raw Data'!U$1,FALSE))/100</f>
        <v>5.97412895943129E-2</v>
      </c>
      <c r="O102" s="90">
        <f>(VLOOKUP($A101,'ADR Raw Data'!$B$6:$BE$49,'ADR Raw Data'!V$1,FALSE))/100</f>
        <v>8.0082496319424906E-2</v>
      </c>
      <c r="P102" s="90">
        <f>(VLOOKUP($A101,'ADR Raw Data'!$B$6:$BE$49,'ADR Raw Data'!W$1,FALSE))/100</f>
        <v>1.7515588107493801E-2</v>
      </c>
      <c r="Q102" s="90">
        <f>(VLOOKUP($A101,'ADR Raw Data'!$B$6:$BE$49,'ADR Raw Data'!X$1,FALSE))/100</f>
        <v>1.7951692793453898E-2</v>
      </c>
      <c r="R102" s="90">
        <f>(VLOOKUP($A101,'ADR Raw Data'!$B$6:$BE$49,'ADR Raw Data'!Y$1,FALSE))/100</f>
        <v>3.96615186732747E-2</v>
      </c>
      <c r="S102" s="91">
        <f>(VLOOKUP($A101,'ADR Raw Data'!$B$6:$BE$49,'ADR Raw Data'!AA$1,FALSE))/100</f>
        <v>-5.1548371636579902E-2</v>
      </c>
      <c r="T102" s="91">
        <f>(VLOOKUP($A101,'ADR Raw Data'!$B$6:$BE$49,'ADR Raw Data'!AB$1,FALSE))/100</f>
        <v>-0.10349097094264</v>
      </c>
      <c r="U102" s="90">
        <f>(VLOOKUP($A101,'ADR Raw Data'!$B$6:$BE$49,'ADR Raw Data'!AC$1,FALSE))/100</f>
        <v>-7.8198357301001803E-2</v>
      </c>
      <c r="V102" s="92">
        <f>(VLOOKUP($A101,'ADR Raw Data'!$B$6:$BE$49,'ADR Raw Data'!AE$1,FALSE))/100</f>
        <v>-3.3787369411949195E-3</v>
      </c>
      <c r="X102" s="89">
        <f>(VLOOKUP($A101,'RevPAR Raw Data'!$B$6:$BE$43,'RevPAR Raw Data'!T$1,FALSE))/100</f>
        <v>0.100836015310117</v>
      </c>
      <c r="Y102" s="90">
        <f>(VLOOKUP($A101,'RevPAR Raw Data'!$B$6:$BE$43,'RevPAR Raw Data'!U$1,FALSE))/100</f>
        <v>0.16658703301587502</v>
      </c>
      <c r="Z102" s="90">
        <f>(VLOOKUP($A101,'RevPAR Raw Data'!$B$6:$BE$43,'RevPAR Raw Data'!V$1,FALSE))/100</f>
        <v>0.22126754093447101</v>
      </c>
      <c r="AA102" s="90">
        <f>(VLOOKUP($A101,'RevPAR Raw Data'!$B$6:$BE$43,'RevPAR Raw Data'!W$1,FALSE))/100</f>
        <v>8.9737259012944104E-2</v>
      </c>
      <c r="AB102" s="90">
        <f>(VLOOKUP($A101,'RevPAR Raw Data'!$B$6:$BE$43,'RevPAR Raw Data'!X$1,FALSE))/100</f>
        <v>4.7582950208616206E-2</v>
      </c>
      <c r="AC102" s="90">
        <f>(VLOOKUP($A101,'RevPAR Raw Data'!$B$6:$BE$43,'RevPAR Raw Data'!Y$1,FALSE))/100</f>
        <v>0.125573759964869</v>
      </c>
      <c r="AD102" s="91">
        <f>(VLOOKUP($A101,'RevPAR Raw Data'!$B$6:$BE$43,'RevPAR Raw Data'!AA$1,FALSE))/100</f>
        <v>-2.23535758179879E-2</v>
      </c>
      <c r="AE102" s="91">
        <f>(VLOOKUP($A101,'RevPAR Raw Data'!$B$6:$BE$43,'RevPAR Raw Data'!AB$1,FALSE))/100</f>
        <v>-8.7947803921364198E-2</v>
      </c>
      <c r="AF102" s="90">
        <f>(VLOOKUP($A101,'RevPAR Raw Data'!$B$6:$BE$43,'RevPAR Raw Data'!AC$1,FALSE))/100</f>
        <v>-5.6099970016263496E-2</v>
      </c>
      <c r="AG102" s="92">
        <f>(VLOOKUP($A101,'RevPAR Raw Data'!$B$6:$BE$43,'RevPAR Raw Data'!AE$1,FALSE))/100</f>
        <v>6.0637160969608701E-2</v>
      </c>
    </row>
    <row r="103" spans="1:33" x14ac:dyDescent="0.25">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5">
      <c r="A104" s="116" t="s">
        <v>52</v>
      </c>
      <c r="B104" s="117">
        <f>(VLOOKUP($A104,'Occupancy Raw Data'!$B$8:$BE$45,'Occupancy Raw Data'!G$3,FALSE))/100</f>
        <v>0.38569753810081997</v>
      </c>
      <c r="C104" s="118">
        <f>(VLOOKUP($A104,'Occupancy Raw Data'!$B$8:$BE$45,'Occupancy Raw Data'!H$3,FALSE))/100</f>
        <v>0.65826494724501705</v>
      </c>
      <c r="D104" s="118">
        <f>(VLOOKUP($A104,'Occupancy Raw Data'!$B$8:$BE$45,'Occupancy Raw Data'!I$3,FALSE))/100</f>
        <v>0.59525205158264904</v>
      </c>
      <c r="E104" s="118">
        <f>(VLOOKUP($A104,'Occupancy Raw Data'!$B$8:$BE$45,'Occupancy Raw Data'!J$3,FALSE))/100</f>
        <v>0.620457209847596</v>
      </c>
      <c r="F104" s="118">
        <f>(VLOOKUP($A104,'Occupancy Raw Data'!$B$8:$BE$45,'Occupancy Raw Data'!K$3,FALSE))/100</f>
        <v>0.51172332942555598</v>
      </c>
      <c r="G104" s="119">
        <f>(VLOOKUP($A104,'Occupancy Raw Data'!$B$8:$BE$45,'Occupancy Raw Data'!L$3,FALSE))/100</f>
        <v>0.55427901524032797</v>
      </c>
      <c r="H104" s="99">
        <f>(VLOOKUP($A104,'Occupancy Raw Data'!$B$8:$BE$45,'Occupancy Raw Data'!N$3,FALSE))/100</f>
        <v>0.74003516998827612</v>
      </c>
      <c r="I104" s="99">
        <f>(VLOOKUP($A104,'Occupancy Raw Data'!$B$8:$BE$45,'Occupancy Raw Data'!O$3,FALSE))/100</f>
        <v>0.52784290738569706</v>
      </c>
      <c r="J104" s="119">
        <f>(VLOOKUP($A104,'Occupancy Raw Data'!$B$8:$BE$45,'Occupancy Raw Data'!P$3,FALSE))/100</f>
        <v>0.63393903868698698</v>
      </c>
      <c r="K104" s="120">
        <f>(VLOOKUP($A104,'Occupancy Raw Data'!$B$8:$BE$45,'Occupancy Raw Data'!R$3,FALSE))/100</f>
        <v>0.57703902193937306</v>
      </c>
      <c r="M104" s="121">
        <f>VLOOKUP($A104,'ADR Raw Data'!$B$6:$BE$43,'ADR Raw Data'!G$1,FALSE)</f>
        <v>99.871306990881394</v>
      </c>
      <c r="N104" s="122">
        <f>VLOOKUP($A104,'ADR Raw Data'!$B$6:$BE$43,'ADR Raw Data'!H$1,FALSE)</f>
        <v>116.226344612644</v>
      </c>
      <c r="O104" s="122">
        <f>VLOOKUP($A104,'ADR Raw Data'!$B$6:$BE$43,'ADR Raw Data'!I$1,FALSE)</f>
        <v>111.16667651403201</v>
      </c>
      <c r="P104" s="122">
        <f>VLOOKUP($A104,'ADR Raw Data'!$B$6:$BE$43,'ADR Raw Data'!J$1,FALSE)</f>
        <v>111.241374586679</v>
      </c>
      <c r="Q104" s="122">
        <f>VLOOKUP($A104,'ADR Raw Data'!$B$6:$BE$43,'ADR Raw Data'!K$1,FALSE)</f>
        <v>109.917898052691</v>
      </c>
      <c r="R104" s="123">
        <f>VLOOKUP($A104,'ADR Raw Data'!$B$6:$BE$43,'ADR Raw Data'!L$1,FALSE)</f>
        <v>110.582611040609</v>
      </c>
      <c r="S104" s="122">
        <f>VLOOKUP($A104,'ADR Raw Data'!$B$6:$BE$43,'ADR Raw Data'!N$1,FALSE)</f>
        <v>149.532796039603</v>
      </c>
      <c r="T104" s="122">
        <f>VLOOKUP($A104,'ADR Raw Data'!$B$6:$BE$43,'ADR Raw Data'!O$1,FALSE)</f>
        <v>127.98327040533</v>
      </c>
      <c r="U104" s="123">
        <f>VLOOKUP($A104,'ADR Raw Data'!$B$6:$BE$43,'ADR Raw Data'!P$1,FALSE)</f>
        <v>140.56129912159</v>
      </c>
      <c r="V104" s="124">
        <f>VLOOKUP($A104,'ADR Raw Data'!$B$6:$BE$43,'ADR Raw Data'!R$1,FALSE)</f>
        <v>119.992551879262</v>
      </c>
      <c r="X104" s="121">
        <f>VLOOKUP($A104,'RevPAR Raw Data'!$B$6:$BE$43,'RevPAR Raw Data'!G$1,FALSE)</f>
        <v>38.520117233294201</v>
      </c>
      <c r="Y104" s="122">
        <f>VLOOKUP($A104,'RevPAR Raw Data'!$B$6:$BE$43,'RevPAR Raw Data'!H$1,FALSE)</f>
        <v>76.507728604923699</v>
      </c>
      <c r="Z104" s="122">
        <f>VLOOKUP($A104,'RevPAR Raw Data'!$B$6:$BE$43,'RevPAR Raw Data'!I$1,FALSE)</f>
        <v>66.172192262602493</v>
      </c>
      <c r="AA104" s="122">
        <f>VLOOKUP($A104,'RevPAR Raw Data'!$B$6:$BE$43,'RevPAR Raw Data'!J$1,FALSE)</f>
        <v>69.020512895662307</v>
      </c>
      <c r="AB104" s="122">
        <f>VLOOKUP($A104,'RevPAR Raw Data'!$B$6:$BE$43,'RevPAR Raw Data'!K$1,FALSE)</f>
        <v>56.247552754982401</v>
      </c>
      <c r="AC104" s="123">
        <f>VLOOKUP($A104,'RevPAR Raw Data'!$B$6:$BE$43,'RevPAR Raw Data'!L$1,FALSE)</f>
        <v>61.293620750293002</v>
      </c>
      <c r="AD104" s="122">
        <f>VLOOKUP($A104,'RevPAR Raw Data'!$B$6:$BE$43,'RevPAR Raw Data'!N$1,FALSE)</f>
        <v>110.65952813599</v>
      </c>
      <c r="AE104" s="122">
        <f>VLOOKUP($A104,'RevPAR Raw Data'!$B$6:$BE$43,'RevPAR Raw Data'!O$1,FALSE)</f>
        <v>67.555061547479397</v>
      </c>
      <c r="AF104" s="123">
        <f>VLOOKUP($A104,'RevPAR Raw Data'!$B$6:$BE$43,'RevPAR Raw Data'!P$1,FALSE)</f>
        <v>89.107294841734998</v>
      </c>
      <c r="AG104" s="124">
        <f>VLOOKUP($A104,'RevPAR Raw Data'!$B$6:$BE$43,'RevPAR Raw Data'!R$1,FALSE)</f>
        <v>69.240384776419305</v>
      </c>
    </row>
    <row r="105" spans="1:33" x14ac:dyDescent="0.25">
      <c r="A105" s="101" t="s">
        <v>132</v>
      </c>
      <c r="B105" s="89">
        <f>(VLOOKUP($A104,'Occupancy Raw Data'!$B$8:$BE$51,'Occupancy Raw Data'!T$3,FALSE))/100</f>
        <v>-2.1315061277714799E-2</v>
      </c>
      <c r="C105" s="90">
        <f>(VLOOKUP($A104,'Occupancy Raw Data'!$B$8:$BE$51,'Occupancy Raw Data'!U$3,FALSE))/100</f>
        <v>0.12701888073054801</v>
      </c>
      <c r="D105" s="90">
        <f>(VLOOKUP($A104,'Occupancy Raw Data'!$B$8:$BE$51,'Occupancy Raw Data'!V$3,FALSE))/100</f>
        <v>-1.3070884914190199E-2</v>
      </c>
      <c r="E105" s="90">
        <f>(VLOOKUP($A104,'Occupancy Raw Data'!$B$8:$BE$51,'Occupancy Raw Data'!W$3,FALSE))/100</f>
        <v>0.10533806332652301</v>
      </c>
      <c r="F105" s="90">
        <f>(VLOOKUP($A104,'Occupancy Raw Data'!$B$8:$BE$51,'Occupancy Raw Data'!X$3,FALSE))/100</f>
        <v>-0.10695494065378901</v>
      </c>
      <c r="G105" s="90">
        <f>(VLOOKUP($A104,'Occupancy Raw Data'!$B$8:$BE$51,'Occupancy Raw Data'!Y$3,FALSE))/100</f>
        <v>2.0528433652245701E-2</v>
      </c>
      <c r="H105" s="91">
        <f>(VLOOKUP($A104,'Occupancy Raw Data'!$B$8:$BE$51,'Occupancy Raw Data'!AA$3,FALSE))/100</f>
        <v>-7.5169263168703704E-2</v>
      </c>
      <c r="I105" s="91">
        <f>(VLOOKUP($A104,'Occupancy Raw Data'!$B$8:$BE$51,'Occupancy Raw Data'!AB$3,FALSE))/100</f>
        <v>-6.2221202771341202E-2</v>
      </c>
      <c r="J105" s="90">
        <f>(VLOOKUP($A104,'Occupancy Raw Data'!$B$8:$BE$51,'Occupancy Raw Data'!AC$3,FALSE))/100</f>
        <v>-6.9822420907185795E-2</v>
      </c>
      <c r="K105" s="92">
        <f>(VLOOKUP($A104,'Occupancy Raw Data'!$B$8:$BE$51,'Occupancy Raw Data'!AE$3,FALSE))/100</f>
        <v>-9.6656942582546597E-3</v>
      </c>
      <c r="M105" s="89">
        <f>(VLOOKUP($A104,'ADR Raw Data'!$B$6:$BE$49,'ADR Raw Data'!T$1,FALSE))/100</f>
        <v>3.7029951458483604E-2</v>
      </c>
      <c r="N105" s="90">
        <f>(VLOOKUP($A104,'ADR Raw Data'!$B$6:$BE$49,'ADR Raw Data'!U$1,FALSE))/100</f>
        <v>0.123820561295508</v>
      </c>
      <c r="O105" s="90">
        <f>(VLOOKUP($A104,'ADR Raw Data'!$B$6:$BE$49,'ADR Raw Data'!V$1,FALSE))/100</f>
        <v>2.5670079424454699E-2</v>
      </c>
      <c r="P105" s="90">
        <f>(VLOOKUP($A104,'ADR Raw Data'!$B$6:$BE$49,'ADR Raw Data'!W$1,FALSE))/100</f>
        <v>6.3956583273318393E-2</v>
      </c>
      <c r="Q105" s="90">
        <f>(VLOOKUP($A104,'ADR Raw Data'!$B$6:$BE$49,'ADR Raw Data'!X$1,FALSE))/100</f>
        <v>3.2274833987741697E-2</v>
      </c>
      <c r="R105" s="90">
        <f>(VLOOKUP($A104,'ADR Raw Data'!$B$6:$BE$49,'ADR Raw Data'!Y$1,FALSE))/100</f>
        <v>5.9518357776110503E-2</v>
      </c>
      <c r="S105" s="91">
        <f>(VLOOKUP($A104,'ADR Raw Data'!$B$6:$BE$49,'ADR Raw Data'!AA$1,FALSE))/100</f>
        <v>-8.1552053851336598E-3</v>
      </c>
      <c r="T105" s="91">
        <f>(VLOOKUP($A104,'ADR Raw Data'!$B$6:$BE$49,'ADR Raw Data'!AB$1,FALSE))/100</f>
        <v>2.01923258917473E-3</v>
      </c>
      <c r="U105" s="90">
        <f>(VLOOKUP($A104,'ADR Raw Data'!$B$6:$BE$49,'ADR Raw Data'!AC$1,FALSE))/100</f>
        <v>-4.8708169664163897E-3</v>
      </c>
      <c r="V105" s="92">
        <f>(VLOOKUP($A104,'ADR Raw Data'!$B$6:$BE$49,'ADR Raw Data'!AE$1,FALSE))/100</f>
        <v>2.8257615404408899E-2</v>
      </c>
      <c r="X105" s="89">
        <f>(VLOOKUP($A104,'RevPAR Raw Data'!$B$6:$BE$43,'RevPAR Raw Data'!T$1,FALSE))/100</f>
        <v>1.4925594496320299E-2</v>
      </c>
      <c r="Y105" s="90">
        <f>(VLOOKUP($A104,'RevPAR Raw Data'!$B$6:$BE$43,'RevPAR Raw Data'!U$1,FALSE))/100</f>
        <v>0.26656699113324001</v>
      </c>
      <c r="Z105" s="90">
        <f>(VLOOKUP($A104,'RevPAR Raw Data'!$B$6:$BE$43,'RevPAR Raw Data'!V$1,FALSE))/100</f>
        <v>1.2263663856369299E-2</v>
      </c>
      <c r="AA105" s="90">
        <f>(VLOOKUP($A104,'RevPAR Raw Data'!$B$6:$BE$43,'RevPAR Raw Data'!W$1,FALSE))/100</f>
        <v>0.17603170921883401</v>
      </c>
      <c r="AB105" s="90">
        <f>(VLOOKUP($A104,'RevPAR Raw Data'!$B$6:$BE$43,'RevPAR Raw Data'!X$1,FALSE))/100</f>
        <v>-7.8132059619817507E-2</v>
      </c>
      <c r="AC105" s="90">
        <f>(VLOOKUP($A104,'RevPAR Raw Data'!$B$6:$BE$43,'RevPAR Raw Data'!Y$1,FALSE))/100</f>
        <v>8.12686100870538E-2</v>
      </c>
      <c r="AD105" s="91">
        <f>(VLOOKUP($A104,'RevPAR Raw Data'!$B$6:$BE$43,'RevPAR Raw Data'!AA$1,FALSE))/100</f>
        <v>-8.27114477740475E-2</v>
      </c>
      <c r="AE105" s="91">
        <f>(VLOOKUP($A104,'RevPAR Raw Data'!$B$6:$BE$43,'RevPAR Raw Data'!AB$1,FALSE))/100</f>
        <v>-6.0327609262540098E-2</v>
      </c>
      <c r="AF105" s="90">
        <f>(VLOOKUP($A104,'RevPAR Raw Data'!$B$6:$BE$43,'RevPAR Raw Data'!AC$1,FALSE))/100</f>
        <v>-7.4353145641211191E-2</v>
      </c>
      <c r="AG105" s="92">
        <f>(VLOOKUP($A104,'RevPAR Raw Data'!$B$6:$BE$43,'RevPAR Raw Data'!AE$1,FALSE))/100</f>
        <v>1.83187916751879E-2</v>
      </c>
    </row>
    <row r="106" spans="1:33" x14ac:dyDescent="0.25">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5">
      <c r="A107" s="116" t="s">
        <v>51</v>
      </c>
      <c r="B107" s="117">
        <f>(VLOOKUP($A107,'Occupancy Raw Data'!$B$8:$BE$45,'Occupancy Raw Data'!G$3,FALSE))/100</f>
        <v>0.35066981875492503</v>
      </c>
      <c r="C107" s="118">
        <f>(VLOOKUP($A107,'Occupancy Raw Data'!$B$8:$BE$45,'Occupancy Raw Data'!H$3,FALSE))/100</f>
        <v>0.47754137115839201</v>
      </c>
      <c r="D107" s="118">
        <f>(VLOOKUP($A107,'Occupancy Raw Data'!$B$8:$BE$45,'Occupancy Raw Data'!I$3,FALSE))/100</f>
        <v>0.51063829787233994</v>
      </c>
      <c r="E107" s="118">
        <f>(VLOOKUP($A107,'Occupancy Raw Data'!$B$8:$BE$45,'Occupancy Raw Data'!J$3,FALSE))/100</f>
        <v>0.46828211189913299</v>
      </c>
      <c r="F107" s="118">
        <f>(VLOOKUP($A107,'Occupancy Raw Data'!$B$8:$BE$45,'Occupancy Raw Data'!K$3,FALSE))/100</f>
        <v>0.49251379038613002</v>
      </c>
      <c r="G107" s="119">
        <f>(VLOOKUP($A107,'Occupancy Raw Data'!$B$8:$BE$45,'Occupancy Raw Data'!L$3,FALSE))/100</f>
        <v>0.45992907801418398</v>
      </c>
      <c r="H107" s="99">
        <f>(VLOOKUP($A107,'Occupancy Raw Data'!$B$8:$BE$45,'Occupancy Raw Data'!N$3,FALSE))/100</f>
        <v>0.61150512214342001</v>
      </c>
      <c r="I107" s="99">
        <f>(VLOOKUP($A107,'Occupancy Raw Data'!$B$8:$BE$45,'Occupancy Raw Data'!O$3,FALSE))/100</f>
        <v>0.62509850275807699</v>
      </c>
      <c r="J107" s="119">
        <f>(VLOOKUP($A107,'Occupancy Raw Data'!$B$8:$BE$45,'Occupancy Raw Data'!P$3,FALSE))/100</f>
        <v>0.618301812450748</v>
      </c>
      <c r="K107" s="120">
        <f>(VLOOKUP($A107,'Occupancy Raw Data'!$B$8:$BE$45,'Occupancy Raw Data'!R$3,FALSE))/100</f>
        <v>0.50517843071034496</v>
      </c>
      <c r="M107" s="121">
        <f>VLOOKUP($A107,'ADR Raw Data'!$B$6:$BE$43,'ADR Raw Data'!G$1,FALSE)</f>
        <v>90.340207865168495</v>
      </c>
      <c r="N107" s="122">
        <f>VLOOKUP($A107,'ADR Raw Data'!$B$6:$BE$43,'ADR Raw Data'!H$1,FALSE)</f>
        <v>95.716918316831595</v>
      </c>
      <c r="O107" s="122">
        <f>VLOOKUP($A107,'ADR Raw Data'!$B$6:$BE$43,'ADR Raw Data'!I$1,FALSE)</f>
        <v>99.173738425925904</v>
      </c>
      <c r="P107" s="122">
        <f>VLOOKUP($A107,'ADR Raw Data'!$B$6:$BE$43,'ADR Raw Data'!J$1,FALSE)</f>
        <v>95.931754312158105</v>
      </c>
      <c r="Q107" s="122">
        <f>VLOOKUP($A107,'ADR Raw Data'!$B$6:$BE$43,'ADR Raw Data'!K$1,FALSE)</f>
        <v>97.142948000000004</v>
      </c>
      <c r="R107" s="123">
        <f>VLOOKUP($A107,'ADR Raw Data'!$B$6:$BE$43,'ADR Raw Data'!L$1,FALSE)</f>
        <v>96.013780519146707</v>
      </c>
      <c r="S107" s="122">
        <f>VLOOKUP($A107,'ADR Raw Data'!$B$6:$BE$43,'ADR Raw Data'!N$1,FALSE)</f>
        <v>121.391407860824</v>
      </c>
      <c r="T107" s="122">
        <f>VLOOKUP($A107,'ADR Raw Data'!$B$6:$BE$43,'ADR Raw Data'!O$1,FALSE)</f>
        <v>120.729621809013</v>
      </c>
      <c r="U107" s="123">
        <f>VLOOKUP($A107,'ADR Raw Data'!$B$6:$BE$43,'ADR Raw Data'!P$1,FALSE)</f>
        <v>121.05687748924601</v>
      </c>
      <c r="V107" s="124">
        <f>VLOOKUP($A107,'ADR Raw Data'!$B$6:$BE$43,'ADR Raw Data'!R$1,FALSE)</f>
        <v>104.77119108635</v>
      </c>
      <c r="X107" s="121">
        <f>VLOOKUP($A107,'RevPAR Raw Data'!$B$6:$BE$43,'RevPAR Raw Data'!G$1,FALSE)</f>
        <v>31.679584318360899</v>
      </c>
      <c r="Y107" s="122">
        <f>VLOOKUP($A107,'RevPAR Raw Data'!$B$6:$BE$43,'RevPAR Raw Data'!H$1,FALSE)</f>
        <v>45.708788416075599</v>
      </c>
      <c r="Z107" s="122">
        <f>VLOOKUP($A107,'RevPAR Raw Data'!$B$6:$BE$43,'RevPAR Raw Data'!I$1,FALSE)</f>
        <v>50.641908983451501</v>
      </c>
      <c r="AA107" s="122">
        <f>VLOOKUP($A107,'RevPAR Raw Data'!$B$6:$BE$43,'RevPAR Raw Data'!J$1,FALSE)</f>
        <v>44.9231245074862</v>
      </c>
      <c r="AB107" s="122">
        <f>VLOOKUP($A107,'RevPAR Raw Data'!$B$6:$BE$43,'RevPAR Raw Data'!K$1,FALSE)</f>
        <v>47.844241528762801</v>
      </c>
      <c r="AC107" s="123">
        <f>VLOOKUP($A107,'RevPAR Raw Data'!$B$6:$BE$43,'RevPAR Raw Data'!L$1,FALSE)</f>
        <v>44.159529550827401</v>
      </c>
      <c r="AD107" s="122">
        <f>VLOOKUP($A107,'RevPAR Raw Data'!$B$6:$BE$43,'RevPAR Raw Data'!N$1,FALSE)</f>
        <v>74.231467691095304</v>
      </c>
      <c r="AE107" s="122">
        <f>VLOOKUP($A107,'RevPAR Raw Data'!$B$6:$BE$43,'RevPAR Raw Data'!O$1,FALSE)</f>
        <v>75.467905831363197</v>
      </c>
      <c r="AF107" s="123">
        <f>VLOOKUP($A107,'RevPAR Raw Data'!$B$6:$BE$43,'RevPAR Raw Data'!P$1,FALSE)</f>
        <v>74.849686761229293</v>
      </c>
      <c r="AG107" s="124">
        <f>VLOOKUP($A107,'RevPAR Raw Data'!$B$6:$BE$43,'RevPAR Raw Data'!R$1,FALSE)</f>
        <v>52.928145896656503</v>
      </c>
    </row>
    <row r="108" spans="1:33" x14ac:dyDescent="0.25">
      <c r="A108" s="101" t="s">
        <v>132</v>
      </c>
      <c r="B108" s="89">
        <f>(VLOOKUP($A107,'Occupancy Raw Data'!$B$8:$BE$51,'Occupancy Raw Data'!T$3,FALSE))/100</f>
        <v>7.9061704804303301E-2</v>
      </c>
      <c r="C108" s="90">
        <f>(VLOOKUP($A107,'Occupancy Raw Data'!$B$8:$BE$51,'Occupancy Raw Data'!U$3,FALSE))/100</f>
        <v>8.4306979117080502E-2</v>
      </c>
      <c r="D108" s="90">
        <f>(VLOOKUP($A107,'Occupancy Raw Data'!$B$8:$BE$51,'Occupancy Raw Data'!V$3,FALSE))/100</f>
        <v>0.11085132361728099</v>
      </c>
      <c r="E108" s="90">
        <f>(VLOOKUP($A107,'Occupancy Raw Data'!$B$8:$BE$51,'Occupancy Raw Data'!W$3,FALSE))/100</f>
        <v>3.3003668221571102E-2</v>
      </c>
      <c r="F108" s="90">
        <f>(VLOOKUP($A107,'Occupancy Raw Data'!$B$8:$BE$51,'Occupancy Raw Data'!X$3,FALSE))/100</f>
        <v>-8.1061757295142409E-3</v>
      </c>
      <c r="G108" s="90">
        <f>(VLOOKUP($A107,'Occupancy Raw Data'!$B$8:$BE$51,'Occupancy Raw Data'!Y$3,FALSE))/100</f>
        <v>5.7342332036909902E-2</v>
      </c>
      <c r="H108" s="91">
        <f>(VLOOKUP($A107,'Occupancy Raw Data'!$B$8:$BE$51,'Occupancy Raw Data'!AA$3,FALSE))/100</f>
        <v>0.125514765102128</v>
      </c>
      <c r="I108" s="91">
        <f>(VLOOKUP($A107,'Occupancy Raw Data'!$B$8:$BE$51,'Occupancy Raw Data'!AB$3,FALSE))/100</f>
        <v>6.3722221344133301E-2</v>
      </c>
      <c r="J108" s="90">
        <f>(VLOOKUP($A107,'Occupancy Raw Data'!$B$8:$BE$51,'Occupancy Raw Data'!AC$3,FALSE))/100</f>
        <v>9.3407175367825099E-2</v>
      </c>
      <c r="K108" s="92">
        <f>(VLOOKUP($A107,'Occupancy Raw Data'!$B$8:$BE$51,'Occupancy Raw Data'!AE$3,FALSE))/100</f>
        <v>6.9680304755380909E-2</v>
      </c>
      <c r="M108" s="89">
        <f>(VLOOKUP($A107,'ADR Raw Data'!$B$6:$BE$49,'ADR Raw Data'!T$1,FALSE))/100</f>
        <v>5.1699520157710002E-3</v>
      </c>
      <c r="N108" s="90">
        <f>(VLOOKUP($A107,'ADR Raw Data'!$B$6:$BE$49,'ADR Raw Data'!U$1,FALSE))/100</f>
        <v>2.6592337344301602E-2</v>
      </c>
      <c r="O108" s="90">
        <f>(VLOOKUP($A107,'ADR Raw Data'!$B$6:$BE$49,'ADR Raw Data'!V$1,FALSE))/100</f>
        <v>7.5148565172095894E-2</v>
      </c>
      <c r="P108" s="90">
        <f>(VLOOKUP($A107,'ADR Raw Data'!$B$6:$BE$49,'ADR Raw Data'!W$1,FALSE))/100</f>
        <v>4.7447237758174998E-2</v>
      </c>
      <c r="Q108" s="90">
        <f>(VLOOKUP($A107,'ADR Raw Data'!$B$6:$BE$49,'ADR Raw Data'!X$1,FALSE))/100</f>
        <v>-2.8326759621912601E-2</v>
      </c>
      <c r="R108" s="90">
        <f>(VLOOKUP($A107,'ADR Raw Data'!$B$6:$BE$49,'ADR Raw Data'!Y$1,FALSE))/100</f>
        <v>2.4488778698898803E-2</v>
      </c>
      <c r="S108" s="91">
        <f>(VLOOKUP($A107,'ADR Raw Data'!$B$6:$BE$49,'ADR Raw Data'!AA$1,FALSE))/100</f>
        <v>4.68145722420844E-2</v>
      </c>
      <c r="T108" s="91">
        <f>(VLOOKUP($A107,'ADR Raw Data'!$B$6:$BE$49,'ADR Raw Data'!AB$1,FALSE))/100</f>
        <v>2.2925009084144E-2</v>
      </c>
      <c r="U108" s="90">
        <f>(VLOOKUP($A107,'ADR Raw Data'!$B$6:$BE$49,'ADR Raw Data'!AC$1,FALSE))/100</f>
        <v>3.4376225739697397E-2</v>
      </c>
      <c r="V108" s="92">
        <f>(VLOOKUP($A107,'ADR Raw Data'!$B$6:$BE$49,'ADR Raw Data'!AE$1,FALSE))/100</f>
        <v>3.02502019399804E-2</v>
      </c>
      <c r="X108" s="89">
        <f>(VLOOKUP($A107,'RevPAR Raw Data'!$B$6:$BE$43,'RevPAR Raw Data'!T$1,FALSE))/100</f>
        <v>8.4640402040197599E-2</v>
      </c>
      <c r="Y108" s="90">
        <f>(VLOOKUP($A107,'RevPAR Raw Data'!$B$6:$BE$43,'RevPAR Raw Data'!U$1,FALSE))/100</f>
        <v>0.113141236090542</v>
      </c>
      <c r="Z108" s="90">
        <f>(VLOOKUP($A107,'RevPAR Raw Data'!$B$6:$BE$43,'RevPAR Raw Data'!V$1,FALSE))/100</f>
        <v>0.19433020670664297</v>
      </c>
      <c r="AA108" s="90">
        <f>(VLOOKUP($A107,'RevPAR Raw Data'!$B$6:$BE$43,'RevPAR Raw Data'!W$1,FALSE))/100</f>
        <v>8.2016838872747008E-2</v>
      </c>
      <c r="AB108" s="90">
        <f>(VLOOKUP($A107,'RevPAR Raw Data'!$B$6:$BE$43,'RevPAR Raw Data'!X$1,FALSE))/100</f>
        <v>-3.6203313660084002E-2</v>
      </c>
      <c r="AC108" s="90">
        <f>(VLOOKUP($A107,'RevPAR Raw Data'!$B$6:$BE$43,'RevPAR Raw Data'!Y$1,FALSE))/100</f>
        <v>8.3235354415139393E-2</v>
      </c>
      <c r="AD108" s="91">
        <f>(VLOOKUP($A107,'RevPAR Raw Data'!$B$6:$BE$43,'RevPAR Raw Data'!AA$1,FALSE))/100</f>
        <v>0.17820525738253401</v>
      </c>
      <c r="AE108" s="91">
        <f>(VLOOKUP($A107,'RevPAR Raw Data'!$B$6:$BE$43,'RevPAR Raw Data'!AB$1,FALSE))/100</f>
        <v>8.8108062931453401E-2</v>
      </c>
      <c r="AF108" s="90">
        <f>(VLOOKUP($A107,'RevPAR Raw Data'!$B$6:$BE$43,'RevPAR Raw Data'!AC$1,FALSE))/100</f>
        <v>0.13099438725367399</v>
      </c>
      <c r="AG108" s="92">
        <f>(VLOOKUP($A107,'RevPAR Raw Data'!$B$6:$BE$43,'RevPAR Raw Data'!AE$1,FALSE))/100</f>
        <v>0.102038349985451</v>
      </c>
    </row>
    <row r="109" spans="1:33" x14ac:dyDescent="0.25">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5">
      <c r="A110" s="116" t="s">
        <v>50</v>
      </c>
      <c r="B110" s="117">
        <f>(VLOOKUP($A110,'Occupancy Raw Data'!$B$8:$BE$45,'Occupancy Raw Data'!G$3,FALSE))/100</f>
        <v>0.379236148466917</v>
      </c>
      <c r="C110" s="118">
        <f>(VLOOKUP($A110,'Occupancy Raw Data'!$B$8:$BE$45,'Occupancy Raw Data'!H$3,FALSE))/100</f>
        <v>0.48431056123363803</v>
      </c>
      <c r="D110" s="118">
        <f>(VLOOKUP($A110,'Occupancy Raw Data'!$B$8:$BE$45,'Occupancy Raw Data'!I$3,FALSE))/100</f>
        <v>0.478393401470324</v>
      </c>
      <c r="E110" s="118">
        <f>(VLOOKUP($A110,'Occupancy Raw Data'!$B$8:$BE$45,'Occupancy Raw Data'!J$3,FALSE))/100</f>
        <v>0.49255872332795397</v>
      </c>
      <c r="F110" s="118">
        <f>(VLOOKUP($A110,'Occupancy Raw Data'!$B$8:$BE$45,'Occupancy Raw Data'!K$3,FALSE))/100</f>
        <v>0.51945490407028805</v>
      </c>
      <c r="G110" s="119">
        <f>(VLOOKUP($A110,'Occupancy Raw Data'!$B$8:$BE$45,'Occupancy Raw Data'!L$3,FALSE))/100</f>
        <v>0.47079074771382401</v>
      </c>
      <c r="H110" s="99">
        <f>(VLOOKUP($A110,'Occupancy Raw Data'!$B$8:$BE$45,'Occupancy Raw Data'!N$3,FALSE))/100</f>
        <v>0.59046082123005095</v>
      </c>
      <c r="I110" s="99">
        <f>(VLOOKUP($A110,'Occupancy Raw Data'!$B$8:$BE$45,'Occupancy Raw Data'!O$3,FALSE))/100</f>
        <v>0.62739824278285805</v>
      </c>
      <c r="J110" s="119">
        <f>(VLOOKUP($A110,'Occupancy Raw Data'!$B$8:$BE$45,'Occupancy Raw Data'!P$3,FALSE))/100</f>
        <v>0.60892953200645505</v>
      </c>
      <c r="K110" s="120">
        <f>(VLOOKUP($A110,'Occupancy Raw Data'!$B$8:$BE$45,'Occupancy Raw Data'!R$3,FALSE))/100</f>
        <v>0.51025897179743307</v>
      </c>
      <c r="M110" s="121">
        <f>VLOOKUP($A110,'ADR Raw Data'!$B$6:$BE$43,'ADR Raw Data'!G$1,FALSE)</f>
        <v>88.2547423167848</v>
      </c>
      <c r="N110" s="122">
        <f>VLOOKUP($A110,'ADR Raw Data'!$B$6:$BE$43,'ADR Raw Data'!H$1,FALSE)</f>
        <v>92.345871899296498</v>
      </c>
      <c r="O110" s="122">
        <f>VLOOKUP($A110,'ADR Raw Data'!$B$6:$BE$43,'ADR Raw Data'!I$1,FALSE)</f>
        <v>92.502649925037403</v>
      </c>
      <c r="P110" s="122">
        <f>VLOOKUP($A110,'ADR Raw Data'!$B$6:$BE$43,'ADR Raw Data'!J$1,FALSE)</f>
        <v>92.244233709501202</v>
      </c>
      <c r="Q110" s="122">
        <f>VLOOKUP($A110,'ADR Raw Data'!$B$6:$BE$43,'ADR Raw Data'!K$1,FALSE)</f>
        <v>93.006299620296801</v>
      </c>
      <c r="R110" s="123">
        <f>VLOOKUP($A110,'ADR Raw Data'!$B$6:$BE$43,'ADR Raw Data'!L$1,FALSE)</f>
        <v>91.843099482023106</v>
      </c>
      <c r="S110" s="122">
        <f>VLOOKUP($A110,'ADR Raw Data'!$B$6:$BE$43,'ADR Raw Data'!N$1,FALSE)</f>
        <v>106.045253568174</v>
      </c>
      <c r="T110" s="122">
        <f>VLOOKUP($A110,'ADR Raw Data'!$B$6:$BE$43,'ADR Raw Data'!O$1,FALSE)</f>
        <v>106.013229494141</v>
      </c>
      <c r="U110" s="123">
        <f>VLOOKUP($A110,'ADR Raw Data'!$B$6:$BE$43,'ADR Raw Data'!P$1,FALSE)</f>
        <v>106.028755889281</v>
      </c>
      <c r="V110" s="124">
        <f>VLOOKUP($A110,'ADR Raw Data'!$B$6:$BE$43,'ADR Raw Data'!R$1,FALSE)</f>
        <v>96.679895582329294</v>
      </c>
      <c r="X110" s="121">
        <f>VLOOKUP($A110,'RevPAR Raw Data'!$B$6:$BE$43,'RevPAR Raw Data'!G$1,FALSE)</f>
        <v>33.469388560157697</v>
      </c>
      <c r="Y110" s="122">
        <f>VLOOKUP($A110,'RevPAR Raw Data'!$B$6:$BE$43,'RevPAR Raw Data'!H$1,FALSE)</f>
        <v>44.724081047157902</v>
      </c>
      <c r="Z110" s="122">
        <f>VLOOKUP($A110,'RevPAR Raw Data'!$B$6:$BE$43,'RevPAR Raw Data'!I$1,FALSE)</f>
        <v>44.252657342657301</v>
      </c>
      <c r="AA110" s="122">
        <f>VLOOKUP($A110,'RevPAR Raw Data'!$B$6:$BE$43,'RevPAR Raw Data'!J$1,FALSE)</f>
        <v>45.435701990317298</v>
      </c>
      <c r="AB110" s="122">
        <f>VLOOKUP($A110,'RevPAR Raw Data'!$B$6:$BE$43,'RevPAR Raw Data'!K$1,FALSE)</f>
        <v>48.3125784471938</v>
      </c>
      <c r="AC110" s="123">
        <f>VLOOKUP($A110,'RevPAR Raw Data'!$B$6:$BE$43,'RevPAR Raw Data'!L$1,FALSE)</f>
        <v>43.238881477496797</v>
      </c>
      <c r="AD110" s="122">
        <f>VLOOKUP($A110,'RevPAR Raw Data'!$B$6:$BE$43,'RevPAR Raw Data'!N$1,FALSE)</f>
        <v>62.615567509413601</v>
      </c>
      <c r="AE110" s="122">
        <f>VLOOKUP($A110,'RevPAR Raw Data'!$B$6:$BE$43,'RevPAR Raw Data'!O$1,FALSE)</f>
        <v>66.512513896360005</v>
      </c>
      <c r="AF110" s="123">
        <f>VLOOKUP($A110,'RevPAR Raw Data'!$B$6:$BE$43,'RevPAR Raw Data'!P$1,FALSE)</f>
        <v>64.5640407028868</v>
      </c>
      <c r="AG110" s="124">
        <f>VLOOKUP($A110,'RevPAR Raw Data'!$B$6:$BE$43,'RevPAR Raw Data'!R$1,FALSE)</f>
        <v>49.331784113322499</v>
      </c>
    </row>
    <row r="111" spans="1:33" x14ac:dyDescent="0.25">
      <c r="A111" s="101" t="s">
        <v>132</v>
      </c>
      <c r="B111" s="89">
        <f>(VLOOKUP($A110,'Occupancy Raw Data'!$B$8:$BE$51,'Occupancy Raw Data'!T$3,FALSE))/100</f>
        <v>0.17327498762656202</v>
      </c>
      <c r="C111" s="90">
        <f>(VLOOKUP($A110,'Occupancy Raw Data'!$B$8:$BE$51,'Occupancy Raw Data'!U$3,FALSE))/100</f>
        <v>8.2610817513044291E-2</v>
      </c>
      <c r="D111" s="90">
        <f>(VLOOKUP($A110,'Occupancy Raw Data'!$B$8:$BE$51,'Occupancy Raw Data'!V$3,FALSE))/100</f>
        <v>7.8464704082919209E-2</v>
      </c>
      <c r="E111" s="90">
        <f>(VLOOKUP($A110,'Occupancy Raw Data'!$B$8:$BE$51,'Occupancy Raw Data'!W$3,FALSE))/100</f>
        <v>-8.3008730396012601E-3</v>
      </c>
      <c r="F111" s="90">
        <f>(VLOOKUP($A110,'Occupancy Raw Data'!$B$8:$BE$51,'Occupancy Raw Data'!X$3,FALSE))/100</f>
        <v>5.53794060465959E-2</v>
      </c>
      <c r="G111" s="90">
        <f>(VLOOKUP($A110,'Occupancy Raw Data'!$B$8:$BE$51,'Occupancy Raw Data'!Y$3,FALSE))/100</f>
        <v>6.8497972034103696E-2</v>
      </c>
      <c r="H111" s="91">
        <f>(VLOOKUP($A110,'Occupancy Raw Data'!$B$8:$BE$51,'Occupancy Raw Data'!AA$3,FALSE))/100</f>
        <v>8.3904866103898496E-2</v>
      </c>
      <c r="I111" s="91">
        <f>(VLOOKUP($A110,'Occupancy Raw Data'!$B$8:$BE$51,'Occupancy Raw Data'!AB$3,FALSE))/100</f>
        <v>0.16358789205403601</v>
      </c>
      <c r="J111" s="90">
        <f>(VLOOKUP($A110,'Occupancy Raw Data'!$B$8:$BE$51,'Occupancy Raw Data'!AC$3,FALSE))/100</f>
        <v>0.123541996007276</v>
      </c>
      <c r="K111" s="92">
        <f>(VLOOKUP($A110,'Occupancy Raw Data'!$B$8:$BE$51,'Occupancy Raw Data'!AE$3,FALSE))/100</f>
        <v>8.6649733936962292E-2</v>
      </c>
      <c r="M111" s="89">
        <f>(VLOOKUP($A110,'ADR Raw Data'!$B$6:$BE$49,'ADR Raw Data'!T$1,FALSE))/100</f>
        <v>-6.8028832145578005E-2</v>
      </c>
      <c r="N111" s="90">
        <f>(VLOOKUP($A110,'ADR Raw Data'!$B$6:$BE$49,'ADR Raw Data'!U$1,FALSE))/100</f>
        <v>-1.17198513260597E-2</v>
      </c>
      <c r="O111" s="90">
        <f>(VLOOKUP($A110,'ADR Raw Data'!$B$6:$BE$49,'ADR Raw Data'!V$1,FALSE))/100</f>
        <v>-6.8614657848653504E-3</v>
      </c>
      <c r="P111" s="90">
        <f>(VLOOKUP($A110,'ADR Raw Data'!$B$6:$BE$49,'ADR Raw Data'!W$1,FALSE))/100</f>
        <v>-2.5080666937120501E-2</v>
      </c>
      <c r="Q111" s="90">
        <f>(VLOOKUP($A110,'ADR Raw Data'!$B$6:$BE$49,'ADR Raw Data'!X$1,FALSE))/100</f>
        <v>-2.5679637567179298E-2</v>
      </c>
      <c r="R111" s="90">
        <f>(VLOOKUP($A110,'ADR Raw Data'!$B$6:$BE$49,'ADR Raw Data'!Y$1,FALSE))/100</f>
        <v>-2.5855153471616599E-2</v>
      </c>
      <c r="S111" s="91">
        <f>(VLOOKUP($A110,'ADR Raw Data'!$B$6:$BE$49,'ADR Raw Data'!AA$1,FALSE))/100</f>
        <v>1.2993410802377401E-2</v>
      </c>
      <c r="T111" s="91">
        <f>(VLOOKUP($A110,'ADR Raw Data'!$B$6:$BE$49,'ADR Raw Data'!AB$1,FALSE))/100</f>
        <v>2.31223582345697E-2</v>
      </c>
      <c r="U111" s="90">
        <f>(VLOOKUP($A110,'ADR Raw Data'!$B$6:$BE$49,'ADR Raw Data'!AC$1,FALSE))/100</f>
        <v>1.8000495516091598E-2</v>
      </c>
      <c r="V111" s="92">
        <f>(VLOOKUP($A110,'ADR Raw Data'!$B$6:$BE$49,'ADR Raw Data'!AE$1,FALSE))/100</f>
        <v>-8.7834730472425397E-3</v>
      </c>
      <c r="X111" s="89">
        <f>(VLOOKUP($A110,'RevPAR Raw Data'!$B$6:$BE$43,'RevPAR Raw Data'!T$1,FALSE))/100</f>
        <v>9.3458460432710097E-2</v>
      </c>
      <c r="Y111" s="90">
        <f>(VLOOKUP($A110,'RevPAR Raw Data'!$B$6:$BE$43,'RevPAR Raw Data'!U$1,FALSE))/100</f>
        <v>6.9922779687807399E-2</v>
      </c>
      <c r="Z111" s="90">
        <f>(VLOOKUP($A110,'RevPAR Raw Data'!$B$6:$BE$43,'RevPAR Raw Data'!V$1,FALSE))/100</f>
        <v>7.1064855415669301E-2</v>
      </c>
      <c r="AA111" s="90">
        <f>(VLOOKUP($A110,'RevPAR Raw Data'!$B$6:$BE$43,'RevPAR Raw Data'!W$1,FALSE))/100</f>
        <v>-3.3173348544728198E-2</v>
      </c>
      <c r="AB111" s="90">
        <f>(VLOOKUP($A110,'RevPAR Raw Data'!$B$6:$BE$43,'RevPAR Raw Data'!X$1,FALSE))/100</f>
        <v>2.8277645403454402E-2</v>
      </c>
      <c r="AC111" s="90">
        <f>(VLOOKUP($A110,'RevPAR Raw Data'!$B$6:$BE$43,'RevPAR Raw Data'!Y$1,FALSE))/100</f>
        <v>4.0871792983050798E-2</v>
      </c>
      <c r="AD111" s="91">
        <f>(VLOOKUP($A110,'RevPAR Raw Data'!$B$6:$BE$43,'RevPAR Raw Data'!AA$1,FALSE))/100</f>
        <v>9.7988487299882396E-2</v>
      </c>
      <c r="AE111" s="91">
        <f>(VLOOKUP($A110,'RevPAR Raw Data'!$B$6:$BE$43,'RevPAR Raw Data'!AB$1,FALSE))/100</f>
        <v>0.19049278813151702</v>
      </c>
      <c r="AF111" s="90">
        <f>(VLOOKUP($A110,'RevPAR Raw Data'!$B$6:$BE$43,'RevPAR Raw Data'!AC$1,FALSE))/100</f>
        <v>0.14376630866854601</v>
      </c>
      <c r="AG111" s="92">
        <f>(VLOOKUP($A110,'RevPAR Raw Data'!$B$6:$BE$43,'RevPAR Raw Data'!AE$1,FALSE))/100</f>
        <v>7.7105175287133801E-2</v>
      </c>
    </row>
    <row r="112" spans="1:33" x14ac:dyDescent="0.25">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x14ac:dyDescent="0.25">
      <c r="A113" s="116" t="s">
        <v>47</v>
      </c>
      <c r="B113" s="117">
        <f>(VLOOKUP($A113,'Occupancy Raw Data'!$B$8:$BE$45,'Occupancy Raw Data'!G$3,FALSE))/100</f>
        <v>0.45204262877442197</v>
      </c>
      <c r="C113" s="118">
        <f>(VLOOKUP($A113,'Occupancy Raw Data'!$B$8:$BE$45,'Occupancy Raw Data'!H$3,FALSE))/100</f>
        <v>0.58880994671403097</v>
      </c>
      <c r="D113" s="118">
        <f>(VLOOKUP($A113,'Occupancy Raw Data'!$B$8:$BE$45,'Occupancy Raw Data'!I$3,FALSE))/100</f>
        <v>0.60301953818827703</v>
      </c>
      <c r="E113" s="118">
        <f>(VLOOKUP($A113,'Occupancy Raw Data'!$B$8:$BE$45,'Occupancy Raw Data'!J$3,FALSE))/100</f>
        <v>0.55861456483126093</v>
      </c>
      <c r="F113" s="118">
        <f>(VLOOKUP($A113,'Occupancy Raw Data'!$B$8:$BE$45,'Occupancy Raw Data'!K$3,FALSE))/100</f>
        <v>0.50923623445825905</v>
      </c>
      <c r="G113" s="119">
        <f>(VLOOKUP($A113,'Occupancy Raw Data'!$B$8:$BE$45,'Occupancy Raw Data'!L$3,FALSE))/100</f>
        <v>0.54234458259325002</v>
      </c>
      <c r="H113" s="99">
        <f>(VLOOKUP($A113,'Occupancy Raw Data'!$B$8:$BE$45,'Occupancy Raw Data'!N$3,FALSE))/100</f>
        <v>0.64777975133214893</v>
      </c>
      <c r="I113" s="99">
        <f>(VLOOKUP($A113,'Occupancy Raw Data'!$B$8:$BE$45,'Occupancy Raw Data'!O$3,FALSE))/100</f>
        <v>0.63445825932504396</v>
      </c>
      <c r="J113" s="119">
        <f>(VLOOKUP($A113,'Occupancy Raw Data'!$B$8:$BE$45,'Occupancy Raw Data'!P$3,FALSE))/100</f>
        <v>0.64111900532859589</v>
      </c>
      <c r="K113" s="120">
        <f>(VLOOKUP($A113,'Occupancy Raw Data'!$B$8:$BE$45,'Occupancy Raw Data'!R$3,FALSE))/100</f>
        <v>0.57056584623191997</v>
      </c>
      <c r="M113" s="121">
        <f>VLOOKUP($A113,'ADR Raw Data'!$B$6:$BE$43,'ADR Raw Data'!G$1,FALSE)</f>
        <v>104.20424754420399</v>
      </c>
      <c r="N113" s="122">
        <f>VLOOKUP($A113,'ADR Raw Data'!$B$6:$BE$43,'ADR Raw Data'!H$1,FALSE)</f>
        <v>114.30859125188501</v>
      </c>
      <c r="O113" s="122">
        <f>VLOOKUP($A113,'ADR Raw Data'!$B$6:$BE$43,'ADR Raw Data'!I$1,FALSE)</f>
        <v>115.560206185567</v>
      </c>
      <c r="P113" s="122">
        <f>VLOOKUP($A113,'ADR Raw Data'!$B$6:$BE$43,'ADR Raw Data'!J$1,FALSE)</f>
        <v>104.78388235294101</v>
      </c>
      <c r="Q113" s="122">
        <f>VLOOKUP($A113,'ADR Raw Data'!$B$6:$BE$43,'ADR Raw Data'!K$1,FALSE)</f>
        <v>99.947806069061699</v>
      </c>
      <c r="R113" s="123">
        <f>VLOOKUP($A113,'ADR Raw Data'!$B$6:$BE$43,'ADR Raw Data'!L$1,FALSE)</f>
        <v>108.24362088164</v>
      </c>
      <c r="S113" s="122">
        <f>VLOOKUP($A113,'ADR Raw Data'!$B$6:$BE$43,'ADR Raw Data'!N$1,FALSE)</f>
        <v>112.599791609542</v>
      </c>
      <c r="T113" s="122">
        <f>VLOOKUP($A113,'ADR Raw Data'!$B$6:$BE$43,'ADR Raw Data'!O$1,FALSE)</f>
        <v>112.41492161254099</v>
      </c>
      <c r="U113" s="123">
        <f>VLOOKUP($A113,'ADR Raw Data'!$B$6:$BE$43,'ADR Raw Data'!P$1,FALSE)</f>
        <v>112.508316941404</v>
      </c>
      <c r="V113" s="124">
        <f>VLOOKUP($A113,'ADR Raw Data'!$B$6:$BE$43,'ADR Raw Data'!R$1,FALSE)</f>
        <v>109.61277683892099</v>
      </c>
      <c r="X113" s="121">
        <f>VLOOKUP($A113,'RevPAR Raw Data'!$B$6:$BE$43,'RevPAR Raw Data'!G$1,FALSE)</f>
        <v>47.104761989342798</v>
      </c>
      <c r="Y113" s="122">
        <f>VLOOKUP($A113,'RevPAR Raw Data'!$B$6:$BE$43,'RevPAR Raw Data'!H$1,FALSE)</f>
        <v>67.306035523978593</v>
      </c>
      <c r="Z113" s="122">
        <f>VLOOKUP($A113,'RevPAR Raw Data'!$B$6:$BE$43,'RevPAR Raw Data'!I$1,FALSE)</f>
        <v>69.685062166962595</v>
      </c>
      <c r="AA113" s="122">
        <f>VLOOKUP($A113,'RevPAR Raw Data'!$B$6:$BE$43,'RevPAR Raw Data'!J$1,FALSE)</f>
        <v>58.533802841918202</v>
      </c>
      <c r="AB113" s="122">
        <f>VLOOKUP($A113,'RevPAR Raw Data'!$B$6:$BE$43,'RevPAR Raw Data'!K$1,FALSE)</f>
        <v>50.8970444049733</v>
      </c>
      <c r="AC113" s="123">
        <f>VLOOKUP($A113,'RevPAR Raw Data'!$B$6:$BE$43,'RevPAR Raw Data'!L$1,FALSE)</f>
        <v>58.705341385435098</v>
      </c>
      <c r="AD113" s="122">
        <f>VLOOKUP($A113,'RevPAR Raw Data'!$B$6:$BE$43,'RevPAR Raw Data'!N$1,FALSE)</f>
        <v>72.939865008880901</v>
      </c>
      <c r="AE113" s="122">
        <f>VLOOKUP($A113,'RevPAR Raw Data'!$B$6:$BE$43,'RevPAR Raw Data'!O$1,FALSE)</f>
        <v>71.322575488454703</v>
      </c>
      <c r="AF113" s="123">
        <f>VLOOKUP($A113,'RevPAR Raw Data'!$B$6:$BE$43,'RevPAR Raw Data'!P$1,FALSE)</f>
        <v>72.131220248667802</v>
      </c>
      <c r="AG113" s="124">
        <f>VLOOKUP($A113,'RevPAR Raw Data'!$B$6:$BE$43,'RevPAR Raw Data'!R$1,FALSE)</f>
        <v>62.541306774930199</v>
      </c>
    </row>
    <row r="114" spans="1:34" x14ac:dyDescent="0.25">
      <c r="A114" s="101" t="s">
        <v>132</v>
      </c>
      <c r="B114" s="89">
        <f>(VLOOKUP($A113,'Occupancy Raw Data'!$B$8:$BE$51,'Occupancy Raw Data'!T$3,FALSE))/100</f>
        <v>7.5319476615438197E-2</v>
      </c>
      <c r="C114" s="90">
        <f>(VLOOKUP($A113,'Occupancy Raw Data'!$B$8:$BE$51,'Occupancy Raw Data'!U$3,FALSE))/100</f>
        <v>4.0439905842542395E-2</v>
      </c>
      <c r="D114" s="90">
        <f>(VLOOKUP($A113,'Occupancy Raw Data'!$B$8:$BE$51,'Occupancy Raw Data'!V$3,FALSE))/100</f>
        <v>-1.4288062352535699E-2</v>
      </c>
      <c r="E114" s="90">
        <f>(VLOOKUP($A113,'Occupancy Raw Data'!$B$8:$BE$51,'Occupancy Raw Data'!W$3,FALSE))/100</f>
        <v>-7.8622482826510298E-2</v>
      </c>
      <c r="F114" s="90">
        <f>(VLOOKUP($A113,'Occupancy Raw Data'!$B$8:$BE$51,'Occupancy Raw Data'!X$3,FALSE))/100</f>
        <v>-0.143820196532567</v>
      </c>
      <c r="G114" s="90">
        <f>(VLOOKUP($A113,'Occupancy Raw Data'!$B$8:$BE$51,'Occupancy Raw Data'!Y$3,FALSE))/100</f>
        <v>-3.1224251604697398E-2</v>
      </c>
      <c r="H114" s="91">
        <f>(VLOOKUP($A113,'Occupancy Raw Data'!$B$8:$BE$51,'Occupancy Raw Data'!AA$3,FALSE))/100</f>
        <v>8.7777343849999703E-2</v>
      </c>
      <c r="I114" s="91">
        <f>(VLOOKUP($A113,'Occupancy Raw Data'!$B$8:$BE$51,'Occupancy Raw Data'!AB$3,FALSE))/100</f>
        <v>5.6980051129888298E-2</v>
      </c>
      <c r="J114" s="90">
        <f>(VLOOKUP($A113,'Occupancy Raw Data'!$B$8:$BE$51,'Occupancy Raw Data'!AC$3,FALSE))/100</f>
        <v>7.2317554422540009E-2</v>
      </c>
      <c r="K114" s="92">
        <f>(VLOOKUP($A113,'Occupancy Raw Data'!$B$8:$BE$51,'Occupancy Raw Data'!AE$3,FALSE))/100</f>
        <v>-2.31760021850916E-4</v>
      </c>
      <c r="M114" s="89">
        <f>(VLOOKUP($A113,'ADR Raw Data'!$B$6:$BE$49,'ADR Raw Data'!T$1,FALSE))/100</f>
        <v>0.16167271219251902</v>
      </c>
      <c r="N114" s="90">
        <f>(VLOOKUP($A113,'ADR Raw Data'!$B$6:$BE$49,'ADR Raw Data'!U$1,FALSE))/100</f>
        <v>0.1534858961993</v>
      </c>
      <c r="O114" s="90">
        <f>(VLOOKUP($A113,'ADR Raw Data'!$B$6:$BE$49,'ADR Raw Data'!V$1,FALSE))/100</f>
        <v>0.101211672373597</v>
      </c>
      <c r="P114" s="90">
        <f>(VLOOKUP($A113,'ADR Raw Data'!$B$6:$BE$49,'ADR Raw Data'!W$1,FALSE))/100</f>
        <v>3.87691486210823E-2</v>
      </c>
      <c r="Q114" s="90">
        <f>(VLOOKUP($A113,'ADR Raw Data'!$B$6:$BE$49,'ADR Raw Data'!X$1,FALSE))/100</f>
        <v>-2.4681524274053602E-3</v>
      </c>
      <c r="R114" s="90">
        <f>(VLOOKUP($A113,'ADR Raw Data'!$B$6:$BE$49,'ADR Raw Data'!Y$1,FALSE))/100</f>
        <v>8.6988975054488188E-2</v>
      </c>
      <c r="S114" s="91">
        <f>(VLOOKUP($A113,'ADR Raw Data'!$B$6:$BE$49,'ADR Raw Data'!AA$1,FALSE))/100</f>
        <v>8.2967381166644691E-2</v>
      </c>
      <c r="T114" s="91">
        <f>(VLOOKUP($A113,'ADR Raw Data'!$B$6:$BE$49,'ADR Raw Data'!AB$1,FALSE))/100</f>
        <v>8.6482548609947904E-2</v>
      </c>
      <c r="U114" s="90">
        <f>(VLOOKUP($A113,'ADR Raw Data'!$B$6:$BE$49,'ADR Raw Data'!AC$1,FALSE))/100</f>
        <v>8.4740449526733791E-2</v>
      </c>
      <c r="V114" s="92">
        <f>(VLOOKUP($A113,'ADR Raw Data'!$B$6:$BE$49,'ADR Raw Data'!AE$1,FALSE))/100</f>
        <v>8.7215375514333809E-2</v>
      </c>
      <c r="X114" s="89">
        <f>(VLOOKUP($A113,'RevPAR Raw Data'!$B$6:$BE$43,'RevPAR Raw Data'!T$1,FALSE))/100</f>
        <v>0.24916929287329601</v>
      </c>
      <c r="Y114" s="90">
        <f>(VLOOKUP($A113,'RevPAR Raw Data'!$B$6:$BE$43,'RevPAR Raw Data'!U$1,FALSE))/100</f>
        <v>0.20013275723229998</v>
      </c>
      <c r="Z114" s="90">
        <f>(VLOOKUP($A113,'RevPAR Raw Data'!$B$6:$BE$43,'RevPAR Raw Data'!V$1,FALSE))/100</f>
        <v>8.5477491335383599E-2</v>
      </c>
      <c r="AA114" s="90">
        <f>(VLOOKUP($A113,'RevPAR Raw Data'!$B$6:$BE$43,'RevPAR Raw Data'!W$1,FALSE))/100</f>
        <v>-4.2901460927087402E-2</v>
      </c>
      <c r="AB114" s="90">
        <f>(VLOOKUP($A113,'RevPAR Raw Data'!$B$6:$BE$43,'RevPAR Raw Data'!X$1,FALSE))/100</f>
        <v>-0.14593337879279</v>
      </c>
      <c r="AC114" s="90">
        <f>(VLOOKUP($A113,'RevPAR Raw Data'!$B$6:$BE$43,'RevPAR Raw Data'!Y$1,FALSE))/100</f>
        <v>5.3048557805854699E-2</v>
      </c>
      <c r="AD114" s="91">
        <f>(VLOOKUP($A113,'RevPAR Raw Data'!$B$6:$BE$43,'RevPAR Raw Data'!AA$1,FALSE))/100</f>
        <v>0.17802738136164301</v>
      </c>
      <c r="AE114" s="91">
        <f>(VLOOKUP($A113,'RevPAR Raw Data'!$B$6:$BE$43,'RevPAR Raw Data'!AB$1,FALSE))/100</f>
        <v>0.14839037978147401</v>
      </c>
      <c r="AF114" s="90">
        <f>(VLOOKUP($A113,'RevPAR Raw Data'!$B$6:$BE$43,'RevPAR Raw Data'!AC$1,FALSE))/100</f>
        <v>0.163186226019713</v>
      </c>
      <c r="AG114" s="92">
        <f>(VLOOKUP($A113,'RevPAR Raw Data'!$B$6:$BE$43,'RevPAR Raw Data'!AE$1,FALSE))/100</f>
        <v>8.6963402455147901E-2</v>
      </c>
    </row>
    <row r="115" spans="1:34" x14ac:dyDescent="0.25">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x14ac:dyDescent="0.25">
      <c r="A116" s="116" t="s">
        <v>48</v>
      </c>
      <c r="B116" s="117">
        <f>(VLOOKUP($A116,'Occupancy Raw Data'!$B$8:$BE$45,'Occupancy Raw Data'!G$3,FALSE))/100</f>
        <v>0.42623278099421003</v>
      </c>
      <c r="C116" s="118">
        <f>(VLOOKUP($A116,'Occupancy Raw Data'!$B$8:$BE$45,'Occupancy Raw Data'!H$3,FALSE))/100</f>
        <v>0.56218806148931899</v>
      </c>
      <c r="D116" s="118">
        <f>(VLOOKUP($A116,'Occupancy Raw Data'!$B$8:$BE$45,'Occupancy Raw Data'!I$3,FALSE))/100</f>
        <v>0.60950289478937902</v>
      </c>
      <c r="E116" s="118">
        <f>(VLOOKUP($A116,'Occupancy Raw Data'!$B$8:$BE$45,'Occupancy Raw Data'!J$3,FALSE))/100</f>
        <v>0.58554601716909505</v>
      </c>
      <c r="F116" s="118">
        <f>(VLOOKUP($A116,'Occupancy Raw Data'!$B$8:$BE$45,'Occupancy Raw Data'!K$3,FALSE))/100</f>
        <v>0.56358554601716893</v>
      </c>
      <c r="G116" s="119">
        <f>(VLOOKUP($A116,'Occupancy Raw Data'!$B$8:$BE$45,'Occupancy Raw Data'!L$3,FALSE))/100</f>
        <v>0.54941106009183405</v>
      </c>
      <c r="H116" s="99">
        <f>(VLOOKUP($A116,'Occupancy Raw Data'!$B$8:$BE$45,'Occupancy Raw Data'!N$3,FALSE))/100</f>
        <v>0.60750648832102205</v>
      </c>
      <c r="I116" s="99">
        <f>(VLOOKUP($A116,'Occupancy Raw Data'!$B$8:$BE$45,'Occupancy Raw Data'!O$3,FALSE))/100</f>
        <v>0.59872229986025094</v>
      </c>
      <c r="J116" s="119">
        <f>(VLOOKUP($A116,'Occupancy Raw Data'!$B$8:$BE$45,'Occupancy Raw Data'!P$3,FALSE))/100</f>
        <v>0.60311439409063605</v>
      </c>
      <c r="K116" s="120">
        <f>(VLOOKUP($A116,'Occupancy Raw Data'!$B$8:$BE$45,'Occupancy Raw Data'!R$3,FALSE))/100</f>
        <v>0.56475486980577794</v>
      </c>
      <c r="M116" s="121">
        <f>VLOOKUP($A116,'ADR Raw Data'!$B$6:$BE$43,'ADR Raw Data'!G$1,FALSE)</f>
        <v>128.51104918032701</v>
      </c>
      <c r="N116" s="122">
        <f>VLOOKUP($A116,'ADR Raw Data'!$B$6:$BE$43,'ADR Raw Data'!H$1,FALSE)</f>
        <v>131.79541548295401</v>
      </c>
      <c r="O116" s="122">
        <f>VLOOKUP($A116,'ADR Raw Data'!$B$6:$BE$43,'ADR Raw Data'!I$1,FALSE)</f>
        <v>133.211195545365</v>
      </c>
      <c r="P116" s="122">
        <f>VLOOKUP($A116,'ADR Raw Data'!$B$6:$BE$43,'ADR Raw Data'!J$1,FALSE)</f>
        <v>131.09158881691101</v>
      </c>
      <c r="Q116" s="122">
        <f>VLOOKUP($A116,'ADR Raw Data'!$B$6:$BE$43,'ADR Raw Data'!K$1,FALSE)</f>
        <v>131.17480340063699</v>
      </c>
      <c r="R116" s="123">
        <f>VLOOKUP($A116,'ADR Raw Data'!$B$6:$BE$43,'ADR Raw Data'!L$1,FALSE)</f>
        <v>131.32259156976701</v>
      </c>
      <c r="S116" s="122">
        <f>VLOOKUP($A116,'ADR Raw Data'!$B$6:$BE$43,'ADR Raw Data'!N$1,FALSE)</f>
        <v>161.08098586920801</v>
      </c>
      <c r="T116" s="122">
        <f>VLOOKUP($A116,'ADR Raw Data'!$B$6:$BE$43,'ADR Raw Data'!O$1,FALSE)</f>
        <v>151.487595865288</v>
      </c>
      <c r="U116" s="123">
        <f>VLOOKUP($A116,'ADR Raw Data'!$B$6:$BE$43,'ADR Raw Data'!P$1,FALSE)</f>
        <v>156.31922211188299</v>
      </c>
      <c r="V116" s="124">
        <f>VLOOKUP($A116,'ADR Raw Data'!$B$6:$BE$43,'ADR Raw Data'!R$1,FALSE)</f>
        <v>138.94958085041901</v>
      </c>
      <c r="X116" s="121">
        <f>VLOOKUP($A116,'RevPAR Raw Data'!$B$6:$BE$43,'RevPAR Raw Data'!G$1,FALSE)</f>
        <v>54.7756218806148</v>
      </c>
      <c r="Y116" s="122">
        <f>VLOOKUP($A116,'RevPAR Raw Data'!$B$6:$BE$43,'RevPAR Raw Data'!H$1,FALSE)</f>
        <v>74.093809143541606</v>
      </c>
      <c r="Z116" s="122">
        <f>VLOOKUP($A116,'RevPAR Raw Data'!$B$6:$BE$43,'RevPAR Raw Data'!I$1,FALSE)</f>
        <v>81.192609303254102</v>
      </c>
      <c r="AA116" s="122">
        <f>VLOOKUP($A116,'RevPAR Raw Data'!$B$6:$BE$43,'RevPAR Raw Data'!J$1,FALSE)</f>
        <v>76.760157716110996</v>
      </c>
      <c r="AB116" s="122">
        <f>VLOOKUP($A116,'RevPAR Raw Data'!$B$6:$BE$43,'RevPAR Raw Data'!K$1,FALSE)</f>
        <v>73.928223198243103</v>
      </c>
      <c r="AC116" s="123">
        <f>VLOOKUP($A116,'RevPAR Raw Data'!$B$6:$BE$43,'RevPAR Raw Data'!L$1,FALSE)</f>
        <v>72.150084248352897</v>
      </c>
      <c r="AD116" s="122">
        <f>VLOOKUP($A116,'RevPAR Raw Data'!$B$6:$BE$43,'RevPAR Raw Data'!N$1,FALSE)</f>
        <v>97.857744060690706</v>
      </c>
      <c r="AE116" s="122">
        <f>VLOOKUP($A116,'RevPAR Raw Data'!$B$6:$BE$43,'RevPAR Raw Data'!O$1,FALSE)</f>
        <v>90.699001796765799</v>
      </c>
      <c r="AF116" s="123">
        <f>VLOOKUP($A116,'RevPAR Raw Data'!$B$6:$BE$43,'RevPAR Raw Data'!P$1,FALSE)</f>
        <v>94.278372928728203</v>
      </c>
      <c r="AG116" s="124">
        <f>VLOOKUP($A116,'RevPAR Raw Data'!$B$6:$BE$43,'RevPAR Raw Data'!R$1,FALSE)</f>
        <v>78.472452442745904</v>
      </c>
    </row>
    <row r="117" spans="1:34" x14ac:dyDescent="0.25">
      <c r="A117" s="101" t="s">
        <v>132</v>
      </c>
      <c r="B117" s="89">
        <f>(VLOOKUP($A116,'Occupancy Raw Data'!$B$8:$BE$51,'Occupancy Raw Data'!T$3,FALSE))/100</f>
        <v>-3.2991771148657596E-2</v>
      </c>
      <c r="C117" s="90">
        <f>(VLOOKUP($A116,'Occupancy Raw Data'!$B$8:$BE$51,'Occupancy Raw Data'!U$3,FALSE))/100</f>
        <v>-7.3409797847744998E-2</v>
      </c>
      <c r="D117" s="90">
        <f>(VLOOKUP($A116,'Occupancy Raw Data'!$B$8:$BE$51,'Occupancy Raw Data'!V$3,FALSE))/100</f>
        <v>-2.6185114351171102E-2</v>
      </c>
      <c r="E117" s="90">
        <f>(VLOOKUP($A116,'Occupancy Raw Data'!$B$8:$BE$51,'Occupancy Raw Data'!W$3,FALSE))/100</f>
        <v>-4.6446476024430902E-2</v>
      </c>
      <c r="F117" s="90">
        <f>(VLOOKUP($A116,'Occupancy Raw Data'!$B$8:$BE$51,'Occupancy Raw Data'!X$3,FALSE))/100</f>
        <v>-2.0068378867701301E-2</v>
      </c>
      <c r="G117" s="90">
        <f>(VLOOKUP($A116,'Occupancy Raw Data'!$B$8:$BE$51,'Occupancy Raw Data'!Y$3,FALSE))/100</f>
        <v>-4.0359928156666405E-2</v>
      </c>
      <c r="H117" s="91">
        <f>(VLOOKUP($A116,'Occupancy Raw Data'!$B$8:$BE$51,'Occupancy Raw Data'!AA$3,FALSE))/100</f>
        <v>8.0819486838815208E-2</v>
      </c>
      <c r="I117" s="91">
        <f>(VLOOKUP($A116,'Occupancy Raw Data'!$B$8:$BE$51,'Occupancy Raw Data'!AB$3,FALSE))/100</f>
        <v>-0.1283072481999</v>
      </c>
      <c r="J117" s="90">
        <f>(VLOOKUP($A116,'Occupancy Raw Data'!$B$8:$BE$51,'Occupancy Raw Data'!AC$3,FALSE))/100</f>
        <v>-3.41899761623983E-2</v>
      </c>
      <c r="K117" s="92">
        <f>(VLOOKUP($A116,'Occupancy Raw Data'!$B$8:$BE$51,'Occupancy Raw Data'!AE$3,FALSE))/100</f>
        <v>-3.8485721486517896E-2</v>
      </c>
      <c r="M117" s="89">
        <f>(VLOOKUP($A116,'ADR Raw Data'!$B$6:$BE$49,'ADR Raw Data'!T$1,FALSE))/100</f>
        <v>7.3726371573446603E-3</v>
      </c>
      <c r="N117" s="90">
        <f>(VLOOKUP($A116,'ADR Raw Data'!$B$6:$BE$49,'ADR Raw Data'!U$1,FALSE))/100</f>
        <v>4.8179403505343006E-2</v>
      </c>
      <c r="O117" s="90">
        <f>(VLOOKUP($A116,'ADR Raw Data'!$B$6:$BE$49,'ADR Raw Data'!V$1,FALSE))/100</f>
        <v>5.1358567644396495E-2</v>
      </c>
      <c r="P117" s="90">
        <f>(VLOOKUP($A116,'ADR Raw Data'!$B$6:$BE$49,'ADR Raw Data'!W$1,FALSE))/100</f>
        <v>5.8759230753259201E-2</v>
      </c>
      <c r="Q117" s="90">
        <f>(VLOOKUP($A116,'ADR Raw Data'!$B$6:$BE$49,'ADR Raw Data'!X$1,FALSE))/100</f>
        <v>2.5219897004832799E-2</v>
      </c>
      <c r="R117" s="90">
        <f>(VLOOKUP($A116,'ADR Raw Data'!$B$6:$BE$49,'ADR Raw Data'!Y$1,FALSE))/100</f>
        <v>4.0071865979793703E-2</v>
      </c>
      <c r="S117" s="91">
        <f>(VLOOKUP($A116,'ADR Raw Data'!$B$6:$BE$49,'ADR Raw Data'!AA$1,FALSE))/100</f>
        <v>1.1870820932052299E-2</v>
      </c>
      <c r="T117" s="91">
        <f>(VLOOKUP($A116,'ADR Raw Data'!$B$6:$BE$49,'ADR Raw Data'!AB$1,FALSE))/100</f>
        <v>-9.1246837051277299E-2</v>
      </c>
      <c r="U117" s="90">
        <f>(VLOOKUP($A116,'ADR Raw Data'!$B$6:$BE$49,'ADR Raw Data'!AC$1,FALSE))/100</f>
        <v>-4.2863969665192701E-2</v>
      </c>
      <c r="V117" s="92">
        <f>(VLOOKUP($A116,'ADR Raw Data'!$B$6:$BE$49,'ADR Raw Data'!AE$1,FALSE))/100</f>
        <v>1.0399181166085701E-2</v>
      </c>
      <c r="X117" s="89">
        <f>(VLOOKUP($A116,'RevPAR Raw Data'!$B$6:$BE$43,'RevPAR Raw Data'!T$1,FALSE))/100</f>
        <v>-2.5862370349170202E-2</v>
      </c>
      <c r="Y117" s="90">
        <f>(VLOOKUP($A116,'RevPAR Raw Data'!$B$6:$BE$43,'RevPAR Raw Data'!U$1,FALSE))/100</f>
        <v>-2.8767234614154102E-2</v>
      </c>
      <c r="Z117" s="90">
        <f>(VLOOKUP($A116,'RevPAR Raw Data'!$B$6:$BE$43,'RevPAR Raw Data'!V$1,FALSE))/100</f>
        <v>2.3828623326544399E-2</v>
      </c>
      <c r="AA117" s="90">
        <f>(VLOOKUP($A116,'RevPAR Raw Data'!$B$6:$BE$43,'RevPAR Raw Data'!W$1,FALSE))/100</f>
        <v>9.5835955264330398E-3</v>
      </c>
      <c r="AB117" s="90">
        <f>(VLOOKUP($A116,'RevPAR Raw Data'!$B$6:$BE$43,'RevPAR Raw Data'!X$1,FALSE))/100</f>
        <v>4.6453956890341007E-3</v>
      </c>
      <c r="AC117" s="90">
        <f>(VLOOKUP($A116,'RevPAR Raw Data'!$B$6:$BE$43,'RevPAR Raw Data'!Y$1,FALSE))/100</f>
        <v>-1.9053598089207799E-3</v>
      </c>
      <c r="AD117" s="91">
        <f>(VLOOKUP($A116,'RevPAR Raw Data'!$B$6:$BE$43,'RevPAR Raw Data'!AA$1,FALSE))/100</f>
        <v>9.364970142695149E-2</v>
      </c>
      <c r="AE117" s="91">
        <f>(VLOOKUP($A116,'RevPAR Raw Data'!$B$6:$BE$43,'RevPAR Raw Data'!AB$1,FALSE))/100</f>
        <v>-0.20784645468218399</v>
      </c>
      <c r="AF117" s="90">
        <f>(VLOOKUP($A116,'RevPAR Raw Data'!$B$6:$BE$43,'RevPAR Raw Data'!AC$1,FALSE))/100</f>
        <v>-7.5588427726512308E-2</v>
      </c>
      <c r="AG117" s="92">
        <f>(VLOOKUP($A116,'RevPAR Raw Data'!$B$6:$BE$43,'RevPAR Raw Data'!AE$1,FALSE))/100</f>
        <v>-2.84867603104779E-2</v>
      </c>
    </row>
    <row r="118" spans="1:34" x14ac:dyDescent="0.25">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x14ac:dyDescent="0.25">
      <c r="A119" s="116" t="s">
        <v>72</v>
      </c>
      <c r="B119" s="117">
        <f>(VLOOKUP($A119,'Occupancy Raw Data'!$B$8:$BE$45,'Occupancy Raw Data'!G$3,FALSE))/100</f>
        <v>0.48783264551017502</v>
      </c>
      <c r="C119" s="118">
        <f>(VLOOKUP($A119,'Occupancy Raw Data'!$B$8:$BE$45,'Occupancy Raw Data'!H$3,FALSE))/100</f>
        <v>0.61519851999430697</v>
      </c>
      <c r="D119" s="118">
        <f>(VLOOKUP($A119,'Occupancy Raw Data'!$B$8:$BE$45,'Occupancy Raw Data'!I$3,FALSE))/100</f>
        <v>0.66543332858972504</v>
      </c>
      <c r="E119" s="118">
        <f>(VLOOKUP($A119,'Occupancy Raw Data'!$B$8:$BE$45,'Occupancy Raw Data'!J$3,FALSE))/100</f>
        <v>0.69787960722925801</v>
      </c>
      <c r="F119" s="118">
        <f>(VLOOKUP($A119,'Occupancy Raw Data'!$B$8:$BE$45,'Occupancy Raw Data'!K$3,FALSE))/100</f>
        <v>0.697452682510317</v>
      </c>
      <c r="G119" s="119">
        <f>(VLOOKUP($A119,'Occupancy Raw Data'!$B$8:$BE$45,'Occupancy Raw Data'!L$3,FALSE))/100</f>
        <v>0.63275935676675599</v>
      </c>
      <c r="H119" s="99">
        <f>(VLOOKUP($A119,'Occupancy Raw Data'!$B$8:$BE$45,'Occupancy Raw Data'!N$3,FALSE))/100</f>
        <v>0.7345951330582039</v>
      </c>
      <c r="I119" s="99">
        <f>(VLOOKUP($A119,'Occupancy Raw Data'!$B$8:$BE$45,'Occupancy Raw Data'!O$3,FALSE))/100</f>
        <v>0.71324889711114192</v>
      </c>
      <c r="J119" s="119">
        <f>(VLOOKUP($A119,'Occupancy Raw Data'!$B$8:$BE$45,'Occupancy Raw Data'!P$3,FALSE))/100</f>
        <v>0.72392201508467291</v>
      </c>
      <c r="K119" s="120">
        <f>(VLOOKUP($A119,'Occupancy Raw Data'!$B$8:$BE$45,'Occupancy Raw Data'!R$3,FALSE))/100</f>
        <v>0.65880583057187492</v>
      </c>
      <c r="M119" s="121">
        <f>VLOOKUP($A119,'ADR Raw Data'!$B$6:$BE$43,'ADR Raw Data'!G$1,FALSE)</f>
        <v>99.203973162193606</v>
      </c>
      <c r="N119" s="122">
        <f>VLOOKUP($A119,'ADR Raw Data'!$B$6:$BE$43,'ADR Raw Data'!H$1,FALSE)</f>
        <v>106.62736756881699</v>
      </c>
      <c r="O119" s="122">
        <f>VLOOKUP($A119,'ADR Raw Data'!$B$6:$BE$43,'ADR Raw Data'!I$1,FALSE)</f>
        <v>114.646097091531</v>
      </c>
      <c r="P119" s="122">
        <f>VLOOKUP($A119,'ADR Raw Data'!$B$6:$BE$43,'ADR Raw Data'!J$1,FALSE)</f>
        <v>116.967043230016</v>
      </c>
      <c r="Q119" s="122">
        <f>VLOOKUP($A119,'ADR Raw Data'!$B$6:$BE$43,'ADR Raw Data'!K$1,FALSE)</f>
        <v>114.795098959396</v>
      </c>
      <c r="R119" s="123">
        <f>VLOOKUP($A119,'ADR Raw Data'!$B$6:$BE$43,'ADR Raw Data'!L$1,FALSE)</f>
        <v>111.250613530046</v>
      </c>
      <c r="S119" s="122">
        <f>VLOOKUP($A119,'ADR Raw Data'!$B$6:$BE$43,'ADR Raw Data'!N$1,FALSE)</f>
        <v>127.267592018597</v>
      </c>
      <c r="T119" s="122">
        <f>VLOOKUP($A119,'ADR Raw Data'!$B$6:$BE$43,'ADR Raw Data'!O$1,FALSE)</f>
        <v>127.299467278531</v>
      </c>
      <c r="U119" s="123">
        <f>VLOOKUP($A119,'ADR Raw Data'!$B$6:$BE$43,'ADR Raw Data'!P$1,FALSE)</f>
        <v>127.28329467269501</v>
      </c>
      <c r="V119" s="124">
        <f>VLOOKUP($A119,'ADR Raw Data'!$B$6:$BE$43,'ADR Raw Data'!R$1,FALSE)</f>
        <v>116.28414120841801</v>
      </c>
      <c r="W119" s="104"/>
      <c r="X119" s="121">
        <f>VLOOKUP($A119,'RevPAR Raw Data'!$B$6:$BE$43,'RevPAR Raw Data'!G$1,FALSE)</f>
        <v>48.394936672833303</v>
      </c>
      <c r="Y119" s="122">
        <f>VLOOKUP($A119,'RevPAR Raw Data'!$B$6:$BE$43,'RevPAR Raw Data'!H$1,FALSE)</f>
        <v>65.596998719225795</v>
      </c>
      <c r="Z119" s="122">
        <f>VLOOKUP($A119,'RevPAR Raw Data'!$B$6:$BE$43,'RevPAR Raw Data'!I$1,FALSE)</f>
        <v>76.289333997438405</v>
      </c>
      <c r="AA119" s="122">
        <f>VLOOKUP($A119,'RevPAR Raw Data'!$B$6:$BE$43,'RevPAR Raw Data'!J$1,FALSE)</f>
        <v>81.628914188131404</v>
      </c>
      <c r="AB119" s="122">
        <f>VLOOKUP($A119,'RevPAR Raw Data'!$B$6:$BE$43,'RevPAR Raw Data'!K$1,FALSE)</f>
        <v>80.064149708268104</v>
      </c>
      <c r="AC119" s="123">
        <f>VLOOKUP($A119,'RevPAR Raw Data'!$B$6:$BE$43,'RevPAR Raw Data'!L$1,FALSE)</f>
        <v>70.394866657179406</v>
      </c>
      <c r="AD119" s="122">
        <f>VLOOKUP($A119,'RevPAR Raw Data'!$B$6:$BE$43,'RevPAR Raw Data'!N$1,FALSE)</f>
        <v>93.490153692898801</v>
      </c>
      <c r="AE119" s="122">
        <f>VLOOKUP($A119,'RevPAR Raw Data'!$B$6:$BE$43,'RevPAR Raw Data'!O$1,FALSE)</f>
        <v>90.7962046392486</v>
      </c>
      <c r="AF119" s="123">
        <f>VLOOKUP($A119,'RevPAR Raw Data'!$B$6:$BE$43,'RevPAR Raw Data'!P$1,FALSE)</f>
        <v>92.143179166073693</v>
      </c>
      <c r="AG119" s="124">
        <f>VLOOKUP($A119,'RevPAR Raw Data'!$B$6:$BE$43,'RevPAR Raw Data'!R$1,FALSE)</f>
        <v>76.608670231149205</v>
      </c>
    </row>
    <row r="120" spans="1:34" x14ac:dyDescent="0.25">
      <c r="A120" s="101" t="s">
        <v>132</v>
      </c>
      <c r="B120" s="89">
        <f>(VLOOKUP($A119,'Occupancy Raw Data'!$B$8:$BE$51,'Occupancy Raw Data'!T$3,FALSE))/100</f>
        <v>0.18831029034529798</v>
      </c>
      <c r="C120" s="90">
        <f>(VLOOKUP($A119,'Occupancy Raw Data'!$B$8:$BE$51,'Occupancy Raw Data'!U$3,FALSE))/100</f>
        <v>0.132818459558177</v>
      </c>
      <c r="D120" s="90">
        <f>(VLOOKUP($A119,'Occupancy Raw Data'!$B$8:$BE$51,'Occupancy Raw Data'!V$3,FALSE))/100</f>
        <v>0.15768578832543101</v>
      </c>
      <c r="E120" s="90">
        <f>(VLOOKUP($A119,'Occupancy Raw Data'!$B$8:$BE$51,'Occupancy Raw Data'!W$3,FALSE))/100</f>
        <v>0.22711104034445997</v>
      </c>
      <c r="F120" s="90">
        <f>(VLOOKUP($A119,'Occupancy Raw Data'!$B$8:$BE$51,'Occupancy Raw Data'!X$3,FALSE))/100</f>
        <v>0.36080947166100302</v>
      </c>
      <c r="G120" s="90">
        <f>(VLOOKUP($A119,'Occupancy Raw Data'!$B$8:$BE$51,'Occupancy Raw Data'!Y$3,FALSE))/100</f>
        <v>0.21235139796380298</v>
      </c>
      <c r="H120" s="91">
        <f>(VLOOKUP($A119,'Occupancy Raw Data'!$B$8:$BE$51,'Occupancy Raw Data'!AA$3,FALSE))/100</f>
        <v>0.46679815644688705</v>
      </c>
      <c r="I120" s="91">
        <f>(VLOOKUP($A119,'Occupancy Raw Data'!$B$8:$BE$51,'Occupancy Raw Data'!AB$3,FALSE))/100</f>
        <v>0.39647715849481996</v>
      </c>
      <c r="J120" s="90">
        <f>(VLOOKUP($A119,'Occupancy Raw Data'!$B$8:$BE$51,'Occupancy Raw Data'!AC$3,FALSE))/100</f>
        <v>0.43129239095591998</v>
      </c>
      <c r="K120" s="92">
        <f>(VLOOKUP($A119,'Occupancy Raw Data'!$B$8:$BE$51,'Occupancy Raw Data'!AE$3,FALSE))/100</f>
        <v>0.27351145508499902</v>
      </c>
      <c r="M120" s="89">
        <f>(VLOOKUP($A119,'ADR Raw Data'!$B$6:$BE$49,'ADR Raw Data'!T$1,FALSE))/100</f>
        <v>7.0415775738561504E-2</v>
      </c>
      <c r="N120" s="90">
        <f>(VLOOKUP($A119,'ADR Raw Data'!$B$6:$BE$49,'ADR Raw Data'!U$1,FALSE))/100</f>
        <v>6.5284354280483209E-2</v>
      </c>
      <c r="O120" s="90">
        <f>(VLOOKUP($A119,'ADR Raw Data'!$B$6:$BE$49,'ADR Raw Data'!V$1,FALSE))/100</f>
        <v>0.120614801285719</v>
      </c>
      <c r="P120" s="90">
        <f>(VLOOKUP($A119,'ADR Raw Data'!$B$6:$BE$49,'ADR Raw Data'!W$1,FALSE))/100</f>
        <v>0.160671386374166</v>
      </c>
      <c r="Q120" s="90">
        <f>(VLOOKUP($A119,'ADR Raw Data'!$B$6:$BE$49,'ADR Raw Data'!X$1,FALSE))/100</f>
        <v>0.18151922561780298</v>
      </c>
      <c r="R120" s="90">
        <f>(VLOOKUP($A119,'ADR Raw Data'!$B$6:$BE$49,'ADR Raw Data'!Y$1,FALSE))/100</f>
        <v>0.12389707672057099</v>
      </c>
      <c r="S120" s="91">
        <f>(VLOOKUP($A119,'ADR Raw Data'!$B$6:$BE$49,'ADR Raw Data'!AA$1,FALSE))/100</f>
        <v>0.30573383064522702</v>
      </c>
      <c r="T120" s="91">
        <f>(VLOOKUP($A119,'ADR Raw Data'!$B$6:$BE$49,'ADR Raw Data'!AB$1,FALSE))/100</f>
        <v>0.28999963899897002</v>
      </c>
      <c r="U120" s="90">
        <f>(VLOOKUP($A119,'ADR Raw Data'!$B$6:$BE$49,'ADR Raw Data'!AC$1,FALSE))/100</f>
        <v>0.297736826453118</v>
      </c>
      <c r="V120" s="92">
        <f>(VLOOKUP($A119,'ADR Raw Data'!$B$6:$BE$49,'ADR Raw Data'!AE$1,FALSE))/100</f>
        <v>0.17775734602101401</v>
      </c>
      <c r="X120" s="89">
        <f>(VLOOKUP($A119,'RevPAR Raw Data'!$B$6:$BE$43,'RevPAR Raw Data'!T$1,FALSE))/100</f>
        <v>0.27198608125807699</v>
      </c>
      <c r="Y120" s="90">
        <f>(VLOOKUP($A119,'RevPAR Raw Data'!$B$6:$BE$43,'RevPAR Raw Data'!U$1,FALSE))/100</f>
        <v>0.206773781207445</v>
      </c>
      <c r="Z120" s="90">
        <f>(VLOOKUP($A119,'RevPAR Raw Data'!$B$6:$BE$43,'RevPAR Raw Data'!V$1,FALSE))/100</f>
        <v>0.29731982963560499</v>
      </c>
      <c r="AA120" s="90">
        <f>(VLOOKUP($A119,'RevPAR Raw Data'!$B$6:$BE$43,'RevPAR Raw Data'!W$1,FALSE))/100</f>
        <v>0.42427267243164901</v>
      </c>
      <c r="AB120" s="90">
        <f>(VLOOKUP($A119,'RevPAR Raw Data'!$B$6:$BE$43,'RevPAR Raw Data'!X$1,FALSE))/100</f>
        <v>0.607822553170281</v>
      </c>
      <c r="AC120" s="90">
        <f>(VLOOKUP($A119,'RevPAR Raw Data'!$B$6:$BE$43,'RevPAR Raw Data'!Y$1,FALSE))/100</f>
        <v>0.36255819212961599</v>
      </c>
      <c r="AD120" s="91">
        <f>(VLOOKUP($A119,'RevPAR Raw Data'!$B$6:$BE$43,'RevPAR Raw Data'!AA$1,FALSE))/100</f>
        <v>0.915247975600752</v>
      </c>
      <c r="AE120" s="91">
        <f>(VLOOKUP($A119,'RevPAR Raw Data'!$B$6:$BE$43,'RevPAR Raw Data'!AB$1,FALSE))/100</f>
        <v>0.80145503032862608</v>
      </c>
      <c r="AF120" s="90">
        <f>(VLOOKUP($A119,'RevPAR Raw Data'!$B$6:$BE$43,'RevPAR Raw Data'!AC$1,FALSE))/100</f>
        <v>0.85744084516563102</v>
      </c>
      <c r="AG120" s="92">
        <f>(VLOOKUP($A119,'RevPAR Raw Data'!$B$6:$BE$43,'RevPAR Raw Data'!AE$1,FALSE))/100</f>
        <v>0.49988747146827001</v>
      </c>
    </row>
    <row r="121" spans="1:34" x14ac:dyDescent="0.25">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x14ac:dyDescent="0.25">
      <c r="A122" s="134" t="s">
        <v>71</v>
      </c>
      <c r="B122" s="117">
        <f>(VLOOKUP($A122,'Occupancy Raw Data'!$B$8:$BE$45,'Occupancy Raw Data'!G$3,FALSE))/100</f>
        <v>0.48836706452170903</v>
      </c>
      <c r="C122" s="118">
        <f>(VLOOKUP($A122,'Occupancy Raw Data'!$B$8:$BE$45,'Occupancy Raw Data'!H$3,FALSE))/100</f>
        <v>0.63553018508908399</v>
      </c>
      <c r="D122" s="118">
        <f>(VLOOKUP($A122,'Occupancy Raw Data'!$B$8:$BE$45,'Occupancy Raw Data'!I$3,FALSE))/100</f>
        <v>0.68781352707143995</v>
      </c>
      <c r="E122" s="118">
        <f>(VLOOKUP($A122,'Occupancy Raw Data'!$B$8:$BE$45,'Occupancy Raw Data'!J$3,FALSE))/100</f>
        <v>0.71004151530876991</v>
      </c>
      <c r="F122" s="118">
        <f>(VLOOKUP($A122,'Occupancy Raw Data'!$B$8:$BE$45,'Occupancy Raw Data'!K$3,FALSE))/100</f>
        <v>0.69045147898287396</v>
      </c>
      <c r="G122" s="119">
        <f>(VLOOKUP($A122,'Occupancy Raw Data'!$B$8:$BE$45,'Occupancy Raw Data'!L$3,FALSE))/100</f>
        <v>0.64244075419477498</v>
      </c>
      <c r="H122" s="99">
        <f>(VLOOKUP($A122,'Occupancy Raw Data'!$B$8:$BE$45,'Occupancy Raw Data'!N$3,FALSE))/100</f>
        <v>0.87030790520671109</v>
      </c>
      <c r="I122" s="99">
        <f>(VLOOKUP($A122,'Occupancy Raw Data'!$B$8:$BE$45,'Occupancy Raw Data'!O$3,FALSE))/100</f>
        <v>0.88038401660612298</v>
      </c>
      <c r="J122" s="119">
        <f>(VLOOKUP($A122,'Occupancy Raw Data'!$B$8:$BE$45,'Occupancy Raw Data'!P$3,FALSE))/100</f>
        <v>0.87534596090641703</v>
      </c>
      <c r="K122" s="120">
        <f>(VLOOKUP($A122,'Occupancy Raw Data'!$B$8:$BE$45,'Occupancy Raw Data'!R$3,FALSE))/100</f>
        <v>0.70898509896952999</v>
      </c>
      <c r="M122" s="121">
        <f>VLOOKUP($A122,'ADR Raw Data'!$B$6:$BE$43,'ADR Raw Data'!G$1,FALSE)</f>
        <v>97.492185823076198</v>
      </c>
      <c r="N122" s="122">
        <f>VLOOKUP($A122,'ADR Raw Data'!$B$6:$BE$43,'ADR Raw Data'!H$1,FALSE)</f>
        <v>108.822437908274</v>
      </c>
      <c r="O122" s="122">
        <f>VLOOKUP($A122,'ADR Raw Data'!$B$6:$BE$43,'ADR Raw Data'!I$1,FALSE)</f>
        <v>113.726411109713</v>
      </c>
      <c r="P122" s="122">
        <f>VLOOKUP($A122,'ADR Raw Data'!$B$6:$BE$43,'ADR Raw Data'!J$1,FALSE)</f>
        <v>116.76003854680501</v>
      </c>
      <c r="Q122" s="122">
        <f>VLOOKUP($A122,'ADR Raw Data'!$B$6:$BE$43,'ADR Raw Data'!K$1,FALSE)</f>
        <v>119.900113591381</v>
      </c>
      <c r="R122" s="123">
        <f>VLOOKUP($A122,'ADR Raw Data'!$B$6:$BE$43,'ADR Raw Data'!L$1,FALSE)</f>
        <v>112.28558081288099</v>
      </c>
      <c r="S122" s="122">
        <f>VLOOKUP($A122,'ADR Raw Data'!$B$6:$BE$43,'ADR Raw Data'!N$1,FALSE)</f>
        <v>143.27549075776301</v>
      </c>
      <c r="T122" s="122">
        <f>VLOOKUP($A122,'ADR Raw Data'!$B$6:$BE$43,'ADR Raw Data'!O$1,FALSE)</f>
        <v>144.222578961587</v>
      </c>
      <c r="U122" s="123">
        <f>VLOOKUP($A122,'ADR Raw Data'!$B$6:$BE$43,'ADR Raw Data'!P$1,FALSE)</f>
        <v>143.75176034384799</v>
      </c>
      <c r="V122" s="124">
        <f>VLOOKUP($A122,'ADR Raw Data'!$B$6:$BE$43,'ADR Raw Data'!R$1,FALSE)</f>
        <v>123.385468806747</v>
      </c>
      <c r="X122" s="121">
        <f>VLOOKUP($A122,'RevPAR Raw Data'!$B$6:$BE$43,'RevPAR Raw Data'!G$1,FALSE)</f>
        <v>47.611972604220703</v>
      </c>
      <c r="Y122" s="122">
        <f>VLOOKUP($A122,'RevPAR Raw Data'!$B$6:$BE$43,'RevPAR Raw Data'!H$1,FALSE)</f>
        <v>69.159944105690997</v>
      </c>
      <c r="Z122" s="122">
        <f>VLOOKUP($A122,'RevPAR Raw Data'!$B$6:$BE$43,'RevPAR Raw Data'!I$1,FALSE)</f>
        <v>78.222563946549002</v>
      </c>
      <c r="AA122" s="122">
        <f>VLOOKUP($A122,'RevPAR Raw Data'!$B$6:$BE$43,'RevPAR Raw Data'!J$1,FALSE)</f>
        <v>82.904474697284201</v>
      </c>
      <c r="AB122" s="122">
        <f>VLOOKUP($A122,'RevPAR Raw Data'!$B$6:$BE$43,'RevPAR Raw Data'!K$1,FALSE)</f>
        <v>82.7852107593841</v>
      </c>
      <c r="AC122" s="123">
        <f>VLOOKUP($A122,'RevPAR Raw Data'!$B$6:$BE$43,'RevPAR Raw Data'!L$1,FALSE)</f>
        <v>72.136833222625796</v>
      </c>
      <c r="AD122" s="122">
        <f>VLOOKUP($A122,'RevPAR Raw Data'!$B$6:$BE$43,'RevPAR Raw Data'!N$1,FALSE)</f>
        <v>124.693792228853</v>
      </c>
      <c r="AE122" s="122">
        <f>VLOOKUP($A122,'RevPAR Raw Data'!$B$6:$BE$43,'RevPAR Raw Data'!O$1,FALSE)</f>
        <v>126.971253351496</v>
      </c>
      <c r="AF122" s="123">
        <f>VLOOKUP($A122,'RevPAR Raw Data'!$B$6:$BE$43,'RevPAR Raw Data'!P$1,FALSE)</f>
        <v>125.832522790174</v>
      </c>
      <c r="AG122" s="124">
        <f>VLOOKUP($A122,'RevPAR Raw Data'!$B$6:$BE$43,'RevPAR Raw Data'!R$1,FALSE)</f>
        <v>87.478458813353996</v>
      </c>
      <c r="AH122" s="104"/>
    </row>
    <row r="123" spans="1:34" x14ac:dyDescent="0.25">
      <c r="A123" s="101" t="s">
        <v>132</v>
      </c>
      <c r="B123" s="89">
        <f>(VLOOKUP($A122,'Occupancy Raw Data'!$B$8:$BE$51,'Occupancy Raw Data'!T$3,FALSE))/100</f>
        <v>-2.7335596494262801E-2</v>
      </c>
      <c r="C123" s="90">
        <f>(VLOOKUP($A122,'Occupancy Raw Data'!$B$8:$BE$51,'Occupancy Raw Data'!U$3,FALSE))/100</f>
        <v>-8.3469135844296306E-3</v>
      </c>
      <c r="D123" s="90">
        <f>(VLOOKUP($A122,'Occupancy Raw Data'!$B$8:$BE$51,'Occupancy Raw Data'!V$3,FALSE))/100</f>
        <v>1.6339035726584503E-2</v>
      </c>
      <c r="E123" s="90">
        <f>(VLOOKUP($A122,'Occupancy Raw Data'!$B$8:$BE$51,'Occupancy Raw Data'!W$3,FALSE))/100</f>
        <v>4.8701116489831602E-2</v>
      </c>
      <c r="F123" s="90">
        <f>(VLOOKUP($A122,'Occupancy Raw Data'!$B$8:$BE$51,'Occupancy Raw Data'!X$3,FALSE))/100</f>
        <v>8.6328379216280393E-2</v>
      </c>
      <c r="G123" s="90">
        <f>(VLOOKUP($A122,'Occupancy Raw Data'!$B$8:$BE$51,'Occupancy Raw Data'!Y$3,FALSE))/100</f>
        <v>2.5484140264582299E-2</v>
      </c>
      <c r="H123" s="91">
        <f>(VLOOKUP($A122,'Occupancy Raw Data'!$B$8:$BE$51,'Occupancy Raw Data'!AA$3,FALSE))/100</f>
        <v>7.54861055211212E-2</v>
      </c>
      <c r="I123" s="91">
        <f>(VLOOKUP($A122,'Occupancy Raw Data'!$B$8:$BE$51,'Occupancy Raw Data'!AB$3,FALSE))/100</f>
        <v>7.6626602638570004E-2</v>
      </c>
      <c r="J123" s="90">
        <f>(VLOOKUP($A122,'Occupancy Raw Data'!$B$8:$BE$51,'Occupancy Raw Data'!AC$3,FALSE))/100</f>
        <v>7.6059333956585401E-2</v>
      </c>
      <c r="K123" s="92">
        <f>(VLOOKUP($A122,'Occupancy Raw Data'!$B$8:$BE$51,'Occupancy Raw Data'!AE$3,FALSE))/100</f>
        <v>4.2772973393435797E-2</v>
      </c>
      <c r="M123" s="89">
        <f>(VLOOKUP($A122,'ADR Raw Data'!$B$6:$BE$49,'ADR Raw Data'!T$1,FALSE))/100</f>
        <v>-5.64361885622717E-2</v>
      </c>
      <c r="N123" s="90">
        <f>(VLOOKUP($A122,'ADR Raw Data'!$B$6:$BE$49,'ADR Raw Data'!U$1,FALSE))/100</f>
        <v>-4.7521987525524702E-2</v>
      </c>
      <c r="O123" s="90">
        <f>(VLOOKUP($A122,'ADR Raw Data'!$B$6:$BE$49,'ADR Raw Data'!V$1,FALSE))/100</f>
        <v>-3.9458340342291003E-2</v>
      </c>
      <c r="P123" s="90">
        <f>(VLOOKUP($A122,'ADR Raw Data'!$B$6:$BE$49,'ADR Raw Data'!W$1,FALSE))/100</f>
        <v>2.51708836692193E-2</v>
      </c>
      <c r="Q123" s="90">
        <f>(VLOOKUP($A122,'ADR Raw Data'!$B$6:$BE$49,'ADR Raw Data'!X$1,FALSE))/100</f>
        <v>7.9376047339297207E-2</v>
      </c>
      <c r="R123" s="90">
        <f>(VLOOKUP($A122,'ADR Raw Data'!$B$6:$BE$49,'ADR Raw Data'!Y$1,FALSE))/100</f>
        <v>-3.4598126093897202E-3</v>
      </c>
      <c r="S123" s="91">
        <f>(VLOOKUP($A122,'ADR Raw Data'!$B$6:$BE$49,'ADR Raw Data'!AA$1,FALSE))/100</f>
        <v>6.1046827406382495E-2</v>
      </c>
      <c r="T123" s="91">
        <f>(VLOOKUP($A122,'ADR Raw Data'!$B$6:$BE$49,'ADR Raw Data'!AB$1,FALSE))/100</f>
        <v>5.5125954261466402E-2</v>
      </c>
      <c r="U123" s="90">
        <f>(VLOOKUP($A122,'ADR Raw Data'!$B$6:$BE$49,'ADR Raw Data'!AC$1,FALSE))/100</f>
        <v>5.8054733655919205E-2</v>
      </c>
      <c r="V123" s="92">
        <f>(VLOOKUP($A122,'ADR Raw Data'!$B$6:$BE$49,'ADR Raw Data'!AE$1,FALSE))/100</f>
        <v>2.3076682749377402E-2</v>
      </c>
      <c r="X123" s="89">
        <f>(VLOOKUP($A122,'RevPAR Raw Data'!$B$6:$BE$43,'RevPAR Raw Data'!T$1,FALSE))/100</f>
        <v>-8.2229068178322096E-2</v>
      </c>
      <c r="Y123" s="90">
        <f>(VLOOKUP($A122,'RevPAR Raw Data'!$B$6:$BE$43,'RevPAR Raw Data'!U$1,FALSE))/100</f>
        <v>-5.5472239186718397E-2</v>
      </c>
      <c r="Z123" s="90">
        <f>(VLOOKUP($A122,'RevPAR Raw Data'!$B$6:$BE$43,'RevPAR Raw Data'!V$1,FALSE))/100</f>
        <v>-2.37640158482708E-2</v>
      </c>
      <c r="AA123" s="90">
        <f>(VLOOKUP($A122,'RevPAR Raw Data'!$B$6:$BE$43,'RevPAR Raw Data'!W$1,FALSE))/100</f>
        <v>7.5097850296777596E-2</v>
      </c>
      <c r="AB123" s="90">
        <f>(VLOOKUP($A122,'RevPAR Raw Data'!$B$6:$BE$43,'RevPAR Raw Data'!X$1,FALSE))/100</f>
        <v>0.172556832070973</v>
      </c>
      <c r="AC123" s="90">
        <f>(VLOOKUP($A122,'RevPAR Raw Data'!$B$6:$BE$43,'RevPAR Raw Data'!Y$1,FALSE))/100</f>
        <v>2.1936157305365703E-2</v>
      </c>
      <c r="AD123" s="91">
        <f>(VLOOKUP($A122,'RevPAR Raw Data'!$B$6:$BE$43,'RevPAR Raw Data'!AA$1,FALSE))/100</f>
        <v>0.14114112018283101</v>
      </c>
      <c r="AE123" s="91">
        <f>(VLOOKUP($A122,'RevPAR Raw Data'!$B$6:$BE$43,'RevPAR Raw Data'!AB$1,FALSE))/100</f>
        <v>0.135976671492301</v>
      </c>
      <c r="AF123" s="90">
        <f>(VLOOKUP($A122,'RevPAR Raw Data'!$B$6:$BE$43,'RevPAR Raw Data'!AC$1,FALSE))/100</f>
        <v>0.13852967198739999</v>
      </c>
      <c r="AG123" s="92">
        <f>(VLOOKUP($A122,'RevPAR Raw Data'!$B$6:$BE$43,'RevPAR Raw Data'!AE$1,FALSE))/100</f>
        <v>6.6836714480061191E-2</v>
      </c>
      <c r="AH123" s="104"/>
    </row>
    <row r="124" spans="1:34" x14ac:dyDescent="0.25">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x14ac:dyDescent="0.25">
      <c r="A125" s="116" t="s">
        <v>45</v>
      </c>
      <c r="B125" s="117">
        <f>(VLOOKUP($A125,'Occupancy Raw Data'!$B$8:$BE$45,'Occupancy Raw Data'!G$3,FALSE))/100</f>
        <v>0.59619047619047594</v>
      </c>
      <c r="C125" s="118">
        <f>(VLOOKUP($A125,'Occupancy Raw Data'!$B$8:$BE$45,'Occupancy Raw Data'!H$3,FALSE))/100</f>
        <v>0.71085714285714208</v>
      </c>
      <c r="D125" s="118">
        <f>(VLOOKUP($A125,'Occupancy Raw Data'!$B$8:$BE$45,'Occupancy Raw Data'!I$3,FALSE))/100</f>
        <v>0.73809523809523792</v>
      </c>
      <c r="E125" s="118">
        <f>(VLOOKUP($A125,'Occupancy Raw Data'!$B$8:$BE$45,'Occupancy Raw Data'!J$3,FALSE))/100</f>
        <v>0.73657142857142799</v>
      </c>
      <c r="F125" s="118">
        <f>(VLOOKUP($A125,'Occupancy Raw Data'!$B$8:$BE$45,'Occupancy Raw Data'!K$3,FALSE))/100</f>
        <v>0.69447619047619003</v>
      </c>
      <c r="G125" s="119">
        <f>(VLOOKUP($A125,'Occupancy Raw Data'!$B$8:$BE$45,'Occupancy Raw Data'!L$3,FALSE))/100</f>
        <v>0.69523809523809499</v>
      </c>
      <c r="H125" s="99">
        <f>(VLOOKUP($A125,'Occupancy Raw Data'!$B$8:$BE$45,'Occupancy Raw Data'!N$3,FALSE))/100</f>
        <v>0.78647619047619</v>
      </c>
      <c r="I125" s="99">
        <f>(VLOOKUP($A125,'Occupancy Raw Data'!$B$8:$BE$45,'Occupancy Raw Data'!O$3,FALSE))/100</f>
        <v>0.81676190476190402</v>
      </c>
      <c r="J125" s="119">
        <f>(VLOOKUP($A125,'Occupancy Raw Data'!$B$8:$BE$45,'Occupancy Raw Data'!P$3,FALSE))/100</f>
        <v>0.8016190476190469</v>
      </c>
      <c r="K125" s="120">
        <f>(VLOOKUP($A125,'Occupancy Raw Data'!$B$8:$BE$45,'Occupancy Raw Data'!R$3,FALSE))/100</f>
        <v>0.72563265306122404</v>
      </c>
      <c r="M125" s="121">
        <f>VLOOKUP($A125,'ADR Raw Data'!$B$6:$BE$43,'ADR Raw Data'!G$1,FALSE)</f>
        <v>90.897858178913694</v>
      </c>
      <c r="N125" s="122">
        <f>VLOOKUP($A125,'ADR Raw Data'!$B$6:$BE$43,'ADR Raw Data'!H$1,FALSE)</f>
        <v>97.382773821007504</v>
      </c>
      <c r="O125" s="122">
        <f>VLOOKUP($A125,'ADR Raw Data'!$B$6:$BE$43,'ADR Raw Data'!I$1,FALSE)</f>
        <v>97.205703303225803</v>
      </c>
      <c r="P125" s="122">
        <f>VLOOKUP($A125,'ADR Raw Data'!$B$6:$BE$43,'ADR Raw Data'!J$1,FALSE)</f>
        <v>98.282568683734098</v>
      </c>
      <c r="Q125" s="122">
        <f>VLOOKUP($A125,'ADR Raw Data'!$B$6:$BE$43,'ADR Raw Data'!K$1,FALSE)</f>
        <v>97.170441634668094</v>
      </c>
      <c r="R125" s="123">
        <f>VLOOKUP($A125,'ADR Raw Data'!$B$6:$BE$43,'ADR Raw Data'!L$1,FALSE)</f>
        <v>96.381207210958905</v>
      </c>
      <c r="S125" s="122">
        <f>VLOOKUP($A125,'ADR Raw Data'!$B$6:$BE$43,'ADR Raw Data'!N$1,FALSE)</f>
        <v>110.948123492371</v>
      </c>
      <c r="T125" s="122">
        <f>VLOOKUP($A125,'ADR Raw Data'!$B$6:$BE$43,'ADR Raw Data'!O$1,FALSE)</f>
        <v>112.343337010261</v>
      </c>
      <c r="U125" s="123">
        <f>VLOOKUP($A125,'ADR Raw Data'!$B$6:$BE$43,'ADR Raw Data'!P$1,FALSE)</f>
        <v>111.65890828086</v>
      </c>
      <c r="V125" s="124">
        <f>VLOOKUP($A125,'ADR Raw Data'!$B$6:$BE$43,'ADR Raw Data'!R$1,FALSE)</f>
        <v>101.203362305471</v>
      </c>
      <c r="X125" s="121">
        <f>VLOOKUP($A125,'RevPAR Raw Data'!$B$6:$BE$43,'RevPAR Raw Data'!G$1,FALSE)</f>
        <v>54.1924373523809</v>
      </c>
      <c r="Y125" s="122">
        <f>VLOOKUP($A125,'RevPAR Raw Data'!$B$6:$BE$43,'RevPAR Raw Data'!H$1,FALSE)</f>
        <v>69.225240361904696</v>
      </c>
      <c r="Z125" s="122">
        <f>VLOOKUP($A125,'RevPAR Raw Data'!$B$6:$BE$43,'RevPAR Raw Data'!I$1,FALSE)</f>
        <v>71.747066723809496</v>
      </c>
      <c r="AA125" s="122">
        <f>VLOOKUP($A125,'RevPAR Raw Data'!$B$6:$BE$43,'RevPAR Raw Data'!J$1,FALSE)</f>
        <v>72.392132019047594</v>
      </c>
      <c r="AB125" s="122">
        <f>VLOOKUP($A125,'RevPAR Raw Data'!$B$6:$BE$43,'RevPAR Raw Data'!K$1,FALSE)</f>
        <v>67.482558133333299</v>
      </c>
      <c r="AC125" s="123">
        <f>VLOOKUP($A125,'RevPAR Raw Data'!$B$6:$BE$43,'RevPAR Raw Data'!L$1,FALSE)</f>
        <v>67.007886918095195</v>
      </c>
      <c r="AD125" s="122">
        <f>VLOOKUP($A125,'RevPAR Raw Data'!$B$6:$BE$43,'RevPAR Raw Data'!N$1,FALSE)</f>
        <v>87.258057504761894</v>
      </c>
      <c r="AE125" s="122">
        <f>VLOOKUP($A125,'RevPAR Raw Data'!$B$6:$BE$43,'RevPAR Raw Data'!O$1,FALSE)</f>
        <v>91.757757923809507</v>
      </c>
      <c r="AF125" s="123">
        <f>VLOOKUP($A125,'RevPAR Raw Data'!$B$6:$BE$43,'RevPAR Raw Data'!P$1,FALSE)</f>
        <v>89.507907714285693</v>
      </c>
      <c r="AG125" s="124">
        <f>VLOOKUP($A125,'RevPAR Raw Data'!$B$6:$BE$43,'RevPAR Raw Data'!R$1,FALSE)</f>
        <v>73.436464288435303</v>
      </c>
    </row>
    <row r="126" spans="1:34" x14ac:dyDescent="0.25">
      <c r="A126" s="101" t="s">
        <v>132</v>
      </c>
      <c r="B126" s="89">
        <f>(VLOOKUP($A125,'Occupancy Raw Data'!$B$8:$BE$51,'Occupancy Raw Data'!T$3,FALSE))/100</f>
        <v>2.45919934794194E-2</v>
      </c>
      <c r="C126" s="90">
        <f>(VLOOKUP($A125,'Occupancy Raw Data'!$B$8:$BE$51,'Occupancy Raw Data'!U$3,FALSE))/100</f>
        <v>4.6935160185371701E-2</v>
      </c>
      <c r="D126" s="90">
        <f>(VLOOKUP($A125,'Occupancy Raw Data'!$B$8:$BE$51,'Occupancy Raw Data'!V$3,FALSE))/100</f>
        <v>5.86800104657247E-2</v>
      </c>
      <c r="E126" s="90">
        <f>(VLOOKUP($A125,'Occupancy Raw Data'!$B$8:$BE$51,'Occupancy Raw Data'!W$3,FALSE))/100</f>
        <v>4.1896350195456095E-2</v>
      </c>
      <c r="F126" s="90">
        <f>(VLOOKUP($A125,'Occupancy Raw Data'!$B$8:$BE$51,'Occupancy Raw Data'!X$3,FALSE))/100</f>
        <v>6.76855684558864E-2</v>
      </c>
      <c r="G126" s="90">
        <f>(VLOOKUP($A125,'Occupancy Raw Data'!$B$8:$BE$51,'Occupancy Raw Data'!Y$3,FALSE))/100</f>
        <v>4.8480096833649601E-2</v>
      </c>
      <c r="H126" s="91">
        <f>(VLOOKUP($A125,'Occupancy Raw Data'!$B$8:$BE$51,'Occupancy Raw Data'!AA$3,FALSE))/100</f>
        <v>3.6655438140921599E-2</v>
      </c>
      <c r="I126" s="91">
        <f>(VLOOKUP($A125,'Occupancy Raw Data'!$B$8:$BE$51,'Occupancy Raw Data'!AB$3,FALSE))/100</f>
        <v>5.42185178645005E-2</v>
      </c>
      <c r="J126" s="90">
        <f>(VLOOKUP($A125,'Occupancy Raw Data'!$B$8:$BE$51,'Occupancy Raw Data'!AC$3,FALSE))/100</f>
        <v>4.5529115068460503E-2</v>
      </c>
      <c r="K126" s="92">
        <f>(VLOOKUP($A125,'Occupancy Raw Data'!$B$8:$BE$51,'Occupancy Raw Data'!AE$3,FALSE))/100</f>
        <v>4.7546870415095997E-2</v>
      </c>
      <c r="M126" s="89">
        <f>(VLOOKUP($A125,'ADR Raw Data'!$B$6:$BE$49,'ADR Raw Data'!T$1,FALSE))/100</f>
        <v>2.9488277583157401E-2</v>
      </c>
      <c r="N126" s="90">
        <f>(VLOOKUP($A125,'ADR Raw Data'!$B$6:$BE$49,'ADR Raw Data'!U$1,FALSE))/100</f>
        <v>5.1848446599707297E-2</v>
      </c>
      <c r="O126" s="90">
        <f>(VLOOKUP($A125,'ADR Raw Data'!$B$6:$BE$49,'ADR Raw Data'!V$1,FALSE))/100</f>
        <v>2.6268336145762298E-2</v>
      </c>
      <c r="P126" s="90">
        <f>(VLOOKUP($A125,'ADR Raw Data'!$B$6:$BE$49,'ADR Raw Data'!W$1,FALSE))/100</f>
        <v>3.7014119022924098E-2</v>
      </c>
      <c r="Q126" s="90">
        <f>(VLOOKUP($A125,'ADR Raw Data'!$B$6:$BE$49,'ADR Raw Data'!X$1,FALSE))/100</f>
        <v>4.8844806621633194E-2</v>
      </c>
      <c r="R126" s="90">
        <f>(VLOOKUP($A125,'ADR Raw Data'!$B$6:$BE$49,'ADR Raw Data'!Y$1,FALSE))/100</f>
        <v>3.9054335608275002E-2</v>
      </c>
      <c r="S126" s="91">
        <f>(VLOOKUP($A125,'ADR Raw Data'!$B$6:$BE$49,'ADR Raw Data'!AA$1,FALSE))/100</f>
        <v>9.3079112552434096E-5</v>
      </c>
      <c r="T126" s="91">
        <f>(VLOOKUP($A125,'ADR Raw Data'!$B$6:$BE$49,'ADR Raw Data'!AB$1,FALSE))/100</f>
        <v>7.2970185168858004E-3</v>
      </c>
      <c r="U126" s="90">
        <f>(VLOOKUP($A125,'ADR Raw Data'!$B$6:$BE$49,'ADR Raw Data'!AC$1,FALSE))/100</f>
        <v>3.7950884330964101E-3</v>
      </c>
      <c r="V126" s="92">
        <f>(VLOOKUP($A125,'ADR Raw Data'!$B$6:$BE$49,'ADR Raw Data'!AE$1,FALSE))/100</f>
        <v>2.63806859213651E-2</v>
      </c>
      <c r="X126" s="89">
        <f>(VLOOKUP($A125,'RevPAR Raw Data'!$B$6:$BE$43,'RevPAR Raw Data'!T$1,FALSE))/100</f>
        <v>5.4805446592621196E-2</v>
      </c>
      <c r="Y126" s="90">
        <f>(VLOOKUP($A125,'RevPAR Raw Data'!$B$6:$BE$43,'RevPAR Raw Data'!U$1,FALSE))/100</f>
        <v>0.10121712193159899</v>
      </c>
      <c r="Z126" s="90">
        <f>(VLOOKUP($A125,'RevPAR Raw Data'!$B$6:$BE$43,'RevPAR Raw Data'!V$1,FALSE))/100</f>
        <v>8.6489772851437594E-2</v>
      </c>
      <c r="AA126" s="90">
        <f>(VLOOKUP($A125,'RevPAR Raw Data'!$B$6:$BE$43,'RevPAR Raw Data'!W$1,FALSE))/100</f>
        <v>8.0461225711140894E-2</v>
      </c>
      <c r="AB126" s="90">
        <f>(VLOOKUP($A125,'RevPAR Raw Data'!$B$6:$BE$43,'RevPAR Raw Data'!X$1,FALSE))/100</f>
        <v>0.119836463579822</v>
      </c>
      <c r="AC126" s="90">
        <f>(VLOOKUP($A125,'RevPAR Raw Data'!$B$6:$BE$43,'RevPAR Raw Data'!Y$1,FALSE))/100</f>
        <v>8.9427790413987698E-2</v>
      </c>
      <c r="AD126" s="91">
        <f>(VLOOKUP($A125,'RevPAR Raw Data'!$B$6:$BE$43,'RevPAR Raw Data'!AA$1,FALSE))/100</f>
        <v>3.6751929109126398E-2</v>
      </c>
      <c r="AE126" s="91">
        <f>(VLOOKUP($A125,'RevPAR Raw Data'!$B$6:$BE$43,'RevPAR Raw Data'!AB$1,FALSE))/100</f>
        <v>6.1911169910201701E-2</v>
      </c>
      <c r="AF126" s="90">
        <f>(VLOOKUP($A125,'RevPAR Raw Data'!$B$6:$BE$43,'RevPAR Raw Data'!AC$1,FALSE))/100</f>
        <v>4.9496990519522395E-2</v>
      </c>
      <c r="AG126" s="92">
        <f>(VLOOKUP($A125,'RevPAR Raw Data'!$B$6:$BE$43,'RevPAR Raw Data'!AE$1,FALSE))/100</f>
        <v>7.5181875391425596E-2</v>
      </c>
    </row>
    <row r="127" spans="1:34" x14ac:dyDescent="0.25">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x14ac:dyDescent="0.25">
      <c r="A128" s="116" t="s">
        <v>105</v>
      </c>
      <c r="B128" s="117">
        <f>(VLOOKUP($A128,'Occupancy Raw Data'!$B$8:$BE$45,'Occupancy Raw Data'!G$3,FALSE))/100</f>
        <v>0.315754339118825</v>
      </c>
      <c r="C128" s="118">
        <f>(VLOOKUP($A128,'Occupancy Raw Data'!$B$8:$BE$45,'Occupancy Raw Data'!H$3,FALSE))/100</f>
        <v>0.5260347129506</v>
      </c>
      <c r="D128" s="118">
        <f>(VLOOKUP($A128,'Occupancy Raw Data'!$B$8:$BE$45,'Occupancy Raw Data'!I$3,FALSE))/100</f>
        <v>0.64753004005340398</v>
      </c>
      <c r="E128" s="118">
        <f>(VLOOKUP($A128,'Occupancy Raw Data'!$B$8:$BE$45,'Occupancy Raw Data'!J$3,FALSE))/100</f>
        <v>0.75734312416555394</v>
      </c>
      <c r="F128" s="118">
        <f>(VLOOKUP($A128,'Occupancy Raw Data'!$B$8:$BE$45,'Occupancy Raw Data'!K$3,FALSE))/100</f>
        <v>0.83644859813084094</v>
      </c>
      <c r="G128" s="119">
        <f>(VLOOKUP($A128,'Occupancy Raw Data'!$B$8:$BE$45,'Occupancy Raw Data'!L$3,FALSE))/100</f>
        <v>0.61662216288384497</v>
      </c>
      <c r="H128" s="99">
        <f>(VLOOKUP($A128,'Occupancy Raw Data'!$B$8:$BE$45,'Occupancy Raw Data'!N$3,FALSE))/100</f>
        <v>0.94492656875834402</v>
      </c>
      <c r="I128" s="99">
        <f>(VLOOKUP($A128,'Occupancy Raw Data'!$B$8:$BE$45,'Occupancy Raw Data'!O$3,FALSE))/100</f>
        <v>0.94192256341789005</v>
      </c>
      <c r="J128" s="119">
        <f>(VLOOKUP($A128,'Occupancy Raw Data'!$B$8:$BE$45,'Occupancy Raw Data'!P$3,FALSE))/100</f>
        <v>0.94342456608811698</v>
      </c>
      <c r="K128" s="120">
        <f>(VLOOKUP($A128,'Occupancy Raw Data'!$B$8:$BE$45,'Occupancy Raw Data'!R$3,FALSE))/100</f>
        <v>0.70999427808506499</v>
      </c>
      <c r="M128" s="121">
        <f>VLOOKUP($A128,'ADR Raw Data'!$B$6:$BE$43,'ADR Raw Data'!G$1,FALSE)</f>
        <v>149.17371035940801</v>
      </c>
      <c r="N128" s="122">
        <f>VLOOKUP($A128,'ADR Raw Data'!$B$6:$BE$43,'ADR Raw Data'!H$1,FALSE)</f>
        <v>163.25154187817199</v>
      </c>
      <c r="O128" s="122">
        <f>VLOOKUP($A128,'ADR Raw Data'!$B$6:$BE$43,'ADR Raw Data'!I$1,FALSE)</f>
        <v>176.652484536082</v>
      </c>
      <c r="P128" s="122">
        <f>VLOOKUP($A128,'ADR Raw Data'!$B$6:$BE$43,'ADR Raw Data'!J$1,FALSE)</f>
        <v>184.12052886734199</v>
      </c>
      <c r="Q128" s="122">
        <f>VLOOKUP($A128,'ADR Raw Data'!$B$6:$BE$43,'ADR Raw Data'!K$1,FALSE)</f>
        <v>202.91866320829999</v>
      </c>
      <c r="R128" s="123">
        <f>VLOOKUP($A128,'ADR Raw Data'!$B$6:$BE$43,'ADR Raw Data'!L$1,FALSE)</f>
        <v>180.512312439103</v>
      </c>
      <c r="S128" s="122">
        <f>VLOOKUP($A128,'ADR Raw Data'!$B$6:$BE$43,'ADR Raw Data'!N$1,FALSE)</f>
        <v>210.408816672553</v>
      </c>
      <c r="T128" s="122">
        <f>VLOOKUP($A128,'ADR Raw Data'!$B$6:$BE$43,'ADR Raw Data'!O$1,FALSE)</f>
        <v>210.80343019135299</v>
      </c>
      <c r="U128" s="123">
        <f>VLOOKUP($A128,'ADR Raw Data'!$B$6:$BE$43,'ADR Raw Data'!P$1,FALSE)</f>
        <v>210.60580930479301</v>
      </c>
      <c r="V128" s="124">
        <f>VLOOKUP($A128,'ADR Raw Data'!$B$6:$BE$43,'ADR Raw Data'!R$1,FALSE)</f>
        <v>191.93733176628601</v>
      </c>
      <c r="X128" s="121">
        <f>VLOOKUP($A128,'RevPAR Raw Data'!$B$6:$BE$43,'RevPAR Raw Data'!G$1,FALSE)</f>
        <v>47.1022463284379</v>
      </c>
      <c r="Y128" s="122">
        <f>VLOOKUP($A128,'RevPAR Raw Data'!$B$6:$BE$43,'RevPAR Raw Data'!H$1,FALSE)</f>
        <v>85.875977970627503</v>
      </c>
      <c r="Z128" s="122">
        <f>VLOOKUP($A128,'RevPAR Raw Data'!$B$6:$BE$43,'RevPAR Raw Data'!I$1,FALSE)</f>
        <v>114.38779038718199</v>
      </c>
      <c r="AA128" s="122">
        <f>VLOOKUP($A128,'RevPAR Raw Data'!$B$6:$BE$43,'RevPAR Raw Data'!J$1,FALSE)</f>
        <v>139.44241655540699</v>
      </c>
      <c r="AB128" s="122">
        <f>VLOOKUP($A128,'RevPAR Raw Data'!$B$6:$BE$43,'RevPAR Raw Data'!K$1,FALSE)</f>
        <v>169.731031375166</v>
      </c>
      <c r="AC128" s="123">
        <f>VLOOKUP($A128,'RevPAR Raw Data'!$B$6:$BE$43,'RevPAR Raw Data'!L$1,FALSE)</f>
        <v>111.307892523364</v>
      </c>
      <c r="AD128" s="122">
        <f>VLOOKUP($A128,'RevPAR Raw Data'!$B$6:$BE$43,'RevPAR Raw Data'!N$1,FALSE)</f>
        <v>198.820881174899</v>
      </c>
      <c r="AE128" s="122">
        <f>VLOOKUP($A128,'RevPAR Raw Data'!$B$6:$BE$43,'RevPAR Raw Data'!O$1,FALSE)</f>
        <v>198.56050734312399</v>
      </c>
      <c r="AF128" s="123">
        <f>VLOOKUP($A128,'RevPAR Raw Data'!$B$6:$BE$43,'RevPAR Raw Data'!P$1,FALSE)</f>
        <v>198.69069425901199</v>
      </c>
      <c r="AG128" s="124">
        <f>VLOOKUP($A128,'RevPAR Raw Data'!$B$6:$BE$43,'RevPAR Raw Data'!R$1,FALSE)</f>
        <v>136.27440730497801</v>
      </c>
    </row>
    <row r="129" spans="1:33" x14ac:dyDescent="0.25">
      <c r="A129" s="101" t="s">
        <v>132</v>
      </c>
      <c r="B129" s="89">
        <f>(VLOOKUP($A128,'Occupancy Raw Data'!$B$8:$BE$51,'Occupancy Raw Data'!T$3,FALSE))/100</f>
        <v>-0.42105263157894696</v>
      </c>
      <c r="C129" s="90">
        <f>(VLOOKUP($A128,'Occupancy Raw Data'!$B$8:$BE$51,'Occupancy Raw Data'!U$3,FALSE))/100</f>
        <v>-0.27339787920700703</v>
      </c>
      <c r="D129" s="90">
        <f>(VLOOKUP($A128,'Occupancy Raw Data'!$B$8:$BE$51,'Occupancy Raw Data'!V$3,FALSE))/100</f>
        <v>-0.17726887192536001</v>
      </c>
      <c r="E129" s="90">
        <f>(VLOOKUP($A128,'Occupancy Raw Data'!$B$8:$BE$51,'Occupancy Raw Data'!W$3,FALSE))/100</f>
        <v>0.164784394250513</v>
      </c>
      <c r="F129" s="90">
        <f>(VLOOKUP($A128,'Occupancy Raw Data'!$B$8:$BE$51,'Occupancy Raw Data'!X$3,FALSE))/100</f>
        <v>0.333688131985098</v>
      </c>
      <c r="G129" s="90">
        <f>(VLOOKUP($A128,'Occupancy Raw Data'!$B$8:$BE$51,'Occupancy Raw Data'!Y$3,FALSE))/100</f>
        <v>-7.5190228273928697E-2</v>
      </c>
      <c r="H129" s="91">
        <f>(VLOOKUP($A128,'Occupancy Raw Data'!$B$8:$BE$51,'Occupancy Raw Data'!AA$3,FALSE))/100</f>
        <v>0.22554112554112499</v>
      </c>
      <c r="I129" s="91">
        <f>(VLOOKUP($A128,'Occupancy Raw Data'!$B$8:$BE$51,'Occupancy Raw Data'!AB$3,FALSE))/100</f>
        <v>0.18671152228763599</v>
      </c>
      <c r="J129" s="90">
        <f>(VLOOKUP($A128,'Occupancy Raw Data'!$B$8:$BE$51,'Occupancy Raw Data'!AC$3,FALSE))/100</f>
        <v>0.20584470989761003</v>
      </c>
      <c r="K129" s="92">
        <f>(VLOOKUP($A128,'Occupancy Raw Data'!$B$8:$BE$51,'Occupancy Raw Data'!AE$3,FALSE))/100</f>
        <v>1.4581629871899699E-2</v>
      </c>
      <c r="M129" s="89">
        <f>(VLOOKUP($A128,'ADR Raw Data'!$B$6:$BE$49,'ADR Raw Data'!T$1,FALSE))/100</f>
        <v>-0.12613244711834901</v>
      </c>
      <c r="N129" s="90">
        <f>(VLOOKUP($A128,'ADR Raw Data'!$B$6:$BE$49,'ADR Raw Data'!U$1,FALSE))/100</f>
        <v>-0.18659219928187401</v>
      </c>
      <c r="O129" s="90">
        <f>(VLOOKUP($A128,'ADR Raw Data'!$B$6:$BE$49,'ADR Raw Data'!V$1,FALSE))/100</f>
        <v>-0.119037997754078</v>
      </c>
      <c r="P129" s="90">
        <f>(VLOOKUP($A128,'ADR Raw Data'!$B$6:$BE$49,'ADR Raw Data'!W$1,FALSE))/100</f>
        <v>3.0912593981997302E-2</v>
      </c>
      <c r="Q129" s="90">
        <f>(VLOOKUP($A128,'ADR Raw Data'!$B$6:$BE$49,'ADR Raw Data'!X$1,FALSE))/100</f>
        <v>0.19006297098555802</v>
      </c>
      <c r="R129" s="90">
        <f>(VLOOKUP($A128,'ADR Raw Data'!$B$6:$BE$49,'ADR Raw Data'!Y$1,FALSE))/100</f>
        <v>-2.8257456345921601E-2</v>
      </c>
      <c r="S129" s="91">
        <f>(VLOOKUP($A128,'ADR Raw Data'!$B$6:$BE$49,'ADR Raw Data'!AA$1,FALSE))/100</f>
        <v>0.13161019231985099</v>
      </c>
      <c r="T129" s="91">
        <f>(VLOOKUP($A128,'ADR Raw Data'!$B$6:$BE$49,'ADR Raw Data'!AB$1,FALSE))/100</f>
        <v>0.101753033515415</v>
      </c>
      <c r="U129" s="90">
        <f>(VLOOKUP($A128,'ADR Raw Data'!$B$6:$BE$49,'ADR Raw Data'!AC$1,FALSE))/100</f>
        <v>0.116234768838353</v>
      </c>
      <c r="V129" s="92">
        <f>(VLOOKUP($A128,'ADR Raw Data'!$B$6:$BE$49,'ADR Raw Data'!AE$1,FALSE))/100</f>
        <v>2.8095068616053501E-2</v>
      </c>
      <c r="X129" s="89">
        <f>(VLOOKUP($A128,'RevPAR Raw Data'!$B$6:$BE$43,'RevPAR Raw Data'!T$1,FALSE))/100</f>
        <v>-0.49407667991062298</v>
      </c>
      <c r="Y129" s="90">
        <f>(VLOOKUP($A128,'RevPAR Raw Data'!$B$6:$BE$43,'RevPAR Raw Data'!U$1,FALSE))/100</f>
        <v>-0.40897616692864602</v>
      </c>
      <c r="Z129" s="90">
        <f>(VLOOKUP($A128,'RevPAR Raw Data'!$B$6:$BE$43,'RevPAR Raw Data'!V$1,FALSE))/100</f>
        <v>-0.27520513810131897</v>
      </c>
      <c r="AA129" s="90">
        <f>(VLOOKUP($A128,'RevPAR Raw Data'!$B$6:$BE$43,'RevPAR Raw Data'!W$1,FALSE))/100</f>
        <v>0.20079090130654598</v>
      </c>
      <c r="AB129" s="90">
        <f>(VLOOKUP($A128,'RevPAR Raw Data'!$B$6:$BE$43,'RevPAR Raw Data'!X$1,FALSE))/100</f>
        <v>0.58717286071836594</v>
      </c>
      <c r="AC129" s="90">
        <f>(VLOOKUP($A128,'RevPAR Raw Data'!$B$6:$BE$43,'RevPAR Raw Data'!Y$1,FALSE))/100</f>
        <v>-0.10132300002675899</v>
      </c>
      <c r="AD129" s="91">
        <f>(VLOOKUP($A128,'RevPAR Raw Data'!$B$6:$BE$43,'RevPAR Raw Data'!AA$1,FALSE))/100</f>
        <v>0.38683482876948</v>
      </c>
      <c r="AE129" s="91">
        <f>(VLOOKUP($A128,'RevPAR Raw Data'!$B$6:$BE$43,'RevPAR Raw Data'!AB$1,FALSE))/100</f>
        <v>0.30746301958810002</v>
      </c>
      <c r="AF129" s="90">
        <f>(VLOOKUP($A128,'RevPAR Raw Data'!$B$6:$BE$43,'RevPAR Raw Data'!AC$1,FALSE))/100</f>
        <v>0.346005791007511</v>
      </c>
      <c r="AG129" s="92">
        <f>(VLOOKUP($A128,'RevPAR Raw Data'!$B$6:$BE$43,'RevPAR Raw Data'!AE$1,FALSE))/100</f>
        <v>4.3086370379738101E-2</v>
      </c>
    </row>
    <row r="130" spans="1:33" x14ac:dyDescent="0.25">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5">
      <c r="A131" s="116" t="s">
        <v>90</v>
      </c>
      <c r="B131" s="117">
        <f>(VLOOKUP($A131,'Occupancy Raw Data'!$B$8:$BE$45,'Occupancy Raw Data'!G$3,FALSE))/100</f>
        <v>0.42257879656160396</v>
      </c>
      <c r="C131" s="118">
        <f>(VLOOKUP($A131,'Occupancy Raw Data'!$B$8:$BE$45,'Occupancy Raw Data'!H$3,FALSE))/100</f>
        <v>0.57524355300859498</v>
      </c>
      <c r="D131" s="118">
        <f>(VLOOKUP($A131,'Occupancy Raw Data'!$B$8:$BE$45,'Occupancy Raw Data'!I$3,FALSE))/100</f>
        <v>0.65398280802292208</v>
      </c>
      <c r="E131" s="118">
        <f>(VLOOKUP($A131,'Occupancy Raw Data'!$B$8:$BE$45,'Occupancy Raw Data'!J$3,FALSE))/100</f>
        <v>0.68286532951289303</v>
      </c>
      <c r="F131" s="118">
        <f>(VLOOKUP($A131,'Occupancy Raw Data'!$B$8:$BE$45,'Occupancy Raw Data'!K$3,FALSE))/100</f>
        <v>0.62899713467048701</v>
      </c>
      <c r="G131" s="119">
        <f>(VLOOKUP($A131,'Occupancy Raw Data'!$B$8:$BE$45,'Occupancy Raw Data'!L$3,FALSE))/100</f>
        <v>0.59273352435530002</v>
      </c>
      <c r="H131" s="99">
        <f>(VLOOKUP($A131,'Occupancy Raw Data'!$B$8:$BE$45,'Occupancy Raw Data'!N$3,FALSE))/100</f>
        <v>0.882750716332378</v>
      </c>
      <c r="I131" s="99">
        <f>(VLOOKUP($A131,'Occupancy Raw Data'!$B$8:$BE$45,'Occupancy Raw Data'!O$3,FALSE))/100</f>
        <v>0.88492836676217701</v>
      </c>
      <c r="J131" s="119">
        <f>(VLOOKUP($A131,'Occupancy Raw Data'!$B$8:$BE$45,'Occupancy Raw Data'!P$3,FALSE))/100</f>
        <v>0.88383954154727706</v>
      </c>
      <c r="K131" s="120">
        <f>(VLOOKUP($A131,'Occupancy Raw Data'!$B$8:$BE$45,'Occupancy Raw Data'!R$3,FALSE))/100</f>
        <v>0.675906672124437</v>
      </c>
      <c r="M131" s="121">
        <f>VLOOKUP($A131,'ADR Raw Data'!$B$6:$BE$43,'ADR Raw Data'!G$1,FALSE)</f>
        <v>92.078985625169494</v>
      </c>
      <c r="N131" s="122">
        <f>VLOOKUP($A131,'ADR Raw Data'!$B$6:$BE$43,'ADR Raw Data'!H$1,FALSE)</f>
        <v>106.59199242877</v>
      </c>
      <c r="O131" s="122">
        <f>VLOOKUP($A131,'ADR Raw Data'!$B$6:$BE$43,'ADR Raw Data'!I$1,FALSE)</f>
        <v>112.583648790746</v>
      </c>
      <c r="P131" s="122">
        <f>VLOOKUP($A131,'ADR Raw Data'!$B$6:$BE$43,'ADR Raw Data'!J$1,FALSE)</f>
        <v>112.392272574689</v>
      </c>
      <c r="Q131" s="122">
        <f>VLOOKUP($A131,'ADR Raw Data'!$B$6:$BE$43,'ADR Raw Data'!K$1,FALSE)</f>
        <v>111.39317237609301</v>
      </c>
      <c r="R131" s="123">
        <f>VLOOKUP($A131,'ADR Raw Data'!$B$6:$BE$43,'ADR Raw Data'!L$1,FALSE)</f>
        <v>108.200232809962</v>
      </c>
      <c r="S131" s="122">
        <f>VLOOKUP($A131,'ADR Raw Data'!$B$6:$BE$43,'ADR Raw Data'!N$1,FALSE)</f>
        <v>144.267783692547</v>
      </c>
      <c r="T131" s="122">
        <f>VLOOKUP($A131,'ADR Raw Data'!$B$6:$BE$43,'ADR Raw Data'!O$1,FALSE)</f>
        <v>147.15116824245499</v>
      </c>
      <c r="U131" s="123">
        <f>VLOOKUP($A131,'ADR Raw Data'!$B$6:$BE$43,'ADR Raw Data'!P$1,FALSE)</f>
        <v>145.71125202619399</v>
      </c>
      <c r="V131" s="124">
        <f>VLOOKUP($A131,'ADR Raw Data'!$B$6:$BE$43,'ADR Raw Data'!R$1,FALSE)</f>
        <v>122.21472977883199</v>
      </c>
      <c r="X131" s="121">
        <f>VLOOKUP($A131,'RevPAR Raw Data'!$B$6:$BE$43,'RevPAR Raw Data'!G$1,FALSE)</f>
        <v>38.910626934097401</v>
      </c>
      <c r="Y131" s="122">
        <f>VLOOKUP($A131,'RevPAR Raw Data'!$B$6:$BE$43,'RevPAR Raw Data'!H$1,FALSE)</f>
        <v>61.316356446991399</v>
      </c>
      <c r="Z131" s="122">
        <f>VLOOKUP($A131,'RevPAR Raw Data'!$B$6:$BE$43,'RevPAR Raw Data'!I$1,FALSE)</f>
        <v>73.6277707736389</v>
      </c>
      <c r="AA131" s="122">
        <f>VLOOKUP($A131,'RevPAR Raw Data'!$B$6:$BE$43,'RevPAR Raw Data'!J$1,FALSE)</f>
        <v>76.748786246418305</v>
      </c>
      <c r="AB131" s="122">
        <f>VLOOKUP($A131,'RevPAR Raw Data'!$B$6:$BE$43,'RevPAR Raw Data'!K$1,FALSE)</f>
        <v>70.065986246418305</v>
      </c>
      <c r="AC131" s="123">
        <f>VLOOKUP($A131,'RevPAR Raw Data'!$B$6:$BE$43,'RevPAR Raw Data'!L$1,FALSE)</f>
        <v>64.1339053295128</v>
      </c>
      <c r="AD131" s="122">
        <f>VLOOKUP($A131,'RevPAR Raw Data'!$B$6:$BE$43,'RevPAR Raw Data'!N$1,FALSE)</f>
        <v>127.35248939828</v>
      </c>
      <c r="AE131" s="122">
        <f>VLOOKUP($A131,'RevPAR Raw Data'!$B$6:$BE$43,'RevPAR Raw Data'!O$1,FALSE)</f>
        <v>130.218242979942</v>
      </c>
      <c r="AF131" s="123">
        <f>VLOOKUP($A131,'RevPAR Raw Data'!$B$6:$BE$43,'RevPAR Raw Data'!P$1,FALSE)</f>
        <v>128.78536618911099</v>
      </c>
      <c r="AG131" s="124">
        <f>VLOOKUP($A131,'RevPAR Raw Data'!$B$6:$BE$43,'RevPAR Raw Data'!R$1,FALSE)</f>
        <v>82.605751289398199</v>
      </c>
    </row>
    <row r="132" spans="1:33" x14ac:dyDescent="0.25">
      <c r="A132" s="101" t="s">
        <v>132</v>
      </c>
      <c r="B132" s="89">
        <f>(VLOOKUP($A131,'Occupancy Raw Data'!$B$8:$BE$51,'Occupancy Raw Data'!T$3,FALSE))/100</f>
        <v>-3.0734954620283798E-2</v>
      </c>
      <c r="C132" s="90">
        <f>(VLOOKUP($A131,'Occupancy Raw Data'!$B$8:$BE$51,'Occupancy Raw Data'!U$3,FALSE))/100</f>
        <v>-3.2507465400486199E-2</v>
      </c>
      <c r="D132" s="90">
        <f>(VLOOKUP($A131,'Occupancy Raw Data'!$B$8:$BE$51,'Occupancy Raw Data'!V$3,FALSE))/100</f>
        <v>-2.6608197333997698E-2</v>
      </c>
      <c r="E132" s="90">
        <f>(VLOOKUP($A131,'Occupancy Raw Data'!$B$8:$BE$51,'Occupancy Raw Data'!W$3,FALSE))/100</f>
        <v>-1.41589268532881E-2</v>
      </c>
      <c r="F132" s="90">
        <f>(VLOOKUP($A131,'Occupancy Raw Data'!$B$8:$BE$51,'Occupancy Raw Data'!X$3,FALSE))/100</f>
        <v>-1.65860212268844E-2</v>
      </c>
      <c r="G132" s="90">
        <f>(VLOOKUP($A131,'Occupancy Raw Data'!$B$8:$BE$51,'Occupancy Raw Data'!Y$3,FALSE))/100</f>
        <v>-2.34029928000738E-2</v>
      </c>
      <c r="H132" s="91">
        <f>(VLOOKUP($A131,'Occupancy Raw Data'!$B$8:$BE$51,'Occupancy Raw Data'!AA$3,FALSE))/100</f>
        <v>2.7437297830686901E-2</v>
      </c>
      <c r="I132" s="91">
        <f>(VLOOKUP($A131,'Occupancy Raw Data'!$B$8:$BE$51,'Occupancy Raw Data'!AB$3,FALSE))/100</f>
        <v>4.83880982434104E-2</v>
      </c>
      <c r="J132" s="90">
        <f>(VLOOKUP($A131,'Occupancy Raw Data'!$B$8:$BE$51,'Occupancy Raw Data'!AC$3,FALSE))/100</f>
        <v>3.7819876140122201E-2</v>
      </c>
      <c r="K132" s="92">
        <f>(VLOOKUP($A131,'Occupancy Raw Data'!$B$8:$BE$51,'Occupancy Raw Data'!AE$3,FALSE))/100</f>
        <v>-1.3937748292796601E-3</v>
      </c>
      <c r="M132" s="89">
        <f>(VLOOKUP($A131,'ADR Raw Data'!$B$6:$BE$49,'ADR Raw Data'!T$1,FALSE))/100</f>
        <v>-2.8494892048888099E-2</v>
      </c>
      <c r="N132" s="90">
        <f>(VLOOKUP($A131,'ADR Raw Data'!$B$6:$BE$49,'ADR Raw Data'!U$1,FALSE))/100</f>
        <v>1.5213728943836999E-2</v>
      </c>
      <c r="O132" s="90">
        <f>(VLOOKUP($A131,'ADR Raw Data'!$B$6:$BE$49,'ADR Raw Data'!V$1,FALSE))/100</f>
        <v>1.8669368348954202E-4</v>
      </c>
      <c r="P132" s="90">
        <f>(VLOOKUP($A131,'ADR Raw Data'!$B$6:$BE$49,'ADR Raw Data'!W$1,FALSE))/100</f>
        <v>-9.6461457979318507E-4</v>
      </c>
      <c r="Q132" s="90">
        <f>(VLOOKUP($A131,'ADR Raw Data'!$B$6:$BE$49,'ADR Raw Data'!X$1,FALSE))/100</f>
        <v>8.8132836215292793E-3</v>
      </c>
      <c r="R132" s="90">
        <f>(VLOOKUP($A131,'ADR Raw Data'!$B$6:$BE$49,'ADR Raw Data'!Y$1,FALSE))/100</f>
        <v>1.3034282728500702E-3</v>
      </c>
      <c r="S132" s="91">
        <f>(VLOOKUP($A131,'ADR Raw Data'!$B$6:$BE$49,'ADR Raw Data'!AA$1,FALSE))/100</f>
        <v>3.4204799117830899E-2</v>
      </c>
      <c r="T132" s="91">
        <f>(VLOOKUP($A131,'ADR Raw Data'!$B$6:$BE$49,'ADR Raw Data'!AB$1,FALSE))/100</f>
        <v>5.3545334011849695E-2</v>
      </c>
      <c r="U132" s="90">
        <f>(VLOOKUP($A131,'ADR Raw Data'!$B$6:$BE$49,'ADR Raw Data'!AC$1,FALSE))/100</f>
        <v>4.3899720306486804E-2</v>
      </c>
      <c r="V132" s="92">
        <f>(VLOOKUP($A131,'ADR Raw Data'!$B$6:$BE$49,'ADR Raw Data'!AE$1,FALSE))/100</f>
        <v>2.3641485083085102E-2</v>
      </c>
      <c r="X132" s="89">
        <f>(VLOOKUP($A131,'RevPAR Raw Data'!$B$6:$BE$43,'RevPAR Raw Data'!T$1,FALSE))/100</f>
        <v>-5.8354057455139399E-2</v>
      </c>
      <c r="Y132" s="90">
        <f>(VLOOKUP($A131,'RevPAR Raw Data'!$B$6:$BE$43,'RevPAR Raw Data'!U$1,FALSE))/100</f>
        <v>-1.7788296223903301E-2</v>
      </c>
      <c r="Z132" s="90">
        <f>(VLOOKUP($A131,'RevPAR Raw Data'!$B$6:$BE$43,'RevPAR Raw Data'!V$1,FALSE))/100</f>
        <v>-2.6426471232879497E-2</v>
      </c>
      <c r="AA132" s="90">
        <f>(VLOOKUP($A131,'RevPAR Raw Data'!$B$6:$BE$43,'RevPAR Raw Data'!W$1,FALSE))/100</f>
        <v>-1.5109883525804399E-2</v>
      </c>
      <c r="AB132" s="90">
        <f>(VLOOKUP($A131,'RevPAR Raw Data'!$B$6:$BE$43,'RevPAR Raw Data'!X$1,FALSE))/100</f>
        <v>-7.9189149145804313E-3</v>
      </c>
      <c r="AC132" s="90">
        <f>(VLOOKUP($A131,'RevPAR Raw Data'!$B$6:$BE$43,'RevPAR Raw Data'!Y$1,FALSE))/100</f>
        <v>-2.2130068649708599E-2</v>
      </c>
      <c r="AD132" s="91">
        <f>(VLOOKUP($A131,'RevPAR Raw Data'!$B$6:$BE$43,'RevPAR Raw Data'!AA$1,FALSE))/100</f>
        <v>6.2580584209152607E-2</v>
      </c>
      <c r="AE132" s="91">
        <f>(VLOOKUP($A131,'RevPAR Raw Data'!$B$6:$BE$43,'RevPAR Raw Data'!AB$1,FALSE))/100</f>
        <v>0.10452438913790101</v>
      </c>
      <c r="AF132" s="90">
        <f>(VLOOKUP($A131,'RevPAR Raw Data'!$B$6:$BE$43,'RevPAR Raw Data'!AC$1,FALSE))/100</f>
        <v>8.3379878431186397E-2</v>
      </c>
      <c r="AG132" s="92">
        <f>(VLOOKUP($A131,'RevPAR Raw Data'!$B$6:$BE$43,'RevPAR Raw Data'!AE$1,FALSE))/100</f>
        <v>2.2214759346969898E-2</v>
      </c>
    </row>
    <row r="133" spans="1:33" x14ac:dyDescent="0.25">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5">
      <c r="A134" s="116" t="s">
        <v>44</v>
      </c>
      <c r="B134" s="117">
        <f>(VLOOKUP($A134,'Occupancy Raw Data'!$B$8:$BE$45,'Occupancy Raw Data'!G$3,FALSE))/100</f>
        <v>0.56805239179954403</v>
      </c>
      <c r="C134" s="118">
        <f>(VLOOKUP($A134,'Occupancy Raw Data'!$B$8:$BE$45,'Occupancy Raw Data'!H$3,FALSE))/100</f>
        <v>0.68878132118451008</v>
      </c>
      <c r="D134" s="118">
        <f>(VLOOKUP($A134,'Occupancy Raw Data'!$B$8:$BE$45,'Occupancy Raw Data'!I$3,FALSE))/100</f>
        <v>0.655466970387243</v>
      </c>
      <c r="E134" s="118">
        <f>(VLOOKUP($A134,'Occupancy Raw Data'!$B$8:$BE$45,'Occupancy Raw Data'!J$3,FALSE))/100</f>
        <v>0.60250569476081994</v>
      </c>
      <c r="F134" s="118">
        <f>(VLOOKUP($A134,'Occupancy Raw Data'!$B$8:$BE$45,'Occupancy Raw Data'!K$3,FALSE))/100</f>
        <v>0.63752847380410005</v>
      </c>
      <c r="G134" s="119">
        <f>(VLOOKUP($A134,'Occupancy Raw Data'!$B$8:$BE$45,'Occupancy Raw Data'!L$3,FALSE))/100</f>
        <v>0.63046697038724298</v>
      </c>
      <c r="H134" s="99">
        <f>(VLOOKUP($A134,'Occupancy Raw Data'!$B$8:$BE$45,'Occupancy Raw Data'!N$3,FALSE))/100</f>
        <v>0.87129840546697002</v>
      </c>
      <c r="I134" s="99">
        <f>(VLOOKUP($A134,'Occupancy Raw Data'!$B$8:$BE$45,'Occupancy Raw Data'!O$3,FALSE))/100</f>
        <v>0.88923690205011297</v>
      </c>
      <c r="J134" s="119">
        <f>(VLOOKUP($A134,'Occupancy Raw Data'!$B$8:$BE$45,'Occupancy Raw Data'!P$3,FALSE))/100</f>
        <v>0.88026765375854199</v>
      </c>
      <c r="K134" s="120">
        <f>(VLOOKUP($A134,'Occupancy Raw Data'!$B$8:$BE$45,'Occupancy Raw Data'!R$3,FALSE))/100</f>
        <v>0.70183859420761396</v>
      </c>
      <c r="M134" s="121">
        <f>VLOOKUP($A134,'ADR Raw Data'!$B$6:$BE$43,'ADR Raw Data'!G$1,FALSE)</f>
        <v>92.559918997493696</v>
      </c>
      <c r="N134" s="122">
        <f>VLOOKUP($A134,'ADR Raw Data'!$B$6:$BE$43,'ADR Raw Data'!H$1,FALSE)</f>
        <v>95.116442992972296</v>
      </c>
      <c r="O134" s="122">
        <f>VLOOKUP($A134,'ADR Raw Data'!$B$6:$BE$43,'ADR Raw Data'!I$1,FALSE)</f>
        <v>93.495472806255407</v>
      </c>
      <c r="P134" s="122">
        <f>VLOOKUP($A134,'ADR Raw Data'!$B$6:$BE$43,'ADR Raw Data'!J$1,FALSE)</f>
        <v>89.303657750472496</v>
      </c>
      <c r="Q134" s="122">
        <f>VLOOKUP($A134,'ADR Raw Data'!$B$6:$BE$43,'ADR Raw Data'!K$1,FALSE)</f>
        <v>92.369233318445694</v>
      </c>
      <c r="R134" s="123">
        <f>VLOOKUP($A134,'ADR Raw Data'!$B$6:$BE$43,'ADR Raw Data'!L$1,FALSE)</f>
        <v>92.652113232770304</v>
      </c>
      <c r="S134" s="122">
        <f>VLOOKUP($A134,'ADR Raw Data'!$B$6:$BE$43,'ADR Raw Data'!N$1,FALSE)</f>
        <v>132.179610980392</v>
      </c>
      <c r="T134" s="122">
        <f>VLOOKUP($A134,'ADR Raw Data'!$B$6:$BE$43,'ADR Raw Data'!O$1,FALSE)</f>
        <v>130.17914293948101</v>
      </c>
      <c r="U134" s="123">
        <f>VLOOKUP($A134,'ADR Raw Data'!$B$6:$BE$43,'ADR Raw Data'!P$1,FALSE)</f>
        <v>131.169185346918</v>
      </c>
      <c r="V134" s="124">
        <f>VLOOKUP($A134,'ADR Raw Data'!$B$6:$BE$43,'ADR Raw Data'!R$1,FALSE)</f>
        <v>106.454770986437</v>
      </c>
      <c r="X134" s="121">
        <f>VLOOKUP($A134,'RevPAR Raw Data'!$B$6:$BE$43,'RevPAR Raw Data'!G$1,FALSE)</f>
        <v>52.578883371298403</v>
      </c>
      <c r="Y134" s="122">
        <f>VLOOKUP($A134,'RevPAR Raw Data'!$B$6:$BE$43,'RevPAR Raw Data'!H$1,FALSE)</f>
        <v>65.514429271070597</v>
      </c>
      <c r="Z134" s="122">
        <f>VLOOKUP($A134,'RevPAR Raw Data'!$B$6:$BE$43,'RevPAR Raw Data'!I$1,FALSE)</f>
        <v>61.2831943052391</v>
      </c>
      <c r="AA134" s="122">
        <f>VLOOKUP($A134,'RevPAR Raw Data'!$B$6:$BE$43,'RevPAR Raw Data'!J$1,FALSE)</f>
        <v>53.805962357630897</v>
      </c>
      <c r="AB134" s="122">
        <f>VLOOKUP($A134,'RevPAR Raw Data'!$B$6:$BE$43,'RevPAR Raw Data'!K$1,FALSE)</f>
        <v>58.8880163439635</v>
      </c>
      <c r="AC134" s="123">
        <f>VLOOKUP($A134,'RevPAR Raw Data'!$B$6:$BE$43,'RevPAR Raw Data'!L$1,FALSE)</f>
        <v>58.414097129840499</v>
      </c>
      <c r="AD134" s="122">
        <f>VLOOKUP($A134,'RevPAR Raw Data'!$B$6:$BE$43,'RevPAR Raw Data'!N$1,FALSE)</f>
        <v>115.16788428245999</v>
      </c>
      <c r="AE134" s="122">
        <f>VLOOKUP($A134,'RevPAR Raw Data'!$B$6:$BE$43,'RevPAR Raw Data'!O$1,FALSE)</f>
        <v>115.76009777904299</v>
      </c>
      <c r="AF134" s="123">
        <f>VLOOKUP($A134,'RevPAR Raw Data'!$B$6:$BE$43,'RevPAR Raw Data'!P$1,FALSE)</f>
        <v>115.463991030751</v>
      </c>
      <c r="AG134" s="124">
        <f>VLOOKUP($A134,'RevPAR Raw Data'!$B$6:$BE$43,'RevPAR Raw Data'!R$1,FALSE)</f>
        <v>74.714066815815102</v>
      </c>
    </row>
    <row r="135" spans="1:33" ht="16" thickBot="1" x14ac:dyDescent="0.3">
      <c r="A135" s="105" t="s">
        <v>132</v>
      </c>
      <c r="B135" s="95">
        <f>(VLOOKUP($A134,'Occupancy Raw Data'!$B$8:$BE$51,'Occupancy Raw Data'!T$3,FALSE))/100</f>
        <v>0.12775579423403</v>
      </c>
      <c r="C135" s="96">
        <f>(VLOOKUP($A134,'Occupancy Raw Data'!$B$8:$BE$51,'Occupancy Raw Data'!U$3,FALSE))/100</f>
        <v>6.9880583812472294E-2</v>
      </c>
      <c r="D135" s="96">
        <f>(VLOOKUP($A134,'Occupancy Raw Data'!$B$8:$BE$51,'Occupancy Raw Data'!V$3,FALSE))/100</f>
        <v>0.111003861003861</v>
      </c>
      <c r="E135" s="96">
        <f>(VLOOKUP($A134,'Occupancy Raw Data'!$B$8:$BE$51,'Occupancy Raw Data'!W$3,FALSE))/100</f>
        <v>-4.8561151079136604E-2</v>
      </c>
      <c r="F135" s="96">
        <f>(VLOOKUP($A134,'Occupancy Raw Data'!$B$8:$BE$51,'Occupancy Raw Data'!X$3,FALSE))/100</f>
        <v>5.8128544423440405E-2</v>
      </c>
      <c r="G135" s="96">
        <f>(VLOOKUP($A134,'Occupancy Raw Data'!$B$8:$BE$51,'Occupancy Raw Data'!Y$3,FALSE))/100</f>
        <v>6.02375023941773E-2</v>
      </c>
      <c r="H135" s="97">
        <f>(VLOOKUP($A134,'Occupancy Raw Data'!$B$8:$BE$51,'Occupancy Raw Data'!AA$3,FALSE))/100</f>
        <v>0.12915129151291502</v>
      </c>
      <c r="I135" s="97">
        <f>(VLOOKUP($A134,'Occupancy Raw Data'!$B$8:$BE$51,'Occupancy Raw Data'!AB$3,FALSE))/100</f>
        <v>9.2722183344996503E-2</v>
      </c>
      <c r="J135" s="96">
        <f>(VLOOKUP($A134,'Occupancy Raw Data'!$B$8:$BE$51,'Occupancy Raw Data'!AC$3,FALSE))/100</f>
        <v>0.11045258620689599</v>
      </c>
      <c r="K135" s="98">
        <f>(VLOOKUP($A134,'Occupancy Raw Data'!$B$8:$BE$51,'Occupancy Raw Data'!AE$3,FALSE))/100</f>
        <v>7.77014366021236E-2</v>
      </c>
      <c r="M135" s="95">
        <f>(VLOOKUP($A134,'ADR Raw Data'!$B$6:$BE$49,'ADR Raw Data'!T$1,FALSE))/100</f>
        <v>6.0484014351505105E-2</v>
      </c>
      <c r="N135" s="96">
        <f>(VLOOKUP($A134,'ADR Raw Data'!$B$6:$BE$49,'ADR Raw Data'!U$1,FALSE))/100</f>
        <v>1.9517200871586399E-2</v>
      </c>
      <c r="O135" s="96">
        <f>(VLOOKUP($A134,'ADR Raw Data'!$B$6:$BE$49,'ADR Raw Data'!V$1,FALSE))/100</f>
        <v>4.5418173349538703E-2</v>
      </c>
      <c r="P135" s="96">
        <f>(VLOOKUP($A134,'ADR Raw Data'!$B$6:$BE$49,'ADR Raw Data'!W$1,FALSE))/100</f>
        <v>-7.9072894585818704E-2</v>
      </c>
      <c r="Q135" s="96">
        <f>(VLOOKUP($A134,'ADR Raw Data'!$B$6:$BE$49,'ADR Raw Data'!X$1,FALSE))/100</f>
        <v>-3.36577048074879E-2</v>
      </c>
      <c r="R135" s="96">
        <f>(VLOOKUP($A134,'ADR Raw Data'!$B$6:$BE$49,'ADR Raw Data'!Y$1,FALSE))/100</f>
        <v>-1.1352186437145601E-3</v>
      </c>
      <c r="S135" s="97">
        <f>(VLOOKUP($A134,'ADR Raw Data'!$B$6:$BE$49,'ADR Raw Data'!AA$1,FALSE))/100</f>
        <v>9.1567762807531705E-2</v>
      </c>
      <c r="T135" s="97">
        <f>(VLOOKUP($A134,'ADR Raw Data'!$B$6:$BE$49,'ADR Raw Data'!AB$1,FALSE))/100</f>
        <v>4.5608464308701996E-2</v>
      </c>
      <c r="U135" s="96">
        <f>(VLOOKUP($A134,'ADR Raw Data'!$B$6:$BE$49,'ADR Raw Data'!AC$1,FALSE))/100</f>
        <v>6.7792107997993498E-2</v>
      </c>
      <c r="V135" s="98">
        <f>(VLOOKUP($A134,'ADR Raw Data'!$B$6:$BE$49,'ADR Raw Data'!AE$1,FALSE))/100</f>
        <v>3.1337242347559101E-2</v>
      </c>
      <c r="X135" s="95">
        <f>(VLOOKUP($A134,'RevPAR Raw Data'!$B$6:$BE$43,'RevPAR Raw Data'!T$1,FALSE))/100</f>
        <v>0.19596699187747402</v>
      </c>
      <c r="Y135" s="96">
        <f>(VLOOKUP($A134,'RevPAR Raw Data'!$B$6:$BE$43,'RevPAR Raw Data'!U$1,FALSE))/100</f>
        <v>9.0761658075350499E-2</v>
      </c>
      <c r="Z135" s="96">
        <f>(VLOOKUP($A134,'RevPAR Raw Data'!$B$6:$BE$43,'RevPAR Raw Data'!V$1,FALSE))/100</f>
        <v>0.16146362695494101</v>
      </c>
      <c r="AA135" s="96">
        <f>(VLOOKUP($A134,'RevPAR Raw Data'!$B$6:$BE$43,'RevPAR Raw Data'!W$1,FALSE))/100</f>
        <v>-0.12379417488470799</v>
      </c>
      <c r="AB135" s="96">
        <f>(VLOOKUP($A134,'RevPAR Raw Data'!$B$6:$BE$43,'RevPAR Raw Data'!X$1,FALSE))/100</f>
        <v>2.25143662268594E-2</v>
      </c>
      <c r="AC135" s="96">
        <f>(VLOOKUP($A134,'RevPAR Raw Data'!$B$6:$BE$43,'RevPAR Raw Data'!Y$1,FALSE))/100</f>
        <v>5.90339010146941E-2</v>
      </c>
      <c r="AD135" s="97">
        <f>(VLOOKUP($A134,'RevPAR Raw Data'!$B$6:$BE$43,'RevPAR Raw Data'!AA$1,FALSE))/100</f>
        <v>0.23254514914798702</v>
      </c>
      <c r="AE135" s="97">
        <f>(VLOOKUP($A134,'RevPAR Raw Data'!$B$6:$BE$43,'RevPAR Raw Data'!AB$1,FALSE))/100</f>
        <v>0.142559564043413</v>
      </c>
      <c r="AF135" s="96">
        <f>(VLOOKUP($A134,'RevPAR Raw Data'!$B$6:$BE$43,'RevPAR Raw Data'!AC$1,FALSE))/100</f>
        <v>0.185732507857685</v>
      </c>
      <c r="AG135" s="98">
        <f>(VLOOKUP($A134,'RevPAR Raw Data'!$B$6:$BE$43,'RevPAR Raw Data'!AE$1,FALSE))/100</f>
        <v>0.11147362769923699</v>
      </c>
    </row>
    <row r="136" spans="1:33" ht="14.25" customHeight="1" x14ac:dyDescent="0.25">
      <c r="A136" s="156" t="s">
        <v>118</v>
      </c>
      <c r="B136" s="157"/>
      <c r="C136" s="157"/>
      <c r="D136" s="157"/>
      <c r="E136" s="157"/>
      <c r="F136" s="157"/>
      <c r="G136" s="157"/>
      <c r="H136" s="157"/>
      <c r="I136" s="157"/>
      <c r="J136" s="157"/>
      <c r="K136" s="157"/>
      <c r="AG136" s="144"/>
    </row>
    <row r="137" spans="1:33" x14ac:dyDescent="0.25">
      <c r="A137" s="156"/>
      <c r="B137" s="157"/>
      <c r="C137" s="157"/>
      <c r="D137" s="157"/>
      <c r="E137" s="157"/>
      <c r="F137" s="157"/>
      <c r="G137" s="157"/>
      <c r="H137" s="157"/>
      <c r="I137" s="157"/>
      <c r="J137" s="157"/>
      <c r="K137" s="157"/>
      <c r="AG137" s="144"/>
    </row>
    <row r="138" spans="1:33" ht="16" thickBot="1" x14ac:dyDescent="0.3">
      <c r="A138" s="158"/>
      <c r="B138" s="159"/>
      <c r="C138" s="159"/>
      <c r="D138" s="159"/>
      <c r="E138" s="159"/>
      <c r="F138" s="159"/>
      <c r="G138" s="159"/>
      <c r="H138" s="159"/>
      <c r="I138" s="159"/>
      <c r="J138" s="159"/>
      <c r="K138" s="159"/>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FQSQlJSp59HDGss8obxYLe2eosBZ/nNmpW2sgY3O5Q7k2R+oxaGdzXyYJt0QPxAuNP3eeLX+5eZ8vPoFOVoDdg==" saltValue="/CGgvgifgWzS01k7S0li+g==" spinCount="100000" sheet="1" formatColumns="0" formatRows="0"/>
  <mergeCells count="14">
    <mergeCell ref="M1:V1"/>
    <mergeCell ref="R2:R3"/>
    <mergeCell ref="U2:U3"/>
    <mergeCell ref="V2:V3"/>
    <mergeCell ref="X1:AG1"/>
    <mergeCell ref="AC2:AC3"/>
    <mergeCell ref="AF2:AF3"/>
    <mergeCell ref="AG2:AG3"/>
    <mergeCell ref="A136:K138"/>
    <mergeCell ref="A1:A3"/>
    <mergeCell ref="G2:G3"/>
    <mergeCell ref="J2:J3"/>
    <mergeCell ref="K2:K3"/>
    <mergeCell ref="B1:K1"/>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B4" activePane="bottomRight" state="frozen"/>
      <selection sqref="A1:A3"/>
      <selection pane="topRight" sqref="A1:A3"/>
      <selection pane="bottomLeft" sqref="A1:A3"/>
      <selection pane="bottomRight" sqref="A1:A3"/>
    </sheetView>
  </sheetViews>
  <sheetFormatPr defaultColWidth="9.1796875" defaultRowHeight="15.5" x14ac:dyDescent="0.25"/>
  <cols>
    <col min="1" max="1" width="44.7265625" style="102" customWidth="1"/>
    <col min="2" max="6" width="8.81640625" style="102" customWidth="1"/>
    <col min="7" max="7" width="8.81640625" style="108" customWidth="1"/>
    <col min="8" max="9" width="8.81640625" style="102" customWidth="1"/>
    <col min="10" max="10" width="8.08984375" style="108" customWidth="1"/>
    <col min="11" max="11" width="8.81640625" style="108" customWidth="1"/>
    <col min="12" max="12" width="2.7265625" style="102" customWidth="1"/>
    <col min="13" max="22" width="8.7265625" style="102" customWidth="1"/>
    <col min="23" max="23" width="2.7265625" style="102" customWidth="1"/>
    <col min="24" max="31" width="8.81640625" style="102" customWidth="1"/>
    <col min="32" max="32" width="8.26953125" style="102" customWidth="1"/>
    <col min="33" max="33" width="8.81640625" style="102" customWidth="1"/>
    <col min="34" max="16384" width="9.1796875" style="102"/>
  </cols>
  <sheetData>
    <row r="1" spans="1:33" x14ac:dyDescent="0.25">
      <c r="A1" s="160" t="str">
        <f>'Occupancy Raw Data'!B2</f>
        <v>February 09 - March 08, 2025
Rolling-28 Day Period</v>
      </c>
      <c r="B1" s="167" t="s">
        <v>66</v>
      </c>
      <c r="C1" s="168"/>
      <c r="D1" s="168"/>
      <c r="E1" s="168"/>
      <c r="F1" s="168"/>
      <c r="G1" s="168"/>
      <c r="H1" s="168"/>
      <c r="I1" s="168"/>
      <c r="J1" s="168"/>
      <c r="K1" s="169"/>
      <c r="L1" s="106"/>
      <c r="M1" s="167" t="s">
        <v>67</v>
      </c>
      <c r="N1" s="168"/>
      <c r="O1" s="168"/>
      <c r="P1" s="168"/>
      <c r="Q1" s="168"/>
      <c r="R1" s="168"/>
      <c r="S1" s="168"/>
      <c r="T1" s="168"/>
      <c r="U1" s="168"/>
      <c r="V1" s="169"/>
      <c r="W1" s="106"/>
      <c r="X1" s="167" t="s">
        <v>68</v>
      </c>
      <c r="Y1" s="168"/>
      <c r="Z1" s="168"/>
      <c r="AA1" s="168"/>
      <c r="AB1" s="168"/>
      <c r="AC1" s="168"/>
      <c r="AD1" s="168"/>
      <c r="AE1" s="168"/>
      <c r="AF1" s="168"/>
      <c r="AG1" s="169"/>
    </row>
    <row r="2" spans="1:33" x14ac:dyDescent="0.25">
      <c r="A2" s="161"/>
      <c r="B2" s="107"/>
      <c r="C2" s="108"/>
      <c r="D2" s="108"/>
      <c r="E2" s="108"/>
      <c r="F2" s="109"/>
      <c r="G2" s="163" t="s">
        <v>64</v>
      </c>
      <c r="H2" s="108"/>
      <c r="I2" s="108"/>
      <c r="J2" s="163" t="s">
        <v>65</v>
      </c>
      <c r="K2" s="165" t="s">
        <v>56</v>
      </c>
      <c r="L2" s="103"/>
      <c r="M2" s="110"/>
      <c r="N2" s="111"/>
      <c r="O2" s="111"/>
      <c r="P2" s="111"/>
      <c r="Q2" s="111"/>
      <c r="R2" s="170" t="s">
        <v>64</v>
      </c>
      <c r="S2" s="112"/>
      <c r="T2" s="112"/>
      <c r="U2" s="170" t="s">
        <v>65</v>
      </c>
      <c r="V2" s="171" t="s">
        <v>56</v>
      </c>
      <c r="W2" s="103"/>
      <c r="X2" s="110"/>
      <c r="Y2" s="111"/>
      <c r="Z2" s="111"/>
      <c r="AA2" s="111"/>
      <c r="AB2" s="111"/>
      <c r="AC2" s="170" t="s">
        <v>64</v>
      </c>
      <c r="AD2" s="112"/>
      <c r="AE2" s="112"/>
      <c r="AF2" s="170" t="s">
        <v>65</v>
      </c>
      <c r="AG2" s="171" t="s">
        <v>56</v>
      </c>
    </row>
    <row r="3" spans="1:33" x14ac:dyDescent="0.25">
      <c r="A3" s="162"/>
      <c r="B3" s="113" t="s">
        <v>57</v>
      </c>
      <c r="C3" s="114" t="s">
        <v>58</v>
      </c>
      <c r="D3" s="114" t="s">
        <v>59</v>
      </c>
      <c r="E3" s="114" t="s">
        <v>60</v>
      </c>
      <c r="F3" s="115" t="s">
        <v>61</v>
      </c>
      <c r="G3" s="164"/>
      <c r="H3" s="114" t="s">
        <v>62</v>
      </c>
      <c r="I3" s="114" t="s">
        <v>63</v>
      </c>
      <c r="J3" s="164"/>
      <c r="K3" s="166"/>
      <c r="L3" s="103"/>
      <c r="M3" s="113" t="s">
        <v>57</v>
      </c>
      <c r="N3" s="114" t="s">
        <v>58</v>
      </c>
      <c r="O3" s="114" t="s">
        <v>59</v>
      </c>
      <c r="P3" s="114" t="s">
        <v>60</v>
      </c>
      <c r="Q3" s="114" t="s">
        <v>61</v>
      </c>
      <c r="R3" s="164"/>
      <c r="S3" s="115" t="s">
        <v>62</v>
      </c>
      <c r="T3" s="115" t="s">
        <v>63</v>
      </c>
      <c r="U3" s="164"/>
      <c r="V3" s="166"/>
      <c r="W3" s="103"/>
      <c r="X3" s="113" t="s">
        <v>57</v>
      </c>
      <c r="Y3" s="114" t="s">
        <v>58</v>
      </c>
      <c r="Z3" s="114" t="s">
        <v>59</v>
      </c>
      <c r="AA3" s="114" t="s">
        <v>60</v>
      </c>
      <c r="AB3" s="114" t="s">
        <v>61</v>
      </c>
      <c r="AC3" s="164"/>
      <c r="AD3" s="115" t="s">
        <v>62</v>
      </c>
      <c r="AE3" s="115" t="s">
        <v>63</v>
      </c>
      <c r="AF3" s="164"/>
      <c r="AG3" s="166"/>
    </row>
    <row r="4" spans="1:33" x14ac:dyDescent="0.25">
      <c r="A4" s="134" t="s">
        <v>15</v>
      </c>
      <c r="B4" s="117">
        <f>(VLOOKUP($A4,'Occupancy Raw Data'!$B$8:$BE$45,'Occupancy Raw Data'!AG$3,FALSE))/100</f>
        <v>0.48747361922818799</v>
      </c>
      <c r="C4" s="118">
        <f>(VLOOKUP($A4,'Occupancy Raw Data'!$B$8:$BE$45,'Occupancy Raw Data'!AH$3,FALSE))/100</f>
        <v>0.57439713390734604</v>
      </c>
      <c r="D4" s="118">
        <f>(VLOOKUP($A4,'Occupancy Raw Data'!$B$8:$BE$45,'Occupancy Raw Data'!AI$3,FALSE))/100</f>
        <v>0.62442637702622494</v>
      </c>
      <c r="E4" s="118">
        <f>(VLOOKUP($A4,'Occupancy Raw Data'!$B$8:$BE$45,'Occupancy Raw Data'!AJ$3,FALSE))/100</f>
        <v>0.62341191175572908</v>
      </c>
      <c r="F4" s="118">
        <f>(VLOOKUP($A4,'Occupancy Raw Data'!$B$8:$BE$45,'Occupancy Raw Data'!AK$3,FALSE))/100</f>
        <v>0.60221731137623702</v>
      </c>
      <c r="G4" s="119">
        <f>(VLOOKUP($A4,'Occupancy Raw Data'!$B$8:$BE$45,'Occupancy Raw Data'!AL$3,FALSE))/100</f>
        <v>0.58238482620551502</v>
      </c>
      <c r="H4" s="99">
        <f>(VLOOKUP($A4,'Occupancy Raw Data'!$B$8:$BE$45,'Occupancy Raw Data'!AN$3,FALSE))/100</f>
        <v>0.68431866255450102</v>
      </c>
      <c r="I4" s="99">
        <f>(VLOOKUP($A4,'Occupancy Raw Data'!$B$8:$BE$45,'Occupancy Raw Data'!AO$3,FALSE))/100</f>
        <v>0.69846419127803605</v>
      </c>
      <c r="J4" s="119">
        <f>(VLOOKUP($A4,'Occupancy Raw Data'!$B$8:$BE$45,'Occupancy Raw Data'!AP$3,FALSE))/100</f>
        <v>0.69139267978504904</v>
      </c>
      <c r="K4" s="120">
        <f>(VLOOKUP($A4,'Occupancy Raw Data'!$B$8:$BE$45,'Occupancy Raw Data'!AR$3,FALSE))/100</f>
        <v>0.613536492824588</v>
      </c>
      <c r="M4" s="121">
        <f>VLOOKUP($A4,'ADR Raw Data'!$B$6:$BE$43,'ADR Raw Data'!AG$1,FALSE)</f>
        <v>155.26225190278399</v>
      </c>
      <c r="N4" s="122">
        <f>VLOOKUP($A4,'ADR Raw Data'!$B$6:$BE$43,'ADR Raw Data'!AH$1,FALSE)</f>
        <v>156.00775245433999</v>
      </c>
      <c r="O4" s="122">
        <f>VLOOKUP($A4,'ADR Raw Data'!$B$6:$BE$43,'ADR Raw Data'!AI$1,FALSE)</f>
        <v>161.17258567889101</v>
      </c>
      <c r="P4" s="122">
        <f>VLOOKUP($A4,'ADR Raw Data'!$B$6:$BE$43,'ADR Raw Data'!AJ$1,FALSE)</f>
        <v>159.23272742367399</v>
      </c>
      <c r="Q4" s="122">
        <f>VLOOKUP($A4,'ADR Raw Data'!$B$6:$BE$43,'ADR Raw Data'!AK$1,FALSE)</f>
        <v>155.392948188421</v>
      </c>
      <c r="R4" s="123">
        <f>VLOOKUP($A4,'ADR Raw Data'!$B$6:$BE$43,'ADR Raw Data'!AL$1,FALSE)</f>
        <v>157.55373449432699</v>
      </c>
      <c r="S4" s="122">
        <f>VLOOKUP($A4,'ADR Raw Data'!$B$6:$BE$43,'ADR Raw Data'!AN$1,FALSE)</f>
        <v>166.698809438631</v>
      </c>
      <c r="T4" s="122">
        <f>VLOOKUP($A4,'ADR Raw Data'!$B$6:$BE$43,'ADR Raw Data'!AO$1,FALSE)</f>
        <v>170.77124899269401</v>
      </c>
      <c r="U4" s="123">
        <f>VLOOKUP($A4,'ADR Raw Data'!$B$6:$BE$43,'ADR Raw Data'!AP$1,FALSE)</f>
        <v>168.75621990087399</v>
      </c>
      <c r="V4" s="124">
        <f>VLOOKUP($A4,'ADR Raw Data'!$B$6:$BE$43,'ADR Raw Data'!AR$1,FALSE)</f>
        <v>161.16136676153101</v>
      </c>
      <c r="X4" s="121">
        <f>VLOOKUP($A4,'RevPAR Raw Data'!$B$6:$BE$43,'RevPAR Raw Data'!AG$1,FALSE)</f>
        <v>75.686251864568902</v>
      </c>
      <c r="Y4" s="122">
        <f>VLOOKUP($A4,'RevPAR Raw Data'!$B$6:$BE$43,'RevPAR Raw Data'!AH$1,FALSE)</f>
        <v>89.610405877099893</v>
      </c>
      <c r="Z4" s="122">
        <f>VLOOKUP($A4,'RevPAR Raw Data'!$B$6:$BE$43,'RevPAR Raw Data'!AI$1,FALSE)</f>
        <v>100.640413751418</v>
      </c>
      <c r="AA4" s="122">
        <f>VLOOKUP($A4,'RevPAR Raw Data'!$B$6:$BE$43,'RevPAR Raw Data'!AJ$1,FALSE)</f>
        <v>99.267579017271899</v>
      </c>
      <c r="AB4" s="122">
        <f>VLOOKUP($A4,'RevPAR Raw Data'!$B$6:$BE$43,'RevPAR Raw Data'!AK$1,FALSE)</f>
        <v>93.580323464857798</v>
      </c>
      <c r="AC4" s="123">
        <f>VLOOKUP($A4,'RevPAR Raw Data'!$B$6:$BE$43,'RevPAR Raw Data'!AL$1,FALSE)</f>
        <v>91.756904281508994</v>
      </c>
      <c r="AD4" s="122">
        <f>VLOOKUP($A4,'RevPAR Raw Data'!$B$6:$BE$43,'RevPAR Raw Data'!AN$1,FALSE)</f>
        <v>114.075106324472</v>
      </c>
      <c r="AE4" s="122">
        <f>VLOOKUP($A4,'RevPAR Raw Data'!$B$6:$BE$43,'RevPAR Raw Data'!AO$1,FALSE)</f>
        <v>119.27760232122201</v>
      </c>
      <c r="AF4" s="123">
        <f>VLOOKUP($A4,'RevPAR Raw Data'!$B$6:$BE$43,'RevPAR Raw Data'!AP$1,FALSE)</f>
        <v>116.67681510766</v>
      </c>
      <c r="AG4" s="124">
        <f>VLOOKUP($A4,'RevPAR Raw Data'!$B$6:$BE$43,'RevPAR Raw Data'!AR$1,FALSE)</f>
        <v>98.878379741686999</v>
      </c>
    </row>
    <row r="5" spans="1:33" x14ac:dyDescent="0.25">
      <c r="A5" s="101" t="s">
        <v>132</v>
      </c>
      <c r="B5" s="89">
        <f>(VLOOKUP($A4,'Occupancy Raw Data'!$B$8:$BE$45,'Occupancy Raw Data'!AT$3,FALSE))/100</f>
        <v>-4.9652630714643797E-3</v>
      </c>
      <c r="C5" s="90">
        <f>(VLOOKUP($A4,'Occupancy Raw Data'!$B$8:$BE$45,'Occupancy Raw Data'!AU$3,FALSE))/100</f>
        <v>3.3572126008873E-3</v>
      </c>
      <c r="D5" s="90">
        <f>(VLOOKUP($A4,'Occupancy Raw Data'!$B$8:$BE$45,'Occupancy Raw Data'!AV$3,FALSE))/100</f>
        <v>8.4332774471768401E-3</v>
      </c>
      <c r="E5" s="90">
        <f>(VLOOKUP($A4,'Occupancy Raw Data'!$B$8:$BE$45,'Occupancy Raw Data'!AW$3,FALSE))/100</f>
        <v>-1.18262838100253E-2</v>
      </c>
      <c r="F5" s="90">
        <f>(VLOOKUP($A4,'Occupancy Raw Data'!$B$8:$BE$45,'Occupancy Raw Data'!AX$3,FALSE))/100</f>
        <v>-2.3218387649340002E-2</v>
      </c>
      <c r="G5" s="90">
        <f>(VLOOKUP($A4,'Occupancy Raw Data'!$B$8:$BE$45,'Occupancy Raw Data'!AY$3,FALSE))/100</f>
        <v>-5.8267088928132503E-3</v>
      </c>
      <c r="H5" s="91">
        <f>(VLOOKUP($A4,'Occupancy Raw Data'!$B$8:$BE$45,'Occupancy Raw Data'!BA$3,FALSE))/100</f>
        <v>6.5847959439098501E-4</v>
      </c>
      <c r="I5" s="91">
        <f>(VLOOKUP($A4,'Occupancy Raw Data'!$B$8:$BE$45,'Occupancy Raw Data'!BB$3,FALSE))/100</f>
        <v>-1.91549602799208E-2</v>
      </c>
      <c r="J5" s="90">
        <f>(VLOOKUP($A4,'Occupancy Raw Data'!$B$8:$BE$45,'Occupancy Raw Data'!BC$3,FALSE))/100</f>
        <v>-9.4469363496490402E-3</v>
      </c>
      <c r="K5" s="92">
        <f>(VLOOKUP($A4,'Occupancy Raw Data'!$B$8:$BE$45,'Occupancy Raw Data'!BE$3,FALSE))/100</f>
        <v>-7.0029247413565697E-3</v>
      </c>
      <c r="M5" s="89">
        <f>(VLOOKUP($A4,'ADR Raw Data'!$B$6:$BE$49,'ADR Raw Data'!AT$1,FALSE))/100</f>
        <v>-5.3583205386597797E-3</v>
      </c>
      <c r="N5" s="90">
        <f>(VLOOKUP($A4,'ADR Raw Data'!$B$6:$BE$49,'ADR Raw Data'!AU$1,FALSE))/100</f>
        <v>3.0738287342049003E-2</v>
      </c>
      <c r="O5" s="90">
        <f>(VLOOKUP($A4,'ADR Raw Data'!$B$6:$BE$49,'ADR Raw Data'!AV$1,FALSE))/100</f>
        <v>4.0172321653530699E-2</v>
      </c>
      <c r="P5" s="90">
        <f>(VLOOKUP($A4,'ADR Raw Data'!$B$6:$BE$49,'ADR Raw Data'!AW$1,FALSE))/100</f>
        <v>3.4625461003686402E-2</v>
      </c>
      <c r="Q5" s="90">
        <f>(VLOOKUP($A4,'ADR Raw Data'!$B$6:$BE$49,'ADR Raw Data'!AX$1,FALSE))/100</f>
        <v>2.5712421646605799E-2</v>
      </c>
      <c r="R5" s="90">
        <f>(VLOOKUP($A4,'ADR Raw Data'!$B$6:$BE$49,'ADR Raw Data'!AY$1,FALSE))/100</f>
        <v>2.6495318344371702E-2</v>
      </c>
      <c r="S5" s="91">
        <f>(VLOOKUP($A4,'ADR Raw Data'!$B$6:$BE$49,'ADR Raw Data'!BA$1,FALSE))/100</f>
        <v>1.9902014443560302E-2</v>
      </c>
      <c r="T5" s="91">
        <f>(VLOOKUP($A4,'ADR Raw Data'!$B$6:$BE$49,'ADR Raw Data'!BB$1,FALSE))/100</f>
        <v>2.0210037876600501E-2</v>
      </c>
      <c r="U5" s="90">
        <f>(VLOOKUP($A4,'ADR Raw Data'!$B$6:$BE$49,'ADR Raw Data'!BC$1,FALSE))/100</f>
        <v>1.9940058115993298E-2</v>
      </c>
      <c r="V5" s="92">
        <f>(VLOOKUP($A4,'ADR Raw Data'!$B$6:$BE$49,'ADR Raw Data'!BE$1,FALSE))/100</f>
        <v>2.42098291798932E-2</v>
      </c>
      <c r="X5" s="89">
        <f>(VLOOKUP($A4,'RevPAR Raw Data'!$B$6:$BE$49,'RevPAR Raw Data'!AT$1,FALSE))/100</f>
        <v>-1.0296978139028501E-2</v>
      </c>
      <c r="Y5" s="90">
        <f>(VLOOKUP($A4,'RevPAR Raw Data'!$B$6:$BE$49,'RevPAR Raw Data'!AU$1,FALSE))/100</f>
        <v>3.4198694908530801E-2</v>
      </c>
      <c r="Z5" s="90">
        <f>(VLOOKUP($A4,'RevPAR Raw Data'!$B$6:$BE$49,'RevPAR Raw Data'!AV$1,FALSE))/100</f>
        <v>4.8944383434909096E-2</v>
      </c>
      <c r="AA5" s="90">
        <f>(VLOOKUP($A4,'RevPAR Raw Data'!$B$6:$BE$49,'RevPAR Raw Data'!AW$1,FALSE))/100</f>
        <v>2.2389686664778398E-2</v>
      </c>
      <c r="AB5" s="90">
        <f>(VLOOKUP($A4,'RevPAR Raw Data'!$B$6:$BE$49,'RevPAR Raw Data'!AX$1,FALSE))/100</f>
        <v>1.8970330240716E-3</v>
      </c>
      <c r="AC5" s="90">
        <f>(VLOOKUP($A4,'RevPAR Raw Data'!$B$6:$BE$49,'RevPAR Raw Data'!AY$1,FALSE))/100</f>
        <v>2.0514228944543401E-2</v>
      </c>
      <c r="AD5" s="91">
        <f>(VLOOKUP($A4,'RevPAR Raw Data'!$B$6:$BE$49,'RevPAR Raw Data'!BA$1,FALSE))/100</f>
        <v>2.0573599108349598E-2</v>
      </c>
      <c r="AE5" s="91">
        <f>(VLOOKUP($A4,'RevPAR Raw Data'!$B$6:$BE$49,'RevPAR Raw Data'!BB$1,FALSE))/100</f>
        <v>6.6795512389773509E-4</v>
      </c>
      <c r="AF5" s="90">
        <f>(VLOOKUP($A4,'RevPAR Raw Data'!$B$6:$BE$49,'RevPAR Raw Data'!BC$1,FALSE))/100</f>
        <v>1.03047493065142E-2</v>
      </c>
      <c r="AG5" s="92">
        <f>(VLOOKUP($A4,'RevPAR Raw Data'!$B$6:$BE$49,'RevPAR Raw Data'!BE$1,FALSE))/100</f>
        <v>1.70373648267888E-2</v>
      </c>
    </row>
    <row r="6" spans="1:33" x14ac:dyDescent="0.25">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x14ac:dyDescent="0.25">
      <c r="A7" s="134" t="s">
        <v>69</v>
      </c>
      <c r="B7" s="125">
        <f>(VLOOKUP($A7,'Occupancy Raw Data'!$B$8:$BE$45,'Occupancy Raw Data'!AG$3,FALSE))/100</f>
        <v>0.45292937713700804</v>
      </c>
      <c r="C7" s="126">
        <f>(VLOOKUP($A7,'Occupancy Raw Data'!$B$8:$BE$45,'Occupancy Raw Data'!AH$3,FALSE))/100</f>
        <v>0.55482553002411406</v>
      </c>
      <c r="D7" s="126">
        <f>(VLOOKUP($A7,'Occupancy Raw Data'!$B$8:$BE$45,'Occupancy Raw Data'!AI$3,FALSE))/100</f>
        <v>0.60436297669599304</v>
      </c>
      <c r="E7" s="126">
        <f>(VLOOKUP($A7,'Occupancy Raw Data'!$B$8:$BE$45,'Occupancy Raw Data'!AJ$3,FALSE))/100</f>
        <v>0.59970423738085099</v>
      </c>
      <c r="F7" s="126">
        <f>(VLOOKUP($A7,'Occupancy Raw Data'!$B$8:$BE$45,'Occupancy Raw Data'!AK$3,FALSE))/100</f>
        <v>0.56923474243296701</v>
      </c>
      <c r="G7" s="127">
        <f>(VLOOKUP($A7,'Occupancy Raw Data'!$B$8:$BE$45,'Occupancy Raw Data'!AL$3,FALSE))/100</f>
        <v>0.55620781205312497</v>
      </c>
      <c r="H7" s="99">
        <f>(VLOOKUP($A7,'Occupancy Raw Data'!$B$8:$BE$45,'Occupancy Raw Data'!AN$3,FALSE))/100</f>
        <v>0.647318666739222</v>
      </c>
      <c r="I7" s="99">
        <f>(VLOOKUP($A7,'Occupancy Raw Data'!$B$8:$BE$45,'Occupancy Raw Data'!AO$3,FALSE))/100</f>
        <v>0.66160462815365306</v>
      </c>
      <c r="J7" s="127">
        <f>(VLOOKUP($A7,'Occupancy Raw Data'!$B$8:$BE$45,'Occupancy Raw Data'!AP$3,FALSE))/100</f>
        <v>0.65446343615070501</v>
      </c>
      <c r="K7" s="128">
        <f>(VLOOKUP($A7,'Occupancy Raw Data'!$B$8:$BE$45,'Occupancy Raw Data'!AR$3,FALSE))/100</f>
        <v>0.58428791637282007</v>
      </c>
      <c r="M7" s="121">
        <f>VLOOKUP($A7,'ADR Raw Data'!$B$6:$BE$43,'ADR Raw Data'!AG$1,FALSE)</f>
        <v>110.759666890137</v>
      </c>
      <c r="N7" s="122">
        <f>VLOOKUP($A7,'ADR Raw Data'!$B$6:$BE$43,'ADR Raw Data'!AH$1,FALSE)</f>
        <v>119.712673779931</v>
      </c>
      <c r="O7" s="122">
        <f>VLOOKUP($A7,'ADR Raw Data'!$B$6:$BE$43,'ADR Raw Data'!AI$1,FALSE)</f>
        <v>126.443178040747</v>
      </c>
      <c r="P7" s="122">
        <f>VLOOKUP($A7,'ADR Raw Data'!$B$6:$BE$43,'ADR Raw Data'!AJ$1,FALSE)</f>
        <v>124.36063607345</v>
      </c>
      <c r="Q7" s="122">
        <f>VLOOKUP($A7,'ADR Raw Data'!$B$6:$BE$43,'ADR Raw Data'!AK$1,FALSE)</f>
        <v>117.15311059139999</v>
      </c>
      <c r="R7" s="123">
        <f>VLOOKUP($A7,'ADR Raw Data'!$B$6:$BE$43,'ADR Raw Data'!AL$1,FALSE)</f>
        <v>120.195305269882</v>
      </c>
      <c r="S7" s="122">
        <f>VLOOKUP($A7,'ADR Raw Data'!$B$6:$BE$43,'ADR Raw Data'!AN$1,FALSE)</f>
        <v>125.55738355118</v>
      </c>
      <c r="T7" s="122">
        <f>VLOOKUP($A7,'ADR Raw Data'!$B$6:$BE$43,'ADR Raw Data'!AO$1,FALSE)</f>
        <v>127.184886664258</v>
      </c>
      <c r="U7" s="123">
        <f>VLOOKUP($A7,'ADR Raw Data'!$B$6:$BE$43,'ADR Raw Data'!AP$1,FALSE)</f>
        <v>126.38022037400199</v>
      </c>
      <c r="V7" s="124">
        <f>VLOOKUP($A7,'ADR Raw Data'!$B$6:$BE$43,'ADR Raw Data'!AR$1,FALSE)</f>
        <v>122.17516090741</v>
      </c>
      <c r="X7" s="121">
        <f>VLOOKUP($A7,'RevPAR Raw Data'!$B$6:$BE$43,'RevPAR Raw Data'!AG$1,FALSE)</f>
        <v>50.166306936452699</v>
      </c>
      <c r="Y7" s="122">
        <f>VLOOKUP($A7,'RevPAR Raw Data'!$B$6:$BE$43,'RevPAR Raw Data'!AH$1,FALSE)</f>
        <v>66.419647680554505</v>
      </c>
      <c r="Z7" s="122">
        <f>VLOOKUP($A7,'RevPAR Raw Data'!$B$6:$BE$43,'RevPAR Raw Data'!AI$1,FALSE)</f>
        <v>76.417575463607605</v>
      </c>
      <c r="AA7" s="122">
        <f>VLOOKUP($A7,'RevPAR Raw Data'!$B$6:$BE$43,'RevPAR Raw Data'!AJ$1,FALSE)</f>
        <v>74.579600416625993</v>
      </c>
      <c r="AB7" s="122">
        <f>VLOOKUP($A7,'RevPAR Raw Data'!$B$6:$BE$43,'RevPAR Raw Data'!AK$1,FALSE)</f>
        <v>66.687620732716994</v>
      </c>
      <c r="AC7" s="123">
        <f>VLOOKUP($A7,'RevPAR Raw Data'!$B$6:$BE$43,'RevPAR Raw Data'!AL$1,FALSE)</f>
        <v>66.853567763218607</v>
      </c>
      <c r="AD7" s="122">
        <f>VLOOKUP($A7,'RevPAR Raw Data'!$B$6:$BE$43,'RevPAR Raw Data'!AN$1,FALSE)</f>
        <v>81.275638119615394</v>
      </c>
      <c r="AE7" s="122">
        <f>VLOOKUP($A7,'RevPAR Raw Data'!$B$6:$BE$43,'RevPAR Raw Data'!AO$1,FALSE)</f>
        <v>84.146109648271604</v>
      </c>
      <c r="AF7" s="123">
        <f>VLOOKUP($A7,'RevPAR Raw Data'!$B$6:$BE$43,'RevPAR Raw Data'!AP$1,FALSE)</f>
        <v>82.711233287453396</v>
      </c>
      <c r="AG7" s="124">
        <f>VLOOKUP($A7,'RevPAR Raw Data'!$B$6:$BE$43,'RevPAR Raw Data'!AR$1,FALSE)</f>
        <v>71.385470199104901</v>
      </c>
    </row>
    <row r="8" spans="1:33" x14ac:dyDescent="0.25">
      <c r="A8" s="101" t="s">
        <v>132</v>
      </c>
      <c r="B8" s="89">
        <f>(VLOOKUP($A7,'Occupancy Raw Data'!$B$8:$BE$45,'Occupancy Raw Data'!AT$3,FALSE))/100</f>
        <v>2.2610275936862399E-2</v>
      </c>
      <c r="C8" s="90">
        <f>(VLOOKUP($A7,'Occupancy Raw Data'!$B$8:$BE$45,'Occupancy Raw Data'!AU$3,FALSE))/100</f>
        <v>1.6084286850468702E-2</v>
      </c>
      <c r="D8" s="90">
        <f>(VLOOKUP($A7,'Occupancy Raw Data'!$B$8:$BE$45,'Occupancy Raw Data'!AV$3,FALSE))/100</f>
        <v>1.9133155338802502E-2</v>
      </c>
      <c r="E8" s="90">
        <f>(VLOOKUP($A7,'Occupancy Raw Data'!$B$8:$BE$45,'Occupancy Raw Data'!AW$3,FALSE))/100</f>
        <v>-9.23744061257494E-3</v>
      </c>
      <c r="F8" s="90">
        <f>(VLOOKUP($A7,'Occupancy Raw Data'!$B$8:$BE$45,'Occupancy Raw Data'!AX$3,FALSE))/100</f>
        <v>-1.90883215204606E-2</v>
      </c>
      <c r="G8" s="90">
        <f>(VLOOKUP($A7,'Occupancy Raw Data'!$B$8:$BE$45,'Occupancy Raw Data'!AY$3,FALSE))/100</f>
        <v>4.8623862870837099E-3</v>
      </c>
      <c r="H8" s="91">
        <f>(VLOOKUP($A7,'Occupancy Raw Data'!$B$8:$BE$45,'Occupancy Raw Data'!BA$3,FALSE))/100</f>
        <v>-1.7498952834885298E-2</v>
      </c>
      <c r="I8" s="91">
        <f>(VLOOKUP($A7,'Occupancy Raw Data'!$B$8:$BE$45,'Occupancy Raw Data'!BB$3,FALSE))/100</f>
        <v>-3.2399411981287603E-2</v>
      </c>
      <c r="J8" s="90">
        <f>(VLOOKUP($A7,'Occupancy Raw Data'!$B$8:$BE$45,'Occupancy Raw Data'!BC$3,FALSE))/100</f>
        <v>-2.5083908192867699E-2</v>
      </c>
      <c r="K8" s="92">
        <f>(VLOOKUP($A7,'Occupancy Raw Data'!$B$8:$BE$45,'Occupancy Raw Data'!BE$3,FALSE))/100</f>
        <v>-4.9189183098480495E-3</v>
      </c>
      <c r="M8" s="89">
        <f>(VLOOKUP($A7,'ADR Raw Data'!$B$6:$BE$49,'ADR Raw Data'!AT$1,FALSE))/100</f>
        <v>1.0334377393031001E-2</v>
      </c>
      <c r="N8" s="90">
        <f>(VLOOKUP($A7,'ADR Raw Data'!$B$6:$BE$49,'ADR Raw Data'!AU$1,FALSE))/100</f>
        <v>1.0715582922946401E-2</v>
      </c>
      <c r="O8" s="90">
        <f>(VLOOKUP($A7,'ADR Raw Data'!$B$6:$BE$49,'ADR Raw Data'!AV$1,FALSE))/100</f>
        <v>2.2120136515109402E-2</v>
      </c>
      <c r="P8" s="90">
        <f>(VLOOKUP($A7,'ADR Raw Data'!$B$6:$BE$49,'ADR Raw Data'!AW$1,FALSE))/100</f>
        <v>2.2457123068346699E-2</v>
      </c>
      <c r="Q8" s="90">
        <f>(VLOOKUP($A7,'ADR Raw Data'!$B$6:$BE$49,'ADR Raw Data'!AX$1,FALSE))/100</f>
        <v>1.29919366722048E-2</v>
      </c>
      <c r="R8" s="90">
        <f>(VLOOKUP($A7,'ADR Raw Data'!$B$6:$BE$49,'ADR Raw Data'!AY$1,FALSE))/100</f>
        <v>1.6267027723835602E-2</v>
      </c>
      <c r="S8" s="91">
        <f>(VLOOKUP($A7,'ADR Raw Data'!$B$6:$BE$49,'ADR Raw Data'!BA$1,FALSE))/100</f>
        <v>5.4360588010109699E-3</v>
      </c>
      <c r="T8" s="91">
        <f>(VLOOKUP($A7,'ADR Raw Data'!$B$6:$BE$49,'ADR Raw Data'!BB$1,FALSE))/100</f>
        <v>1.5290197990007001E-4</v>
      </c>
      <c r="U8" s="90">
        <f>(VLOOKUP($A7,'ADR Raw Data'!$B$6:$BE$49,'ADR Raw Data'!BC$1,FALSE))/100</f>
        <v>2.6742311616375098E-3</v>
      </c>
      <c r="V8" s="92">
        <f>(VLOOKUP($A7,'ADR Raw Data'!$B$6:$BE$49,'ADR Raw Data'!BE$1,FALSE))/100</f>
        <v>1.12956512647271E-2</v>
      </c>
      <c r="X8" s="89">
        <f>(VLOOKUP($A7,'RevPAR Raw Data'!$B$6:$BE$49,'RevPAR Raw Data'!AT$1,FALSE))/100</f>
        <v>3.3178316454385598E-2</v>
      </c>
      <c r="Y8" s="90">
        <f>(VLOOKUP($A7,'RevPAR Raw Data'!$B$6:$BE$49,'RevPAR Raw Data'!AU$1,FALSE))/100</f>
        <v>2.6972222282917801E-2</v>
      </c>
      <c r="Z8" s="90">
        <f>(VLOOKUP($A7,'RevPAR Raw Data'!$B$6:$BE$49,'RevPAR Raw Data'!AV$1,FALSE))/100</f>
        <v>4.1676519861971101E-2</v>
      </c>
      <c r="AA8" s="90">
        <f>(VLOOKUP($A7,'RevPAR Raw Data'!$B$6:$BE$49,'RevPAR Raw Data'!AW$1,FALSE))/100</f>
        <v>1.3012236115098601E-2</v>
      </c>
      <c r="AB8" s="90">
        <f>(VLOOKUP($A7,'RevPAR Raw Data'!$B$6:$BE$49,'RevPAR Raw Data'!AX$1,FALSE))/100</f>
        <v>-6.3443791126282702E-3</v>
      </c>
      <c r="AC8" s="90">
        <f>(VLOOKUP($A7,'RevPAR Raw Data'!$B$6:$BE$49,'RevPAR Raw Data'!AY$1,FALSE))/100</f>
        <v>2.1208510583455298E-2</v>
      </c>
      <c r="AD8" s="91">
        <f>(VLOOKUP($A7,'RevPAR Raw Data'!$B$6:$BE$49,'RevPAR Raw Data'!BA$1,FALSE))/100</f>
        <v>-1.2158019370440899E-2</v>
      </c>
      <c r="AE8" s="91">
        <f>(VLOOKUP($A7,'RevPAR Raw Data'!$B$6:$BE$49,'RevPAR Raw Data'!BB$1,FALSE))/100</f>
        <v>-3.2251463935627098E-2</v>
      </c>
      <c r="AF8" s="90">
        <f>(VLOOKUP($A7,'RevPAR Raw Data'!$B$6:$BE$49,'RevPAR Raw Data'!BC$1,FALSE))/100</f>
        <v>-2.2476757200175199E-2</v>
      </c>
      <c r="AG8" s="92">
        <f>(VLOOKUP($A7,'RevPAR Raw Data'!$B$6:$BE$49,'RevPAR Raw Data'!BE$1,FALSE))/100</f>
        <v>6.3211705690513495E-3</v>
      </c>
    </row>
    <row r="9" spans="1:33" x14ac:dyDescent="0.25">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x14ac:dyDescent="0.25">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x14ac:dyDescent="0.25">
      <c r="A11" s="116" t="s">
        <v>112</v>
      </c>
      <c r="B11" s="93">
        <f>(VLOOKUP($A11,'Occupancy Raw Data'!$B$8:$BE$51,'Occupancy Raw Data'!AG$3,FALSE))/100</f>
        <v>0.44578417765440598</v>
      </c>
      <c r="C11" s="99">
        <f>(VLOOKUP($A11,'Occupancy Raw Data'!$B$8:$BE$51,'Occupancy Raw Data'!AH$3,FALSE))/100</f>
        <v>0.54623525329632105</v>
      </c>
      <c r="D11" s="99">
        <f>(VLOOKUP($A11,'Occupancy Raw Data'!$B$8:$BE$51,'Occupancy Raw Data'!AI$3,FALSE))/100</f>
        <v>0.58414295628036006</v>
      </c>
      <c r="E11" s="99">
        <f>(VLOOKUP($A11,'Occupancy Raw Data'!$B$8:$BE$51,'Occupancy Raw Data'!AJ$3,FALSE))/100</f>
        <v>0.56896252602359398</v>
      </c>
      <c r="F11" s="99">
        <f>(VLOOKUP($A11,'Occupancy Raw Data'!$B$8:$BE$51,'Occupancy Raw Data'!AK$3,FALSE))/100</f>
        <v>0.51795628036086006</v>
      </c>
      <c r="G11" s="100">
        <f>(VLOOKUP($A11,'Occupancy Raw Data'!$B$8:$BE$51,'Occupancy Raw Data'!AL$3,FALSE))/100</f>
        <v>0.53261623872310804</v>
      </c>
      <c r="H11" s="99">
        <f>(VLOOKUP($A11,'Occupancy Raw Data'!$B$8:$BE$51,'Occupancy Raw Data'!AN$3,FALSE))/100</f>
        <v>0.60400763358778597</v>
      </c>
      <c r="I11" s="99">
        <f>(VLOOKUP($A11,'Occupancy Raw Data'!$B$8:$BE$51,'Occupancy Raw Data'!AO$3,FALSE))/100</f>
        <v>0.64365024288688399</v>
      </c>
      <c r="J11" s="100">
        <f>(VLOOKUP($A11,'Occupancy Raw Data'!$B$8:$BE$51,'Occupancy Raw Data'!AP$3,FALSE))/100</f>
        <v>0.62382893823733498</v>
      </c>
      <c r="K11" s="94">
        <f>(VLOOKUP($A11,'Occupancy Raw Data'!$B$8:$BE$51,'Occupancy Raw Data'!AR$3,FALSE))/100</f>
        <v>0.55867701001288705</v>
      </c>
      <c r="M11" s="121">
        <f>VLOOKUP($A11,'ADR Raw Data'!$B$6:$BE$49,'ADR Raw Data'!AG$1,FALSE)</f>
        <v>270.16693909320799</v>
      </c>
      <c r="N11" s="122">
        <f>VLOOKUP($A11,'ADR Raw Data'!$B$6:$BE$49,'ADR Raw Data'!AH$1,FALSE)</f>
        <v>258.182302683817</v>
      </c>
      <c r="O11" s="122">
        <f>VLOOKUP($A11,'ADR Raw Data'!$B$6:$BE$49,'ADR Raw Data'!AI$1,FALSE)</f>
        <v>267.79435402435399</v>
      </c>
      <c r="P11" s="122">
        <f>VLOOKUP($A11,'ADR Raw Data'!$B$6:$BE$49,'ADR Raw Data'!AJ$1,FALSE)</f>
        <v>275.87155054124099</v>
      </c>
      <c r="Q11" s="122">
        <f>VLOOKUP($A11,'ADR Raw Data'!$B$6:$BE$49,'ADR Raw Data'!AK$1,FALSE)</f>
        <v>268.27704739574602</v>
      </c>
      <c r="R11" s="123">
        <f>VLOOKUP($A11,'ADR Raw Data'!$B$6:$BE$49,'ADR Raw Data'!AL$1,FALSE)</f>
        <v>268.03950456026001</v>
      </c>
      <c r="S11" s="122">
        <f>VLOOKUP($A11,'ADR Raw Data'!$B$6:$BE$49,'ADR Raw Data'!AN$1,FALSE)</f>
        <v>330.36826367944798</v>
      </c>
      <c r="T11" s="122">
        <f>VLOOKUP($A11,'ADR Raw Data'!$B$6:$BE$49,'ADR Raw Data'!AO$1,FALSE)</f>
        <v>324.494535040431</v>
      </c>
      <c r="U11" s="123">
        <f>VLOOKUP($A11,'ADR Raw Data'!$B$6:$BE$49,'ADR Raw Data'!AP$1,FALSE)</f>
        <v>327.33808454425298</v>
      </c>
      <c r="V11" s="124">
        <f>VLOOKUP($A11,'ADR Raw Data'!$B$6:$BE$49,'ADR Raw Data'!AR$1,FALSE)</f>
        <v>286.95775480779798</v>
      </c>
      <c r="X11" s="121">
        <f>VLOOKUP($A11,'RevPAR Raw Data'!$B$6:$BE$49,'RevPAR Raw Data'!AG$1,FALSE)</f>
        <v>120.436146773074</v>
      </c>
      <c r="Y11" s="122">
        <f>VLOOKUP($A11,'RevPAR Raw Data'!$B$6:$BE$49,'RevPAR Raw Data'!AH$1,FALSE)</f>
        <v>141.02827550312199</v>
      </c>
      <c r="Z11" s="122">
        <f>VLOOKUP($A11,'RevPAR Raw Data'!$B$6:$BE$49,'RevPAR Raw Data'!AI$1,FALSE)</f>
        <v>156.430185634975</v>
      </c>
      <c r="AA11" s="122">
        <f>VLOOKUP($A11,'RevPAR Raw Data'!$B$6:$BE$49,'RevPAR Raw Data'!AJ$1,FALSE)</f>
        <v>156.96057425398999</v>
      </c>
      <c r="AB11" s="122">
        <f>VLOOKUP($A11,'RevPAR Raw Data'!$B$6:$BE$49,'RevPAR Raw Data'!AK$1,FALSE)</f>
        <v>138.955781575294</v>
      </c>
      <c r="AC11" s="123">
        <f>VLOOKUP($A11,'RevPAR Raw Data'!$B$6:$BE$49,'RevPAR Raw Data'!AL$1,FALSE)</f>
        <v>142.762192748091</v>
      </c>
      <c r="AD11" s="122">
        <f>VLOOKUP($A11,'RevPAR Raw Data'!$B$6:$BE$49,'RevPAR Raw Data'!AN$1,FALSE)</f>
        <v>199.54495315752899</v>
      </c>
      <c r="AE11" s="122">
        <f>VLOOKUP($A11,'RevPAR Raw Data'!$B$6:$BE$49,'RevPAR Raw Data'!AO$1,FALSE)</f>
        <v>208.86098629424001</v>
      </c>
      <c r="AF11" s="123">
        <f>VLOOKUP($A11,'RevPAR Raw Data'!$B$6:$BE$49,'RevPAR Raw Data'!AP$1,FALSE)</f>
        <v>204.202969725884</v>
      </c>
      <c r="AG11" s="124">
        <f>VLOOKUP($A11,'RevPAR Raw Data'!$B$6:$BE$49,'RevPAR Raw Data'!AR$1,FALSE)</f>
        <v>160.31670045603201</v>
      </c>
    </row>
    <row r="12" spans="1:33" x14ac:dyDescent="0.25">
      <c r="A12" s="101" t="s">
        <v>132</v>
      </c>
      <c r="B12" s="89">
        <f>(VLOOKUP($A11,'Occupancy Raw Data'!$B$8:$BE$51,'Occupancy Raw Data'!AT$3,FALSE))/100</f>
        <v>3.2855143855018698E-2</v>
      </c>
      <c r="C12" s="90">
        <f>(VLOOKUP($A11,'Occupancy Raw Data'!$B$8:$BE$51,'Occupancy Raw Data'!AU$3,FALSE))/100</f>
        <v>4.28576256481883E-3</v>
      </c>
      <c r="D12" s="90">
        <f>(VLOOKUP($A11,'Occupancy Raw Data'!$B$8:$BE$51,'Occupancy Raw Data'!AV$3,FALSE))/100</f>
        <v>-5.1327055092118698E-2</v>
      </c>
      <c r="E12" s="90">
        <f>(VLOOKUP($A11,'Occupancy Raw Data'!$B$8:$BE$51,'Occupancy Raw Data'!AW$3,FALSE))/100</f>
        <v>-6.7740355694989804E-2</v>
      </c>
      <c r="F12" s="90">
        <f>(VLOOKUP($A11,'Occupancy Raw Data'!$B$8:$BE$51,'Occupancy Raw Data'!AX$3,FALSE))/100</f>
        <v>-3.4176245822373698E-2</v>
      </c>
      <c r="G12" s="90">
        <f>(VLOOKUP($A11,'Occupancy Raw Data'!$B$8:$BE$51,'Occupancy Raw Data'!AY$3,FALSE))/100</f>
        <v>-2.7307432296807099E-2</v>
      </c>
      <c r="H12" s="91">
        <f>(VLOOKUP($A11,'Occupancy Raw Data'!$B$8:$BE$51,'Occupancy Raw Data'!BA$3,FALSE))/100</f>
        <v>4.7440640659392103E-2</v>
      </c>
      <c r="I12" s="91">
        <f>(VLOOKUP($A11,'Occupancy Raw Data'!$B$8:$BE$51,'Occupancy Raw Data'!BB$3,FALSE))/100</f>
        <v>-4.4620940139355005E-2</v>
      </c>
      <c r="J12" s="90">
        <f>(VLOOKUP($A11,'Occupancy Raw Data'!$B$8:$BE$51,'Occupancy Raw Data'!BC$3,FALSE))/100</f>
        <v>-2.1633466151504497E-3</v>
      </c>
      <c r="K12" s="92">
        <f>(VLOOKUP($A11,'Occupancy Raw Data'!$B$8:$BE$51,'Occupancy Raw Data'!BE$3,FALSE))/100</f>
        <v>-1.9424384554552799E-2</v>
      </c>
      <c r="M12" s="89">
        <f>(VLOOKUP($A11,'ADR Raw Data'!$B$6:$BE$49,'ADR Raw Data'!AT$1,FALSE))/100</f>
        <v>-2.9366497635697998E-4</v>
      </c>
      <c r="N12" s="90">
        <f>(VLOOKUP($A11,'ADR Raw Data'!$B$6:$BE$49,'ADR Raw Data'!AU$1,FALSE))/100</f>
        <v>-5.0453413782756591E-3</v>
      </c>
      <c r="O12" s="90">
        <f>(VLOOKUP($A11,'ADR Raw Data'!$B$6:$BE$49,'ADR Raw Data'!AV$1,FALSE))/100</f>
        <v>2.0731133156459899E-2</v>
      </c>
      <c r="P12" s="90">
        <f>(VLOOKUP($A11,'ADR Raw Data'!$B$6:$BE$49,'ADR Raw Data'!AW$1,FALSE))/100</f>
        <v>6.6679162959118299E-2</v>
      </c>
      <c r="Q12" s="90">
        <f>(VLOOKUP($A11,'ADR Raw Data'!$B$6:$BE$49,'ADR Raw Data'!AX$1,FALSE))/100</f>
        <v>4.0408829802970597E-3</v>
      </c>
      <c r="R12" s="90">
        <f>(VLOOKUP($A11,'ADR Raw Data'!$B$6:$BE$49,'ADR Raw Data'!AY$1,FALSE))/100</f>
        <v>1.8589844425314597E-2</v>
      </c>
      <c r="S12" s="91">
        <f>(VLOOKUP($A11,'ADR Raw Data'!$B$6:$BE$49,'ADR Raw Data'!BA$1,FALSE))/100</f>
        <v>5.8211111330648199E-2</v>
      </c>
      <c r="T12" s="91">
        <f>(VLOOKUP($A11,'ADR Raw Data'!$B$6:$BE$49,'ADR Raw Data'!BB$1,FALSE))/100</f>
        <v>-3.4884994079974903E-3</v>
      </c>
      <c r="U12" s="90">
        <f>(VLOOKUP($A11,'ADR Raw Data'!$B$6:$BE$49,'ADR Raw Data'!BC$1,FALSE))/100</f>
        <v>2.4743254271150497E-2</v>
      </c>
      <c r="V12" s="92">
        <f>(VLOOKUP($A11,'ADR Raw Data'!$B$6:$BE$49,'ADR Raw Data'!BE$1,FALSE))/100</f>
        <v>2.19499719303776E-2</v>
      </c>
      <c r="X12" s="89">
        <f>(VLOOKUP($A11,'RevPAR Raw Data'!$B$6:$BE$49,'RevPAR Raw Data'!AT$1,FALSE))/100</f>
        <v>3.2551830473618301E-2</v>
      </c>
      <c r="Y12" s="90">
        <f>(VLOOKUP($A11,'RevPAR Raw Data'!$B$6:$BE$49,'RevPAR Raw Data'!AU$1,FALSE))/100</f>
        <v>-7.8120194866257496E-4</v>
      </c>
      <c r="Z12" s="90">
        <f>(VLOOKUP($A11,'RevPAR Raw Data'!$B$6:$BE$49,'RevPAR Raw Data'!AV$1,FALSE))/100</f>
        <v>-3.16599899493024E-2</v>
      </c>
      <c r="AA12" s="90">
        <f>(VLOOKUP($A11,'RevPAR Raw Data'!$B$6:$BE$49,'RevPAR Raw Data'!AW$1,FALSE))/100</f>
        <v>-5.5780629521663908E-3</v>
      </c>
      <c r="AB12" s="90">
        <f>(VLOOKUP($A11,'RevPAR Raw Data'!$B$6:$BE$49,'RevPAR Raw Data'!AX$1,FALSE))/100</f>
        <v>-3.02734650521507E-2</v>
      </c>
      <c r="AC12" s="90">
        <f>(VLOOKUP($A11,'RevPAR Raw Data'!$B$6:$BE$49,'RevPAR Raw Data'!AY$1,FALSE))/100</f>
        <v>-9.2252287895449904E-3</v>
      </c>
      <c r="AD12" s="91">
        <f>(VLOOKUP($A11,'RevPAR Raw Data'!$B$6:$BE$49,'RevPAR Raw Data'!BA$1,FALSE))/100</f>
        <v>0.108413324405061</v>
      </c>
      <c r="AE12" s="91">
        <f>(VLOOKUP($A11,'RevPAR Raw Data'!$B$6:$BE$49,'RevPAR Raw Data'!BB$1,FALSE))/100</f>
        <v>-4.7953779424092E-2</v>
      </c>
      <c r="AF12" s="90">
        <f>(VLOOKUP($A11,'RevPAR Raw Data'!$B$6:$BE$49,'RevPAR Raw Data'!BC$1,FALSE))/100</f>
        <v>2.2526379420624802E-2</v>
      </c>
      <c r="AG12" s="92">
        <f>(VLOOKUP($A11,'RevPAR Raw Data'!$B$6:$BE$49,'RevPAR Raw Data'!BE$1,FALSE))/100</f>
        <v>2.0992226800875102E-3</v>
      </c>
    </row>
    <row r="13" spans="1:33" x14ac:dyDescent="0.25">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x14ac:dyDescent="0.25">
      <c r="A14" s="116" t="s">
        <v>113</v>
      </c>
      <c r="B14" s="93">
        <f>(VLOOKUP($A14,'Occupancy Raw Data'!$B$8:$BE$51,'Occupancy Raw Data'!AG$3,FALSE))/100</f>
        <v>0.47175009807409801</v>
      </c>
      <c r="C14" s="99">
        <f>(VLOOKUP($A14,'Occupancy Raw Data'!$B$8:$BE$51,'Occupancy Raw Data'!AH$3,FALSE))/100</f>
        <v>0.60941876271541995</v>
      </c>
      <c r="D14" s="99">
        <f>(VLOOKUP($A14,'Occupancy Raw Data'!$B$8:$BE$51,'Occupancy Raw Data'!AI$3,FALSE))/100</f>
        <v>0.70030380162574901</v>
      </c>
      <c r="E14" s="99">
        <f>(VLOOKUP($A14,'Occupancy Raw Data'!$B$8:$BE$51,'Occupancy Raw Data'!AJ$3,FALSE))/100</f>
        <v>0.67708532902719598</v>
      </c>
      <c r="F14" s="99">
        <f>(VLOOKUP($A14,'Occupancy Raw Data'!$B$8:$BE$51,'Occupancy Raw Data'!AK$3,FALSE))/100</f>
        <v>0.61179078742096993</v>
      </c>
      <c r="G14" s="100">
        <f>(VLOOKUP($A14,'Occupancy Raw Data'!$B$8:$BE$51,'Occupancy Raw Data'!AL$3,FALSE))/100</f>
        <v>0.61406975577268708</v>
      </c>
      <c r="H14" s="99">
        <f>(VLOOKUP($A14,'Occupancy Raw Data'!$B$8:$BE$51,'Occupancy Raw Data'!AN$3,FALSE))/100</f>
        <v>0.68817910611161193</v>
      </c>
      <c r="I14" s="99">
        <f>(VLOOKUP($A14,'Occupancy Raw Data'!$B$8:$BE$51,'Occupancy Raw Data'!AO$3,FALSE))/100</f>
        <v>0.716694910621549</v>
      </c>
      <c r="J14" s="100">
        <f>(VLOOKUP($A14,'Occupancy Raw Data'!$B$8:$BE$51,'Occupancy Raw Data'!AP$3,FALSE))/100</f>
        <v>0.702446562641029</v>
      </c>
      <c r="K14" s="94">
        <f>(VLOOKUP($A14,'Occupancy Raw Data'!$B$8:$BE$51,'Occupancy Raw Data'!AR$3,FALSE))/100</f>
        <v>0.63933236385622505</v>
      </c>
      <c r="M14" s="121">
        <f>VLOOKUP($A14,'ADR Raw Data'!$B$6:$BE$49,'ADR Raw Data'!AG$1,FALSE)</f>
        <v>167.08080527567699</v>
      </c>
      <c r="N14" s="122">
        <f>VLOOKUP($A14,'ADR Raw Data'!$B$6:$BE$49,'ADR Raw Data'!AH$1,FALSE)</f>
        <v>181.591966047395</v>
      </c>
      <c r="O14" s="122">
        <f>VLOOKUP($A14,'ADR Raw Data'!$B$6:$BE$49,'ADR Raw Data'!AI$1,FALSE)</f>
        <v>192.723298159221</v>
      </c>
      <c r="P14" s="122">
        <f>VLOOKUP($A14,'ADR Raw Data'!$B$6:$BE$49,'ADR Raw Data'!AJ$1,FALSE)</f>
        <v>188.06643176673401</v>
      </c>
      <c r="Q14" s="122">
        <f>VLOOKUP($A14,'ADR Raw Data'!$B$6:$BE$49,'ADR Raw Data'!AK$1,FALSE)</f>
        <v>172.95224697654299</v>
      </c>
      <c r="R14" s="123">
        <f>VLOOKUP($A14,'ADR Raw Data'!$B$6:$BE$49,'ADR Raw Data'!AL$1,FALSE)</f>
        <v>181.60751408433899</v>
      </c>
      <c r="S14" s="122">
        <f>VLOOKUP($A14,'ADR Raw Data'!$B$6:$BE$49,'ADR Raw Data'!AN$1,FALSE)</f>
        <v>177.98906829992501</v>
      </c>
      <c r="T14" s="122">
        <f>VLOOKUP($A14,'ADR Raw Data'!$B$6:$BE$49,'ADR Raw Data'!AO$1,FALSE)</f>
        <v>183.311095940912</v>
      </c>
      <c r="U14" s="123">
        <f>VLOOKUP($A14,'ADR Raw Data'!$B$6:$BE$49,'ADR Raw Data'!AP$1,FALSE)</f>
        <v>180.705877153703</v>
      </c>
      <c r="V14" s="124">
        <f>VLOOKUP($A14,'ADR Raw Data'!$B$6:$BE$49,'ADR Raw Data'!AR$1,FALSE)</f>
        <v>181.324336956499</v>
      </c>
      <c r="X14" s="121">
        <f>VLOOKUP($A14,'RevPAR Raw Data'!$B$6:$BE$49,'RevPAR Raw Data'!AG$1,FALSE)</f>
        <v>78.820386275100105</v>
      </c>
      <c r="Y14" s="122">
        <f>VLOOKUP($A14,'RevPAR Raw Data'!$B$6:$BE$49,'RevPAR Raw Data'!AH$1,FALSE)</f>
        <v>110.665551267664</v>
      </c>
      <c r="Z14" s="122">
        <f>VLOOKUP($A14,'RevPAR Raw Data'!$B$6:$BE$49,'RevPAR Raw Data'!AI$1,FALSE)</f>
        <v>134.964858362755</v>
      </c>
      <c r="AA14" s="122">
        <f>VLOOKUP($A14,'RevPAR Raw Data'!$B$6:$BE$49,'RevPAR Raw Data'!AJ$1,FALSE)</f>
        <v>127.33702183174999</v>
      </c>
      <c r="AB14" s="122">
        <f>VLOOKUP($A14,'RevPAR Raw Data'!$B$6:$BE$49,'RevPAR Raw Data'!AK$1,FALSE)</f>
        <v>105.81059136400501</v>
      </c>
      <c r="AC14" s="123">
        <f>VLOOKUP($A14,'RevPAR Raw Data'!$B$6:$BE$49,'RevPAR Raw Data'!AL$1,FALSE)</f>
        <v>111.519681820255</v>
      </c>
      <c r="AD14" s="122">
        <f>VLOOKUP($A14,'RevPAR Raw Data'!$B$6:$BE$49,'RevPAR Raw Data'!AN$1,FALSE)</f>
        <v>122.488357920281</v>
      </c>
      <c r="AE14" s="122">
        <f>VLOOKUP($A14,'RevPAR Raw Data'!$B$6:$BE$49,'RevPAR Raw Data'!AO$1,FALSE)</f>
        <v>131.37812952131</v>
      </c>
      <c r="AF14" s="123">
        <f>VLOOKUP($A14,'RevPAR Raw Data'!$B$6:$BE$49,'RevPAR Raw Data'!AP$1,FALSE)</f>
        <v>126.936222255651</v>
      </c>
      <c r="AG14" s="124">
        <f>VLOOKUP($A14,'RevPAR Raw Data'!$B$6:$BE$49,'RevPAR Raw Data'!AR$1,FALSE)</f>
        <v>115.92651697106101</v>
      </c>
    </row>
    <row r="15" spans="1:33" x14ac:dyDescent="0.25">
      <c r="A15" s="101" t="s">
        <v>132</v>
      </c>
      <c r="B15" s="89">
        <f>(VLOOKUP($A14,'Occupancy Raw Data'!$B$8:$BE$51,'Occupancy Raw Data'!AT$3,FALSE))/100</f>
        <v>2.6767602434365E-2</v>
      </c>
      <c r="C15" s="90">
        <f>(VLOOKUP($A14,'Occupancy Raw Data'!$B$8:$BE$51,'Occupancy Raw Data'!AU$3,FALSE))/100</f>
        <v>7.8416762397897199E-3</v>
      </c>
      <c r="D15" s="90">
        <f>(VLOOKUP($A14,'Occupancy Raw Data'!$B$8:$BE$51,'Occupancy Raw Data'!AV$3,FALSE))/100</f>
        <v>1.06217704424345E-2</v>
      </c>
      <c r="E15" s="90">
        <f>(VLOOKUP($A14,'Occupancy Raw Data'!$B$8:$BE$51,'Occupancy Raw Data'!AW$3,FALSE))/100</f>
        <v>-1.5083750318499799E-2</v>
      </c>
      <c r="F15" s="90">
        <f>(VLOOKUP($A14,'Occupancy Raw Data'!$B$8:$BE$51,'Occupancy Raw Data'!AX$3,FALSE))/100</f>
        <v>-2.0985624873442001E-2</v>
      </c>
      <c r="G15" s="90">
        <f>(VLOOKUP($A14,'Occupancy Raw Data'!$B$8:$BE$51,'Occupancy Raw Data'!AY$3,FALSE))/100</f>
        <v>2.9874436559835702E-4</v>
      </c>
      <c r="H15" s="91">
        <f>(VLOOKUP($A14,'Occupancy Raw Data'!$B$8:$BE$51,'Occupancy Raw Data'!BA$3,FALSE))/100</f>
        <v>-4.3719812703039299E-3</v>
      </c>
      <c r="I15" s="91">
        <f>(VLOOKUP($A14,'Occupancy Raw Data'!$B$8:$BE$51,'Occupancy Raw Data'!BB$3,FALSE))/100</f>
        <v>-2.5902106350378401E-2</v>
      </c>
      <c r="J15" s="90">
        <f>(VLOOKUP($A14,'Occupancy Raw Data'!$B$8:$BE$51,'Occupancy Raw Data'!BC$3,FALSE))/100</f>
        <v>-1.54597525276219E-2</v>
      </c>
      <c r="K15" s="92">
        <f>(VLOOKUP($A14,'Occupancy Raw Data'!$B$8:$BE$51,'Occupancy Raw Data'!BE$3,FALSE))/100</f>
        <v>-4.7226574695199705E-3</v>
      </c>
      <c r="M15" s="89">
        <f>(VLOOKUP($A14,'ADR Raw Data'!$B$6:$BE$49,'ADR Raw Data'!AT$1,FALSE))/100</f>
        <v>3.4243951590819002E-4</v>
      </c>
      <c r="N15" s="90">
        <f>(VLOOKUP($A14,'ADR Raw Data'!$B$6:$BE$49,'ADR Raw Data'!AU$1,FALSE))/100</f>
        <v>5.6844331290401796E-3</v>
      </c>
      <c r="O15" s="90">
        <f>(VLOOKUP($A14,'ADR Raw Data'!$B$6:$BE$49,'ADR Raw Data'!AV$1,FALSE))/100</f>
        <v>2.6074671069566603E-2</v>
      </c>
      <c r="P15" s="90">
        <f>(VLOOKUP($A14,'ADR Raw Data'!$B$6:$BE$49,'ADR Raw Data'!AW$1,FALSE))/100</f>
        <v>2.5918883483402801E-2</v>
      </c>
      <c r="Q15" s="90">
        <f>(VLOOKUP($A14,'ADR Raw Data'!$B$6:$BE$49,'ADR Raw Data'!AX$1,FALSE))/100</f>
        <v>2.7081730939566298E-2</v>
      </c>
      <c r="R15" s="90">
        <f>(VLOOKUP($A14,'ADR Raw Data'!$B$6:$BE$49,'ADR Raw Data'!AY$1,FALSE))/100</f>
        <v>1.8464936900550798E-2</v>
      </c>
      <c r="S15" s="91">
        <f>(VLOOKUP($A14,'ADR Raw Data'!$B$6:$BE$49,'ADR Raw Data'!BA$1,FALSE))/100</f>
        <v>2.1490116858683697E-2</v>
      </c>
      <c r="T15" s="91">
        <f>(VLOOKUP($A14,'ADR Raw Data'!$B$6:$BE$49,'ADR Raw Data'!BB$1,FALSE))/100</f>
        <v>2.1121550644524999E-2</v>
      </c>
      <c r="U15" s="90">
        <f>(VLOOKUP($A14,'ADR Raw Data'!$B$6:$BE$49,'ADR Raw Data'!BC$1,FALSE))/100</f>
        <v>2.11431502844441E-2</v>
      </c>
      <c r="V15" s="92">
        <f>(VLOOKUP($A14,'ADR Raw Data'!$B$6:$BE$49,'ADR Raw Data'!BE$1,FALSE))/100</f>
        <v>1.9329217414378999E-2</v>
      </c>
      <c r="X15" s="89">
        <f>(VLOOKUP($A14,'RevPAR Raw Data'!$B$6:$BE$49,'RevPAR Raw Data'!AT$1,FALSE))/100</f>
        <v>2.7119208235092798E-2</v>
      </c>
      <c r="Y15" s="90">
        <f>(VLOOKUP($A14,'RevPAR Raw Data'!$B$6:$BE$49,'RevPAR Raw Data'!AU$1,FALSE))/100</f>
        <v>1.35706848530345E-2</v>
      </c>
      <c r="Z15" s="90">
        <f>(VLOOKUP($A14,'RevPAR Raw Data'!$B$6:$BE$49,'RevPAR Raw Data'!AV$1,FALSE))/100</f>
        <v>3.6973400682464103E-2</v>
      </c>
      <c r="AA15" s="90">
        <f>(VLOOKUP($A14,'RevPAR Raw Data'!$B$6:$BE$49,'RevPAR Raw Data'!AW$1,FALSE))/100</f>
        <v>1.0444179197904999E-2</v>
      </c>
      <c r="AB15" s="90">
        <f>(VLOOKUP($A14,'RevPAR Raw Data'!$B$6:$BE$49,'RevPAR Raw Data'!AX$1,FALSE))/100</f>
        <v>5.5277790197030994E-3</v>
      </c>
      <c r="AC15" s="90">
        <f>(VLOOKUP($A14,'RevPAR Raw Data'!$B$6:$BE$49,'RevPAR Raw Data'!AY$1,FALSE))/100</f>
        <v>1.8769197562009302E-2</v>
      </c>
      <c r="AD15" s="91">
        <f>(VLOOKUP($A14,'RevPAR Raw Data'!$B$6:$BE$49,'RevPAR Raw Data'!BA$1,FALSE))/100</f>
        <v>1.7024181199977E-2</v>
      </c>
      <c r="AE15" s="91">
        <f>(VLOOKUP($A14,'RevPAR Raw Data'!$B$6:$BE$49,'RevPAR Raw Data'!BB$1,FALSE))/100</f>
        <v>-5.3276483569328304E-3</v>
      </c>
      <c r="AF15" s="90">
        <f>(VLOOKUP($A14,'RevPAR Raw Data'!$B$6:$BE$49,'RevPAR Raw Data'!BC$1,FALSE))/100</f>
        <v>5.3565298857703005E-3</v>
      </c>
      <c r="AG15" s="92">
        <f>(VLOOKUP($A14,'RevPAR Raw Data'!$B$6:$BE$49,'RevPAR Raw Data'!BE$1,FALSE))/100</f>
        <v>1.4515274671857099E-2</v>
      </c>
    </row>
    <row r="16" spans="1:33" x14ac:dyDescent="0.25">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5">
      <c r="A17" s="116" t="s">
        <v>114</v>
      </c>
      <c r="B17" s="93">
        <f>(VLOOKUP($A17,'Occupancy Raw Data'!$B$8:$BE$51,'Occupancy Raw Data'!AG$3,FALSE))/100</f>
        <v>0.47352421456168103</v>
      </c>
      <c r="C17" s="99">
        <f>(VLOOKUP($A17,'Occupancy Raw Data'!$B$8:$BE$51,'Occupancy Raw Data'!AH$3,FALSE))/100</f>
        <v>0.61008865195124107</v>
      </c>
      <c r="D17" s="99">
        <f>(VLOOKUP($A17,'Occupancy Raw Data'!$B$8:$BE$51,'Occupancy Raw Data'!AI$3,FALSE))/100</f>
        <v>0.68973217631101702</v>
      </c>
      <c r="E17" s="99">
        <f>(VLOOKUP($A17,'Occupancy Raw Data'!$B$8:$BE$51,'Occupancy Raw Data'!AJ$3,FALSE))/100</f>
        <v>0.676033751479999</v>
      </c>
      <c r="F17" s="99">
        <f>(VLOOKUP($A17,'Occupancy Raw Data'!$B$8:$BE$51,'Occupancy Raw Data'!AK$3,FALSE))/100</f>
        <v>0.61460066244023703</v>
      </c>
      <c r="G17" s="100">
        <f>(VLOOKUP($A17,'Occupancy Raw Data'!$B$8:$BE$51,'Occupancy Raw Data'!AL$3,FALSE))/100</f>
        <v>0.61277249232152198</v>
      </c>
      <c r="H17" s="99">
        <f>(VLOOKUP($A17,'Occupancy Raw Data'!$B$8:$BE$51,'Occupancy Raw Data'!AN$3,FALSE))/100</f>
        <v>0.70248435113360597</v>
      </c>
      <c r="I17" s="99">
        <f>(VLOOKUP($A17,'Occupancy Raw Data'!$B$8:$BE$51,'Occupancy Raw Data'!AO$3,FALSE))/100</f>
        <v>0.72748492511184493</v>
      </c>
      <c r="J17" s="100">
        <f>(VLOOKUP($A17,'Occupancy Raw Data'!$B$8:$BE$51,'Occupancy Raw Data'!AP$3,FALSE))/100</f>
        <v>0.71498978377528699</v>
      </c>
      <c r="K17" s="94">
        <f>(VLOOKUP($A17,'Occupancy Raw Data'!$B$8:$BE$51,'Occupancy Raw Data'!AR$3,FALSE))/100</f>
        <v>0.64199633668281397</v>
      </c>
      <c r="M17" s="121">
        <f>VLOOKUP($A17,'ADR Raw Data'!$B$6:$BE$49,'ADR Raw Data'!AG$1,FALSE)</f>
        <v>127.97839110085</v>
      </c>
      <c r="N17" s="122">
        <f>VLOOKUP($A17,'ADR Raw Data'!$B$6:$BE$49,'ADR Raw Data'!AH$1,FALSE)</f>
        <v>139.575027980496</v>
      </c>
      <c r="O17" s="122">
        <f>VLOOKUP($A17,'ADR Raw Data'!$B$6:$BE$49,'ADR Raw Data'!AI$1,FALSE)</f>
        <v>147.11025513878801</v>
      </c>
      <c r="P17" s="122">
        <f>VLOOKUP($A17,'ADR Raw Data'!$B$6:$BE$49,'ADR Raw Data'!AJ$1,FALSE)</f>
        <v>145.29704474002</v>
      </c>
      <c r="Q17" s="122">
        <f>VLOOKUP($A17,'ADR Raw Data'!$B$6:$BE$49,'ADR Raw Data'!AK$1,FALSE)</f>
        <v>135.86316870128101</v>
      </c>
      <c r="R17" s="123">
        <f>VLOOKUP($A17,'ADR Raw Data'!$B$6:$BE$49,'ADR Raw Data'!AL$1,FALSE)</f>
        <v>139.995417075376</v>
      </c>
      <c r="S17" s="122">
        <f>VLOOKUP($A17,'ADR Raw Data'!$B$6:$BE$49,'ADR Raw Data'!AN$1,FALSE)</f>
        <v>140.52771528646301</v>
      </c>
      <c r="T17" s="122">
        <f>VLOOKUP($A17,'ADR Raw Data'!$B$6:$BE$49,'ADR Raw Data'!AO$1,FALSE)</f>
        <v>140.64282461838101</v>
      </c>
      <c r="U17" s="123">
        <f>VLOOKUP($A17,'ADR Raw Data'!$B$6:$BE$49,'ADR Raw Data'!AP$1,FALSE)</f>
        <v>140.58629988214599</v>
      </c>
      <c r="V17" s="124">
        <f>VLOOKUP($A17,'ADR Raw Data'!$B$6:$BE$49,'ADR Raw Data'!AR$1,FALSE)</f>
        <v>140.183557282197</v>
      </c>
      <c r="X17" s="121">
        <f>VLOOKUP($A17,'RevPAR Raw Data'!$B$6:$BE$49,'RevPAR Raw Data'!AG$1,FALSE)</f>
        <v>60.600867126898002</v>
      </c>
      <c r="Y17" s="122">
        <f>VLOOKUP($A17,'RevPAR Raw Data'!$B$6:$BE$49,'RevPAR Raw Data'!AH$1,FALSE)</f>
        <v>85.1531406666777</v>
      </c>
      <c r="Z17" s="122">
        <f>VLOOKUP($A17,'RevPAR Raw Data'!$B$6:$BE$49,'RevPAR Raw Data'!AI$1,FALSE)</f>
        <v>101.46667643454499</v>
      </c>
      <c r="AA17" s="122">
        <f>VLOOKUP($A17,'RevPAR Raw Data'!$B$6:$BE$49,'RevPAR Raw Data'!AJ$1,FALSE)</f>
        <v>98.2257062345533</v>
      </c>
      <c r="AB17" s="122">
        <f>VLOOKUP($A17,'RevPAR Raw Data'!$B$6:$BE$49,'RevPAR Raw Data'!AK$1,FALSE)</f>
        <v>83.501593485037304</v>
      </c>
      <c r="AC17" s="123">
        <f>VLOOKUP($A17,'RevPAR Raw Data'!$B$6:$BE$49,'RevPAR Raw Data'!AL$1,FALSE)</f>
        <v>85.785340634869499</v>
      </c>
      <c r="AD17" s="122">
        <f>VLOOKUP($A17,'RevPAR Raw Data'!$B$6:$BE$49,'RevPAR Raw Data'!AN$1,FALSE)</f>
        <v>98.718520889299796</v>
      </c>
      <c r="AE17" s="122">
        <f>VLOOKUP($A17,'RevPAR Raw Data'!$B$6:$BE$49,'RevPAR Raw Data'!AO$1,FALSE)</f>
        <v>102.315534735021</v>
      </c>
      <c r="AF17" s="123">
        <f>VLOOKUP($A17,'RevPAR Raw Data'!$B$6:$BE$49,'RevPAR Raw Data'!AP$1,FALSE)</f>
        <v>100.517768154503</v>
      </c>
      <c r="AG17" s="124">
        <f>VLOOKUP($A17,'RevPAR Raw Data'!$B$6:$BE$49,'RevPAR Raw Data'!AR$1,FALSE)</f>
        <v>89.997330238336403</v>
      </c>
    </row>
    <row r="18" spans="1:33" x14ac:dyDescent="0.25">
      <c r="A18" s="101" t="s">
        <v>132</v>
      </c>
      <c r="B18" s="89">
        <f>(VLOOKUP($A17,'Occupancy Raw Data'!$B$8:$BE$51,'Occupancy Raw Data'!AT$3,FALSE))/100</f>
        <v>1.1525439579010598E-2</v>
      </c>
      <c r="C18" s="90">
        <f>(VLOOKUP($A17,'Occupancy Raw Data'!$B$8:$BE$51,'Occupancy Raw Data'!AU$3,FALSE))/100</f>
        <v>-6.5956269554195892E-4</v>
      </c>
      <c r="D18" s="90">
        <f>(VLOOKUP($A17,'Occupancy Raw Data'!$B$8:$BE$51,'Occupancy Raw Data'!AV$3,FALSE))/100</f>
        <v>1.29484984182498E-2</v>
      </c>
      <c r="E18" s="90">
        <f>(VLOOKUP($A17,'Occupancy Raw Data'!$B$8:$BE$51,'Occupancy Raw Data'!AW$3,FALSE))/100</f>
        <v>-1.9919250218141799E-2</v>
      </c>
      <c r="F18" s="90">
        <f>(VLOOKUP($A17,'Occupancy Raw Data'!$B$8:$BE$51,'Occupancy Raw Data'!AX$3,FALSE))/100</f>
        <v>-3.6012014522941095E-2</v>
      </c>
      <c r="G18" s="90">
        <f>(VLOOKUP($A17,'Occupancy Raw Data'!$B$8:$BE$51,'Occupancy Raw Data'!AY$3,FALSE))/100</f>
        <v>-7.45319491777785E-3</v>
      </c>
      <c r="H18" s="91">
        <f>(VLOOKUP($A17,'Occupancy Raw Data'!$B$8:$BE$51,'Occupancy Raw Data'!BA$3,FALSE))/100</f>
        <v>-3.8284988369306501E-2</v>
      </c>
      <c r="I18" s="91">
        <f>(VLOOKUP($A17,'Occupancy Raw Data'!$B$8:$BE$51,'Occupancy Raw Data'!BB$3,FALSE))/100</f>
        <v>-4.2562105891220198E-2</v>
      </c>
      <c r="J18" s="90">
        <f>(VLOOKUP($A17,'Occupancy Raw Data'!$B$8:$BE$51,'Occupancy Raw Data'!BC$3,FALSE))/100</f>
        <v>-4.0458794991441997E-2</v>
      </c>
      <c r="K18" s="92">
        <f>(VLOOKUP($A17,'Occupancy Raw Data'!$B$8:$BE$51,'Occupancy Raw Data'!BE$3,FALSE))/100</f>
        <v>-1.81705923497513E-2</v>
      </c>
      <c r="M18" s="89">
        <f>(VLOOKUP($A17,'ADR Raw Data'!$B$6:$BE$49,'ADR Raw Data'!AT$1,FALSE))/100</f>
        <v>9.2050887618413506E-3</v>
      </c>
      <c r="N18" s="90">
        <f>(VLOOKUP($A17,'ADR Raw Data'!$B$6:$BE$49,'ADR Raw Data'!AU$1,FALSE))/100</f>
        <v>1.8618786889537598E-2</v>
      </c>
      <c r="O18" s="90">
        <f>(VLOOKUP($A17,'ADR Raw Data'!$B$6:$BE$49,'ADR Raw Data'!AV$1,FALSE))/100</f>
        <v>3.3165641979061203E-2</v>
      </c>
      <c r="P18" s="90">
        <f>(VLOOKUP($A17,'ADR Raw Data'!$B$6:$BE$49,'ADR Raw Data'!AW$1,FALSE))/100</f>
        <v>3.2871602389671198E-2</v>
      </c>
      <c r="Q18" s="90">
        <f>(VLOOKUP($A17,'ADR Raw Data'!$B$6:$BE$49,'ADR Raw Data'!AX$1,FALSE))/100</f>
        <v>1.4764091318589301E-2</v>
      </c>
      <c r="R18" s="90">
        <f>(VLOOKUP($A17,'ADR Raw Data'!$B$6:$BE$49,'ADR Raw Data'!AY$1,FALSE))/100</f>
        <v>2.3166255544565102E-2</v>
      </c>
      <c r="S18" s="91">
        <f>(VLOOKUP($A17,'ADR Raw Data'!$B$6:$BE$49,'ADR Raw Data'!BA$1,FALSE))/100</f>
        <v>-1.4099298069301599E-3</v>
      </c>
      <c r="T18" s="91">
        <f>(VLOOKUP($A17,'ADR Raw Data'!$B$6:$BE$49,'ADR Raw Data'!BB$1,FALSE))/100</f>
        <v>8.3381305125679409E-5</v>
      </c>
      <c r="U18" s="90">
        <f>(VLOOKUP($A17,'ADR Raw Data'!$B$6:$BE$49,'ADR Raw Data'!BC$1,FALSE))/100</f>
        <v>-6.4955200488271995E-4</v>
      </c>
      <c r="V18" s="92">
        <f>(VLOOKUP($A17,'ADR Raw Data'!$B$6:$BE$49,'ADR Raw Data'!BE$1,FALSE))/100</f>
        <v>1.52354218959731E-2</v>
      </c>
      <c r="X18" s="89">
        <f>(VLOOKUP($A17,'RevPAR Raw Data'!$B$6:$BE$49,'RevPAR Raw Data'!AT$1,FALSE))/100</f>
        <v>2.0836621035195999E-2</v>
      </c>
      <c r="Y18" s="90">
        <f>(VLOOKUP($A17,'RevPAR Raw Data'!$B$6:$BE$49,'RevPAR Raw Data'!AU$1,FALSE))/100</f>
        <v>1.7946943936727099E-2</v>
      </c>
      <c r="Z18" s="90">
        <f>(VLOOKUP($A17,'RevPAR Raw Data'!$B$6:$BE$49,'RevPAR Raw Data'!AV$1,FALSE))/100</f>
        <v>4.6543585660017095E-2</v>
      </c>
      <c r="AA18" s="90">
        <f>(VLOOKUP($A17,'RevPAR Raw Data'!$B$6:$BE$49,'RevPAR Raw Data'!AW$1,FALSE))/100</f>
        <v>1.2297574498458199E-2</v>
      </c>
      <c r="AB18" s="90">
        <f>(VLOOKUP($A17,'RevPAR Raw Data'!$B$6:$BE$49,'RevPAR Raw Data'!AX$1,FALSE))/100</f>
        <v>-2.1779607875334901E-2</v>
      </c>
      <c r="AC18" s="90">
        <f>(VLOOKUP($A17,'RevPAR Raw Data'!$B$6:$BE$49,'RevPAR Raw Data'!AY$1,FALSE))/100</f>
        <v>1.5540398008698499E-2</v>
      </c>
      <c r="AD18" s="91">
        <f>(VLOOKUP($A17,'RevPAR Raw Data'!$B$6:$BE$49,'RevPAR Raw Data'!BA$1,FALSE))/100</f>
        <v>-3.9640939029976799E-2</v>
      </c>
      <c r="AE18" s="91">
        <f>(VLOOKUP($A17,'RevPAR Raw Data'!$B$6:$BE$49,'RevPAR Raw Data'!BB$1,FALSE))/100</f>
        <v>-4.2482273470032597E-2</v>
      </c>
      <c r="AF18" s="90">
        <f>(VLOOKUP($A17,'RevPAR Raw Data'!$B$6:$BE$49,'RevPAR Raw Data'!BC$1,FALSE))/100</f>
        <v>-4.1082066904922901E-2</v>
      </c>
      <c r="AG18" s="92">
        <f>(VLOOKUP($A17,'RevPAR Raw Data'!$B$6:$BE$49,'RevPAR Raw Data'!BE$1,FALSE))/100</f>
        <v>-3.2120070943264501E-3</v>
      </c>
    </row>
    <row r="19" spans="1:33" x14ac:dyDescent="0.25">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5">
      <c r="A20" s="116" t="s">
        <v>115</v>
      </c>
      <c r="B20" s="93">
        <f>(VLOOKUP($A20,'Occupancy Raw Data'!$B$8:$BE$51,'Occupancy Raw Data'!AG$3,FALSE))/100</f>
        <v>0.42862713572662597</v>
      </c>
      <c r="C20" s="99">
        <f>(VLOOKUP($A20,'Occupancy Raw Data'!$B$8:$BE$51,'Occupancy Raw Data'!AH$3,FALSE))/100</f>
        <v>0.55875647917066606</v>
      </c>
      <c r="D20" s="99">
        <f>(VLOOKUP($A20,'Occupancy Raw Data'!$B$8:$BE$51,'Occupancy Raw Data'!AI$3,FALSE))/100</f>
        <v>0.60628239585332999</v>
      </c>
      <c r="E20" s="99">
        <f>(VLOOKUP($A20,'Occupancy Raw Data'!$B$8:$BE$51,'Occupancy Raw Data'!AJ$3,FALSE))/100</f>
        <v>0.602802841236321</v>
      </c>
      <c r="F20" s="99">
        <f>(VLOOKUP($A20,'Occupancy Raw Data'!$B$8:$BE$51,'Occupancy Raw Data'!AK$3,FALSE))/100</f>
        <v>0.57520637358418103</v>
      </c>
      <c r="G20" s="100">
        <f>(VLOOKUP($A20,'Occupancy Raw Data'!$B$8:$BE$51,'Occupancy Raw Data'!AL$3,FALSE))/100</f>
        <v>0.55433504511422493</v>
      </c>
      <c r="H20" s="99">
        <f>(VLOOKUP($A20,'Occupancy Raw Data'!$B$8:$BE$51,'Occupancy Raw Data'!AN$3,FALSE))/100</f>
        <v>0.6684404396237279</v>
      </c>
      <c r="I20" s="99">
        <f>(VLOOKUP($A20,'Occupancy Raw Data'!$B$8:$BE$51,'Occupancy Raw Data'!AO$3,FALSE))/100</f>
        <v>0.68413443079285796</v>
      </c>
      <c r="J20" s="100">
        <f>(VLOOKUP($A20,'Occupancy Raw Data'!$B$8:$BE$51,'Occupancy Raw Data'!AP$3,FALSE))/100</f>
        <v>0.67628743520829304</v>
      </c>
      <c r="K20" s="94">
        <f>(VLOOKUP($A20,'Occupancy Raw Data'!$B$8:$BE$51,'Occupancy Raw Data'!AR$3,FALSE))/100</f>
        <v>0.589178585141101</v>
      </c>
      <c r="M20" s="121">
        <f>VLOOKUP($A20,'ADR Raw Data'!$B$6:$BE$49,'ADR Raw Data'!AG$1,FALSE)</f>
        <v>104.53587470432601</v>
      </c>
      <c r="N20" s="122">
        <f>VLOOKUP($A20,'ADR Raw Data'!$B$6:$BE$49,'ADR Raw Data'!AH$1,FALSE)</f>
        <v>109.10137140587</v>
      </c>
      <c r="O20" s="122">
        <f>VLOOKUP($A20,'ADR Raw Data'!$B$6:$BE$49,'ADR Raw Data'!AI$1,FALSE)</f>
        <v>111.80787512368801</v>
      </c>
      <c r="P20" s="122">
        <f>VLOOKUP($A20,'ADR Raw Data'!$B$6:$BE$49,'ADR Raw Data'!AJ$1,FALSE)</f>
        <v>111.615099323248</v>
      </c>
      <c r="Q20" s="122">
        <f>VLOOKUP($A20,'ADR Raw Data'!$B$6:$BE$49,'ADR Raw Data'!AK$1,FALSE)</f>
        <v>110.116788485607</v>
      </c>
      <c r="R20" s="123">
        <f>VLOOKUP($A20,'ADR Raw Data'!$B$6:$BE$49,'ADR Raw Data'!AL$1,FALSE)</f>
        <v>109.744796896137</v>
      </c>
      <c r="S20" s="122">
        <f>VLOOKUP($A20,'ADR Raw Data'!$B$6:$BE$49,'ADR Raw Data'!AN$1,FALSE)</f>
        <v>122.407913768499</v>
      </c>
      <c r="T20" s="122">
        <f>VLOOKUP($A20,'ADR Raw Data'!$B$6:$BE$49,'ADR Raw Data'!AO$1,FALSE)</f>
        <v>122.431796259108</v>
      </c>
      <c r="U20" s="123">
        <f>VLOOKUP($A20,'ADR Raw Data'!$B$6:$BE$49,'ADR Raw Data'!AP$1,FALSE)</f>
        <v>122.41999356864601</v>
      </c>
      <c r="V20" s="124">
        <f>VLOOKUP($A20,'ADR Raw Data'!$B$6:$BE$49,'ADR Raw Data'!AR$1,FALSE)</f>
        <v>113.90171078298</v>
      </c>
      <c r="X20" s="121">
        <f>VLOOKUP($A20,'RevPAR Raw Data'!$B$6:$BE$49,'RevPAR Raw Data'!AG$1,FALSE)</f>
        <v>44.806912555192902</v>
      </c>
      <c r="Y20" s="122">
        <f>VLOOKUP($A20,'RevPAR Raw Data'!$B$6:$BE$49,'RevPAR Raw Data'!AH$1,FALSE)</f>
        <v>60.961098159435501</v>
      </c>
      <c r="Z20" s="122">
        <f>VLOOKUP($A20,'RevPAR Raw Data'!$B$6:$BE$49,'RevPAR Raw Data'!AI$1,FALSE)</f>
        <v>67.787146405260103</v>
      </c>
      <c r="AA20" s="122">
        <f>VLOOKUP($A20,'RevPAR Raw Data'!$B$6:$BE$49,'RevPAR Raw Data'!AJ$1,FALSE)</f>
        <v>67.281898996928305</v>
      </c>
      <c r="AB20" s="122">
        <f>VLOOKUP($A20,'RevPAR Raw Data'!$B$6:$BE$49,'RevPAR Raw Data'!AK$1,FALSE)</f>
        <v>63.339878575542301</v>
      </c>
      <c r="AC20" s="123">
        <f>VLOOKUP($A20,'RevPAR Raw Data'!$B$6:$BE$49,'RevPAR Raw Data'!AL$1,FALSE)</f>
        <v>60.8353869384718</v>
      </c>
      <c r="AD20" s="122">
        <f>VLOOKUP($A20,'RevPAR Raw Data'!$B$6:$BE$49,'RevPAR Raw Data'!AN$1,FALSE)</f>
        <v>81.822399692839298</v>
      </c>
      <c r="AE20" s="122">
        <f>VLOOKUP($A20,'RevPAR Raw Data'!$B$6:$BE$49,'RevPAR Raw Data'!AO$1,FALSE)</f>
        <v>83.759807244672601</v>
      </c>
      <c r="AF20" s="123">
        <f>VLOOKUP($A20,'RevPAR Raw Data'!$B$6:$BE$49,'RevPAR Raw Data'!AP$1,FALSE)</f>
        <v>82.791103468755907</v>
      </c>
      <c r="AG20" s="124">
        <f>VLOOKUP($A20,'RevPAR Raw Data'!$B$6:$BE$49,'RevPAR Raw Data'!AR$1,FALSE)</f>
        <v>67.108448804267297</v>
      </c>
    </row>
    <row r="21" spans="1:33" x14ac:dyDescent="0.25">
      <c r="A21" s="101" t="s">
        <v>132</v>
      </c>
      <c r="B21" s="89">
        <f>(VLOOKUP($A20,'Occupancy Raw Data'!$B$8:$BE$51,'Occupancy Raw Data'!AT$3,FALSE))/100</f>
        <v>1.42705660914072E-2</v>
      </c>
      <c r="C21" s="90">
        <f>(VLOOKUP($A20,'Occupancy Raw Data'!$B$8:$BE$51,'Occupancy Raw Data'!AU$3,FALSE))/100</f>
        <v>1.39700933610726E-2</v>
      </c>
      <c r="D21" s="90">
        <f>(VLOOKUP($A20,'Occupancy Raw Data'!$B$8:$BE$51,'Occupancy Raw Data'!AV$3,FALSE))/100</f>
        <v>1.0208264753017999E-2</v>
      </c>
      <c r="E21" s="90">
        <f>(VLOOKUP($A20,'Occupancy Raw Data'!$B$8:$BE$51,'Occupancy Raw Data'!AW$3,FALSE))/100</f>
        <v>-2.3023045011669397E-2</v>
      </c>
      <c r="F21" s="90">
        <f>(VLOOKUP($A20,'Occupancy Raw Data'!$B$8:$BE$51,'Occupancy Raw Data'!AX$3,FALSE))/100</f>
        <v>-4.6191109011886097E-2</v>
      </c>
      <c r="G21" s="90">
        <f>(VLOOKUP($A20,'Occupancy Raw Data'!$B$8:$BE$51,'Occupancy Raw Data'!AY$3,FALSE))/100</f>
        <v>-7.948068964173681E-3</v>
      </c>
      <c r="H21" s="91">
        <f>(VLOOKUP($A20,'Occupancy Raw Data'!$B$8:$BE$51,'Occupancy Raw Data'!BA$3,FALSE))/100</f>
        <v>-4.7130117220628598E-2</v>
      </c>
      <c r="I21" s="91">
        <f>(VLOOKUP($A20,'Occupancy Raw Data'!$B$8:$BE$51,'Occupancy Raw Data'!BB$3,FALSE))/100</f>
        <v>-5.2634134461326101E-2</v>
      </c>
      <c r="J21" s="90">
        <f>(VLOOKUP($A20,'Occupancy Raw Data'!$B$8:$BE$51,'Occupancy Raw Data'!BC$3,FALSE))/100</f>
        <v>-4.9922027358499099E-2</v>
      </c>
      <c r="K21" s="92">
        <f>(VLOOKUP($A20,'Occupancy Raw Data'!$B$8:$BE$51,'Occupancy Raw Data'!BE$3,FALSE))/100</f>
        <v>-2.2090863617812401E-2</v>
      </c>
      <c r="M21" s="89">
        <f>(VLOOKUP($A20,'ADR Raw Data'!$B$6:$BE$49,'ADR Raw Data'!AT$1,FALSE))/100</f>
        <v>1.79786983932094E-2</v>
      </c>
      <c r="N21" s="90">
        <f>(VLOOKUP($A20,'ADR Raw Data'!$B$6:$BE$49,'ADR Raw Data'!AU$1,FALSE))/100</f>
        <v>1.6943309124289901E-2</v>
      </c>
      <c r="O21" s="90">
        <f>(VLOOKUP($A20,'ADR Raw Data'!$B$6:$BE$49,'ADR Raw Data'!AV$1,FALSE))/100</f>
        <v>2.1024071072642002E-2</v>
      </c>
      <c r="P21" s="90">
        <f>(VLOOKUP($A20,'ADR Raw Data'!$B$6:$BE$49,'ADR Raw Data'!AW$1,FALSE))/100</f>
        <v>2.24035706422979E-2</v>
      </c>
      <c r="Q21" s="90">
        <f>(VLOOKUP($A20,'ADR Raw Data'!$B$6:$BE$49,'ADR Raw Data'!AX$1,FALSE))/100</f>
        <v>1.42651268537344E-2</v>
      </c>
      <c r="R21" s="90">
        <f>(VLOOKUP($A20,'ADR Raw Data'!$B$6:$BE$49,'ADR Raw Data'!AY$1,FALSE))/100</f>
        <v>1.84210770536062E-2</v>
      </c>
      <c r="S21" s="91">
        <f>(VLOOKUP($A20,'ADR Raw Data'!$B$6:$BE$49,'ADR Raw Data'!BA$1,FALSE))/100</f>
        <v>-1.2316128604284301E-2</v>
      </c>
      <c r="T21" s="91">
        <f>(VLOOKUP($A20,'ADR Raw Data'!$B$6:$BE$49,'ADR Raw Data'!BB$1,FALSE))/100</f>
        <v>-1.58518691976638E-2</v>
      </c>
      <c r="U21" s="90">
        <f>(VLOOKUP($A20,'ADR Raw Data'!$B$6:$BE$49,'ADR Raw Data'!BC$1,FALSE))/100</f>
        <v>-1.41132515051915E-2</v>
      </c>
      <c r="V21" s="92">
        <f>(VLOOKUP($A20,'ADR Raw Data'!$B$6:$BE$49,'ADR Raw Data'!BE$1,FALSE))/100</f>
        <v>5.3278368658878292E-3</v>
      </c>
      <c r="X21" s="89">
        <f>(VLOOKUP($A20,'RevPAR Raw Data'!$B$6:$BE$49,'RevPAR Raw Data'!AT$1,FALSE))/100</f>
        <v>3.2505830688274402E-2</v>
      </c>
      <c r="Y21" s="90">
        <f>(VLOOKUP($A20,'RevPAR Raw Data'!$B$6:$BE$49,'RevPAR Raw Data'!AU$1,FALSE))/100</f>
        <v>3.1150102095674401E-2</v>
      </c>
      <c r="Z21" s="90">
        <f>(VLOOKUP($A20,'RevPAR Raw Data'!$B$6:$BE$49,'RevPAR Raw Data'!AV$1,FALSE))/100</f>
        <v>3.1446955109355801E-2</v>
      </c>
      <c r="AA21" s="90">
        <f>(VLOOKUP($A20,'RevPAR Raw Data'!$B$6:$BE$49,'RevPAR Raw Data'!AW$1,FALSE))/100</f>
        <v>-1.13527278469118E-3</v>
      </c>
      <c r="AB21" s="90">
        <f>(VLOOKUP($A20,'RevPAR Raw Data'!$B$6:$BE$49,'RevPAR Raw Data'!AX$1,FALSE))/100</f>
        <v>-3.2584904187720899E-2</v>
      </c>
      <c r="AC21" s="90">
        <f>(VLOOKUP($A20,'RevPAR Raw Data'!$B$6:$BE$49,'RevPAR Raw Data'!AY$1,FALSE))/100</f>
        <v>1.0326596098616102E-2</v>
      </c>
      <c r="AD21" s="91">
        <f>(VLOOKUP($A20,'RevPAR Raw Data'!$B$6:$BE$49,'RevPAR Raw Data'!BA$1,FALSE))/100</f>
        <v>-5.8865785240088606E-2</v>
      </c>
      <c r="AE21" s="91">
        <f>(VLOOKUP($A20,'RevPAR Raw Data'!$B$6:$BE$49,'RevPAR Raw Data'!BB$1,FALSE))/100</f>
        <v>-6.7651654244176795E-2</v>
      </c>
      <c r="AF21" s="90">
        <f>(VLOOKUP($A20,'RevPAR Raw Data'!$B$6:$BE$49,'RevPAR Raw Data'!BC$1,FALSE))/100</f>
        <v>-6.33307167359312E-2</v>
      </c>
      <c r="AG21" s="92">
        <f>(VLOOKUP($A20,'RevPAR Raw Data'!$B$6:$BE$49,'RevPAR Raw Data'!BE$1,FALSE))/100</f>
        <v>-1.68807232695069E-2</v>
      </c>
    </row>
    <row r="22" spans="1:33" x14ac:dyDescent="0.25">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5">
      <c r="A23" s="116" t="s">
        <v>116</v>
      </c>
      <c r="B23" s="93">
        <f>(VLOOKUP($A23,'Occupancy Raw Data'!$B$8:$BE$51,'Occupancy Raw Data'!AG$3,FALSE))/100</f>
        <v>0.46168277755533899</v>
      </c>
      <c r="C23" s="99">
        <f>(VLOOKUP($A23,'Occupancy Raw Data'!$B$8:$BE$51,'Occupancy Raw Data'!AH$3,FALSE))/100</f>
        <v>0.53038952124921301</v>
      </c>
      <c r="D23" s="99">
        <f>(VLOOKUP($A23,'Occupancy Raw Data'!$B$8:$BE$51,'Occupancy Raw Data'!AI$3,FALSE))/100</f>
        <v>0.55275410398672908</v>
      </c>
      <c r="E23" s="99">
        <f>(VLOOKUP($A23,'Occupancy Raw Data'!$B$8:$BE$51,'Occupancy Raw Data'!AJ$3,FALSE))/100</f>
        <v>0.55643768231996704</v>
      </c>
      <c r="F23" s="99">
        <f>(VLOOKUP($A23,'Occupancy Raw Data'!$B$8:$BE$51,'Occupancy Raw Data'!AK$3,FALSE))/100</f>
        <v>0.55473316936452499</v>
      </c>
      <c r="G23" s="100">
        <f>(VLOOKUP($A23,'Occupancy Raw Data'!$B$8:$BE$51,'Occupancy Raw Data'!AL$3,FALSE))/100</f>
        <v>0.53119945089515497</v>
      </c>
      <c r="H23" s="99">
        <f>(VLOOKUP($A23,'Occupancy Raw Data'!$B$8:$BE$51,'Occupancy Raw Data'!AN$3,FALSE))/100</f>
        <v>0.61658754218383505</v>
      </c>
      <c r="I23" s="99">
        <f>(VLOOKUP($A23,'Occupancy Raw Data'!$B$8:$BE$51,'Occupancy Raw Data'!AO$3,FALSE))/100</f>
        <v>0.61537845689319903</v>
      </c>
      <c r="J23" s="100">
        <f>(VLOOKUP($A23,'Occupancy Raw Data'!$B$8:$BE$51,'Occupancy Raw Data'!AP$3,FALSE))/100</f>
        <v>0.61598293384577507</v>
      </c>
      <c r="K23" s="94">
        <f>(VLOOKUP($A23,'Occupancy Raw Data'!$B$8:$BE$51,'Occupancy Raw Data'!AR$3,FALSE))/100</f>
        <v>0.55542518351952197</v>
      </c>
      <c r="M23" s="121">
        <f>VLOOKUP($A23,'ADR Raw Data'!$B$6:$BE$49,'ADR Raw Data'!AG$1,FALSE)</f>
        <v>78.311409385995304</v>
      </c>
      <c r="N23" s="122">
        <f>VLOOKUP($A23,'ADR Raw Data'!$B$6:$BE$49,'ADR Raw Data'!AH$1,FALSE)</f>
        <v>80.613758735225602</v>
      </c>
      <c r="O23" s="122">
        <f>VLOOKUP($A23,'ADR Raw Data'!$B$6:$BE$49,'ADR Raw Data'!AI$1,FALSE)</f>
        <v>81.845525362693706</v>
      </c>
      <c r="P23" s="122">
        <f>VLOOKUP($A23,'ADR Raw Data'!$B$6:$BE$49,'ADR Raw Data'!AJ$1,FALSE)</f>
        <v>82.159111860364703</v>
      </c>
      <c r="Q23" s="122">
        <f>VLOOKUP($A23,'ADR Raw Data'!$B$6:$BE$49,'ADR Raw Data'!AK$1,FALSE)</f>
        <v>82.010466881135002</v>
      </c>
      <c r="R23" s="123">
        <f>VLOOKUP($A23,'ADR Raw Data'!$B$6:$BE$49,'ADR Raw Data'!AL$1,FALSE)</f>
        <v>81.085371445553704</v>
      </c>
      <c r="S23" s="122">
        <f>VLOOKUP($A23,'ADR Raw Data'!$B$6:$BE$49,'ADR Raw Data'!AN$1,FALSE)</f>
        <v>90.041749939702001</v>
      </c>
      <c r="T23" s="122">
        <f>VLOOKUP($A23,'ADR Raw Data'!$B$6:$BE$49,'ADR Raw Data'!AO$1,FALSE)</f>
        <v>89.917345413994894</v>
      </c>
      <c r="U23" s="123">
        <f>VLOOKUP($A23,'ADR Raw Data'!$B$6:$BE$49,'ADR Raw Data'!AP$1,FALSE)</f>
        <v>89.979601964643805</v>
      </c>
      <c r="V23" s="124">
        <f>VLOOKUP($A23,'ADR Raw Data'!$B$6:$BE$49,'ADR Raw Data'!AR$1,FALSE)</f>
        <v>83.903865740059601</v>
      </c>
      <c r="X23" s="121">
        <f>VLOOKUP($A23,'RevPAR Raw Data'!$B$6:$BE$49,'RevPAR Raw Data'!AG$1,FALSE)</f>
        <v>36.155028999599601</v>
      </c>
      <c r="Y23" s="122">
        <f>VLOOKUP($A23,'RevPAR Raw Data'!$B$6:$BE$49,'RevPAR Raw Data'!AH$1,FALSE)</f>
        <v>42.756692901675898</v>
      </c>
      <c r="Z23" s="122">
        <f>VLOOKUP($A23,'RevPAR Raw Data'!$B$6:$BE$49,'RevPAR Raw Data'!AI$1,FALSE)</f>
        <v>45.240450037178903</v>
      </c>
      <c r="AA23" s="122">
        <f>VLOOKUP($A23,'RevPAR Raw Data'!$B$6:$BE$49,'RevPAR Raw Data'!AJ$1,FALSE)</f>
        <v>45.716425785048301</v>
      </c>
      <c r="AB23" s="122">
        <f>VLOOKUP($A23,'RevPAR Raw Data'!$B$6:$BE$49,'RevPAR Raw Data'!AK$1,FALSE)</f>
        <v>45.493926214036399</v>
      </c>
      <c r="AC23" s="123">
        <f>VLOOKUP($A23,'RevPAR Raw Data'!$B$6:$BE$49,'RevPAR Raw Data'!AL$1,FALSE)</f>
        <v>43.072504787507803</v>
      </c>
      <c r="AD23" s="122">
        <f>VLOOKUP($A23,'RevPAR Raw Data'!$B$6:$BE$49,'RevPAR Raw Data'!AN$1,FALSE)</f>
        <v>55.518621289252401</v>
      </c>
      <c r="AE23" s="122">
        <f>VLOOKUP($A23,'RevPAR Raw Data'!$B$6:$BE$49,'RevPAR Raw Data'!AO$1,FALSE)</f>
        <v>55.333197268797001</v>
      </c>
      <c r="AF23" s="123">
        <f>VLOOKUP($A23,'RevPAR Raw Data'!$B$6:$BE$49,'RevPAR Raw Data'!AP$1,FALSE)</f>
        <v>55.4258992044564</v>
      </c>
      <c r="AG23" s="124">
        <f>VLOOKUP($A23,'RevPAR Raw Data'!$B$6:$BE$49,'RevPAR Raw Data'!AR$1,FALSE)</f>
        <v>46.602320026669901</v>
      </c>
    </row>
    <row r="24" spans="1:33" x14ac:dyDescent="0.25">
      <c r="A24" s="101" t="s">
        <v>132</v>
      </c>
      <c r="B24" s="89">
        <f>(VLOOKUP($A23,'Occupancy Raw Data'!$B$8:$BE$51,'Occupancy Raw Data'!AT$3,FALSE))/100</f>
        <v>1.68894160605053E-2</v>
      </c>
      <c r="C24" s="90">
        <f>(VLOOKUP($A23,'Occupancy Raw Data'!$B$8:$BE$51,'Occupancy Raw Data'!AU$3,FALSE))/100</f>
        <v>9.4928933284927301E-3</v>
      </c>
      <c r="D24" s="90">
        <f>(VLOOKUP($A23,'Occupancy Raw Data'!$B$8:$BE$51,'Occupancy Raw Data'!AV$3,FALSE))/100</f>
        <v>1.56511079149169E-2</v>
      </c>
      <c r="E24" s="90">
        <f>(VLOOKUP($A23,'Occupancy Raw Data'!$B$8:$BE$51,'Occupancy Raw Data'!AW$3,FALSE))/100</f>
        <v>-1.6010282874898099E-2</v>
      </c>
      <c r="F24" s="90">
        <f>(VLOOKUP($A23,'Occupancy Raw Data'!$B$8:$BE$51,'Occupancy Raw Data'!AX$3,FALSE))/100</f>
        <v>-1.2226219421289099E-2</v>
      </c>
      <c r="G24" s="90">
        <f>(VLOOKUP($A23,'Occupancy Raw Data'!$B$8:$BE$51,'Occupancy Raw Data'!AY$3,FALSE))/100</f>
        <v>1.98193954572868E-3</v>
      </c>
      <c r="H24" s="91">
        <f>(VLOOKUP($A23,'Occupancy Raw Data'!$B$8:$BE$51,'Occupancy Raw Data'!BA$3,FALSE))/100</f>
        <v>-1.0938102067483101E-2</v>
      </c>
      <c r="I24" s="91">
        <f>(VLOOKUP($A23,'Occupancy Raw Data'!$B$8:$BE$51,'Occupancy Raw Data'!BB$3,FALSE))/100</f>
        <v>-2.8660274137040399E-2</v>
      </c>
      <c r="J24" s="90">
        <f>(VLOOKUP($A23,'Occupancy Raw Data'!$B$8:$BE$51,'Occupancy Raw Data'!BC$3,FALSE))/100</f>
        <v>-1.9870701607153301E-2</v>
      </c>
      <c r="K24" s="92">
        <f>(VLOOKUP($A23,'Occupancy Raw Data'!$B$8:$BE$51,'Occupancy Raw Data'!BE$3,FALSE))/100</f>
        <v>-5.0239023426354099E-3</v>
      </c>
      <c r="M24" s="89">
        <f>(VLOOKUP($A23,'ADR Raw Data'!$B$6:$BE$49,'ADR Raw Data'!AT$1,FALSE))/100</f>
        <v>2.7541081351288802E-2</v>
      </c>
      <c r="N24" s="90">
        <f>(VLOOKUP($A23,'ADR Raw Data'!$B$6:$BE$49,'ADR Raw Data'!AU$1,FALSE))/100</f>
        <v>3.10703323354765E-2</v>
      </c>
      <c r="O24" s="90">
        <f>(VLOOKUP($A23,'ADR Raw Data'!$B$6:$BE$49,'ADR Raw Data'!AV$1,FALSE))/100</f>
        <v>3.5737072711490597E-2</v>
      </c>
      <c r="P24" s="90">
        <f>(VLOOKUP($A23,'ADR Raw Data'!$B$6:$BE$49,'ADR Raw Data'!AW$1,FALSE))/100</f>
        <v>3.0987239197721301E-2</v>
      </c>
      <c r="Q24" s="90">
        <f>(VLOOKUP($A23,'ADR Raw Data'!$B$6:$BE$49,'ADR Raw Data'!AX$1,FALSE))/100</f>
        <v>2.0412776522008298E-2</v>
      </c>
      <c r="R24" s="90">
        <f>(VLOOKUP($A23,'ADR Raw Data'!$B$6:$BE$49,'ADR Raw Data'!AY$1,FALSE))/100</f>
        <v>2.8966694915711598E-2</v>
      </c>
      <c r="S24" s="91">
        <f>(VLOOKUP($A23,'ADR Raw Data'!$B$6:$BE$49,'ADR Raw Data'!BA$1,FALSE))/100</f>
        <v>1.16310550554283E-2</v>
      </c>
      <c r="T24" s="91">
        <f>(VLOOKUP($A23,'ADR Raw Data'!$B$6:$BE$49,'ADR Raw Data'!BB$1,FALSE))/100</f>
        <v>4.46700569128181E-3</v>
      </c>
      <c r="U24" s="90">
        <f>(VLOOKUP($A23,'ADR Raw Data'!$B$6:$BE$49,'ADR Raw Data'!BC$1,FALSE))/100</f>
        <v>8.0161362727566594E-3</v>
      </c>
      <c r="V24" s="92">
        <f>(VLOOKUP($A23,'ADR Raw Data'!$B$6:$BE$49,'ADR Raw Data'!BE$1,FALSE))/100</f>
        <v>2.11453347416506E-2</v>
      </c>
      <c r="X24" s="89">
        <f>(VLOOKUP($A23,'RevPAR Raw Data'!$B$6:$BE$49,'RevPAR Raw Data'!AT$1,FALSE))/100</f>
        <v>4.4895650193492294E-2</v>
      </c>
      <c r="Y24" s="90">
        <f>(VLOOKUP($A23,'RevPAR Raw Data'!$B$6:$BE$49,'RevPAR Raw Data'!AU$1,FALSE))/100</f>
        <v>4.08581730145108E-2</v>
      </c>
      <c r="Z24" s="90">
        <f>(VLOOKUP($A23,'RevPAR Raw Data'!$B$6:$BE$49,'RevPAR Raw Data'!AV$1,FALSE))/100</f>
        <v>5.1947505407978295E-2</v>
      </c>
      <c r="AA24" s="90">
        <f>(VLOOKUP($A23,'RevPAR Raw Data'!$B$6:$BE$49,'RevPAR Raw Data'!AW$1,FALSE))/100</f>
        <v>1.44808418577555E-2</v>
      </c>
      <c r="AB24" s="90">
        <f>(VLOOKUP($A23,'RevPAR Raw Data'!$B$6:$BE$49,'RevPAR Raw Data'!AX$1,FALSE))/100</f>
        <v>7.93698601596338E-3</v>
      </c>
      <c r="AC24" s="90">
        <f>(VLOOKUP($A23,'RevPAR Raw Data'!$B$6:$BE$49,'RevPAR Raw Data'!AY$1,FALSE))/100</f>
        <v>3.1006044699602803E-2</v>
      </c>
      <c r="AD24" s="91">
        <f>(VLOOKUP($A23,'RevPAR Raw Data'!$B$6:$BE$49,'RevPAR Raw Data'!BA$1,FALSE))/100</f>
        <v>5.6573132059640097E-4</v>
      </c>
      <c r="AE24" s="91">
        <f>(VLOOKUP($A23,'RevPAR Raw Data'!$B$6:$BE$49,'RevPAR Raw Data'!BB$1,FALSE))/100</f>
        <v>-2.43212940534424E-2</v>
      </c>
      <c r="AF24" s="90">
        <f>(VLOOKUP($A23,'RevPAR Raw Data'!$B$6:$BE$49,'RevPAR Raw Data'!BC$1,FALSE))/100</f>
        <v>-1.20138515863149E-2</v>
      </c>
      <c r="AG24" s="92">
        <f>(VLOOKUP($A23,'RevPAR Raw Data'!$B$6:$BE$49,'RevPAR Raw Data'!BE$1,FALSE))/100</f>
        <v>1.6015200302270799E-2</v>
      </c>
    </row>
    <row r="25" spans="1:33" x14ac:dyDescent="0.25">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5">
      <c r="A26" s="116" t="s">
        <v>117</v>
      </c>
      <c r="B26" s="93">
        <f>(VLOOKUP($A26,'Occupancy Raw Data'!$B$8:$BE$51,'Occupancy Raw Data'!AG$3,FALSE))/100</f>
        <v>0.44245767134407898</v>
      </c>
      <c r="C26" s="99">
        <f>(VLOOKUP($A26,'Occupancy Raw Data'!$B$8:$BE$51,'Occupancy Raw Data'!AH$3,FALSE))/100</f>
        <v>0.46928273222776196</v>
      </c>
      <c r="D26" s="99">
        <f>(VLOOKUP($A26,'Occupancy Raw Data'!$B$8:$BE$51,'Occupancy Raw Data'!AI$3,FALSE))/100</f>
        <v>0.47746578916850196</v>
      </c>
      <c r="E26" s="99">
        <f>(VLOOKUP($A26,'Occupancy Raw Data'!$B$8:$BE$51,'Occupancy Raw Data'!AJ$3,FALSE))/100</f>
        <v>0.49049054853299301</v>
      </c>
      <c r="F26" s="99">
        <f>(VLOOKUP($A26,'Occupancy Raw Data'!$B$8:$BE$51,'Occupancy Raw Data'!AK$3,FALSE))/100</f>
        <v>0.49771686188101499</v>
      </c>
      <c r="G26" s="100">
        <f>(VLOOKUP($A26,'Occupancy Raw Data'!$B$8:$BE$51,'Occupancy Raw Data'!AL$3,FALSE))/100</f>
        <v>0.47548272063086999</v>
      </c>
      <c r="H26" s="99">
        <f>(VLOOKUP($A26,'Occupancy Raw Data'!$B$8:$BE$51,'Occupancy Raw Data'!AN$3,FALSE))/100</f>
        <v>0.55892670764235097</v>
      </c>
      <c r="I26" s="99">
        <f>(VLOOKUP($A26,'Occupancy Raw Data'!$B$8:$BE$51,'Occupancy Raw Data'!AO$3,FALSE))/100</f>
        <v>0.55746435195919297</v>
      </c>
      <c r="J26" s="100">
        <f>(VLOOKUP($A26,'Occupancy Raw Data'!$B$8:$BE$51,'Occupancy Raw Data'!AP$3,FALSE))/100</f>
        <v>0.55819540263203604</v>
      </c>
      <c r="K26" s="94">
        <f>(VLOOKUP($A26,'Occupancy Raw Data'!$B$8:$BE$51,'Occupancy Raw Data'!AR$3,FALSE))/100</f>
        <v>0.49911785169968803</v>
      </c>
      <c r="M26" s="121">
        <f>VLOOKUP($A26,'ADR Raw Data'!$B$6:$BE$49,'ADR Raw Data'!AG$1,FALSE)</f>
        <v>60.502706239164098</v>
      </c>
      <c r="N26" s="122">
        <f>VLOOKUP($A26,'ADR Raw Data'!$B$6:$BE$49,'ADR Raw Data'!AH$1,FALSE)</f>
        <v>60.609096277559502</v>
      </c>
      <c r="O26" s="122">
        <f>VLOOKUP($A26,'ADR Raw Data'!$B$6:$BE$49,'ADR Raw Data'!AI$1,FALSE)</f>
        <v>60.977708537405199</v>
      </c>
      <c r="P26" s="122">
        <f>VLOOKUP($A26,'ADR Raw Data'!$B$6:$BE$49,'ADR Raw Data'!AJ$1,FALSE)</f>
        <v>61.090130534176197</v>
      </c>
      <c r="Q26" s="122">
        <f>VLOOKUP($A26,'ADR Raw Data'!$B$6:$BE$49,'ADR Raw Data'!AK$1,FALSE)</f>
        <v>61.7626223818231</v>
      </c>
      <c r="R26" s="123">
        <f>VLOOKUP($A26,'ADR Raw Data'!$B$6:$BE$49,'ADR Raw Data'!AL$1,FALSE)</f>
        <v>61.004062808733899</v>
      </c>
      <c r="S26" s="122">
        <f>VLOOKUP($A26,'ADR Raw Data'!$B$6:$BE$49,'ADR Raw Data'!AN$1,FALSE)</f>
        <v>66.887206712688794</v>
      </c>
      <c r="T26" s="122">
        <f>VLOOKUP($A26,'ADR Raw Data'!$B$6:$BE$49,'ADR Raw Data'!AO$1,FALSE)</f>
        <v>66.8217154421461</v>
      </c>
      <c r="U26" s="123">
        <f>VLOOKUP($A26,'ADR Raw Data'!$B$6:$BE$49,'ADR Raw Data'!AP$1,FALSE)</f>
        <v>66.854498275564694</v>
      </c>
      <c r="V26" s="124">
        <f>VLOOKUP($A26,'ADR Raw Data'!$B$6:$BE$49,'ADR Raw Data'!AR$1,FALSE)</f>
        <v>62.873699648487701</v>
      </c>
      <c r="X26" s="121">
        <f>VLOOKUP($A26,'RevPAR Raw Data'!$B$6:$BE$49,'RevPAR Raw Data'!AG$1,FALSE)</f>
        <v>26.769886512595502</v>
      </c>
      <c r="Y26" s="122">
        <f>VLOOKUP($A26,'RevPAR Raw Data'!$B$6:$BE$49,'RevPAR Raw Data'!AH$1,FALSE)</f>
        <v>28.4428022989886</v>
      </c>
      <c r="Z26" s="122">
        <f>VLOOKUP($A26,'RevPAR Raw Data'!$B$6:$BE$49,'RevPAR Raw Data'!AI$1,FALSE)</f>
        <v>29.114769728499098</v>
      </c>
      <c r="AA26" s="122">
        <f>VLOOKUP($A26,'RevPAR Raw Data'!$B$6:$BE$49,'RevPAR Raw Data'!AJ$1,FALSE)</f>
        <v>29.964131635660198</v>
      </c>
      <c r="AB26" s="122">
        <f>VLOOKUP($A26,'RevPAR Raw Data'!$B$6:$BE$49,'RevPAR Raw Data'!AK$1,FALSE)</f>
        <v>30.740298593423201</v>
      </c>
      <c r="AC26" s="123">
        <f>VLOOKUP($A26,'RevPAR Raw Data'!$B$6:$BE$49,'RevPAR Raw Data'!AL$1,FALSE)</f>
        <v>29.006377753833299</v>
      </c>
      <c r="AD26" s="122">
        <f>VLOOKUP($A26,'RevPAR Raw Data'!$B$6:$BE$49,'RevPAR Raw Data'!AN$1,FALSE)</f>
        <v>37.385046231316601</v>
      </c>
      <c r="AE26" s="122">
        <f>VLOOKUP($A26,'RevPAR Raw Data'!$B$6:$BE$49,'RevPAR Raw Data'!AO$1,FALSE)</f>
        <v>37.2507242957576</v>
      </c>
      <c r="AF26" s="123">
        <f>VLOOKUP($A26,'RevPAR Raw Data'!$B$6:$BE$49,'RevPAR Raw Data'!AP$1,FALSE)</f>
        <v>37.317873582691597</v>
      </c>
      <c r="AG26" s="124">
        <f>VLOOKUP($A26,'RevPAR Raw Data'!$B$6:$BE$49,'RevPAR Raw Data'!AR$1,FALSE)</f>
        <v>31.381385896964598</v>
      </c>
    </row>
    <row r="27" spans="1:33" x14ac:dyDescent="0.25">
      <c r="A27" s="101" t="s">
        <v>132</v>
      </c>
      <c r="B27" s="89">
        <f>(VLOOKUP($A26,'Occupancy Raw Data'!$B$8:$BE$51,'Occupancy Raw Data'!AT$3,FALSE))/100</f>
        <v>4.4013720550618203E-2</v>
      </c>
      <c r="C27" s="90">
        <f>(VLOOKUP($A26,'Occupancy Raw Data'!$B$8:$BE$51,'Occupancy Raw Data'!AU$3,FALSE))/100</f>
        <v>5.14765677136199E-2</v>
      </c>
      <c r="D27" s="90">
        <f>(VLOOKUP($A26,'Occupancy Raw Data'!$B$8:$BE$51,'Occupancy Raw Data'!AV$3,FALSE))/100</f>
        <v>5.6489637658999899E-2</v>
      </c>
      <c r="E27" s="90">
        <f>(VLOOKUP($A26,'Occupancy Raw Data'!$B$8:$BE$51,'Occupancy Raw Data'!AW$3,FALSE))/100</f>
        <v>3.9695864651577303E-2</v>
      </c>
      <c r="F27" s="90">
        <f>(VLOOKUP($A26,'Occupancy Raw Data'!$B$8:$BE$51,'Occupancy Raw Data'!AX$3,FALSE))/100</f>
        <v>3.74517073824263E-2</v>
      </c>
      <c r="G27" s="90">
        <f>(VLOOKUP($A26,'Occupancy Raw Data'!$B$8:$BE$51,'Occupancy Raw Data'!AY$3,FALSE))/100</f>
        <v>4.56780338171561E-2</v>
      </c>
      <c r="H27" s="91">
        <f>(VLOOKUP($A26,'Occupancy Raw Data'!$B$8:$BE$51,'Occupancy Raw Data'!BA$3,FALSE))/100</f>
        <v>2.6431368912100003E-2</v>
      </c>
      <c r="I27" s="91">
        <f>(VLOOKUP($A26,'Occupancy Raw Data'!$B$8:$BE$51,'Occupancy Raw Data'!BB$3,FALSE))/100</f>
        <v>-1.5109392686585698E-3</v>
      </c>
      <c r="J27" s="90">
        <f>(VLOOKUP($A26,'Occupancy Raw Data'!$B$8:$BE$51,'Occupancy Raw Data'!BC$3,FALSE))/100</f>
        <v>1.2288185430916001E-2</v>
      </c>
      <c r="K27" s="92">
        <f>(VLOOKUP($A26,'Occupancy Raw Data'!$B$8:$BE$51,'Occupancy Raw Data'!BE$3,FALSE))/100</f>
        <v>3.4725133238984303E-2</v>
      </c>
      <c r="M27" s="89">
        <f>(VLOOKUP($A26,'ADR Raw Data'!$B$6:$BE$49,'ADR Raw Data'!AT$1,FALSE))/100</f>
        <v>-2.9128849349556197E-4</v>
      </c>
      <c r="N27" s="90">
        <f>(VLOOKUP($A26,'ADR Raw Data'!$B$6:$BE$49,'ADR Raw Data'!AU$1,FALSE))/100</f>
        <v>-2.1154279087403E-3</v>
      </c>
      <c r="O27" s="90">
        <f>(VLOOKUP($A26,'ADR Raw Data'!$B$6:$BE$49,'ADR Raw Data'!AV$1,FALSE))/100</f>
        <v>-2.8159741312320099E-5</v>
      </c>
      <c r="P27" s="90">
        <f>(VLOOKUP($A26,'ADR Raw Data'!$B$6:$BE$49,'ADR Raw Data'!AW$1,FALSE))/100</f>
        <v>-6.2248359009495803E-3</v>
      </c>
      <c r="Q27" s="90">
        <f>(VLOOKUP($A26,'ADR Raw Data'!$B$6:$BE$49,'ADR Raw Data'!AX$1,FALSE))/100</f>
        <v>-6.5658261215265393E-4</v>
      </c>
      <c r="R27" s="90">
        <f>(VLOOKUP($A26,'ADR Raw Data'!$B$6:$BE$49,'ADR Raw Data'!AY$1,FALSE))/100</f>
        <v>-1.93890007788997E-3</v>
      </c>
      <c r="S27" s="91">
        <f>(VLOOKUP($A26,'ADR Raw Data'!$B$6:$BE$49,'ADR Raw Data'!BA$1,FALSE))/100</f>
        <v>-3.5502054557004998E-3</v>
      </c>
      <c r="T27" s="91">
        <f>(VLOOKUP($A26,'ADR Raw Data'!$B$6:$BE$49,'ADR Raw Data'!BB$1,FALSE))/100</f>
        <v>-1.3640247900760301E-2</v>
      </c>
      <c r="U27" s="90">
        <f>(VLOOKUP($A26,'ADR Raw Data'!$B$6:$BE$49,'ADR Raw Data'!BC$1,FALSE))/100</f>
        <v>-8.6738462229277793E-3</v>
      </c>
      <c r="V27" s="92">
        <f>(VLOOKUP($A26,'ADR Raw Data'!$B$6:$BE$49,'ADR Raw Data'!BE$1,FALSE))/100</f>
        <v>-4.9677509729000998E-3</v>
      </c>
      <c r="X27" s="89">
        <f>(VLOOKUP($A26,'RevPAR Raw Data'!$B$6:$BE$49,'RevPAR Raw Data'!AT$1,FALSE))/100</f>
        <v>4.3709611366770297E-2</v>
      </c>
      <c r="Y27" s="90">
        <f>(VLOOKUP($A26,'RevPAR Raw Data'!$B$6:$BE$49,'RevPAR Raw Data'!AU$1,FALSE))/100</f>
        <v>4.9252244836892001E-2</v>
      </c>
      <c r="Z27" s="90">
        <f>(VLOOKUP($A26,'RevPAR Raw Data'!$B$6:$BE$49,'RevPAR Raw Data'!AV$1,FALSE))/100</f>
        <v>5.6459887184104302E-2</v>
      </c>
      <c r="AA27" s="90">
        <f>(VLOOKUP($A26,'RevPAR Raw Data'!$B$6:$BE$49,'RevPAR Raw Data'!AW$1,FALSE))/100</f>
        <v>3.32239285072254E-2</v>
      </c>
      <c r="AB27" s="90">
        <f>(VLOOKUP($A26,'RevPAR Raw Data'!$B$6:$BE$49,'RevPAR Raw Data'!AX$1,FALSE))/100</f>
        <v>3.6770534630410898E-2</v>
      </c>
      <c r="AC27" s="90">
        <f>(VLOOKUP($A26,'RevPAR Raw Data'!$B$6:$BE$49,'RevPAR Raw Data'!AY$1,FALSE))/100</f>
        <v>4.3650568595940201E-2</v>
      </c>
      <c r="AD27" s="91">
        <f>(VLOOKUP($A26,'RevPAR Raw Data'!$B$6:$BE$49,'RevPAR Raw Data'!BA$1,FALSE))/100</f>
        <v>2.27873266662862E-2</v>
      </c>
      <c r="AE27" s="91">
        <f>(VLOOKUP($A26,'RevPAR Raw Data'!$B$6:$BE$49,'RevPAR Raw Data'!BB$1,FALSE))/100</f>
        <v>-1.5130577583231299E-2</v>
      </c>
      <c r="AF27" s="90">
        <f>(VLOOKUP($A26,'RevPAR Raw Data'!$B$6:$BE$49,'RevPAR Raw Data'!BC$1,FALSE))/100</f>
        <v>3.5077533772016698E-3</v>
      </c>
      <c r="AG27" s="92">
        <f>(VLOOKUP($A26,'RevPAR Raw Data'!$B$6:$BE$49,'RevPAR Raw Data'!BE$1,FALSE))/100</f>
        <v>2.9584876451652198E-2</v>
      </c>
    </row>
    <row r="28" spans="1:33" x14ac:dyDescent="0.25">
      <c r="A28" s="155" t="s">
        <v>133</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5">
      <c r="A29" s="116" t="s">
        <v>73</v>
      </c>
      <c r="B29" s="117">
        <f>(VLOOKUP($A29,'Occupancy Raw Data'!$B$8:$BE$45,'Occupancy Raw Data'!AG$3,FALSE))/100</f>
        <v>0.44320036436785898</v>
      </c>
      <c r="C29" s="118">
        <f>(VLOOKUP($A29,'Occupancy Raw Data'!$B$8:$BE$45,'Occupancy Raw Data'!AH$3,FALSE))/100</f>
        <v>0.56791285535354996</v>
      </c>
      <c r="D29" s="118">
        <f>(VLOOKUP($A29,'Occupancy Raw Data'!$B$8:$BE$45,'Occupancy Raw Data'!AI$3,FALSE))/100</f>
        <v>0.61532622309940399</v>
      </c>
      <c r="E29" s="118">
        <f>(VLOOKUP($A29,'Occupancy Raw Data'!$B$8:$BE$45,'Occupancy Raw Data'!AJ$3,FALSE))/100</f>
        <v>0.635062815500816</v>
      </c>
      <c r="F29" s="118">
        <f>(VLOOKUP($A29,'Occupancy Raw Data'!$B$8:$BE$45,'Occupancy Raw Data'!AK$3,FALSE))/100</f>
        <v>0.60024291190647805</v>
      </c>
      <c r="G29" s="119">
        <f>(VLOOKUP($A29,'Occupancy Raw Data'!$B$8:$BE$45,'Occupancy Raw Data'!AL$3,FALSE))/100</f>
        <v>0.57234903404562099</v>
      </c>
      <c r="H29" s="99">
        <f>(VLOOKUP($A29,'Occupancy Raw Data'!$B$8:$BE$45,'Occupancy Raw Data'!AN$3,FALSE))/100</f>
        <v>0.69849318708012209</v>
      </c>
      <c r="I29" s="99">
        <f>(VLOOKUP($A29,'Occupancy Raw Data'!$B$8:$BE$45,'Occupancy Raw Data'!AO$3,FALSE))/100</f>
        <v>0.69967071819850901</v>
      </c>
      <c r="J29" s="119">
        <f>(VLOOKUP($A29,'Occupancy Raw Data'!$B$8:$BE$45,'Occupancy Raw Data'!AP$3,FALSE))/100</f>
        <v>0.69908210232339196</v>
      </c>
      <c r="K29" s="120">
        <f>(VLOOKUP($A29,'Occupancy Raw Data'!$B$8:$BE$45,'Occupancy Raw Data'!AR$3,FALSE))/100</f>
        <v>0.60856505879342204</v>
      </c>
      <c r="M29" s="121">
        <f>VLOOKUP($A29,'ADR Raw Data'!$B$6:$BE$43,'ADR Raw Data'!AG$1,FALSE)</f>
        <v>103.56503764931</v>
      </c>
      <c r="N29" s="122">
        <f>VLOOKUP($A29,'ADR Raw Data'!$B$6:$BE$43,'ADR Raw Data'!AH$1,FALSE)</f>
        <v>110.114688069561</v>
      </c>
      <c r="O29" s="122">
        <f>VLOOKUP($A29,'ADR Raw Data'!$B$6:$BE$43,'ADR Raw Data'!AI$1,FALSE)</f>
        <v>113.45259892325601</v>
      </c>
      <c r="P29" s="122">
        <f>VLOOKUP($A29,'ADR Raw Data'!$B$6:$BE$43,'ADR Raw Data'!AJ$1,FALSE)</f>
        <v>113.90878618014899</v>
      </c>
      <c r="Q29" s="122">
        <f>VLOOKUP($A29,'ADR Raw Data'!$B$6:$BE$43,'ADR Raw Data'!AK$1,FALSE)</f>
        <v>115.34729214017</v>
      </c>
      <c r="R29" s="123">
        <f>VLOOKUP($A29,'ADR Raw Data'!$B$6:$BE$43,'ADR Raw Data'!AL$1,FALSE)</f>
        <v>111.757539014995</v>
      </c>
      <c r="S29" s="122">
        <f>VLOOKUP($A29,'ADR Raw Data'!$B$6:$BE$43,'ADR Raw Data'!AN$1,FALSE)</f>
        <v>132.72917858581999</v>
      </c>
      <c r="T29" s="122">
        <f>VLOOKUP($A29,'ADR Raw Data'!$B$6:$BE$43,'ADR Raw Data'!AO$1,FALSE)</f>
        <v>132.04179637322201</v>
      </c>
      <c r="U29" s="123">
        <f>VLOOKUP($A29,'ADR Raw Data'!$B$6:$BE$43,'ADR Raw Data'!AP$1,FALSE)</f>
        <v>132.385110645693</v>
      </c>
      <c r="V29" s="124">
        <f>VLOOKUP($A29,'ADR Raw Data'!$B$6:$BE$43,'ADR Raw Data'!AR$1,FALSE)</f>
        <v>118.528964486748</v>
      </c>
      <c r="X29" s="121">
        <f>VLOOKUP($A29,'RevPAR Raw Data'!$B$6:$BE$43,'RevPAR Raw Data'!AG$1,FALSE)</f>
        <v>45.9000624219454</v>
      </c>
      <c r="Y29" s="122">
        <f>VLOOKUP($A29,'RevPAR Raw Data'!$B$6:$BE$43,'RevPAR Raw Data'!AH$1,FALSE)</f>
        <v>62.5355469179501</v>
      </c>
      <c r="Z29" s="122">
        <f>VLOOKUP($A29,'RevPAR Raw Data'!$B$6:$BE$43,'RevPAR Raw Data'!AI$1,FALSE)</f>
        <v>69.810359196259</v>
      </c>
      <c r="AA29" s="122">
        <f>VLOOKUP($A29,'RevPAR Raw Data'!$B$6:$BE$43,'RevPAR Raw Data'!AJ$1,FALSE)</f>
        <v>72.339234461846004</v>
      </c>
      <c r="AB29" s="122">
        <f>VLOOKUP($A29,'RevPAR Raw Data'!$B$6:$BE$43,'RevPAR Raw Data'!AK$1,FALSE)</f>
        <v>69.236394514743395</v>
      </c>
      <c r="AC29" s="123">
        <f>VLOOKUP($A29,'RevPAR Raw Data'!$B$6:$BE$43,'RevPAR Raw Data'!AL$1,FALSE)</f>
        <v>63.964319502548797</v>
      </c>
      <c r="AD29" s="122">
        <f>VLOOKUP($A29,'RevPAR Raw Data'!$B$6:$BE$43,'RevPAR Raw Data'!AN$1,FALSE)</f>
        <v>92.710426968936702</v>
      </c>
      <c r="AE29" s="122">
        <f>VLOOKUP($A29,'RevPAR Raw Data'!$B$6:$BE$43,'RevPAR Raw Data'!AO$1,FALSE)</f>
        <v>92.385778500674306</v>
      </c>
      <c r="AF29" s="123">
        <f>VLOOKUP($A29,'RevPAR Raw Data'!$B$6:$BE$43,'RevPAR Raw Data'!AP$1,FALSE)</f>
        <v>92.548061466506596</v>
      </c>
      <c r="AG29" s="124">
        <f>VLOOKUP($A29,'RevPAR Raw Data'!$B$6:$BE$43,'RevPAR Raw Data'!AR$1,FALSE)</f>
        <v>72.1325862416018</v>
      </c>
    </row>
    <row r="30" spans="1:33" x14ac:dyDescent="0.25">
      <c r="A30" s="101" t="s">
        <v>132</v>
      </c>
      <c r="B30" s="89">
        <f>(VLOOKUP($A29,'Occupancy Raw Data'!$B$8:$BE$51,'Occupancy Raw Data'!AT$3,FALSE))/100</f>
        <v>1.5395264765574099E-2</v>
      </c>
      <c r="C30" s="90">
        <f>(VLOOKUP($A29,'Occupancy Raw Data'!$B$8:$BE$51,'Occupancy Raw Data'!AU$3,FALSE))/100</f>
        <v>1.21463469907514E-2</v>
      </c>
      <c r="D30" s="90">
        <f>(VLOOKUP($A29,'Occupancy Raw Data'!$B$8:$BE$51,'Occupancy Raw Data'!AV$3,FALSE))/100</f>
        <v>3.3879242312744502E-3</v>
      </c>
      <c r="E30" s="90">
        <f>(VLOOKUP($A29,'Occupancy Raw Data'!$B$8:$BE$51,'Occupancy Raw Data'!AW$3,FALSE))/100</f>
        <v>3.3392420514789099E-2</v>
      </c>
      <c r="F30" s="90">
        <f>(VLOOKUP($A29,'Occupancy Raw Data'!$B$8:$BE$51,'Occupancy Raw Data'!AX$3,FALSE))/100</f>
        <v>2.0392956805803001E-2</v>
      </c>
      <c r="G30" s="90">
        <f>(VLOOKUP($A29,'Occupancy Raw Data'!$B$8:$BE$51,'Occupancy Raw Data'!AY$3,FALSE))/100</f>
        <v>1.7106030258542501E-2</v>
      </c>
      <c r="H30" s="91">
        <f>(VLOOKUP($A29,'Occupancy Raw Data'!$B$8:$BE$51,'Occupancy Raw Data'!BA$3,FALSE))/100</f>
        <v>-3.2838682017307899E-2</v>
      </c>
      <c r="I30" s="91">
        <f>(VLOOKUP($A29,'Occupancy Raw Data'!$B$8:$BE$51,'Occupancy Raw Data'!BB$3,FALSE))/100</f>
        <v>-7.1245930451180398E-2</v>
      </c>
      <c r="J30" s="90">
        <f>(VLOOKUP($A29,'Occupancy Raw Data'!$B$8:$BE$51,'Occupancy Raw Data'!BC$3,FALSE))/100</f>
        <v>-5.2442672215299205E-2</v>
      </c>
      <c r="K30" s="92">
        <f>(VLOOKUP($A29,'Occupancy Raw Data'!$B$8:$BE$51,'Occupancy Raw Data'!BE$3,FALSE))/100</f>
        <v>-6.8112376981711298E-3</v>
      </c>
      <c r="M30" s="89">
        <f>(VLOOKUP($A29,'ADR Raw Data'!$B$6:$BE$49,'ADR Raw Data'!AT$1,FALSE))/100</f>
        <v>-2.9710752424631699E-3</v>
      </c>
      <c r="N30" s="90">
        <f>(VLOOKUP($A29,'ADR Raw Data'!$B$6:$BE$49,'ADR Raw Data'!AU$1,FALSE))/100</f>
        <v>1.3443454165329698E-3</v>
      </c>
      <c r="O30" s="90">
        <f>(VLOOKUP($A29,'ADR Raw Data'!$B$6:$BE$49,'ADR Raw Data'!AV$1,FALSE))/100</f>
        <v>-5.39635080980525E-3</v>
      </c>
      <c r="P30" s="90">
        <f>(VLOOKUP($A29,'ADR Raw Data'!$B$6:$BE$49,'ADR Raw Data'!AW$1,FALSE))/100</f>
        <v>2.4857851370412097E-2</v>
      </c>
      <c r="Q30" s="90">
        <f>(VLOOKUP($A29,'ADR Raw Data'!$B$6:$BE$49,'ADR Raw Data'!AX$1,FALSE))/100</f>
        <v>3.8920867090073197E-2</v>
      </c>
      <c r="R30" s="90">
        <f>(VLOOKUP($A29,'ADR Raw Data'!$B$6:$BE$49,'ADR Raw Data'!AY$1,FALSE))/100</f>
        <v>1.23470127356174E-2</v>
      </c>
      <c r="S30" s="91">
        <f>(VLOOKUP($A29,'ADR Raw Data'!$B$6:$BE$49,'ADR Raw Data'!BA$1,FALSE))/100</f>
        <v>-1.0201583776945699E-2</v>
      </c>
      <c r="T30" s="91">
        <f>(VLOOKUP($A29,'ADR Raw Data'!$B$6:$BE$49,'ADR Raw Data'!BB$1,FALSE))/100</f>
        <v>-3.9169108599364899E-2</v>
      </c>
      <c r="U30" s="90">
        <f>(VLOOKUP($A29,'ADR Raw Data'!$B$6:$BE$49,'ADR Raw Data'!BC$1,FALSE))/100</f>
        <v>-2.5114931406906699E-2</v>
      </c>
      <c r="V30" s="92">
        <f>(VLOOKUP($A29,'ADR Raw Data'!$B$6:$BE$49,'ADR Raw Data'!BE$1,FALSE))/100</f>
        <v>-5.0712758880998299E-3</v>
      </c>
      <c r="X30" s="89">
        <f>(VLOOKUP($A29,'RevPAR Raw Data'!$B$6:$BE$49,'RevPAR Raw Data'!AT$1,FALSE))/100</f>
        <v>1.23784490331147E-2</v>
      </c>
      <c r="Y30" s="90">
        <f>(VLOOKUP($A29,'RevPAR Raw Data'!$B$6:$BE$49,'RevPAR Raw Data'!AU$1,FALSE))/100</f>
        <v>1.3507021293189002E-2</v>
      </c>
      <c r="Z30" s="90">
        <f>(VLOOKUP($A29,'RevPAR Raw Data'!$B$6:$BE$49,'RevPAR Raw Data'!AV$1,FALSE))/100</f>
        <v>-2.02670900619979E-3</v>
      </c>
      <c r="AA30" s="90">
        <f>(VLOOKUP($A29,'RevPAR Raw Data'!$B$6:$BE$49,'RevPAR Raw Data'!AW$1,FALSE))/100</f>
        <v>5.9080335711256204E-2</v>
      </c>
      <c r="AB30" s="90">
        <f>(VLOOKUP($A29,'RevPAR Raw Data'!$B$6:$BE$49,'RevPAR Raw Data'!AX$1,FALSE))/100</f>
        <v>6.0107535457288599E-2</v>
      </c>
      <c r="AC30" s="90">
        <f>(VLOOKUP($A29,'RevPAR Raw Data'!$B$6:$BE$49,'RevPAR Raw Data'!AY$1,FALSE))/100</f>
        <v>2.9664251367618098E-2</v>
      </c>
      <c r="AD30" s="91">
        <f>(VLOOKUP($A29,'RevPAR Raw Data'!$B$6:$BE$49,'RevPAR Raw Data'!BA$1,FALSE))/100</f>
        <v>-4.2705259228529496E-2</v>
      </c>
      <c r="AE30" s="91">
        <f>(VLOOKUP($A29,'RevPAR Raw Data'!$B$6:$BE$49,'RevPAR Raw Data'!BB$1,FALSE))/100</f>
        <v>-0.10762439946343999</v>
      </c>
      <c r="AF30" s="90">
        <f>(VLOOKUP($A29,'RevPAR Raw Data'!$B$6:$BE$49,'RevPAR Raw Data'!BC$1,FALSE))/100</f>
        <v>-7.62405095067238E-2</v>
      </c>
      <c r="AG30" s="92">
        <f>(VLOOKUP($A29,'RevPAR Raw Data'!$B$6:$BE$49,'RevPAR Raw Data'!BE$1,FALSE))/100</f>
        <v>-1.1847971920764099E-2</v>
      </c>
    </row>
    <row r="31" spans="1:33" x14ac:dyDescent="0.25">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5">
      <c r="A32" s="116" t="s">
        <v>74</v>
      </c>
      <c r="B32" s="117">
        <f>(VLOOKUP($A32,'Occupancy Raw Data'!$B$8:$BE$45,'Occupancy Raw Data'!AG$3,FALSE))/100</f>
        <v>0.429046129788897</v>
      </c>
      <c r="C32" s="118">
        <f>(VLOOKUP($A32,'Occupancy Raw Data'!$B$8:$BE$45,'Occupancy Raw Data'!AH$3,FALSE))/100</f>
        <v>0.59675527756059399</v>
      </c>
      <c r="D32" s="118">
        <f>(VLOOKUP($A32,'Occupancy Raw Data'!$B$8:$BE$45,'Occupancy Raw Data'!AI$3,FALSE))/100</f>
        <v>0.648944487881157</v>
      </c>
      <c r="E32" s="118">
        <f>(VLOOKUP($A32,'Occupancy Raw Data'!$B$8:$BE$45,'Occupancy Raw Data'!AJ$3,FALSE))/100</f>
        <v>0.61278342455043</v>
      </c>
      <c r="F32" s="118">
        <f>(VLOOKUP($A32,'Occupancy Raw Data'!$B$8:$BE$45,'Occupancy Raw Data'!AK$3,FALSE))/100</f>
        <v>0.534792806880375</v>
      </c>
      <c r="G32" s="119">
        <f>(VLOOKUP($A32,'Occupancy Raw Data'!$B$8:$BE$45,'Occupancy Raw Data'!AL$3,FALSE))/100</f>
        <v>0.56446442533229002</v>
      </c>
      <c r="H32" s="99">
        <f>(VLOOKUP($A32,'Occupancy Raw Data'!$B$8:$BE$45,'Occupancy Raw Data'!AN$3,FALSE))/100</f>
        <v>0.53029710711493305</v>
      </c>
      <c r="I32" s="99">
        <f>(VLOOKUP($A32,'Occupancy Raw Data'!$B$8:$BE$45,'Occupancy Raw Data'!AO$3,FALSE))/100</f>
        <v>0.51759186864737994</v>
      </c>
      <c r="J32" s="119">
        <f>(VLOOKUP($A32,'Occupancy Raw Data'!$B$8:$BE$45,'Occupancy Raw Data'!AP$3,FALSE))/100</f>
        <v>0.523944487881157</v>
      </c>
      <c r="K32" s="120">
        <f>(VLOOKUP($A32,'Occupancy Raw Data'!$B$8:$BE$45,'Occupancy Raw Data'!AR$3,FALSE))/100</f>
        <v>0.552887300346252</v>
      </c>
      <c r="M32" s="121">
        <f>VLOOKUP($A32,'ADR Raw Data'!$B$6:$BE$43,'ADR Raw Data'!AG$1,FALSE)</f>
        <v>95.476359908883794</v>
      </c>
      <c r="N32" s="122">
        <f>VLOOKUP($A32,'ADR Raw Data'!$B$6:$BE$43,'ADR Raw Data'!AH$1,FALSE)</f>
        <v>101.071323288568</v>
      </c>
      <c r="O32" s="122">
        <f>VLOOKUP($A32,'ADR Raw Data'!$B$6:$BE$43,'ADR Raw Data'!AI$1,FALSE)</f>
        <v>101.56178614457799</v>
      </c>
      <c r="P32" s="122">
        <f>VLOOKUP($A32,'ADR Raw Data'!$B$6:$BE$43,'ADR Raw Data'!AJ$1,FALSE)</f>
        <v>99.246066985645896</v>
      </c>
      <c r="Q32" s="122">
        <f>VLOOKUP($A32,'ADR Raw Data'!$B$6:$BE$43,'ADR Raw Data'!AK$1,FALSE)</f>
        <v>98.8805994152046</v>
      </c>
      <c r="R32" s="123">
        <f>VLOOKUP($A32,'ADR Raw Data'!$B$6:$BE$43,'ADR Raw Data'!AL$1,FALSE)</f>
        <v>99.522143500242294</v>
      </c>
      <c r="S32" s="122">
        <f>VLOOKUP($A32,'ADR Raw Data'!$B$6:$BE$43,'ADR Raw Data'!AN$1,FALSE)</f>
        <v>110.94300774050799</v>
      </c>
      <c r="T32" s="122">
        <f>VLOOKUP($A32,'ADR Raw Data'!$B$6:$BE$43,'ADR Raw Data'!AO$1,FALSE)</f>
        <v>113.590064199395</v>
      </c>
      <c r="U32" s="123">
        <f>VLOOKUP($A32,'ADR Raw Data'!$B$6:$BE$43,'ADR Raw Data'!AP$1,FALSE)</f>
        <v>112.250488714792</v>
      </c>
      <c r="V32" s="124">
        <f>VLOOKUP($A32,'ADR Raw Data'!$B$6:$BE$43,'ADR Raw Data'!AR$1,FALSE)</f>
        <v>102.96843939393899</v>
      </c>
      <c r="X32" s="121">
        <f>VLOOKUP($A32,'RevPAR Raw Data'!$B$6:$BE$43,'RevPAR Raw Data'!AG$1,FALSE)</f>
        <v>40.963762705238402</v>
      </c>
      <c r="Y32" s="122">
        <f>VLOOKUP($A32,'RevPAR Raw Data'!$B$6:$BE$43,'RevPAR Raw Data'!AH$1,FALSE)</f>
        <v>60.314845582486299</v>
      </c>
      <c r="Z32" s="122">
        <f>VLOOKUP($A32,'RevPAR Raw Data'!$B$6:$BE$43,'RevPAR Raw Data'!AI$1,FALSE)</f>
        <v>65.907961297888903</v>
      </c>
      <c r="AA32" s="122">
        <f>VLOOKUP($A32,'RevPAR Raw Data'!$B$6:$BE$43,'RevPAR Raw Data'!AJ$1,FALSE)</f>
        <v>60.816344800625401</v>
      </c>
      <c r="AB32" s="122">
        <f>VLOOKUP($A32,'RevPAR Raw Data'!$B$6:$BE$43,'RevPAR Raw Data'!AK$1,FALSE)</f>
        <v>52.880633307271303</v>
      </c>
      <c r="AC32" s="123">
        <f>VLOOKUP($A32,'RevPAR Raw Data'!$B$6:$BE$43,'RevPAR Raw Data'!AL$1,FALSE)</f>
        <v>56.176709538702099</v>
      </c>
      <c r="AD32" s="122">
        <f>VLOOKUP($A32,'RevPAR Raw Data'!$B$6:$BE$43,'RevPAR Raw Data'!AN$1,FALSE)</f>
        <v>58.832756059421399</v>
      </c>
      <c r="AE32" s="122">
        <f>VLOOKUP($A32,'RevPAR Raw Data'!$B$6:$BE$43,'RevPAR Raw Data'!AO$1,FALSE)</f>
        <v>58.7932935887412</v>
      </c>
      <c r="AF32" s="123">
        <f>VLOOKUP($A32,'RevPAR Raw Data'!$B$6:$BE$43,'RevPAR Raw Data'!AP$1,FALSE)</f>
        <v>58.813024824081303</v>
      </c>
      <c r="AG32" s="124">
        <f>VLOOKUP($A32,'RevPAR Raw Data'!$B$6:$BE$43,'RevPAR Raw Data'!AR$1,FALSE)</f>
        <v>56.9299424773818</v>
      </c>
    </row>
    <row r="33" spans="1:33" x14ac:dyDescent="0.25">
      <c r="A33" s="101" t="s">
        <v>132</v>
      </c>
      <c r="B33" s="89">
        <f>(VLOOKUP($A32,'Occupancy Raw Data'!$B$8:$BE$51,'Occupancy Raw Data'!AT$3,FALSE))/100</f>
        <v>-5.0194720900043198E-2</v>
      </c>
      <c r="C33" s="90">
        <f>(VLOOKUP($A32,'Occupancy Raw Data'!$B$8:$BE$51,'Occupancy Raw Data'!AU$3,FALSE))/100</f>
        <v>8.4161931818181795E-2</v>
      </c>
      <c r="D33" s="90">
        <f>(VLOOKUP($A32,'Occupancy Raw Data'!$B$8:$BE$51,'Occupancy Raw Data'!AV$3,FALSE))/100</f>
        <v>0.122000675904021</v>
      </c>
      <c r="E33" s="90">
        <f>(VLOOKUP($A32,'Occupancy Raw Data'!$B$8:$BE$51,'Occupancy Raw Data'!AW$3,FALSE))/100</f>
        <v>5.48452220726783E-2</v>
      </c>
      <c r="F33" s="90">
        <f>(VLOOKUP($A32,'Occupancy Raw Data'!$B$8:$BE$51,'Occupancy Raw Data'!AX$3,FALSE))/100</f>
        <v>3.3003300330032999E-3</v>
      </c>
      <c r="G33" s="90">
        <f>(VLOOKUP($A32,'Occupancy Raw Data'!$B$8:$BE$51,'Occupancy Raw Data'!AY$3,FALSE))/100</f>
        <v>4.7442872687703995E-2</v>
      </c>
      <c r="H33" s="91">
        <f>(VLOOKUP($A32,'Occupancy Raw Data'!$B$8:$BE$51,'Occupancy Raw Data'!BA$3,FALSE))/100</f>
        <v>1.6104868913857599E-2</v>
      </c>
      <c r="I33" s="91">
        <f>(VLOOKUP($A32,'Occupancy Raw Data'!$B$8:$BE$51,'Occupancy Raw Data'!BB$3,FALSE))/100</f>
        <v>-3.0036630036629999E-2</v>
      </c>
      <c r="J33" s="90">
        <f>(VLOOKUP($A32,'Occupancy Raw Data'!$B$8:$BE$51,'Occupancy Raw Data'!BC$3,FALSE))/100</f>
        <v>-7.2222222222222202E-3</v>
      </c>
      <c r="K33" s="92">
        <f>(VLOOKUP($A32,'Occupancy Raw Data'!$B$8:$BE$51,'Occupancy Raw Data'!BE$3,FALSE))/100</f>
        <v>3.20562939796716E-2</v>
      </c>
      <c r="M33" s="89">
        <f>(VLOOKUP($A32,'ADR Raw Data'!$B$6:$BE$49,'ADR Raw Data'!AT$1,FALSE))/100</f>
        <v>3.0707905920277102E-2</v>
      </c>
      <c r="N33" s="90">
        <f>(VLOOKUP($A32,'ADR Raw Data'!$B$6:$BE$49,'ADR Raw Data'!AU$1,FALSE))/100</f>
        <v>5.4001712005595497E-2</v>
      </c>
      <c r="O33" s="90">
        <f>(VLOOKUP($A32,'ADR Raw Data'!$B$6:$BE$49,'ADR Raw Data'!AV$1,FALSE))/100</f>
        <v>6.3721775904228395E-2</v>
      </c>
      <c r="P33" s="90">
        <f>(VLOOKUP($A32,'ADR Raw Data'!$B$6:$BE$49,'ADR Raw Data'!AW$1,FALSE))/100</f>
        <v>2.7024895527896803E-2</v>
      </c>
      <c r="Q33" s="90">
        <f>(VLOOKUP($A32,'ADR Raw Data'!$B$6:$BE$49,'ADR Raw Data'!AX$1,FALSE))/100</f>
        <v>2.9957223055952296E-2</v>
      </c>
      <c r="R33" s="90">
        <f>(VLOOKUP($A32,'ADR Raw Data'!$B$6:$BE$49,'ADR Raw Data'!AY$1,FALSE))/100</f>
        <v>4.2781904469372599E-2</v>
      </c>
      <c r="S33" s="91">
        <f>(VLOOKUP($A32,'ADR Raw Data'!$B$6:$BE$49,'ADR Raw Data'!BA$1,FALSE))/100</f>
        <v>2.8217743092934802E-2</v>
      </c>
      <c r="T33" s="91">
        <f>(VLOOKUP($A32,'ADR Raw Data'!$B$6:$BE$49,'ADR Raw Data'!BB$1,FALSE))/100</f>
        <v>1.8172556693518201E-2</v>
      </c>
      <c r="U33" s="90">
        <f>(VLOOKUP($A32,'ADR Raw Data'!$B$6:$BE$49,'ADR Raw Data'!BC$1,FALSE))/100</f>
        <v>2.2775298873208796E-2</v>
      </c>
      <c r="V33" s="92">
        <f>(VLOOKUP($A32,'ADR Raw Data'!$B$6:$BE$49,'ADR Raw Data'!BE$1,FALSE))/100</f>
        <v>3.51976564709819E-2</v>
      </c>
      <c r="X33" s="89">
        <f>(VLOOKUP($A32,'RevPAR Raw Data'!$B$6:$BE$49,'RevPAR Raw Data'!AT$1,FALSE))/100</f>
        <v>-2.1028189746859098E-2</v>
      </c>
      <c r="Y33" s="90">
        <f>(VLOOKUP($A32,'RevPAR Raw Data'!$B$6:$BE$49,'RevPAR Raw Data'!AU$1,FALSE))/100</f>
        <v>0.142708532227657</v>
      </c>
      <c r="Z33" s="90">
        <f>(VLOOKUP($A32,'RevPAR Raw Data'!$B$6:$BE$49,'RevPAR Raw Data'!AV$1,FALSE))/100</f>
        <v>0.19349655153836998</v>
      </c>
      <c r="AA33" s="90">
        <f>(VLOOKUP($A32,'RevPAR Raw Data'!$B$6:$BE$49,'RevPAR Raw Data'!AW$1,FALSE))/100</f>
        <v>8.3352303997293486E-2</v>
      </c>
      <c r="AB33" s="90">
        <f>(VLOOKUP($A32,'RevPAR Raw Data'!$B$6:$BE$49,'RevPAR Raw Data'!AX$1,FALSE))/100</f>
        <v>3.3356421811912604E-2</v>
      </c>
      <c r="AC33" s="90">
        <f>(VLOOKUP($A32,'RevPAR Raw Data'!$B$6:$BE$49,'RevPAR Raw Data'!AY$1,FALSE))/100</f>
        <v>9.2254473604154605E-2</v>
      </c>
      <c r="AD33" s="91">
        <f>(VLOOKUP($A32,'RevPAR Raw Data'!$B$6:$BE$49,'RevPAR Raw Data'!BA$1,FALSE))/100</f>
        <v>4.4777055060349104E-2</v>
      </c>
      <c r="AE33" s="91">
        <f>(VLOOKUP($A32,'RevPAR Raw Data'!$B$6:$BE$49,'RevPAR Raw Data'!BB$1,FALSE))/100</f>
        <v>-1.24099157053346E-2</v>
      </c>
      <c r="AF33" s="90">
        <f>(VLOOKUP($A32,'RevPAR Raw Data'!$B$6:$BE$49,'RevPAR Raw Data'!BC$1,FALSE))/100</f>
        <v>1.53885883813468E-2</v>
      </c>
      <c r="AG33" s="92">
        <f>(VLOOKUP($A32,'RevPAR Raw Data'!$B$6:$BE$49,'RevPAR Raw Data'!BE$1,FALSE))/100</f>
        <v>6.8382256873882802E-2</v>
      </c>
    </row>
    <row r="34" spans="1:33" x14ac:dyDescent="0.25">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5">
      <c r="A35" s="116" t="s">
        <v>75</v>
      </c>
      <c r="B35" s="117">
        <f>(VLOOKUP($A35,'Occupancy Raw Data'!$B$8:$BE$45,'Occupancy Raw Data'!AG$3,FALSE))/100</f>
        <v>0.29933110367892901</v>
      </c>
      <c r="C35" s="118">
        <f>(VLOOKUP($A35,'Occupancy Raw Data'!$B$8:$BE$45,'Occupancy Raw Data'!AH$3,FALSE))/100</f>
        <v>0.38591601635079797</v>
      </c>
      <c r="D35" s="118">
        <f>(VLOOKUP($A35,'Occupancy Raw Data'!$B$8:$BE$45,'Occupancy Raw Data'!AI$3,FALSE))/100</f>
        <v>0.40635451505016695</v>
      </c>
      <c r="E35" s="118">
        <f>(VLOOKUP($A35,'Occupancy Raw Data'!$B$8:$BE$45,'Occupancy Raw Data'!AJ$3,FALSE))/100</f>
        <v>0.40728353771831999</v>
      </c>
      <c r="F35" s="118">
        <f>(VLOOKUP($A35,'Occupancy Raw Data'!$B$8:$BE$45,'Occupancy Raw Data'!AK$3,FALSE))/100</f>
        <v>0.39464882943143798</v>
      </c>
      <c r="G35" s="119">
        <f>(VLOOKUP($A35,'Occupancy Raw Data'!$B$8:$BE$45,'Occupancy Raw Data'!AL$3,FALSE))/100</f>
        <v>0.37870680044593003</v>
      </c>
      <c r="H35" s="99">
        <f>(VLOOKUP($A35,'Occupancy Raw Data'!$B$8:$BE$45,'Occupancy Raw Data'!AN$3,FALSE))/100</f>
        <v>0.46060943887030803</v>
      </c>
      <c r="I35" s="99">
        <f>(VLOOKUP($A35,'Occupancy Raw Data'!$B$8:$BE$45,'Occupancy Raw Data'!AO$3,FALSE))/100</f>
        <v>0.45799407846039897</v>
      </c>
      <c r="J35" s="119">
        <f>(VLOOKUP($A35,'Occupancy Raw Data'!$B$8:$BE$45,'Occupancy Raw Data'!AP$3,FALSE))/100</f>
        <v>0.45929909141479597</v>
      </c>
      <c r="K35" s="120">
        <f>(VLOOKUP($A35,'Occupancy Raw Data'!$B$8:$BE$45,'Occupancy Raw Data'!AR$3,FALSE))/100</f>
        <v>0.40176676570458397</v>
      </c>
      <c r="M35" s="121">
        <f>VLOOKUP($A35,'ADR Raw Data'!$B$6:$BE$43,'ADR Raw Data'!AG$1,FALSE)</f>
        <v>93.704469273743001</v>
      </c>
      <c r="N35" s="122">
        <f>VLOOKUP($A35,'ADR Raw Data'!$B$6:$BE$43,'ADR Raw Data'!AH$1,FALSE)</f>
        <v>95.294805007221896</v>
      </c>
      <c r="O35" s="122">
        <f>VLOOKUP($A35,'ADR Raw Data'!$B$6:$BE$43,'ADR Raw Data'!AI$1,FALSE)</f>
        <v>95.443205304069494</v>
      </c>
      <c r="P35" s="122">
        <f>VLOOKUP($A35,'ADR Raw Data'!$B$6:$BE$43,'ADR Raw Data'!AJ$1,FALSE)</f>
        <v>94.516934306569297</v>
      </c>
      <c r="Q35" s="122">
        <f>VLOOKUP($A35,'ADR Raw Data'!$B$6:$BE$43,'ADR Raw Data'!AK$1,FALSE)</f>
        <v>95.486694915254205</v>
      </c>
      <c r="R35" s="123">
        <f>VLOOKUP($A35,'ADR Raw Data'!$B$6:$BE$43,'ADR Raw Data'!AL$1,FALSE)</f>
        <v>94.947930526935494</v>
      </c>
      <c r="S35" s="122">
        <f>VLOOKUP($A35,'ADR Raw Data'!$B$6:$BE$43,'ADR Raw Data'!AN$1,FALSE)</f>
        <v>106.284183138362</v>
      </c>
      <c r="T35" s="122">
        <f>VLOOKUP($A35,'ADR Raw Data'!$B$6:$BE$43,'ADR Raw Data'!AO$1,FALSE)</f>
        <v>106.40280404040401</v>
      </c>
      <c r="U35" s="123">
        <f>VLOOKUP($A35,'ADR Raw Data'!$B$6:$BE$43,'ADR Raw Data'!AP$1,FALSE)</f>
        <v>106.34344570044399</v>
      </c>
      <c r="V35" s="124">
        <f>VLOOKUP($A35,'ADR Raw Data'!$B$6:$BE$43,'ADR Raw Data'!AR$1,FALSE)</f>
        <v>98.675456586332103</v>
      </c>
      <c r="X35" s="121">
        <f>VLOOKUP($A35,'RevPAR Raw Data'!$B$6:$BE$43,'RevPAR Raw Data'!AG$1,FALSE)</f>
        <v>28.0486622073578</v>
      </c>
      <c r="Y35" s="122">
        <f>VLOOKUP($A35,'RevPAR Raw Data'!$B$6:$BE$43,'RevPAR Raw Data'!AH$1,FALSE)</f>
        <v>36.775791527313203</v>
      </c>
      <c r="Z35" s="122">
        <f>VLOOKUP($A35,'RevPAR Raw Data'!$B$6:$BE$43,'RevPAR Raw Data'!AI$1,FALSE)</f>
        <v>38.783777406168703</v>
      </c>
      <c r="AA35" s="122">
        <f>VLOOKUP($A35,'RevPAR Raw Data'!$B$6:$BE$43,'RevPAR Raw Data'!AJ$1,FALSE)</f>
        <v>38.495191378669602</v>
      </c>
      <c r="AB35" s="122">
        <f>VLOOKUP($A35,'RevPAR Raw Data'!$B$6:$BE$43,'RevPAR Raw Data'!AK$1,FALSE)</f>
        <v>37.683712374581901</v>
      </c>
      <c r="AC35" s="123">
        <f>VLOOKUP($A35,'RevPAR Raw Data'!$B$6:$BE$43,'RevPAR Raw Data'!AL$1,FALSE)</f>
        <v>35.957426978818198</v>
      </c>
      <c r="AD35" s="122">
        <f>VLOOKUP($A35,'RevPAR Raw Data'!$B$6:$BE$43,'RevPAR Raw Data'!AN$1,FALSE)</f>
        <v>48.955497956150097</v>
      </c>
      <c r="AE35" s="122">
        <f>VLOOKUP($A35,'RevPAR Raw Data'!$B$6:$BE$43,'RevPAR Raw Data'!AO$1,FALSE)</f>
        <v>48.731854182087297</v>
      </c>
      <c r="AF35" s="123">
        <f>VLOOKUP($A35,'RevPAR Raw Data'!$B$6:$BE$43,'RevPAR Raw Data'!AP$1,FALSE)</f>
        <v>48.843447988132702</v>
      </c>
      <c r="AG35" s="124">
        <f>VLOOKUP($A35,'RevPAR Raw Data'!$B$6:$BE$43,'RevPAR Raw Data'!AR$1,FALSE)</f>
        <v>39.644519047113697</v>
      </c>
    </row>
    <row r="36" spans="1:33" x14ac:dyDescent="0.25">
      <c r="A36" s="101" t="s">
        <v>132</v>
      </c>
      <c r="B36" s="89">
        <f>(VLOOKUP($A35,'Occupancy Raw Data'!$B$8:$BE$51,'Occupancy Raw Data'!AT$3,FALSE))/100</f>
        <v>-0.23940677014140199</v>
      </c>
      <c r="C36" s="90">
        <f>(VLOOKUP($A35,'Occupancy Raw Data'!$B$8:$BE$51,'Occupancy Raw Data'!AU$3,FALSE))/100</f>
        <v>-0.182647451745265</v>
      </c>
      <c r="D36" s="90">
        <f>(VLOOKUP($A35,'Occupancy Raw Data'!$B$8:$BE$51,'Occupancy Raw Data'!AV$3,FALSE))/100</f>
        <v>-0.173303865760254</v>
      </c>
      <c r="E36" s="90">
        <f>(VLOOKUP($A35,'Occupancy Raw Data'!$B$8:$BE$51,'Occupancy Raw Data'!AW$3,FALSE))/100</f>
        <v>-0.187723447095342</v>
      </c>
      <c r="F36" s="90">
        <f>(VLOOKUP($A35,'Occupancy Raw Data'!$B$8:$BE$51,'Occupancy Raw Data'!AX$3,FALSE))/100</f>
        <v>-0.193648736696442</v>
      </c>
      <c r="G36" s="90">
        <f>(VLOOKUP($A35,'Occupancy Raw Data'!$B$8:$BE$51,'Occupancy Raw Data'!AY$3,FALSE))/100</f>
        <v>-0.19358163111528398</v>
      </c>
      <c r="H36" s="91">
        <f>(VLOOKUP($A35,'Occupancy Raw Data'!$B$8:$BE$51,'Occupancy Raw Data'!BA$3,FALSE))/100</f>
        <v>-0.14595333209463601</v>
      </c>
      <c r="I36" s="91">
        <f>(VLOOKUP($A35,'Occupancy Raw Data'!$B$8:$BE$51,'Occupancy Raw Data'!BB$3,FALSE))/100</f>
        <v>-0.17653589933382602</v>
      </c>
      <c r="J36" s="90">
        <f>(VLOOKUP($A35,'Occupancy Raw Data'!$B$8:$BE$51,'Occupancy Raw Data'!BC$3,FALSE))/100</f>
        <v>-0.161484735673498</v>
      </c>
      <c r="K36" s="92">
        <f>(VLOOKUP($A35,'Occupancy Raw Data'!$B$8:$BE$51,'Occupancy Raw Data'!BE$3,FALSE))/100</f>
        <v>-0.18340488994808202</v>
      </c>
      <c r="M36" s="89">
        <f>(VLOOKUP($A35,'ADR Raw Data'!$B$6:$BE$49,'ADR Raw Data'!AT$1,FALSE))/100</f>
        <v>3.2932057837835399E-2</v>
      </c>
      <c r="N36" s="90">
        <f>(VLOOKUP($A35,'ADR Raw Data'!$B$6:$BE$49,'ADR Raw Data'!AU$1,FALSE))/100</f>
        <v>3.37833478449878E-2</v>
      </c>
      <c r="O36" s="90">
        <f>(VLOOKUP($A35,'ADR Raw Data'!$B$6:$BE$49,'ADR Raw Data'!AV$1,FALSE))/100</f>
        <v>1.4821694186142299E-2</v>
      </c>
      <c r="P36" s="90">
        <f>(VLOOKUP($A35,'ADR Raw Data'!$B$6:$BE$49,'ADR Raw Data'!AW$1,FALSE))/100</f>
        <v>1.2165597937633199E-2</v>
      </c>
      <c r="Q36" s="90">
        <f>(VLOOKUP($A35,'ADR Raw Data'!$B$6:$BE$49,'ADR Raw Data'!AX$1,FALSE))/100</f>
        <v>8.9368831121738202E-3</v>
      </c>
      <c r="R36" s="90">
        <f>(VLOOKUP($A35,'ADR Raw Data'!$B$6:$BE$49,'ADR Raw Data'!AY$1,FALSE))/100</f>
        <v>1.9897078219309999E-2</v>
      </c>
      <c r="S36" s="91">
        <f>(VLOOKUP($A35,'ADR Raw Data'!$B$6:$BE$49,'ADR Raw Data'!BA$1,FALSE))/100</f>
        <v>1.5844135152150299E-3</v>
      </c>
      <c r="T36" s="91">
        <f>(VLOOKUP($A35,'ADR Raw Data'!$B$6:$BE$49,'ADR Raw Data'!BB$1,FALSE))/100</f>
        <v>-1.3920717588360301E-2</v>
      </c>
      <c r="U36" s="90">
        <f>(VLOOKUP($A35,'ADR Raw Data'!$B$6:$BE$49,'ADR Raw Data'!BC$1,FALSE))/100</f>
        <v>-6.36117069212031E-3</v>
      </c>
      <c r="V36" s="92">
        <f>(VLOOKUP($A35,'ADR Raw Data'!$B$6:$BE$49,'ADR Raw Data'!BE$1,FALSE))/100</f>
        <v>1.1657394592932699E-2</v>
      </c>
      <c r="X36" s="89">
        <f>(VLOOKUP($A35,'RevPAR Raw Data'!$B$6:$BE$49,'RevPAR Raw Data'!AT$1,FALSE))/100</f>
        <v>-0.21435886990463299</v>
      </c>
      <c r="Y36" s="90">
        <f>(VLOOKUP($A35,'RevPAR Raw Data'!$B$6:$BE$49,'RevPAR Raw Data'!AU$1,FALSE))/100</f>
        <v>-0.15503454629558799</v>
      </c>
      <c r="Z36" s="90">
        <f>(VLOOKUP($A35,'RevPAR Raw Data'!$B$6:$BE$49,'RevPAR Raw Data'!AV$1,FALSE))/100</f>
        <v>-0.16105082847368699</v>
      </c>
      <c r="AA36" s="90">
        <f>(VLOOKUP($A35,'RevPAR Raw Data'!$B$6:$BE$49,'RevPAR Raw Data'!AW$1,FALSE))/100</f>
        <v>-0.17784161713853799</v>
      </c>
      <c r="AB36" s="90">
        <f>(VLOOKUP($A35,'RevPAR Raw Data'!$B$6:$BE$49,'RevPAR Raw Data'!AX$1,FALSE))/100</f>
        <v>-0.18644246970894401</v>
      </c>
      <c r="AC36" s="90">
        <f>(VLOOKUP($A35,'RevPAR Raw Data'!$B$6:$BE$49,'RevPAR Raw Data'!AY$1,FALSE))/100</f>
        <v>-0.177536261752097</v>
      </c>
      <c r="AD36" s="91">
        <f>(VLOOKUP($A35,'RevPAR Raw Data'!$B$6:$BE$49,'RevPAR Raw Data'!BA$1,FALSE))/100</f>
        <v>-0.14460016901138201</v>
      </c>
      <c r="AE36" s="91">
        <f>(VLOOKUP($A35,'RevPAR Raw Data'!$B$6:$BE$49,'RevPAR Raw Data'!BB$1,FALSE))/100</f>
        <v>-0.187999110523353</v>
      </c>
      <c r="AF36" s="90">
        <f>(VLOOKUP($A35,'RevPAR Raw Data'!$B$6:$BE$49,'RevPAR Raw Data'!BC$1,FALSE))/100</f>
        <v>-0.16681867439782799</v>
      </c>
      <c r="AG36" s="92">
        <f>(VLOOKUP($A35,'RevPAR Raw Data'!$B$6:$BE$49,'RevPAR Raw Data'!BE$1,FALSE))/100</f>
        <v>-0.173885518527547</v>
      </c>
    </row>
    <row r="37" spans="1:33" x14ac:dyDescent="0.25">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5">
      <c r="A38" s="116" t="s">
        <v>76</v>
      </c>
      <c r="B38" s="117">
        <f>(VLOOKUP($A38,'Occupancy Raw Data'!$B$8:$BE$45,'Occupancy Raw Data'!AG$3,FALSE))/100</f>
        <v>0.43884777134384001</v>
      </c>
      <c r="C38" s="118">
        <f>(VLOOKUP($A38,'Occupancy Raw Data'!$B$8:$BE$45,'Occupancy Raw Data'!AH$3,FALSE))/100</f>
        <v>0.49298232158607197</v>
      </c>
      <c r="D38" s="118">
        <f>(VLOOKUP($A38,'Occupancy Raw Data'!$B$8:$BE$45,'Occupancy Raw Data'!AI$3,FALSE))/100</f>
        <v>0.50488001432664698</v>
      </c>
      <c r="E38" s="118">
        <f>(VLOOKUP($A38,'Occupancy Raw Data'!$B$8:$BE$45,'Occupancy Raw Data'!AJ$3,FALSE))/100</f>
        <v>0.51415396029471905</v>
      </c>
      <c r="F38" s="118">
        <f>(VLOOKUP($A38,'Occupancy Raw Data'!$B$8:$BE$45,'Occupancy Raw Data'!AK$3,FALSE))/100</f>
        <v>0.52520594555873901</v>
      </c>
      <c r="G38" s="119">
        <f>(VLOOKUP($A38,'Occupancy Raw Data'!$B$8:$BE$45,'Occupancy Raw Data'!AL$3,FALSE))/100</f>
        <v>0.49520575973809999</v>
      </c>
      <c r="H38" s="99">
        <f>(VLOOKUP($A38,'Occupancy Raw Data'!$B$8:$BE$45,'Occupancy Raw Data'!AN$3,FALSE))/100</f>
        <v>0.65631910623665801</v>
      </c>
      <c r="I38" s="99">
        <f>(VLOOKUP($A38,'Occupancy Raw Data'!$B$8:$BE$45,'Occupancy Raw Data'!AO$3,FALSE))/100</f>
        <v>0.67771480360995096</v>
      </c>
      <c r="J38" s="119">
        <f>(VLOOKUP($A38,'Occupancy Raw Data'!$B$8:$BE$45,'Occupancy Raw Data'!AP$3,FALSE))/100</f>
        <v>0.66702433416363205</v>
      </c>
      <c r="K38" s="120">
        <f>(VLOOKUP($A38,'Occupancy Raw Data'!$B$8:$BE$45,'Occupancy Raw Data'!AR$3,FALSE))/100</f>
        <v>0.544335780553729</v>
      </c>
      <c r="M38" s="121">
        <f>VLOOKUP($A38,'ADR Raw Data'!$B$6:$BE$43,'ADR Raw Data'!AG$1,FALSE)</f>
        <v>95.7401999621339</v>
      </c>
      <c r="N38" s="122">
        <f>VLOOKUP($A38,'ADR Raw Data'!$B$6:$BE$43,'ADR Raw Data'!AH$1,FALSE)</f>
        <v>96.467109667716798</v>
      </c>
      <c r="O38" s="122">
        <f>VLOOKUP($A38,'ADR Raw Data'!$B$6:$BE$43,'ADR Raw Data'!AI$1,FALSE)</f>
        <v>98.456781818872798</v>
      </c>
      <c r="P38" s="122">
        <f>VLOOKUP($A38,'ADR Raw Data'!$B$6:$BE$43,'ADR Raw Data'!AJ$1,FALSE)</f>
        <v>98.376990259861401</v>
      </c>
      <c r="Q38" s="122">
        <f>VLOOKUP($A38,'ADR Raw Data'!$B$6:$BE$43,'ADR Raw Data'!AK$1,FALSE)</f>
        <v>99.029555634034296</v>
      </c>
      <c r="R38" s="123">
        <f>VLOOKUP($A38,'ADR Raw Data'!$B$6:$BE$43,'ADR Raw Data'!AL$1,FALSE)</f>
        <v>97.683676857564095</v>
      </c>
      <c r="S38" s="122">
        <f>VLOOKUP($A38,'ADR Raw Data'!$B$6:$BE$43,'ADR Raw Data'!AN$1,FALSE)</f>
        <v>121.57178490393299</v>
      </c>
      <c r="T38" s="122">
        <f>VLOOKUP($A38,'ADR Raw Data'!$B$6:$BE$43,'ADR Raw Data'!AO$1,FALSE)</f>
        <v>126.527685316858</v>
      </c>
      <c r="U38" s="123">
        <f>VLOOKUP($A38,'ADR Raw Data'!$B$6:$BE$43,'ADR Raw Data'!AP$1,FALSE)</f>
        <v>124.091186133134</v>
      </c>
      <c r="V38" s="124">
        <f>VLOOKUP($A38,'ADR Raw Data'!$B$6:$BE$43,'ADR Raw Data'!AR$1,FALSE)</f>
        <v>106.93660252334701</v>
      </c>
      <c r="X38" s="121">
        <f>VLOOKUP($A38,'RevPAR Raw Data'!$B$6:$BE$43,'RevPAR Raw Data'!AG$1,FALSE)</f>
        <v>42.015373381396103</v>
      </c>
      <c r="Y38" s="122">
        <f>VLOOKUP($A38,'RevPAR Raw Data'!$B$6:$BE$43,'RevPAR Raw Data'!AH$1,FALSE)</f>
        <v>47.556579680689197</v>
      </c>
      <c r="Z38" s="122">
        <f>VLOOKUP($A38,'RevPAR Raw Data'!$B$6:$BE$43,'RevPAR Raw Data'!AI$1,FALSE)</f>
        <v>49.708861415268103</v>
      </c>
      <c r="AA38" s="122">
        <f>VLOOKUP($A38,'RevPAR Raw Data'!$B$6:$BE$43,'RevPAR Raw Data'!AJ$1,FALSE)</f>
        <v>50.580919143982797</v>
      </c>
      <c r="AB38" s="122">
        <f>VLOOKUP($A38,'RevPAR Raw Data'!$B$6:$BE$43,'RevPAR Raw Data'!AK$1,FALSE)</f>
        <v>52.010911405034697</v>
      </c>
      <c r="AC38" s="123">
        <f>VLOOKUP($A38,'RevPAR Raw Data'!$B$6:$BE$43,'RevPAR Raw Data'!AL$1,FALSE)</f>
        <v>48.373519412261103</v>
      </c>
      <c r="AD38" s="122">
        <f>VLOOKUP($A38,'RevPAR Raw Data'!$B$6:$BE$43,'RevPAR Raw Data'!AN$1,FALSE)</f>
        <v>79.789885211744703</v>
      </c>
      <c r="AE38" s="122">
        <f>VLOOKUP($A38,'RevPAR Raw Data'!$B$6:$BE$43,'RevPAR Raw Data'!AO$1,FALSE)</f>
        <v>85.749685405736599</v>
      </c>
      <c r="AF38" s="123">
        <f>VLOOKUP($A38,'RevPAR Raw Data'!$B$6:$BE$43,'RevPAR Raw Data'!AP$1,FALSE)</f>
        <v>82.771840806029203</v>
      </c>
      <c r="AG38" s="124">
        <f>VLOOKUP($A38,'RevPAR Raw Data'!$B$6:$BE$43,'RevPAR Raw Data'!AR$1,FALSE)</f>
        <v>58.20941900431</v>
      </c>
    </row>
    <row r="39" spans="1:33" x14ac:dyDescent="0.25">
      <c r="A39" s="101" t="s">
        <v>132</v>
      </c>
      <c r="B39" s="89">
        <f>(VLOOKUP($A38,'Occupancy Raw Data'!$B$8:$BE$51,'Occupancy Raw Data'!AT$3,FALSE))/100</f>
        <v>-4.4695571506235795E-3</v>
      </c>
      <c r="C39" s="90">
        <f>(VLOOKUP($A38,'Occupancy Raw Data'!$B$8:$BE$51,'Occupancy Raw Data'!AU$3,FALSE))/100</f>
        <v>7.0585017541779102E-3</v>
      </c>
      <c r="D39" s="90">
        <f>(VLOOKUP($A38,'Occupancy Raw Data'!$B$8:$BE$51,'Occupancy Raw Data'!AV$3,FALSE))/100</f>
        <v>-2.0373128842111E-2</v>
      </c>
      <c r="E39" s="90">
        <f>(VLOOKUP($A38,'Occupancy Raw Data'!$B$8:$BE$51,'Occupancy Raw Data'!AW$3,FALSE))/100</f>
        <v>-5.0359076637674895E-2</v>
      </c>
      <c r="F39" s="90">
        <f>(VLOOKUP($A38,'Occupancy Raw Data'!$B$8:$BE$51,'Occupancy Raw Data'!AX$3,FALSE))/100</f>
        <v>-7.2652035375504895E-2</v>
      </c>
      <c r="G39" s="90">
        <f>(VLOOKUP($A38,'Occupancy Raw Data'!$B$8:$BE$51,'Occupancy Raw Data'!AY$3,FALSE))/100</f>
        <v>-3.0338042864533298E-2</v>
      </c>
      <c r="H39" s="91">
        <f>(VLOOKUP($A38,'Occupancy Raw Data'!$B$8:$BE$51,'Occupancy Raw Data'!BA$3,FALSE))/100</f>
        <v>-4.71553426747034E-2</v>
      </c>
      <c r="I39" s="91">
        <f>(VLOOKUP($A38,'Occupancy Raw Data'!$B$8:$BE$51,'Occupancy Raw Data'!BB$3,FALSE))/100</f>
        <v>-4.7590504782440701E-2</v>
      </c>
      <c r="J39" s="90">
        <f>(VLOOKUP($A38,'Occupancy Raw Data'!$B$8:$BE$51,'Occupancy Raw Data'!BC$3,FALSE))/100</f>
        <v>-4.7365924132029502E-2</v>
      </c>
      <c r="K39" s="92">
        <f>(VLOOKUP($A38,'Occupancy Raw Data'!$B$8:$BE$51,'Occupancy Raw Data'!BE$3,FALSE))/100</f>
        <v>-3.6391095291967698E-2</v>
      </c>
      <c r="M39" s="89">
        <f>(VLOOKUP($A38,'ADR Raw Data'!$B$6:$BE$49,'ADR Raw Data'!AT$1,FALSE))/100</f>
        <v>-1.1052434204727799E-2</v>
      </c>
      <c r="N39" s="90">
        <f>(VLOOKUP($A38,'ADR Raw Data'!$B$6:$BE$49,'ADR Raw Data'!AU$1,FALSE))/100</f>
        <v>2.7309027894952299E-3</v>
      </c>
      <c r="O39" s="90">
        <f>(VLOOKUP($A38,'ADR Raw Data'!$B$6:$BE$49,'ADR Raw Data'!AV$1,FALSE))/100</f>
        <v>2.1558999606282598E-3</v>
      </c>
      <c r="P39" s="90">
        <f>(VLOOKUP($A38,'ADR Raw Data'!$B$6:$BE$49,'ADR Raw Data'!AW$1,FALSE))/100</f>
        <v>-1.60616949135708E-2</v>
      </c>
      <c r="Q39" s="90">
        <f>(VLOOKUP($A38,'ADR Raw Data'!$B$6:$BE$49,'ADR Raw Data'!AX$1,FALSE))/100</f>
        <v>-3.1655652705797704E-2</v>
      </c>
      <c r="R39" s="90">
        <f>(VLOOKUP($A38,'ADR Raw Data'!$B$6:$BE$49,'ADR Raw Data'!AY$1,FALSE))/100</f>
        <v>-1.1964972325241701E-2</v>
      </c>
      <c r="S39" s="91">
        <f>(VLOOKUP($A38,'ADR Raw Data'!$B$6:$BE$49,'ADR Raw Data'!BA$1,FALSE))/100</f>
        <v>-9.9283118511063299E-3</v>
      </c>
      <c r="T39" s="91">
        <f>(VLOOKUP($A38,'ADR Raw Data'!$B$6:$BE$49,'ADR Raw Data'!BB$1,FALSE))/100</f>
        <v>1.4246061205329398E-2</v>
      </c>
      <c r="U39" s="90">
        <f>(VLOOKUP($A38,'ADR Raw Data'!$B$6:$BE$49,'ADR Raw Data'!BC$1,FALSE))/100</f>
        <v>2.4603737937953902E-3</v>
      </c>
      <c r="V39" s="92">
        <f>(VLOOKUP($A38,'ADR Raw Data'!$B$6:$BE$49,'ADR Raw Data'!BE$1,FALSE))/100</f>
        <v>-7.0939929607069093E-3</v>
      </c>
      <c r="X39" s="89">
        <f>(VLOOKUP($A38,'RevPAR Raw Data'!$B$6:$BE$49,'RevPAR Raw Data'!AT$1,FALSE))/100</f>
        <v>-1.5472591869019801E-2</v>
      </c>
      <c r="Y39" s="90">
        <f>(VLOOKUP($A38,'RevPAR Raw Data'!$B$6:$BE$49,'RevPAR Raw Data'!AU$1,FALSE))/100</f>
        <v>9.8086806258032792E-3</v>
      </c>
      <c r="Z39" s="90">
        <f>(VLOOKUP($A38,'RevPAR Raw Data'!$B$6:$BE$49,'RevPAR Raw Data'!AV$1,FALSE))/100</f>
        <v>-1.8261151309151302E-2</v>
      </c>
      <c r="AA39" s="90">
        <f>(VLOOKUP($A38,'RevPAR Raw Data'!$B$6:$BE$49,'RevPAR Raw Data'!AW$1,FALSE))/100</f>
        <v>-6.5611919426162305E-2</v>
      </c>
      <c r="AB39" s="90">
        <f>(VLOOKUP($A38,'RevPAR Raw Data'!$B$6:$BE$49,'RevPAR Raw Data'!AX$1,FALSE))/100</f>
        <v>-0.10200784048108601</v>
      </c>
      <c r="AC39" s="90">
        <f>(VLOOKUP($A38,'RevPAR Raw Data'!$B$6:$BE$49,'RevPAR Raw Data'!AY$1,FALSE))/100</f>
        <v>-4.1940021346498796E-2</v>
      </c>
      <c r="AD39" s="91">
        <f>(VLOOKUP($A38,'RevPAR Raw Data'!$B$6:$BE$49,'RevPAR Raw Data'!BA$1,FALSE))/100</f>
        <v>-5.6615481578289495E-2</v>
      </c>
      <c r="AE39" s="91">
        <f>(VLOOKUP($A38,'RevPAR Raw Data'!$B$6:$BE$49,'RevPAR Raw Data'!BB$1,FALSE))/100</f>
        <v>-3.4022420821034398E-2</v>
      </c>
      <c r="AF39" s="90">
        <f>(VLOOKUP($A38,'RevPAR Raw Data'!$B$6:$BE$49,'RevPAR Raw Data'!BC$1,FALSE))/100</f>
        <v>-4.5022088216687503E-2</v>
      </c>
      <c r="AG39" s="92">
        <f>(VLOOKUP($A38,'RevPAR Raw Data'!$B$6:$BE$49,'RevPAR Raw Data'!BE$1,FALSE))/100</f>
        <v>-4.3226930078840903E-2</v>
      </c>
    </row>
    <row r="40" spans="1:33" x14ac:dyDescent="0.25">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5">
      <c r="A41" s="116" t="s">
        <v>77</v>
      </c>
      <c r="B41" s="117">
        <f>(VLOOKUP($A41,'Occupancy Raw Data'!$B$8:$BE$45,'Occupancy Raw Data'!AG$3,FALSE))/100</f>
        <v>0.50236518893298399</v>
      </c>
      <c r="C41" s="118">
        <f>(VLOOKUP($A41,'Occupancy Raw Data'!$B$8:$BE$45,'Occupancy Raw Data'!AH$3,FALSE))/100</f>
        <v>0.62525156582090302</v>
      </c>
      <c r="D41" s="118">
        <f>(VLOOKUP($A41,'Occupancy Raw Data'!$B$8:$BE$45,'Occupancy Raw Data'!AI$3,FALSE))/100</f>
        <v>0.71968514303985498</v>
      </c>
      <c r="E41" s="118">
        <f>(VLOOKUP($A41,'Occupancy Raw Data'!$B$8:$BE$45,'Occupancy Raw Data'!AJ$3,FALSE))/100</f>
        <v>0.69191415727800998</v>
      </c>
      <c r="F41" s="118">
        <f>(VLOOKUP($A41,'Occupancy Raw Data'!$B$8:$BE$45,'Occupancy Raw Data'!AK$3,FALSE))/100</f>
        <v>0.60700246393439494</v>
      </c>
      <c r="G41" s="119">
        <f>(VLOOKUP($A41,'Occupancy Raw Data'!$B$8:$BE$45,'Occupancy Raw Data'!AL$3,FALSE))/100</f>
        <v>0.62924370380122996</v>
      </c>
      <c r="H41" s="99">
        <f>(VLOOKUP($A41,'Occupancy Raw Data'!$B$8:$BE$45,'Occupancy Raw Data'!AN$3,FALSE))/100</f>
        <v>0.62982207008106494</v>
      </c>
      <c r="I41" s="99">
        <f>(VLOOKUP($A41,'Occupancy Raw Data'!$B$8:$BE$45,'Occupancy Raw Data'!AO$3,FALSE))/100</f>
        <v>0.66333910132224805</v>
      </c>
      <c r="J41" s="119">
        <f>(VLOOKUP($A41,'Occupancy Raw Data'!$B$8:$BE$45,'Occupancy Raw Data'!AP$3,FALSE))/100</f>
        <v>0.64658058570165688</v>
      </c>
      <c r="K41" s="120">
        <f>(VLOOKUP($A41,'Occupancy Raw Data'!$B$8:$BE$45,'Occupancy Raw Data'!AR$3,FALSE))/100</f>
        <v>0.63419709862992302</v>
      </c>
      <c r="M41" s="121">
        <f>VLOOKUP($A41,'ADR Raw Data'!$B$6:$BE$43,'ADR Raw Data'!AG$1,FALSE)</f>
        <v>130.58456452352601</v>
      </c>
      <c r="N41" s="122">
        <f>VLOOKUP($A41,'ADR Raw Data'!$B$6:$BE$43,'ADR Raw Data'!AH$1,FALSE)</f>
        <v>149.29012611772399</v>
      </c>
      <c r="O41" s="122">
        <f>VLOOKUP($A41,'ADR Raw Data'!$B$6:$BE$43,'ADR Raw Data'!AI$1,FALSE)</f>
        <v>160.40362172827801</v>
      </c>
      <c r="P41" s="122">
        <f>VLOOKUP($A41,'ADR Raw Data'!$B$6:$BE$43,'ADR Raw Data'!AJ$1,FALSE)</f>
        <v>157.10528427161699</v>
      </c>
      <c r="Q41" s="122">
        <f>VLOOKUP($A41,'ADR Raw Data'!$B$6:$BE$43,'ADR Raw Data'!AK$1,FALSE)</f>
        <v>139.49282353396799</v>
      </c>
      <c r="R41" s="123">
        <f>VLOOKUP($A41,'ADR Raw Data'!$B$6:$BE$43,'ADR Raw Data'!AL$1,FALSE)</f>
        <v>148.674029831116</v>
      </c>
      <c r="S41" s="122">
        <f>VLOOKUP($A41,'ADR Raw Data'!$B$6:$BE$43,'ADR Raw Data'!AN$1,FALSE)</f>
        <v>129.15870788320399</v>
      </c>
      <c r="T41" s="122">
        <f>VLOOKUP($A41,'ADR Raw Data'!$B$6:$BE$43,'ADR Raw Data'!AO$1,FALSE)</f>
        <v>130.57624791771499</v>
      </c>
      <c r="U41" s="123">
        <f>VLOOKUP($A41,'ADR Raw Data'!$B$6:$BE$43,'ADR Raw Data'!AP$1,FALSE)</f>
        <v>129.88584828408699</v>
      </c>
      <c r="V41" s="124">
        <f>VLOOKUP($A41,'ADR Raw Data'!$B$6:$BE$43,'ADR Raw Data'!AR$1,FALSE)</f>
        <v>143.20116007177</v>
      </c>
      <c r="X41" s="121">
        <f>VLOOKUP($A41,'RevPAR Raw Data'!$B$6:$BE$43,'RevPAR Raw Data'!AG$1,FALSE)</f>
        <v>65.601139428592901</v>
      </c>
      <c r="Y41" s="122">
        <f>VLOOKUP($A41,'RevPAR Raw Data'!$B$6:$BE$43,'RevPAR Raw Data'!AH$1,FALSE)</f>
        <v>93.343885116707696</v>
      </c>
      <c r="Z41" s="122">
        <f>VLOOKUP($A41,'RevPAR Raw Data'!$B$6:$BE$43,'RevPAR Raw Data'!AI$1,FALSE)</f>
        <v>115.440103447627</v>
      </c>
      <c r="AA41" s="122">
        <f>VLOOKUP($A41,'RevPAR Raw Data'!$B$6:$BE$43,'RevPAR Raw Data'!AJ$1,FALSE)</f>
        <v>108.70337037071801</v>
      </c>
      <c r="AB41" s="122">
        <f>VLOOKUP($A41,'RevPAR Raw Data'!$B$6:$BE$43,'RevPAR Raw Data'!AK$1,FALSE)</f>
        <v>84.672487586284703</v>
      </c>
      <c r="AC41" s="123">
        <f>VLOOKUP($A41,'RevPAR Raw Data'!$B$6:$BE$43,'RevPAR Raw Data'!AL$1,FALSE)</f>
        <v>93.552197189986202</v>
      </c>
      <c r="AD41" s="122">
        <f>VLOOKUP($A41,'RevPAR Raw Data'!$B$6:$BE$43,'RevPAR Raw Data'!AN$1,FALSE)</f>
        <v>81.347004767995102</v>
      </c>
      <c r="AE41" s="122">
        <f>VLOOKUP($A41,'RevPAR Raw Data'!$B$6:$BE$43,'RevPAR Raw Data'!AO$1,FALSE)</f>
        <v>86.616330947768304</v>
      </c>
      <c r="AF41" s="123">
        <f>VLOOKUP($A41,'RevPAR Raw Data'!$B$6:$BE$43,'RevPAR Raw Data'!AP$1,FALSE)</f>
        <v>83.981667857881703</v>
      </c>
      <c r="AG41" s="124">
        <f>VLOOKUP($A41,'RevPAR Raw Data'!$B$6:$BE$43,'RevPAR Raw Data'!AR$1,FALSE)</f>
        <v>90.817760237956406</v>
      </c>
    </row>
    <row r="42" spans="1:33" x14ac:dyDescent="0.25">
      <c r="A42" s="101" t="s">
        <v>132</v>
      </c>
      <c r="B42" s="89">
        <f>(VLOOKUP($A41,'Occupancy Raw Data'!$B$8:$BE$51,'Occupancy Raw Data'!AT$3,FALSE))/100</f>
        <v>1.2539213260783898E-2</v>
      </c>
      <c r="C42" s="90">
        <f>(VLOOKUP($A41,'Occupancy Raw Data'!$B$8:$BE$51,'Occupancy Raw Data'!AU$3,FALSE))/100</f>
        <v>-3.7623518963408598E-3</v>
      </c>
      <c r="D42" s="90">
        <f>(VLOOKUP($A41,'Occupancy Raw Data'!$B$8:$BE$51,'Occupancy Raw Data'!AV$3,FALSE))/100</f>
        <v>2.5123378714618099E-2</v>
      </c>
      <c r="E42" s="90">
        <f>(VLOOKUP($A41,'Occupancy Raw Data'!$B$8:$BE$51,'Occupancy Raw Data'!AW$3,FALSE))/100</f>
        <v>-2.34947160674444E-2</v>
      </c>
      <c r="F42" s="90">
        <f>(VLOOKUP($A41,'Occupancy Raw Data'!$B$8:$BE$51,'Occupancy Raw Data'!AX$3,FALSE))/100</f>
        <v>-3.14842735420768E-2</v>
      </c>
      <c r="G42" s="90">
        <f>(VLOOKUP($A41,'Occupancy Raw Data'!$B$8:$BE$51,'Occupancy Raw Data'!AY$3,FALSE))/100</f>
        <v>-4.7078499516910099E-3</v>
      </c>
      <c r="H42" s="91">
        <f>(VLOOKUP($A41,'Occupancy Raw Data'!$B$8:$BE$51,'Occupancy Raw Data'!BA$3,FALSE))/100</f>
        <v>-2.8700087537000801E-2</v>
      </c>
      <c r="I42" s="91">
        <f>(VLOOKUP($A41,'Occupancy Raw Data'!$B$8:$BE$51,'Occupancy Raw Data'!BB$3,FALSE))/100</f>
        <v>-3.95717360346114E-2</v>
      </c>
      <c r="J42" s="90">
        <f>(VLOOKUP($A41,'Occupancy Raw Data'!$B$8:$BE$51,'Occupancy Raw Data'!BC$3,FALSE))/100</f>
        <v>-3.4307368655310401E-2</v>
      </c>
      <c r="K42" s="92">
        <f>(VLOOKUP($A41,'Occupancy Raw Data'!$B$8:$BE$51,'Occupancy Raw Data'!BE$3,FALSE))/100</f>
        <v>-1.3510939889454E-2</v>
      </c>
      <c r="M42" s="89">
        <f>(VLOOKUP($A41,'ADR Raw Data'!$B$6:$BE$49,'ADR Raw Data'!AT$1,FALSE))/100</f>
        <v>2.0043112966283298E-2</v>
      </c>
      <c r="N42" s="90">
        <f>(VLOOKUP($A41,'ADR Raw Data'!$B$6:$BE$49,'ADR Raw Data'!AU$1,FALSE))/100</f>
        <v>1.6654109542458998E-2</v>
      </c>
      <c r="O42" s="90">
        <f>(VLOOKUP($A41,'ADR Raw Data'!$B$6:$BE$49,'ADR Raw Data'!AV$1,FALSE))/100</f>
        <v>3.4975391239123799E-2</v>
      </c>
      <c r="P42" s="90">
        <f>(VLOOKUP($A41,'ADR Raw Data'!$B$6:$BE$49,'ADR Raw Data'!AW$1,FALSE))/100</f>
        <v>3.8068860731050702E-2</v>
      </c>
      <c r="Q42" s="90">
        <f>(VLOOKUP($A41,'ADR Raw Data'!$B$6:$BE$49,'ADR Raw Data'!AX$1,FALSE))/100</f>
        <v>2.2684466633415598E-2</v>
      </c>
      <c r="R42" s="90">
        <f>(VLOOKUP($A41,'ADR Raw Data'!$B$6:$BE$49,'ADR Raw Data'!AY$1,FALSE))/100</f>
        <v>2.79277389889943E-2</v>
      </c>
      <c r="S42" s="91">
        <f>(VLOOKUP($A41,'ADR Raw Data'!$B$6:$BE$49,'ADR Raw Data'!BA$1,FALSE))/100</f>
        <v>2.0746334335001802E-2</v>
      </c>
      <c r="T42" s="91">
        <f>(VLOOKUP($A41,'ADR Raw Data'!$B$6:$BE$49,'ADR Raw Data'!BB$1,FALSE))/100</f>
        <v>1.2992286456366299E-2</v>
      </c>
      <c r="U42" s="90">
        <f>(VLOOKUP($A41,'ADR Raw Data'!$B$6:$BE$49,'ADR Raw Data'!BC$1,FALSE))/100</f>
        <v>1.6679929223968798E-2</v>
      </c>
      <c r="V42" s="92">
        <f>(VLOOKUP($A41,'ADR Raw Data'!$B$6:$BE$49,'ADR Raw Data'!BE$1,FALSE))/100</f>
        <v>2.5698648197469601E-2</v>
      </c>
      <c r="X42" s="89">
        <f>(VLOOKUP($A41,'RevPAR Raw Data'!$B$6:$BE$49,'RevPAR Raw Data'!AT$1,FALSE))/100</f>
        <v>3.2833651094961495E-2</v>
      </c>
      <c r="Y42" s="90">
        <f>(VLOOKUP($A41,'RevPAR Raw Data'!$B$6:$BE$49,'RevPAR Raw Data'!AU$1,FALSE))/100</f>
        <v>1.2829099025499099E-2</v>
      </c>
      <c r="Z42" s="90">
        <f>(VLOOKUP($A41,'RevPAR Raw Data'!$B$6:$BE$49,'RevPAR Raw Data'!AV$1,FALSE))/100</f>
        <v>6.0977469953534397E-2</v>
      </c>
      <c r="AA42" s="90">
        <f>(VLOOKUP($A41,'RevPAR Raw Data'!$B$6:$BE$49,'RevPAR Raw Data'!AW$1,FALSE))/100</f>
        <v>1.3679727589719E-2</v>
      </c>
      <c r="AB42" s="90">
        <f>(VLOOKUP($A41,'RevPAR Raw Data'!$B$6:$BE$49,'RevPAR Raw Data'!AX$1,FALSE))/100</f>
        <v>-9.5140108613038198E-3</v>
      </c>
      <c r="AC42" s="90">
        <f>(VLOOKUP($A41,'RevPAR Raw Data'!$B$6:$BE$49,'RevPAR Raw Data'!AY$1,FALSE))/100</f>
        <v>2.3088409432653098E-2</v>
      </c>
      <c r="AD42" s="91">
        <f>(VLOOKUP($A41,'RevPAR Raw Data'!$B$6:$BE$49,'RevPAR Raw Data'!BA$1,FALSE))/100</f>
        <v>-8.5491748134854696E-3</v>
      </c>
      <c r="AE42" s="91">
        <f>(VLOOKUP($A41,'RevPAR Raw Data'!$B$6:$BE$49,'RevPAR Raw Data'!BB$1,FALSE))/100</f>
        <v>-2.7093576908382402E-2</v>
      </c>
      <c r="AF42" s="90">
        <f>(VLOOKUP($A41,'RevPAR Raw Data'!$B$6:$BE$49,'RevPAR Raw Data'!BC$1,FALSE))/100</f>
        <v>-1.8199683912372699E-2</v>
      </c>
      <c r="AG42" s="92">
        <f>(VLOOKUP($A41,'RevPAR Raw Data'!$B$6:$BE$49,'RevPAR Raw Data'!BE$1,FALSE))/100</f>
        <v>1.18404954169793E-2</v>
      </c>
    </row>
    <row r="43" spans="1:33" x14ac:dyDescent="0.25">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5">
      <c r="A44" s="116" t="s">
        <v>78</v>
      </c>
      <c r="B44" s="117">
        <f>(VLOOKUP($A44,'Occupancy Raw Data'!$B$8:$BE$45,'Occupancy Raw Data'!AG$3,FALSE))/100</f>
        <v>0.35947615934541</v>
      </c>
      <c r="C44" s="118">
        <f>(VLOOKUP($A44,'Occupancy Raw Data'!$B$8:$BE$45,'Occupancy Raw Data'!AH$3,FALSE))/100</f>
        <v>0.435163120268246</v>
      </c>
      <c r="D44" s="118">
        <f>(VLOOKUP($A44,'Occupancy Raw Data'!$B$8:$BE$45,'Occupancy Raw Data'!AI$3,FALSE))/100</f>
        <v>0.47044433665830099</v>
      </c>
      <c r="E44" s="118">
        <f>(VLOOKUP($A44,'Occupancy Raw Data'!$B$8:$BE$45,'Occupancy Raw Data'!AJ$3,FALSE))/100</f>
        <v>0.46546742866783297</v>
      </c>
      <c r="F44" s="118">
        <f>(VLOOKUP($A44,'Occupancy Raw Data'!$B$8:$BE$45,'Occupancy Raw Data'!AK$3,FALSE))/100</f>
        <v>0.47483076403973001</v>
      </c>
      <c r="G44" s="119">
        <f>(VLOOKUP($A44,'Occupancy Raw Data'!$B$8:$BE$45,'Occupancy Raw Data'!AL$3,FALSE))/100</f>
        <v>0.44107636179590398</v>
      </c>
      <c r="H44" s="99">
        <f>(VLOOKUP($A44,'Occupancy Raw Data'!$B$8:$BE$45,'Occupancy Raw Data'!AN$3,FALSE))/100</f>
        <v>0.58168666568253202</v>
      </c>
      <c r="I44" s="99">
        <f>(VLOOKUP($A44,'Occupancy Raw Data'!$B$8:$BE$45,'Occupancy Raw Data'!AO$3,FALSE))/100</f>
        <v>0.58035751928833401</v>
      </c>
      <c r="J44" s="119">
        <f>(VLOOKUP($A44,'Occupancy Raw Data'!$B$8:$BE$45,'Occupancy Raw Data'!AP$3,FALSE))/100</f>
        <v>0.58102195937042</v>
      </c>
      <c r="K44" s="120">
        <f>(VLOOKUP($A44,'Occupancy Raw Data'!$B$8:$BE$45,'Occupancy Raw Data'!AR$3,FALSE))/100</f>
        <v>0.48106653974068503</v>
      </c>
      <c r="M44" s="121">
        <f>VLOOKUP($A44,'ADR Raw Data'!$B$6:$BE$43,'ADR Raw Data'!AG$1,FALSE)</f>
        <v>90.290674645077999</v>
      </c>
      <c r="N44" s="122">
        <f>VLOOKUP($A44,'ADR Raw Data'!$B$6:$BE$43,'ADR Raw Data'!AH$1,FALSE)</f>
        <v>90.854140537920998</v>
      </c>
      <c r="O44" s="122">
        <f>VLOOKUP($A44,'ADR Raw Data'!$B$6:$BE$43,'ADR Raw Data'!AI$1,FALSE)</f>
        <v>91.661041778734003</v>
      </c>
      <c r="P44" s="122">
        <f>VLOOKUP($A44,'ADR Raw Data'!$B$6:$BE$43,'ADR Raw Data'!AJ$1,FALSE)</f>
        <v>91.325190286335598</v>
      </c>
      <c r="Q44" s="122">
        <f>VLOOKUP($A44,'ADR Raw Data'!$B$6:$BE$43,'ADR Raw Data'!AK$1,FALSE)</f>
        <v>92.663390477882302</v>
      </c>
      <c r="R44" s="123">
        <f>VLOOKUP($A44,'ADR Raw Data'!$B$6:$BE$43,'ADR Raw Data'!AL$1,FALSE)</f>
        <v>91.423382292473406</v>
      </c>
      <c r="S44" s="122">
        <f>VLOOKUP($A44,'ADR Raw Data'!$B$6:$BE$43,'ADR Raw Data'!AN$1,FALSE)</f>
        <v>106.298339556973</v>
      </c>
      <c r="T44" s="122">
        <f>VLOOKUP($A44,'ADR Raw Data'!$B$6:$BE$43,'ADR Raw Data'!AO$1,FALSE)</f>
        <v>106.305410628019</v>
      </c>
      <c r="U44" s="123">
        <f>VLOOKUP($A44,'ADR Raw Data'!$B$6:$BE$43,'ADR Raw Data'!AP$1,FALSE)</f>
        <v>106.30187175672199</v>
      </c>
      <c r="V44" s="124">
        <f>VLOOKUP($A44,'ADR Raw Data'!$B$6:$BE$43,'ADR Raw Data'!AR$1,FALSE)</f>
        <v>96.558380935681996</v>
      </c>
      <c r="X44" s="121">
        <f>VLOOKUP($A44,'RevPAR Raw Data'!$B$6:$BE$43,'RevPAR Raw Data'!AG$1,FALSE)</f>
        <v>32.457344946118603</v>
      </c>
      <c r="Y44" s="122">
        <f>VLOOKUP($A44,'RevPAR Raw Data'!$B$6:$BE$43,'RevPAR Raw Data'!AH$1,FALSE)</f>
        <v>39.536371285771502</v>
      </c>
      <c r="Z44" s="122">
        <f>VLOOKUP($A44,'RevPAR Raw Data'!$B$6:$BE$43,'RevPAR Raw Data'!AI$1,FALSE)</f>
        <v>43.121417997005402</v>
      </c>
      <c r="AA44" s="122">
        <f>VLOOKUP($A44,'RevPAR Raw Data'!$B$6:$BE$43,'RevPAR Raw Data'!AJ$1,FALSE)</f>
        <v>42.508901495181199</v>
      </c>
      <c r="AB44" s="122">
        <f>VLOOKUP($A44,'RevPAR Raw Data'!$B$6:$BE$43,'RevPAR Raw Data'!AK$1,FALSE)</f>
        <v>43.999428499124797</v>
      </c>
      <c r="AC44" s="123">
        <f>VLOOKUP($A44,'RevPAR Raw Data'!$B$6:$BE$43,'RevPAR Raw Data'!AL$1,FALSE)</f>
        <v>40.324692844640303</v>
      </c>
      <c r="AD44" s="122">
        <f>VLOOKUP($A44,'RevPAR Raw Data'!$B$6:$BE$43,'RevPAR Raw Data'!AN$1,FALSE)</f>
        <v>61.832326704485503</v>
      </c>
      <c r="AE44" s="122">
        <f>VLOOKUP($A44,'RevPAR Raw Data'!$B$6:$BE$43,'RevPAR Raw Data'!AO$1,FALSE)</f>
        <v>61.695144399005002</v>
      </c>
      <c r="AF44" s="123">
        <f>VLOOKUP($A44,'RevPAR Raw Data'!$B$6:$BE$43,'RevPAR Raw Data'!AP$1,FALSE)</f>
        <v>61.763721812834</v>
      </c>
      <c r="AG44" s="124">
        <f>VLOOKUP($A44,'RevPAR Raw Data'!$B$6:$BE$43,'RevPAR Raw Data'!AR$1,FALSE)</f>
        <v>46.451006199691498</v>
      </c>
    </row>
    <row r="45" spans="1:33" x14ac:dyDescent="0.25">
      <c r="A45" s="101" t="s">
        <v>132</v>
      </c>
      <c r="B45" s="89">
        <f>(VLOOKUP($A44,'Occupancy Raw Data'!$B$8:$BE$51,'Occupancy Raw Data'!AT$3,FALSE))/100</f>
        <v>9.3480325911917388E-3</v>
      </c>
      <c r="C45" s="90">
        <f>(VLOOKUP($A44,'Occupancy Raw Data'!$B$8:$BE$51,'Occupancy Raw Data'!AU$3,FALSE))/100</f>
        <v>1.3927264252809698E-2</v>
      </c>
      <c r="D45" s="90">
        <f>(VLOOKUP($A44,'Occupancy Raw Data'!$B$8:$BE$51,'Occupancy Raw Data'!AV$3,FALSE))/100</f>
        <v>3.6204000305889904E-2</v>
      </c>
      <c r="E45" s="90">
        <f>(VLOOKUP($A44,'Occupancy Raw Data'!$B$8:$BE$51,'Occupancy Raw Data'!AW$3,FALSE))/100</f>
        <v>-2.9242920366210103E-2</v>
      </c>
      <c r="F45" s="90">
        <f>(VLOOKUP($A44,'Occupancy Raw Data'!$B$8:$BE$51,'Occupancy Raw Data'!AX$3,FALSE))/100</f>
        <v>-2.1058804442994902E-2</v>
      </c>
      <c r="G45" s="90">
        <f>(VLOOKUP($A44,'Occupancy Raw Data'!$B$8:$BE$51,'Occupancy Raw Data'!AY$3,FALSE))/100</f>
        <v>6.8398076649658305E-4</v>
      </c>
      <c r="H45" s="91">
        <f>(VLOOKUP($A44,'Occupancy Raw Data'!$B$8:$BE$51,'Occupancy Raw Data'!BA$3,FALSE))/100</f>
        <v>-2.8924221417942299E-2</v>
      </c>
      <c r="I45" s="91">
        <f>(VLOOKUP($A44,'Occupancy Raw Data'!$B$8:$BE$51,'Occupancy Raw Data'!BB$3,FALSE))/100</f>
        <v>-2.2706802542875201E-2</v>
      </c>
      <c r="J45" s="90">
        <f>(VLOOKUP($A44,'Occupancy Raw Data'!$B$8:$BE$51,'Occupancy Raw Data'!BC$3,FALSE))/100</f>
        <v>-2.5829211029717799E-2</v>
      </c>
      <c r="K45" s="92">
        <f>(VLOOKUP($A44,'Occupancy Raw Data'!$B$8:$BE$51,'Occupancy Raw Data'!BE$3,FALSE))/100</f>
        <v>-8.6413082844080599E-3</v>
      </c>
      <c r="M45" s="89">
        <f>(VLOOKUP($A44,'ADR Raw Data'!$B$6:$BE$49,'ADR Raw Data'!AT$1,FALSE))/100</f>
        <v>-2.1090097766077301E-2</v>
      </c>
      <c r="N45" s="90">
        <f>(VLOOKUP($A44,'ADR Raw Data'!$B$6:$BE$49,'ADR Raw Data'!AU$1,FALSE))/100</f>
        <v>-7.6657175039291005E-3</v>
      </c>
      <c r="O45" s="90">
        <f>(VLOOKUP($A44,'ADR Raw Data'!$B$6:$BE$49,'ADR Raw Data'!AV$1,FALSE))/100</f>
        <v>-6.8545792019318293E-3</v>
      </c>
      <c r="P45" s="90">
        <f>(VLOOKUP($A44,'ADR Raw Data'!$B$6:$BE$49,'ADR Raw Data'!AW$1,FALSE))/100</f>
        <v>-9.8539691799856503E-3</v>
      </c>
      <c r="Q45" s="90">
        <f>(VLOOKUP($A44,'ADR Raw Data'!$B$6:$BE$49,'ADR Raw Data'!AX$1,FALSE))/100</f>
        <v>-3.7715051257438798E-3</v>
      </c>
      <c r="R45" s="90">
        <f>(VLOOKUP($A44,'ADR Raw Data'!$B$6:$BE$49,'ADR Raw Data'!AY$1,FALSE))/100</f>
        <v>-9.350370574626659E-3</v>
      </c>
      <c r="S45" s="91">
        <f>(VLOOKUP($A44,'ADR Raw Data'!$B$6:$BE$49,'ADR Raw Data'!BA$1,FALSE))/100</f>
        <v>-2.38671237790106E-2</v>
      </c>
      <c r="T45" s="91">
        <f>(VLOOKUP($A44,'ADR Raw Data'!$B$6:$BE$49,'ADR Raw Data'!BB$1,FALSE))/100</f>
        <v>-2.7418242448737501E-2</v>
      </c>
      <c r="U45" s="90">
        <f>(VLOOKUP($A44,'ADR Raw Data'!$B$6:$BE$49,'ADR Raw Data'!BC$1,FALSE))/100</f>
        <v>-2.56381709840066E-2</v>
      </c>
      <c r="V45" s="92">
        <f>(VLOOKUP($A44,'ADR Raw Data'!$B$6:$BE$49,'ADR Raw Data'!BE$1,FALSE))/100</f>
        <v>-1.6637734912052199E-2</v>
      </c>
      <c r="X45" s="89">
        <f>(VLOOKUP($A44,'RevPAR Raw Data'!$B$6:$BE$49,'RevPAR Raw Data'!AT$1,FALSE))/100</f>
        <v>-1.19392160961542E-2</v>
      </c>
      <c r="Y45" s="90">
        <f>(VLOOKUP($A44,'RevPAR Raw Data'!$B$6:$BE$49,'RevPAR Raw Data'!AU$1,FALSE))/100</f>
        <v>6.1547842755160795E-3</v>
      </c>
      <c r="Z45" s="90">
        <f>(VLOOKUP($A44,'RevPAR Raw Data'!$B$6:$BE$49,'RevPAR Raw Data'!AV$1,FALSE))/100</f>
        <v>2.9101257916434503E-2</v>
      </c>
      <c r="AA45" s="90">
        <f>(VLOOKUP($A44,'RevPAR Raw Data'!$B$6:$BE$49,'RevPAR Raw Data'!AW$1,FALSE))/100</f>
        <v>-3.8808730710174405E-2</v>
      </c>
      <c r="AB45" s="90">
        <f>(VLOOKUP($A44,'RevPAR Raw Data'!$B$6:$BE$49,'RevPAR Raw Data'!AX$1,FALSE))/100</f>
        <v>-2.475088617984E-2</v>
      </c>
      <c r="AC45" s="90">
        <f>(VLOOKUP($A44,'RevPAR Raw Data'!$B$6:$BE$49,'RevPAR Raw Data'!AY$1,FALSE))/100</f>
        <v>-8.67278528176273E-3</v>
      </c>
      <c r="AD45" s="91">
        <f>(VLOOKUP($A44,'RevPAR Raw Data'!$B$6:$BE$49,'RevPAR Raw Data'!BA$1,FALSE))/100</f>
        <v>-5.2101007224159404E-2</v>
      </c>
      <c r="AE45" s="91">
        <f>(VLOOKUP($A44,'RevPAR Raw Data'!$B$6:$BE$49,'RevPAR Raw Data'!BB$1,FALSE))/100</f>
        <v>-4.9502464374256601E-2</v>
      </c>
      <c r="AF45" s="90">
        <f>(VLOOKUP($A44,'RevPAR Raw Data'!$B$6:$BE$49,'RevPAR Raw Data'!BC$1,FALSE))/100</f>
        <v>-5.08051682849626E-2</v>
      </c>
      <c r="AG45" s="92">
        <f>(VLOOKUP($A44,'RevPAR Raw Data'!$B$6:$BE$49,'RevPAR Raw Data'!BE$1,FALSE))/100</f>
        <v>-2.5135271399930898E-2</v>
      </c>
    </row>
    <row r="46" spans="1:33" x14ac:dyDescent="0.25">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5">
      <c r="A47" s="116" t="s">
        <v>79</v>
      </c>
      <c r="B47" s="117">
        <f>(VLOOKUP($A47,'Occupancy Raw Data'!$B$8:$BE$45,'Occupancy Raw Data'!AG$3,FALSE))/100</f>
        <v>0.45180990450810499</v>
      </c>
      <c r="C47" s="118">
        <f>(VLOOKUP($A47,'Occupancy Raw Data'!$B$8:$BE$45,'Occupancy Raw Data'!AH$3,FALSE))/100</f>
        <v>0.62047523872973498</v>
      </c>
      <c r="D47" s="118">
        <f>(VLOOKUP($A47,'Occupancy Raw Data'!$B$8:$BE$45,'Occupancy Raw Data'!AI$3,FALSE))/100</f>
        <v>0.64085054408172293</v>
      </c>
      <c r="E47" s="118">
        <f>(VLOOKUP($A47,'Occupancy Raw Data'!$B$8:$BE$45,'Occupancy Raw Data'!AJ$3,FALSE))/100</f>
        <v>0.648734177215189</v>
      </c>
      <c r="F47" s="118">
        <f>(VLOOKUP($A47,'Occupancy Raw Data'!$B$8:$BE$45,'Occupancy Raw Data'!AK$3,FALSE))/100</f>
        <v>0.61853208971796503</v>
      </c>
      <c r="G47" s="119">
        <f>(VLOOKUP($A47,'Occupancy Raw Data'!$B$8:$BE$45,'Occupancy Raw Data'!AL$3,FALSE))/100</f>
        <v>0.59608039085054398</v>
      </c>
      <c r="H47" s="99">
        <f>(VLOOKUP($A47,'Occupancy Raw Data'!$B$8:$BE$45,'Occupancy Raw Data'!AN$3,FALSE))/100</f>
        <v>0.65417499444814498</v>
      </c>
      <c r="I47" s="99">
        <f>(VLOOKUP($A47,'Occupancy Raw Data'!$B$8:$BE$45,'Occupancy Raw Data'!AO$3,FALSE))/100</f>
        <v>0.63446591161447896</v>
      </c>
      <c r="J47" s="119">
        <f>(VLOOKUP($A47,'Occupancy Raw Data'!$B$8:$BE$45,'Occupancy Raw Data'!AP$3,FALSE))/100</f>
        <v>0.64432045303131202</v>
      </c>
      <c r="K47" s="120">
        <f>(VLOOKUP($A47,'Occupancy Raw Data'!$B$8:$BE$45,'Occupancy Raw Data'!AR$3,FALSE))/100</f>
        <v>0.60986326575933492</v>
      </c>
      <c r="M47" s="121">
        <f>VLOOKUP($A47,'ADR Raw Data'!$B$6:$BE$43,'ADR Raw Data'!AG$1,FALSE)</f>
        <v>97.426592528876796</v>
      </c>
      <c r="N47" s="122">
        <f>VLOOKUP($A47,'ADR Raw Data'!$B$6:$BE$43,'ADR Raw Data'!AH$1,FALSE)</f>
        <v>107.444689513242</v>
      </c>
      <c r="O47" s="122">
        <f>VLOOKUP($A47,'ADR Raw Data'!$B$6:$BE$43,'ADR Raw Data'!AI$1,FALSE)</f>
        <v>109.113721736117</v>
      </c>
      <c r="P47" s="122">
        <f>VLOOKUP($A47,'ADR Raw Data'!$B$6:$BE$43,'ADR Raw Data'!AJ$1,FALSE)</f>
        <v>107.913676508344</v>
      </c>
      <c r="Q47" s="122">
        <f>VLOOKUP($A47,'ADR Raw Data'!$B$6:$BE$43,'ADR Raw Data'!AK$1,FALSE)</f>
        <v>105.793380306974</v>
      </c>
      <c r="R47" s="123">
        <f>VLOOKUP($A47,'ADR Raw Data'!$B$6:$BE$43,'ADR Raw Data'!AL$1,FALSE)</f>
        <v>106.044269321759</v>
      </c>
      <c r="S47" s="122">
        <f>VLOOKUP($A47,'ADR Raw Data'!$B$6:$BE$43,'ADR Raw Data'!AN$1,FALSE)</f>
        <v>109.94542306712999</v>
      </c>
      <c r="T47" s="122">
        <f>VLOOKUP($A47,'ADR Raw Data'!$B$6:$BE$43,'ADR Raw Data'!AO$1,FALSE)</f>
        <v>107.562524501225</v>
      </c>
      <c r="U47" s="123">
        <f>VLOOKUP($A47,'ADR Raw Data'!$B$6:$BE$43,'ADR Raw Data'!AP$1,FALSE)</f>
        <v>108.772196372409</v>
      </c>
      <c r="V47" s="124">
        <f>VLOOKUP($A47,'ADR Raw Data'!$B$6:$BE$43,'ADR Raw Data'!AR$1,FALSE)</f>
        <v>106.86771347569299</v>
      </c>
      <c r="X47" s="121">
        <f>VLOOKUP($A47,'RevPAR Raw Data'!$B$6:$BE$43,'RevPAR Raw Data'!AG$1,FALSE)</f>
        <v>44.018299467021897</v>
      </c>
      <c r="Y47" s="122">
        <f>VLOOKUP($A47,'RevPAR Raw Data'!$B$6:$BE$43,'RevPAR Raw Data'!AH$1,FALSE)</f>
        <v>66.666769375971498</v>
      </c>
      <c r="Z47" s="122">
        <f>VLOOKUP($A47,'RevPAR Raw Data'!$B$6:$BE$43,'RevPAR Raw Data'!AI$1,FALSE)</f>
        <v>69.925587941372399</v>
      </c>
      <c r="AA47" s="122">
        <f>VLOOKUP($A47,'RevPAR Raw Data'!$B$6:$BE$43,'RevPAR Raw Data'!AJ$1,FALSE)</f>
        <v>70.007290139906701</v>
      </c>
      <c r="AB47" s="122">
        <f>VLOOKUP($A47,'RevPAR Raw Data'!$B$6:$BE$43,'RevPAR Raw Data'!AK$1,FALSE)</f>
        <v>65.436600599600197</v>
      </c>
      <c r="AC47" s="123">
        <f>VLOOKUP($A47,'RevPAR Raw Data'!$B$6:$BE$43,'RevPAR Raw Data'!AL$1,FALSE)</f>
        <v>63.210909504774499</v>
      </c>
      <c r="AD47" s="122">
        <f>VLOOKUP($A47,'RevPAR Raw Data'!$B$6:$BE$43,'RevPAR Raw Data'!AN$1,FALSE)</f>
        <v>71.923546524539105</v>
      </c>
      <c r="AE47" s="122">
        <f>VLOOKUP($A47,'RevPAR Raw Data'!$B$6:$BE$43,'RevPAR Raw Data'!AO$1,FALSE)</f>
        <v>68.244755163224497</v>
      </c>
      <c r="AF47" s="123">
        <f>VLOOKUP($A47,'RevPAR Raw Data'!$B$6:$BE$43,'RevPAR Raw Data'!AP$1,FALSE)</f>
        <v>70.084150843881801</v>
      </c>
      <c r="AG47" s="124">
        <f>VLOOKUP($A47,'RevPAR Raw Data'!$B$6:$BE$43,'RevPAR Raw Data'!AR$1,FALSE)</f>
        <v>65.174692744519504</v>
      </c>
    </row>
    <row r="48" spans="1:33" x14ac:dyDescent="0.25">
      <c r="A48" s="101" t="s">
        <v>132</v>
      </c>
      <c r="B48" s="89">
        <f>(VLOOKUP($A47,'Occupancy Raw Data'!$B$8:$BE$51,'Occupancy Raw Data'!AT$3,FALSE))/100</f>
        <v>4.7176383680375494E-2</v>
      </c>
      <c r="C48" s="90">
        <f>(VLOOKUP($A47,'Occupancy Raw Data'!$B$8:$BE$51,'Occupancy Raw Data'!AU$3,FALSE))/100</f>
        <v>7.3063845321698601E-2</v>
      </c>
      <c r="D48" s="90">
        <f>(VLOOKUP($A47,'Occupancy Raw Data'!$B$8:$BE$51,'Occupancy Raw Data'!AV$3,FALSE))/100</f>
        <v>6.7666530226101293E-2</v>
      </c>
      <c r="E48" s="90">
        <f>(VLOOKUP($A47,'Occupancy Raw Data'!$B$8:$BE$51,'Occupancy Raw Data'!AW$3,FALSE))/100</f>
        <v>5.8954917113405003E-2</v>
      </c>
      <c r="F48" s="90">
        <f>(VLOOKUP($A47,'Occupancy Raw Data'!$B$8:$BE$51,'Occupancy Raw Data'!AX$3,FALSE))/100</f>
        <v>6.5809162584097192E-2</v>
      </c>
      <c r="G48" s="90">
        <f>(VLOOKUP($A47,'Occupancy Raw Data'!$B$8:$BE$51,'Occupancy Raw Data'!AY$3,FALSE))/100</f>
        <v>6.3337227035999102E-2</v>
      </c>
      <c r="H48" s="91">
        <f>(VLOOKUP($A47,'Occupancy Raw Data'!$B$8:$BE$51,'Occupancy Raw Data'!BA$3,FALSE))/100</f>
        <v>8.4985585497021801E-2</v>
      </c>
      <c r="I48" s="91">
        <f>(VLOOKUP($A47,'Occupancy Raw Data'!$B$8:$BE$51,'Occupancy Raw Data'!BB$3,FALSE))/100</f>
        <v>4.6086031341144196E-2</v>
      </c>
      <c r="J48" s="90">
        <f>(VLOOKUP($A47,'Occupancy Raw Data'!$B$8:$BE$51,'Occupancy Raw Data'!BC$3,FALSE))/100</f>
        <v>6.5478239570436594E-2</v>
      </c>
      <c r="K48" s="92">
        <f>(VLOOKUP($A47,'Occupancy Raw Data'!$B$8:$BE$51,'Occupancy Raw Data'!BE$3,FALSE))/100</f>
        <v>6.3982599674908297E-2</v>
      </c>
      <c r="M48" s="89">
        <f>(VLOOKUP($A47,'ADR Raw Data'!$B$6:$BE$49,'ADR Raw Data'!AT$1,FALSE))/100</f>
        <v>2.76456595738316E-2</v>
      </c>
      <c r="N48" s="90">
        <f>(VLOOKUP($A47,'ADR Raw Data'!$B$6:$BE$49,'ADR Raw Data'!AU$1,FALSE))/100</f>
        <v>3.7412541401329096E-2</v>
      </c>
      <c r="O48" s="90">
        <f>(VLOOKUP($A47,'ADR Raw Data'!$B$6:$BE$49,'ADR Raw Data'!AV$1,FALSE))/100</f>
        <v>4.0140738001904895E-2</v>
      </c>
      <c r="P48" s="90">
        <f>(VLOOKUP($A47,'ADR Raw Data'!$B$6:$BE$49,'ADR Raw Data'!AW$1,FALSE))/100</f>
        <v>3.2957887470298902E-2</v>
      </c>
      <c r="Q48" s="90">
        <f>(VLOOKUP($A47,'ADR Raw Data'!$B$6:$BE$49,'ADR Raw Data'!AX$1,FALSE))/100</f>
        <v>3.42014779876968E-2</v>
      </c>
      <c r="R48" s="90">
        <f>(VLOOKUP($A47,'ADR Raw Data'!$B$6:$BE$49,'ADR Raw Data'!AY$1,FALSE))/100</f>
        <v>3.5193667060141501E-2</v>
      </c>
      <c r="S48" s="91">
        <f>(VLOOKUP($A47,'ADR Raw Data'!$B$6:$BE$49,'ADR Raw Data'!BA$1,FALSE))/100</f>
        <v>4.3499085671377696E-2</v>
      </c>
      <c r="T48" s="91">
        <f>(VLOOKUP($A47,'ADR Raw Data'!$B$6:$BE$49,'ADR Raw Data'!BB$1,FALSE))/100</f>
        <v>3.6948403981456102E-2</v>
      </c>
      <c r="U48" s="90">
        <f>(VLOOKUP($A47,'ADR Raw Data'!$B$6:$BE$49,'ADR Raw Data'!BC$1,FALSE))/100</f>
        <v>4.0447660010350502E-2</v>
      </c>
      <c r="V48" s="92">
        <f>(VLOOKUP($A47,'ADR Raw Data'!$B$6:$BE$49,'ADR Raw Data'!BE$1,FALSE))/100</f>
        <v>3.6811199748659401E-2</v>
      </c>
      <c r="X48" s="89">
        <f>(VLOOKUP($A47,'RevPAR Raw Data'!$B$6:$BE$49,'RevPAR Raw Data'!AT$1,FALSE))/100</f>
        <v>7.6126265497359305E-2</v>
      </c>
      <c r="Y48" s="90">
        <f>(VLOOKUP($A47,'RevPAR Raw Data'!$B$6:$BE$49,'RevPAR Raw Data'!AU$1,FALSE))/100</f>
        <v>0.113209890861066</v>
      </c>
      <c r="Z48" s="90">
        <f>(VLOOKUP($A47,'RevPAR Raw Data'!$B$6:$BE$49,'RevPAR Raw Data'!AV$1,FALSE))/100</f>
        <v>0.11052345268931001</v>
      </c>
      <c r="AA48" s="90">
        <f>(VLOOKUP($A47,'RevPAR Raw Data'!$B$6:$BE$49,'RevPAR Raw Data'!AW$1,FALSE))/100</f>
        <v>9.3855834107748295E-2</v>
      </c>
      <c r="AB48" s="90">
        <f>(VLOOKUP($A47,'RevPAR Raw Data'!$B$6:$BE$49,'RevPAR Raw Data'!AX$1,FALSE))/100</f>
        <v>0.10226141119730199</v>
      </c>
      <c r="AC48" s="90">
        <f>(VLOOKUP($A47,'RevPAR Raw Data'!$B$6:$BE$49,'RevPAR Raw Data'!AY$1,FALSE))/100</f>
        <v>0.100759963376958</v>
      </c>
      <c r="AD48" s="91">
        <f>(VLOOKUP($A47,'RevPAR Raw Data'!$B$6:$BE$49,'RevPAR Raw Data'!BA$1,FALSE))/100</f>
        <v>0.13218146643276601</v>
      </c>
      <c r="AE48" s="91">
        <f>(VLOOKUP($A47,'RevPAR Raw Data'!$B$6:$BE$49,'RevPAR Raw Data'!BB$1,FALSE))/100</f>
        <v>8.4737240626495097E-2</v>
      </c>
      <c r="AF48" s="90">
        <f>(VLOOKUP($A47,'RevPAR Raw Data'!$B$6:$BE$49,'RevPAR Raw Data'!BC$1,FALSE))/100</f>
        <v>0.108574341153008</v>
      </c>
      <c r="AG48" s="92">
        <f>(VLOOKUP($A47,'RevPAR Raw Data'!$B$6:$BE$49,'RevPAR Raw Data'!BE$1,FALSE))/100</f>
        <v>0.103149075680639</v>
      </c>
    </row>
    <row r="49" spans="1:33" x14ac:dyDescent="0.25">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5">
      <c r="A50" s="116" t="s">
        <v>80</v>
      </c>
      <c r="B50" s="117">
        <f>(VLOOKUP($A50,'Occupancy Raw Data'!$B$8:$BE$45,'Occupancy Raw Data'!AG$3,FALSE))/100</f>
        <v>0.43079399141630903</v>
      </c>
      <c r="C50" s="118">
        <f>(VLOOKUP($A50,'Occupancy Raw Data'!$B$8:$BE$45,'Occupancy Raw Data'!AH$3,FALSE))/100</f>
        <v>0.52075333182742201</v>
      </c>
      <c r="D50" s="118">
        <f>(VLOOKUP($A50,'Occupancy Raw Data'!$B$8:$BE$45,'Occupancy Raw Data'!AI$3,FALSE))/100</f>
        <v>0.53995369324598996</v>
      </c>
      <c r="E50" s="118">
        <f>(VLOOKUP($A50,'Occupancy Raw Data'!$B$8:$BE$45,'Occupancy Raw Data'!AJ$3,FALSE))/100</f>
        <v>0.52597695956629698</v>
      </c>
      <c r="F50" s="118">
        <f>(VLOOKUP($A50,'Occupancy Raw Data'!$B$8:$BE$45,'Occupancy Raw Data'!AK$3,FALSE))/100</f>
        <v>0.56948836683984605</v>
      </c>
      <c r="G50" s="119">
        <f>(VLOOKUP($A50,'Occupancy Raw Data'!$B$8:$BE$45,'Occupancy Raw Data'!AL$3,FALSE))/100</f>
        <v>0.517393268579173</v>
      </c>
      <c r="H50" s="99">
        <f>(VLOOKUP($A50,'Occupancy Raw Data'!$B$8:$BE$45,'Occupancy Raw Data'!AN$3,FALSE))/100</f>
        <v>0.67031850011294292</v>
      </c>
      <c r="I50" s="99">
        <f>(VLOOKUP($A50,'Occupancy Raw Data'!$B$8:$BE$45,'Occupancy Raw Data'!AO$3,FALSE))/100</f>
        <v>0.65682177546871401</v>
      </c>
      <c r="J50" s="119">
        <f>(VLOOKUP($A50,'Occupancy Raw Data'!$B$8:$BE$45,'Occupancy Raw Data'!AP$3,FALSE))/100</f>
        <v>0.66357013779082907</v>
      </c>
      <c r="K50" s="120">
        <f>(VLOOKUP($A50,'Occupancy Raw Data'!$B$8:$BE$45,'Occupancy Raw Data'!AR$3,FALSE))/100</f>
        <v>0.55915808835393199</v>
      </c>
      <c r="M50" s="121">
        <f>VLOOKUP($A50,'ADR Raw Data'!$B$6:$BE$43,'ADR Raw Data'!AG$1,FALSE)</f>
        <v>101.442586353804</v>
      </c>
      <c r="N50" s="122">
        <f>VLOOKUP($A50,'ADR Raw Data'!$B$6:$BE$43,'ADR Raw Data'!AH$1,FALSE)</f>
        <v>101.132522366209</v>
      </c>
      <c r="O50" s="122">
        <f>VLOOKUP($A50,'ADR Raw Data'!$B$6:$BE$43,'ADR Raw Data'!AI$1,FALSE)</f>
        <v>102.78670501490301</v>
      </c>
      <c r="P50" s="122">
        <f>VLOOKUP($A50,'ADR Raw Data'!$B$6:$BE$43,'ADR Raw Data'!AJ$1,FALSE)</f>
        <v>102.011856882112</v>
      </c>
      <c r="Q50" s="122">
        <f>VLOOKUP($A50,'ADR Raw Data'!$B$6:$BE$43,'ADR Raw Data'!AK$1,FALSE)</f>
        <v>103.09132034309999</v>
      </c>
      <c r="R50" s="123">
        <f>VLOOKUP($A50,'ADR Raw Data'!$B$6:$BE$43,'ADR Raw Data'!AL$1,FALSE)</f>
        <v>102.13940755293601</v>
      </c>
      <c r="S50" s="122">
        <f>VLOOKUP($A50,'ADR Raw Data'!$B$6:$BE$43,'ADR Raw Data'!AN$1,FALSE)</f>
        <v>126.071900168491</v>
      </c>
      <c r="T50" s="122">
        <f>VLOOKUP($A50,'ADR Raw Data'!$B$6:$BE$43,'ADR Raw Data'!AO$1,FALSE)</f>
        <v>127.125042128793</v>
      </c>
      <c r="U50" s="123">
        <f>VLOOKUP($A50,'ADR Raw Data'!$B$6:$BE$43,'ADR Raw Data'!AP$1,FALSE)</f>
        <v>126.593116037615</v>
      </c>
      <c r="V50" s="124">
        <f>VLOOKUP($A50,'ADR Raw Data'!$B$6:$BE$43,'ADR Raw Data'!AR$1,FALSE)</f>
        <v>110.43082742998899</v>
      </c>
      <c r="X50" s="121">
        <f>VLOOKUP($A50,'RevPAR Raw Data'!$B$6:$BE$43,'RevPAR Raw Data'!AG$1,FALSE)</f>
        <v>43.700856674949101</v>
      </c>
      <c r="Y50" s="122">
        <f>VLOOKUP($A50,'RevPAR Raw Data'!$B$6:$BE$43,'RevPAR Raw Data'!AH$1,FALSE)</f>
        <v>52.665097978314797</v>
      </c>
      <c r="Z50" s="122">
        <f>VLOOKUP($A50,'RevPAR Raw Data'!$B$6:$BE$43,'RevPAR Raw Data'!AI$1,FALSE)</f>
        <v>55.5000609893833</v>
      </c>
      <c r="AA50" s="122">
        <f>VLOOKUP($A50,'RevPAR Raw Data'!$B$6:$BE$43,'RevPAR Raw Data'!AJ$1,FALSE)</f>
        <v>53.655886322565998</v>
      </c>
      <c r="AB50" s="122">
        <f>VLOOKUP($A50,'RevPAR Raw Data'!$B$6:$BE$43,'RevPAR Raw Data'!AK$1,FALSE)</f>
        <v>58.709307657555897</v>
      </c>
      <c r="AC50" s="123">
        <f>VLOOKUP($A50,'RevPAR Raw Data'!$B$6:$BE$43,'RevPAR Raw Data'!AL$1,FALSE)</f>
        <v>52.846241924553802</v>
      </c>
      <c r="AD50" s="122">
        <f>VLOOKUP($A50,'RevPAR Raw Data'!$B$6:$BE$43,'RevPAR Raw Data'!AN$1,FALSE)</f>
        <v>84.5083270273322</v>
      </c>
      <c r="AE50" s="122">
        <f>VLOOKUP($A50,'RevPAR Raw Data'!$B$6:$BE$43,'RevPAR Raw Data'!AO$1,FALSE)</f>
        <v>83.498495877569397</v>
      </c>
      <c r="AF50" s="123">
        <f>VLOOKUP($A50,'RevPAR Raw Data'!$B$6:$BE$43,'RevPAR Raw Data'!AP$1,FALSE)</f>
        <v>84.003411452450806</v>
      </c>
      <c r="AG50" s="124">
        <f>VLOOKUP($A50,'RevPAR Raw Data'!$B$6:$BE$43,'RevPAR Raw Data'!AR$1,FALSE)</f>
        <v>61.748290361095798</v>
      </c>
    </row>
    <row r="51" spans="1:33" x14ac:dyDescent="0.25">
      <c r="A51" s="101" t="s">
        <v>132</v>
      </c>
      <c r="B51" s="89">
        <f>(VLOOKUP($A50,'Occupancy Raw Data'!$B$8:$BE$51,'Occupancy Raw Data'!AT$3,FALSE))/100</f>
        <v>0.22568420950733301</v>
      </c>
      <c r="C51" s="90">
        <f>(VLOOKUP($A50,'Occupancy Raw Data'!$B$8:$BE$51,'Occupancy Raw Data'!AU$3,FALSE))/100</f>
        <v>0.14691074890219899</v>
      </c>
      <c r="D51" s="90">
        <f>(VLOOKUP($A50,'Occupancy Raw Data'!$B$8:$BE$51,'Occupancy Raw Data'!AV$3,FALSE))/100</f>
        <v>0.12887205193846199</v>
      </c>
      <c r="E51" s="90">
        <f>(VLOOKUP($A50,'Occupancy Raw Data'!$B$8:$BE$51,'Occupancy Raw Data'!AW$3,FALSE))/100</f>
        <v>7.9397258258185707E-2</v>
      </c>
      <c r="F51" s="90">
        <f>(VLOOKUP($A50,'Occupancy Raw Data'!$B$8:$BE$51,'Occupancy Raw Data'!AX$3,FALSE))/100</f>
        <v>0.102819733361663</v>
      </c>
      <c r="G51" s="90">
        <f>(VLOOKUP($A50,'Occupancy Raw Data'!$B$8:$BE$51,'Occupancy Raw Data'!AY$3,FALSE))/100</f>
        <v>0.13090724959566799</v>
      </c>
      <c r="H51" s="91">
        <f>(VLOOKUP($A50,'Occupancy Raw Data'!$B$8:$BE$51,'Occupancy Raw Data'!BA$3,FALSE))/100</f>
        <v>0.19182730551166099</v>
      </c>
      <c r="I51" s="91">
        <f>(VLOOKUP($A50,'Occupancy Raw Data'!$B$8:$BE$51,'Occupancy Raw Data'!BB$3,FALSE))/100</f>
        <v>0.17558250276451801</v>
      </c>
      <c r="J51" s="90">
        <f>(VLOOKUP($A50,'Occupancy Raw Data'!$B$8:$BE$51,'Occupancy Raw Data'!BC$3,FALSE))/100</f>
        <v>0.18373177437672999</v>
      </c>
      <c r="K51" s="92">
        <f>(VLOOKUP($A50,'Occupancy Raw Data'!$B$8:$BE$51,'Occupancy Raw Data'!BE$3,FALSE))/100</f>
        <v>0.14828185594486501</v>
      </c>
      <c r="M51" s="89">
        <f>(VLOOKUP($A50,'ADR Raw Data'!$B$6:$BE$49,'ADR Raw Data'!AT$1,FALSE))/100</f>
        <v>4.7784872678485205E-2</v>
      </c>
      <c r="N51" s="90">
        <f>(VLOOKUP($A50,'ADR Raw Data'!$B$6:$BE$49,'ADR Raw Data'!AU$1,FALSE))/100</f>
        <v>3.3901804408064805E-2</v>
      </c>
      <c r="O51" s="90">
        <f>(VLOOKUP($A50,'ADR Raw Data'!$B$6:$BE$49,'ADR Raw Data'!AV$1,FALSE))/100</f>
        <v>4.5841955776739898E-2</v>
      </c>
      <c r="P51" s="90">
        <f>(VLOOKUP($A50,'ADR Raw Data'!$B$6:$BE$49,'ADR Raw Data'!AW$1,FALSE))/100</f>
        <v>4.66755137252974E-2</v>
      </c>
      <c r="Q51" s="90">
        <f>(VLOOKUP($A50,'ADR Raw Data'!$B$6:$BE$49,'ADR Raw Data'!AX$1,FALSE))/100</f>
        <v>-2.0334483940654697E-3</v>
      </c>
      <c r="R51" s="90">
        <f>(VLOOKUP($A50,'ADR Raw Data'!$B$6:$BE$49,'ADR Raw Data'!AY$1,FALSE))/100</f>
        <v>3.2516412096309399E-2</v>
      </c>
      <c r="S51" s="91">
        <f>(VLOOKUP($A50,'ADR Raw Data'!$B$6:$BE$49,'ADR Raw Data'!BA$1,FALSE))/100</f>
        <v>4.6493443897301895E-2</v>
      </c>
      <c r="T51" s="91">
        <f>(VLOOKUP($A50,'ADR Raw Data'!$B$6:$BE$49,'ADR Raw Data'!BB$1,FALSE))/100</f>
        <v>5.5093704471402195E-2</v>
      </c>
      <c r="U51" s="90">
        <f>(VLOOKUP($A50,'ADR Raw Data'!$B$6:$BE$49,'ADR Raw Data'!BC$1,FALSE))/100</f>
        <v>5.0749647503232603E-2</v>
      </c>
      <c r="V51" s="92">
        <f>(VLOOKUP($A50,'ADR Raw Data'!$B$6:$BE$49,'ADR Raw Data'!BE$1,FALSE))/100</f>
        <v>4.1674122617452299E-2</v>
      </c>
      <c r="X51" s="89">
        <f>(VLOOKUP($A50,'RevPAR Raw Data'!$B$6:$BE$49,'RevPAR Raw Data'!AT$1,FALSE))/100</f>
        <v>0.28425337340266998</v>
      </c>
      <c r="Y51" s="90">
        <f>(VLOOKUP($A50,'RevPAR Raw Data'!$B$6:$BE$49,'RevPAR Raw Data'!AU$1,FALSE))/100</f>
        <v>0.18579309278498801</v>
      </c>
      <c r="Z51" s="90">
        <f>(VLOOKUP($A50,'RevPAR Raw Data'!$B$6:$BE$49,'RevPAR Raw Data'!AV$1,FALSE))/100</f>
        <v>0.18062175462102301</v>
      </c>
      <c r="AA51" s="90">
        <f>(VLOOKUP($A50,'RevPAR Raw Data'!$B$6:$BE$49,'RevPAR Raw Data'!AW$1,FALSE))/100</f>
        <v>0.129778679801064</v>
      </c>
      <c r="AB51" s="90">
        <f>(VLOOKUP($A50,'RevPAR Raw Data'!$B$6:$BE$49,'RevPAR Raw Data'!AX$1,FALSE))/100</f>
        <v>0.10057720634591499</v>
      </c>
      <c r="AC51" s="90">
        <f>(VLOOKUP($A50,'RevPAR Raw Data'!$B$6:$BE$49,'RevPAR Raw Data'!AY$1,FALSE))/100</f>
        <v>0.16768029576622401</v>
      </c>
      <c r="AD51" s="91">
        <f>(VLOOKUP($A50,'RevPAR Raw Data'!$B$6:$BE$49,'RevPAR Raw Data'!BA$1,FALSE))/100</f>
        <v>0.24723946147574</v>
      </c>
      <c r="AE51" s="91">
        <f>(VLOOKUP($A50,'RevPAR Raw Data'!$B$6:$BE$49,'RevPAR Raw Data'!BB$1,FALSE))/100</f>
        <v>0.24034969775357801</v>
      </c>
      <c r="AF51" s="90">
        <f>(VLOOKUP($A50,'RevPAR Raw Data'!$B$6:$BE$49,'RevPAR Raw Data'!BC$1,FALSE))/100</f>
        <v>0.24380574466472499</v>
      </c>
      <c r="AG51" s="92">
        <f>(VLOOKUP($A50,'RevPAR Raw Data'!$B$6:$BE$49,'RevPAR Raw Data'!BE$1,FALSE))/100</f>
        <v>0.19613549480890702</v>
      </c>
    </row>
    <row r="52" spans="1:33" x14ac:dyDescent="0.25">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5">
      <c r="A53" s="116" t="s">
        <v>81</v>
      </c>
      <c r="B53" s="117">
        <f>(VLOOKUP($A53,'Occupancy Raw Data'!$B$8:$BE$45,'Occupancy Raw Data'!AG$3,FALSE))/100</f>
        <v>0.39795221843003398</v>
      </c>
      <c r="C53" s="118">
        <f>(VLOOKUP($A53,'Occupancy Raw Data'!$B$8:$BE$45,'Occupancy Raw Data'!AH$3,FALSE))/100</f>
        <v>0.51621160409556299</v>
      </c>
      <c r="D53" s="118">
        <f>(VLOOKUP($A53,'Occupancy Raw Data'!$B$8:$BE$45,'Occupancy Raw Data'!AI$3,FALSE))/100</f>
        <v>0.536689419795221</v>
      </c>
      <c r="E53" s="118">
        <f>(VLOOKUP($A53,'Occupancy Raw Data'!$B$8:$BE$45,'Occupancy Raw Data'!AJ$3,FALSE))/100</f>
        <v>0.54317406143344693</v>
      </c>
      <c r="F53" s="118">
        <f>(VLOOKUP($A53,'Occupancy Raw Data'!$B$8:$BE$45,'Occupancy Raw Data'!AK$3,FALSE))/100</f>
        <v>0.49965870307167198</v>
      </c>
      <c r="G53" s="119">
        <f>(VLOOKUP($A53,'Occupancy Raw Data'!$B$8:$BE$45,'Occupancy Raw Data'!AL$3,FALSE))/100</f>
        <v>0.49873720136518701</v>
      </c>
      <c r="H53" s="99">
        <f>(VLOOKUP($A53,'Occupancy Raw Data'!$B$8:$BE$45,'Occupancy Raw Data'!AN$3,FALSE))/100</f>
        <v>0.51160409556313902</v>
      </c>
      <c r="I53" s="99">
        <f>(VLOOKUP($A53,'Occupancy Raw Data'!$B$8:$BE$45,'Occupancy Raw Data'!AO$3,FALSE))/100</f>
        <v>0.50238907849829306</v>
      </c>
      <c r="J53" s="119">
        <f>(VLOOKUP($A53,'Occupancy Raw Data'!$B$8:$BE$45,'Occupancy Raw Data'!AP$3,FALSE))/100</f>
        <v>0.50699658703071604</v>
      </c>
      <c r="K53" s="120">
        <f>(VLOOKUP($A53,'Occupancy Raw Data'!$B$8:$BE$45,'Occupancy Raw Data'!AR$3,FALSE))/100</f>
        <v>0.50109702584105298</v>
      </c>
      <c r="M53" s="121">
        <f>VLOOKUP($A53,'ADR Raw Data'!$B$6:$BE$43,'ADR Raw Data'!AG$1,FALSE)</f>
        <v>85.061333619210899</v>
      </c>
      <c r="N53" s="122">
        <f>VLOOKUP($A53,'ADR Raw Data'!$B$6:$BE$43,'ADR Raw Data'!AH$1,FALSE)</f>
        <v>88.377008264462802</v>
      </c>
      <c r="O53" s="122">
        <f>VLOOKUP($A53,'ADR Raw Data'!$B$6:$BE$43,'ADR Raw Data'!AI$1,FALSE)</f>
        <v>89.547402225755107</v>
      </c>
      <c r="P53" s="122">
        <f>VLOOKUP($A53,'ADR Raw Data'!$B$6:$BE$43,'ADR Raw Data'!AJ$1,FALSE)</f>
        <v>89.547414388941206</v>
      </c>
      <c r="Q53" s="122">
        <f>VLOOKUP($A53,'ADR Raw Data'!$B$6:$BE$43,'ADR Raw Data'!AK$1,FALSE)</f>
        <v>87.817117486338702</v>
      </c>
      <c r="R53" s="123">
        <f>VLOOKUP($A53,'ADR Raw Data'!$B$6:$BE$43,'ADR Raw Data'!AL$1,FALSE)</f>
        <v>88.242523780195697</v>
      </c>
      <c r="S53" s="122">
        <f>VLOOKUP($A53,'ADR Raw Data'!$B$6:$BE$43,'ADR Raw Data'!AN$1,FALSE)</f>
        <v>90.810970647098003</v>
      </c>
      <c r="T53" s="122">
        <f>VLOOKUP($A53,'ADR Raw Data'!$B$6:$BE$43,'ADR Raw Data'!AO$1,FALSE)</f>
        <v>90.590767663043394</v>
      </c>
      <c r="U53" s="123">
        <f>VLOOKUP($A53,'ADR Raw Data'!$B$6:$BE$43,'ADR Raw Data'!AP$1,FALSE)</f>
        <v>90.701869740828002</v>
      </c>
      <c r="V53" s="124">
        <f>VLOOKUP($A53,'ADR Raw Data'!$B$6:$BE$43,'ADR Raw Data'!AR$1,FALSE)</f>
        <v>88.953466796399894</v>
      </c>
      <c r="X53" s="121">
        <f>VLOOKUP($A53,'RevPAR Raw Data'!$B$6:$BE$43,'RevPAR Raw Data'!AG$1,FALSE)</f>
        <v>33.850346416382202</v>
      </c>
      <c r="Y53" s="122">
        <f>VLOOKUP($A53,'RevPAR Raw Data'!$B$6:$BE$43,'RevPAR Raw Data'!AH$1,FALSE)</f>
        <v>45.621237201365098</v>
      </c>
      <c r="Z53" s="122">
        <f>VLOOKUP($A53,'RevPAR Raw Data'!$B$6:$BE$43,'RevPAR Raw Data'!AI$1,FALSE)</f>
        <v>48.059143344709803</v>
      </c>
      <c r="AA53" s="122">
        <f>VLOOKUP($A53,'RevPAR Raw Data'!$B$6:$BE$43,'RevPAR Raw Data'!AJ$1,FALSE)</f>
        <v>48.639832764505101</v>
      </c>
      <c r="AB53" s="122">
        <f>VLOOKUP($A53,'RevPAR Raw Data'!$B$6:$BE$43,'RevPAR Raw Data'!AK$1,FALSE)</f>
        <v>43.878587030716702</v>
      </c>
      <c r="AC53" s="123">
        <f>VLOOKUP($A53,'RevPAR Raw Data'!$B$6:$BE$43,'RevPAR Raw Data'!AL$1,FALSE)</f>
        <v>44.009829351535799</v>
      </c>
      <c r="AD53" s="122">
        <f>VLOOKUP($A53,'RevPAR Raw Data'!$B$6:$BE$43,'RevPAR Raw Data'!AN$1,FALSE)</f>
        <v>46.4592645051194</v>
      </c>
      <c r="AE53" s="122">
        <f>VLOOKUP($A53,'RevPAR Raw Data'!$B$6:$BE$43,'RevPAR Raw Data'!AO$1,FALSE)</f>
        <v>45.511812286689398</v>
      </c>
      <c r="AF53" s="123">
        <f>VLOOKUP($A53,'RevPAR Raw Data'!$B$6:$BE$43,'RevPAR Raw Data'!AP$1,FALSE)</f>
        <v>45.985538395904399</v>
      </c>
      <c r="AG53" s="124">
        <f>VLOOKUP($A53,'RevPAR Raw Data'!$B$6:$BE$43,'RevPAR Raw Data'!AR$1,FALSE)</f>
        <v>44.574317649926797</v>
      </c>
    </row>
    <row r="54" spans="1:33" x14ac:dyDescent="0.25">
      <c r="A54" s="101" t="s">
        <v>132</v>
      </c>
      <c r="B54" s="89">
        <f>(VLOOKUP($A53,'Occupancy Raw Data'!$B$8:$BE$51,'Occupancy Raw Data'!AT$3,FALSE))/100</f>
        <v>0.110375843684616</v>
      </c>
      <c r="C54" s="90">
        <f>(VLOOKUP($A53,'Occupancy Raw Data'!$B$8:$BE$51,'Occupancy Raw Data'!AU$3,FALSE))/100</f>
        <v>-7.4247051074785896E-3</v>
      </c>
      <c r="D54" s="90">
        <f>(VLOOKUP($A53,'Occupancy Raw Data'!$B$8:$BE$51,'Occupancy Raw Data'!AV$3,FALSE))/100</f>
        <v>-1.7682691891177101E-2</v>
      </c>
      <c r="E54" s="90">
        <f>(VLOOKUP($A53,'Occupancy Raw Data'!$B$8:$BE$51,'Occupancy Raw Data'!AW$3,FALSE))/100</f>
        <v>-1.9567240890879401E-2</v>
      </c>
      <c r="F54" s="90">
        <f>(VLOOKUP($A53,'Occupancy Raw Data'!$B$8:$BE$51,'Occupancy Raw Data'!AX$3,FALSE))/100</f>
        <v>3.9138403352092704E-2</v>
      </c>
      <c r="G54" s="90">
        <f>(VLOOKUP($A53,'Occupancy Raw Data'!$B$8:$BE$51,'Occupancy Raw Data'!AY$3,FALSE))/100</f>
        <v>1.3828868417994101E-2</v>
      </c>
      <c r="H54" s="91">
        <f>(VLOOKUP($A53,'Occupancy Raw Data'!$B$8:$BE$51,'Occupancy Raw Data'!BA$3,FALSE))/100</f>
        <v>0.15946668473366699</v>
      </c>
      <c r="I54" s="91">
        <f>(VLOOKUP($A53,'Occupancy Raw Data'!$B$8:$BE$51,'Occupancy Raw Data'!BB$3,FALSE))/100</f>
        <v>0.152403578974737</v>
      </c>
      <c r="J54" s="90">
        <f>(VLOOKUP($A53,'Occupancy Raw Data'!$B$8:$BE$51,'Occupancy Raw Data'!BC$3,FALSE))/100</f>
        <v>0.15595643724914798</v>
      </c>
      <c r="K54" s="92">
        <f>(VLOOKUP($A53,'Occupancy Raw Data'!$B$8:$BE$51,'Occupancy Raw Data'!BE$3,FALSE))/100</f>
        <v>5.1191179660002098E-2</v>
      </c>
      <c r="M54" s="89">
        <f>(VLOOKUP($A53,'ADR Raw Data'!$B$6:$BE$49,'ADR Raw Data'!AT$1,FALSE))/100</f>
        <v>3.8685353676055995E-2</v>
      </c>
      <c r="N54" s="90">
        <f>(VLOOKUP($A53,'ADR Raw Data'!$B$6:$BE$49,'ADR Raw Data'!AU$1,FALSE))/100</f>
        <v>4.4900892711660203E-3</v>
      </c>
      <c r="O54" s="90">
        <f>(VLOOKUP($A53,'ADR Raw Data'!$B$6:$BE$49,'ADR Raw Data'!AV$1,FALSE))/100</f>
        <v>1.5482980040921399E-2</v>
      </c>
      <c r="P54" s="90">
        <f>(VLOOKUP($A53,'ADR Raw Data'!$B$6:$BE$49,'ADR Raw Data'!AW$1,FALSE))/100</f>
        <v>1.7385703356137802E-2</v>
      </c>
      <c r="Q54" s="90">
        <f>(VLOOKUP($A53,'ADR Raw Data'!$B$6:$BE$49,'ADR Raw Data'!AX$1,FALSE))/100</f>
        <v>3.8612390704687298E-2</v>
      </c>
      <c r="R54" s="90">
        <f>(VLOOKUP($A53,'ADR Raw Data'!$B$6:$BE$49,'ADR Raw Data'!AY$1,FALSE))/100</f>
        <v>2.0419428598755101E-2</v>
      </c>
      <c r="S54" s="91">
        <f>(VLOOKUP($A53,'ADR Raw Data'!$B$6:$BE$49,'ADR Raw Data'!BA$1,FALSE))/100</f>
        <v>6.1450087184154206E-2</v>
      </c>
      <c r="T54" s="91">
        <f>(VLOOKUP($A53,'ADR Raw Data'!$B$6:$BE$49,'ADR Raw Data'!BB$1,FALSE))/100</f>
        <v>6.5671245106709297E-2</v>
      </c>
      <c r="U54" s="90">
        <f>(VLOOKUP($A53,'ADR Raw Data'!$B$6:$BE$49,'ADR Raw Data'!BC$1,FALSE))/100</f>
        <v>6.3545127376469002E-2</v>
      </c>
      <c r="V54" s="92">
        <f>(VLOOKUP($A53,'ADR Raw Data'!$B$6:$BE$49,'ADR Raw Data'!BE$1,FALSE))/100</f>
        <v>3.2388250207028499E-2</v>
      </c>
      <c r="X54" s="89">
        <f>(VLOOKUP($A53,'RevPAR Raw Data'!$B$6:$BE$49,'RevPAR Raw Data'!AT$1,FALSE))/100</f>
        <v>0.153331125910905</v>
      </c>
      <c r="Y54" s="90">
        <f>(VLOOKUP($A53,'RevPAR Raw Data'!$B$6:$BE$49,'RevPAR Raw Data'!AU$1,FALSE))/100</f>
        <v>-2.9679534250572296E-3</v>
      </c>
      <c r="Z54" s="90">
        <f>(VLOOKUP($A53,'RevPAR Raw Data'!$B$6:$BE$49,'RevPAR Raw Data'!AV$1,FALSE))/100</f>
        <v>-2.4734926158765098E-3</v>
      </c>
      <c r="AA54" s="90">
        <f>(VLOOKUP($A53,'RevPAR Raw Data'!$B$6:$BE$49,'RevPAR Raw Data'!AW$1,FALSE))/100</f>
        <v>-2.5217277803684401E-3</v>
      </c>
      <c r="AB54" s="90">
        <f>(VLOOKUP($A53,'RevPAR Raw Data'!$B$6:$BE$49,'RevPAR Raw Data'!AX$1,FALSE))/100</f>
        <v>7.9262021378568803E-2</v>
      </c>
      <c r="AC54" s="90">
        <f>(VLOOKUP($A53,'RevPAR Raw Data'!$B$6:$BE$49,'RevPAR Raw Data'!AY$1,FALSE))/100</f>
        <v>3.4530674608011999E-2</v>
      </c>
      <c r="AD54" s="91">
        <f>(VLOOKUP($A53,'RevPAR Raw Data'!$B$6:$BE$49,'RevPAR Raw Data'!BA$1,FALSE))/100</f>
        <v>0.23071601359767299</v>
      </c>
      <c r="AE54" s="91">
        <f>(VLOOKUP($A53,'RevPAR Raw Data'!$B$6:$BE$49,'RevPAR Raw Data'!BB$1,FALSE))/100</f>
        <v>0.22808335687143599</v>
      </c>
      <c r="AF54" s="90">
        <f>(VLOOKUP($A53,'RevPAR Raw Data'!$B$6:$BE$49,'RevPAR Raw Data'!BC$1,FALSE))/100</f>
        <v>0.22941183629579398</v>
      </c>
      <c r="AG54" s="92">
        <f>(VLOOKUP($A53,'RevPAR Raw Data'!$B$6:$BE$49,'RevPAR Raw Data'!BE$1,FALSE))/100</f>
        <v>8.52374226022517E-2</v>
      </c>
    </row>
    <row r="55" spans="1:33" x14ac:dyDescent="0.25">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5">
      <c r="A56" s="116" t="s">
        <v>82</v>
      </c>
      <c r="B56" s="117">
        <f>(VLOOKUP($A56,'Occupancy Raw Data'!$B$8:$BE$45,'Occupancy Raw Data'!AG$3,FALSE))/100</f>
        <v>0.43442622950819598</v>
      </c>
      <c r="C56" s="118">
        <f>(VLOOKUP($A56,'Occupancy Raw Data'!$B$8:$BE$45,'Occupancy Raw Data'!AH$3,FALSE))/100</f>
        <v>0.54115296030348103</v>
      </c>
      <c r="D56" s="118">
        <f>(VLOOKUP($A56,'Occupancy Raw Data'!$B$8:$BE$45,'Occupancy Raw Data'!AI$3,FALSE))/100</f>
        <v>0.56089960709930897</v>
      </c>
      <c r="E56" s="118">
        <f>(VLOOKUP($A56,'Occupancy Raw Data'!$B$8:$BE$45,'Occupancy Raw Data'!AJ$3,FALSE))/100</f>
        <v>0.54813033464300198</v>
      </c>
      <c r="F56" s="118">
        <f>(VLOOKUP($A56,'Occupancy Raw Data'!$B$8:$BE$45,'Occupancy Raw Data'!AK$3,FALSE))/100</f>
        <v>0.56398184527841699</v>
      </c>
      <c r="G56" s="118">
        <f>(VLOOKUP($A56,'Occupancy Raw Data'!$B$8:$BE$45,'Occupancy Raw Data'!AL$3,FALSE))/100</f>
        <v>0.52971819536648102</v>
      </c>
      <c r="H56" s="99">
        <f>(VLOOKUP($A56,'Occupancy Raw Data'!$B$8:$BE$45,'Occupancy Raw Data'!AN$3,FALSE))/100</f>
        <v>0.64916677956916402</v>
      </c>
      <c r="I56" s="99">
        <f>(VLOOKUP($A56,'Occupancy Raw Data'!$B$8:$BE$45,'Occupancy Raw Data'!AO$3,FALSE))/100</f>
        <v>0.63914103779975595</v>
      </c>
      <c r="J56" s="118">
        <f>(VLOOKUP($A56,'Occupancy Raw Data'!$B$8:$BE$45,'Occupancy Raw Data'!AP$3,FALSE))/100</f>
        <v>0.64415390868445999</v>
      </c>
      <c r="K56" s="141">
        <f>(VLOOKUP($A56,'Occupancy Raw Data'!$B$8:$BE$45,'Occupancy Raw Data'!AR$3,FALSE))/100</f>
        <v>0.56241411345733194</v>
      </c>
      <c r="M56" s="121">
        <f>VLOOKUP($A56,'ADR Raw Data'!$B$6:$BE$43,'ADR Raw Data'!AG$1,FALSE)</f>
        <v>114.003503820364</v>
      </c>
      <c r="N56" s="122">
        <f>VLOOKUP($A56,'ADR Raw Data'!$B$6:$BE$43,'ADR Raw Data'!AH$1,FALSE)</f>
        <v>109.35329536208199</v>
      </c>
      <c r="O56" s="122">
        <f>VLOOKUP($A56,'ADR Raw Data'!$B$6:$BE$43,'ADR Raw Data'!AI$1,FALSE)</f>
        <v>110.629489734299</v>
      </c>
      <c r="P56" s="122">
        <f>VLOOKUP($A56,'ADR Raw Data'!$B$6:$BE$43,'ADR Raw Data'!AJ$1,FALSE)</f>
        <v>106.643608725205</v>
      </c>
      <c r="Q56" s="122">
        <f>VLOOKUP($A56,'ADR Raw Data'!$B$6:$BE$43,'ADR Raw Data'!AK$1,FALSE)</f>
        <v>109.613855624286</v>
      </c>
      <c r="R56" s="123">
        <f>VLOOKUP($A56,'ADR Raw Data'!$B$6:$BE$43,'ADR Raw Data'!AL$1,FALSE)</f>
        <v>109.881002084478</v>
      </c>
      <c r="S56" s="122">
        <f>VLOOKUP($A56,'ADR Raw Data'!$B$6:$BE$43,'ADR Raw Data'!AN$1,FALSE)</f>
        <v>133.32150266096201</v>
      </c>
      <c r="T56" s="122">
        <f>VLOOKUP($A56,'ADR Raw Data'!$B$6:$BE$43,'ADR Raw Data'!AO$1,FALSE)</f>
        <v>133.73806306306301</v>
      </c>
      <c r="U56" s="123">
        <f>VLOOKUP($A56,'ADR Raw Data'!$B$6:$BE$43,'ADR Raw Data'!AP$1,FALSE)</f>
        <v>133.528162004416</v>
      </c>
      <c r="V56" s="124">
        <f>VLOOKUP($A56,'ADR Raw Data'!$B$6:$BE$43,'ADR Raw Data'!AR$1,FALSE)</f>
        <v>117.619281013137</v>
      </c>
      <c r="X56" s="121">
        <f>VLOOKUP($A56,'RevPAR Raw Data'!$B$6:$BE$43,'RevPAR Raw Data'!AG$1,FALSE)</f>
        <v>49.526112315404397</v>
      </c>
      <c r="Y56" s="122">
        <f>VLOOKUP($A56,'RevPAR Raw Data'!$B$6:$BE$43,'RevPAR Raw Data'!AH$1,FALSE)</f>
        <v>59.176859504132203</v>
      </c>
      <c r="Z56" s="122">
        <f>VLOOKUP($A56,'RevPAR Raw Data'!$B$6:$BE$43,'RevPAR Raw Data'!AI$1,FALSE)</f>
        <v>62.0520373255656</v>
      </c>
      <c r="AA56" s="122">
        <f>VLOOKUP($A56,'RevPAR Raw Data'!$B$6:$BE$43,'RevPAR Raw Data'!AJ$1,FALSE)</f>
        <v>58.454596938084201</v>
      </c>
      <c r="AB56" s="122">
        <f>VLOOKUP($A56,'RevPAR Raw Data'!$B$6:$BE$43,'RevPAR Raw Data'!AK$1,FALSE)</f>
        <v>61.820224563067299</v>
      </c>
      <c r="AC56" s="123">
        <f>VLOOKUP($A56,'RevPAR Raw Data'!$B$6:$BE$43,'RevPAR Raw Data'!AL$1,FALSE)</f>
        <v>58.205966129250697</v>
      </c>
      <c r="AD56" s="122">
        <f>VLOOKUP($A56,'RevPAR Raw Data'!$B$6:$BE$43,'RevPAR Raw Data'!AN$1,FALSE)</f>
        <v>86.547890529738496</v>
      </c>
      <c r="AE56" s="122">
        <f>VLOOKUP($A56,'RevPAR Raw Data'!$B$6:$BE$43,'RevPAR Raw Data'!AO$1,FALSE)</f>
        <v>85.477484419455294</v>
      </c>
      <c r="AF56" s="123">
        <f>VLOOKUP($A56,'RevPAR Raw Data'!$B$6:$BE$43,'RevPAR Raw Data'!AP$1,FALSE)</f>
        <v>86.012687474596902</v>
      </c>
      <c r="AG56" s="124">
        <f>VLOOKUP($A56,'RevPAR Raw Data'!$B$6:$BE$43,'RevPAR Raw Data'!AR$1,FALSE)</f>
        <v>66.150743656492494</v>
      </c>
    </row>
    <row r="57" spans="1:33" x14ac:dyDescent="0.25">
      <c r="A57" s="154" t="s">
        <v>132</v>
      </c>
      <c r="B57" s="89">
        <f>(VLOOKUP($A56,'Occupancy Raw Data'!$B$8:$BE$51,'Occupancy Raw Data'!AT$3,FALSE))/100</f>
        <v>0.139641137387855</v>
      </c>
      <c r="C57" s="90">
        <f>(VLOOKUP($A56,'Occupancy Raw Data'!$B$8:$BE$51,'Occupancy Raw Data'!AU$3,FALSE))/100</f>
        <v>9.1422454988686203E-2</v>
      </c>
      <c r="D57" s="90">
        <f>(VLOOKUP($A56,'Occupancy Raw Data'!$B$8:$BE$51,'Occupancy Raw Data'!AV$3,FALSE))/100</f>
        <v>6.9033840989486298E-2</v>
      </c>
      <c r="E57" s="90">
        <f>(VLOOKUP($A56,'Occupancy Raw Data'!$B$8:$BE$51,'Occupancy Raw Data'!AW$3,FALSE))/100</f>
        <v>1.8564046903794599E-2</v>
      </c>
      <c r="F57" s="90">
        <f>(VLOOKUP($A56,'Occupancy Raw Data'!$B$8:$BE$51,'Occupancy Raw Data'!AX$3,FALSE))/100</f>
        <v>3.9126334115454301E-3</v>
      </c>
      <c r="G57" s="90">
        <f>(VLOOKUP($A56,'Occupancy Raw Data'!$B$8:$BE$51,'Occupancy Raw Data'!AY$3,FALSE))/100</f>
        <v>5.8749365740697196E-2</v>
      </c>
      <c r="H57" s="91">
        <f>(VLOOKUP($A56,'Occupancy Raw Data'!$B$8:$BE$51,'Occupancy Raw Data'!BA$3,FALSE))/100</f>
        <v>3.07261433483762E-2</v>
      </c>
      <c r="I57" s="91">
        <f>(VLOOKUP($A56,'Occupancy Raw Data'!$B$8:$BE$51,'Occupancy Raw Data'!BB$3,FALSE))/100</f>
        <v>3.1771000564692405E-2</v>
      </c>
      <c r="J57" s="90">
        <f>(VLOOKUP($A56,'Occupancy Raw Data'!$B$8:$BE$51,'Occupancy Raw Data'!BC$3,FALSE))/100</f>
        <v>3.12442417199634E-2</v>
      </c>
      <c r="K57" s="92">
        <f>(VLOOKUP($A56,'Occupancy Raw Data'!$B$8:$BE$51,'Occupancy Raw Data'!BE$3,FALSE))/100</f>
        <v>4.9588499835290595E-2</v>
      </c>
      <c r="M57" s="89">
        <f>(VLOOKUP($A56,'ADR Raw Data'!$B$6:$BE$49,'ADR Raw Data'!AT$1,FALSE))/100</f>
        <v>7.4069005135583899E-2</v>
      </c>
      <c r="N57" s="90">
        <f>(VLOOKUP($A56,'ADR Raw Data'!$B$6:$BE$49,'ADR Raw Data'!AU$1,FALSE))/100</f>
        <v>6.5091431209070294E-2</v>
      </c>
      <c r="O57" s="90">
        <f>(VLOOKUP($A56,'ADR Raw Data'!$B$6:$BE$49,'ADR Raw Data'!AV$1,FALSE))/100</f>
        <v>4.7872754790443402E-2</v>
      </c>
      <c r="P57" s="90">
        <f>(VLOOKUP($A56,'ADR Raw Data'!$B$6:$BE$49,'ADR Raw Data'!AW$1,FALSE))/100</f>
        <v>3.3023832173850298E-2</v>
      </c>
      <c r="Q57" s="90">
        <f>(VLOOKUP($A56,'ADR Raw Data'!$B$6:$BE$49,'ADR Raw Data'!AX$1,FALSE))/100</f>
        <v>3.4847428374587701E-2</v>
      </c>
      <c r="R57" s="90">
        <f>(VLOOKUP($A56,'ADR Raw Data'!$B$6:$BE$49,'ADR Raw Data'!AY$1,FALSE))/100</f>
        <v>4.9882367793307195E-2</v>
      </c>
      <c r="S57" s="91">
        <f>(VLOOKUP($A56,'ADR Raw Data'!$B$6:$BE$49,'ADR Raw Data'!BA$1,FALSE))/100</f>
        <v>4.3910261031509405E-2</v>
      </c>
      <c r="T57" s="91">
        <f>(VLOOKUP($A56,'ADR Raw Data'!$B$6:$BE$49,'ADR Raw Data'!BB$1,FALSE))/100</f>
        <v>2.0293492660506E-2</v>
      </c>
      <c r="U57" s="90">
        <f>(VLOOKUP($A56,'ADR Raw Data'!$B$6:$BE$49,'ADR Raw Data'!BC$1,FALSE))/100</f>
        <v>3.2047045122985798E-2</v>
      </c>
      <c r="V57" s="92">
        <f>(VLOOKUP($A56,'ADR Raw Data'!$B$6:$BE$49,'ADR Raw Data'!BE$1,FALSE))/100</f>
        <v>4.1855274318470401E-2</v>
      </c>
      <c r="X57" s="89">
        <f>(VLOOKUP($A56,'RevPAR Raw Data'!$B$6:$BE$49,'RevPAR Raw Data'!AT$1,FALSE))/100</f>
        <v>0.224053222645759</v>
      </c>
      <c r="Y57" s="90">
        <f>(VLOOKUP($A56,'RevPAR Raw Data'!$B$6:$BE$49,'RevPAR Raw Data'!AU$1,FALSE))/100</f>
        <v>0.162464704637617</v>
      </c>
      <c r="Z57" s="90">
        <f>(VLOOKUP($A56,'RevPAR Raw Data'!$B$6:$BE$49,'RevPAR Raw Data'!AV$1,FALSE))/100</f>
        <v>0.120211435921861</v>
      </c>
      <c r="AA57" s="90">
        <f>(VLOOKUP($A56,'RevPAR Raw Data'!$B$6:$BE$49,'RevPAR Raw Data'!AW$1,FALSE))/100</f>
        <v>5.2200935047063399E-2</v>
      </c>
      <c r="AB57" s="90">
        <f>(VLOOKUP($A56,'RevPAR Raw Data'!$B$6:$BE$49,'RevPAR Raw Data'!AX$1,FALSE))/100</f>
        <v>3.8896406998698001E-2</v>
      </c>
      <c r="AC57" s="90">
        <f>(VLOOKUP($A56,'RevPAR Raw Data'!$B$6:$BE$49,'RevPAR Raw Data'!AY$1,FALSE))/100</f>
        <v>0.111562291003505</v>
      </c>
      <c r="AD57" s="91">
        <f>(VLOOKUP($A56,'RevPAR Raw Data'!$B$6:$BE$49,'RevPAR Raw Data'!BA$1,FALSE))/100</f>
        <v>7.5985597354804493E-2</v>
      </c>
      <c r="AE57" s="91">
        <f>(VLOOKUP($A56,'RevPAR Raw Data'!$B$6:$BE$49,'RevPAR Raw Data'!BB$1,FALSE))/100</f>
        <v>5.2709237791974901E-2</v>
      </c>
      <c r="AF57" s="90">
        <f>(VLOOKUP($A56,'RevPAR Raw Data'!$B$6:$BE$49,'RevPAR Raw Data'!BC$1,FALSE))/100</f>
        <v>6.4292572467182396E-2</v>
      </c>
      <c r="AG57" s="92">
        <f>(VLOOKUP($A56,'RevPAR Raw Data'!$B$6:$BE$49,'RevPAR Raw Data'!BE$1,FALSE))/100</f>
        <v>9.35193144174086E-2</v>
      </c>
    </row>
    <row r="58" spans="1:33" x14ac:dyDescent="0.25">
      <c r="A58" s="155" t="s">
        <v>134</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5">
      <c r="A59" s="134" t="s">
        <v>83</v>
      </c>
      <c r="B59" s="117">
        <f>(VLOOKUP($A59,'Occupancy Raw Data'!$B$8:$BE$45,'Occupancy Raw Data'!AG$3,FALSE))/100</f>
        <v>0.51849549201216094</v>
      </c>
      <c r="C59" s="118">
        <f>(VLOOKUP($A59,'Occupancy Raw Data'!$B$8:$BE$45,'Occupancy Raw Data'!AH$3,FALSE))/100</f>
        <v>0.61677270250795202</v>
      </c>
      <c r="D59" s="118">
        <f>(VLOOKUP($A59,'Occupancy Raw Data'!$B$8:$BE$45,'Occupancy Raw Data'!AI$3,FALSE))/100</f>
        <v>0.70065598692419895</v>
      </c>
      <c r="E59" s="118">
        <f>(VLOOKUP($A59,'Occupancy Raw Data'!$B$8:$BE$45,'Occupancy Raw Data'!AJ$3,FALSE))/100</f>
        <v>0.66105511520413307</v>
      </c>
      <c r="F59" s="118">
        <f>(VLOOKUP($A59,'Occupancy Raw Data'!$B$8:$BE$45,'Occupancy Raw Data'!AK$3,FALSE))/100</f>
        <v>0.57717842141338105</v>
      </c>
      <c r="G59" s="119">
        <f>(VLOOKUP($A59,'Occupancy Raw Data'!$B$8:$BE$45,'Occupancy Raw Data'!AL$3,FALSE))/100</f>
        <v>0.61483154361236503</v>
      </c>
      <c r="H59" s="99">
        <f>(VLOOKUP($A59,'Occupancy Raw Data'!$B$8:$BE$45,'Occupancy Raw Data'!AN$3,FALSE))/100</f>
        <v>0.62646751261006306</v>
      </c>
      <c r="I59" s="99">
        <f>(VLOOKUP($A59,'Occupancy Raw Data'!$B$8:$BE$45,'Occupancy Raw Data'!AO$3,FALSE))/100</f>
        <v>0.67334223800066695</v>
      </c>
      <c r="J59" s="119">
        <f>(VLOOKUP($A59,'Occupancy Raw Data'!$B$8:$BE$45,'Occupancy Raw Data'!AP$3,FALSE))/100</f>
        <v>0.649904875305365</v>
      </c>
      <c r="K59" s="120">
        <f>(VLOOKUP($A59,'Occupancy Raw Data'!$B$8:$BE$45,'Occupancy Raw Data'!AR$3,FALSE))/100</f>
        <v>0.62485249552465094</v>
      </c>
      <c r="M59" s="121">
        <f>VLOOKUP($A59,'ADR Raw Data'!$B$6:$BE$43,'ADR Raw Data'!AG$1,FALSE)</f>
        <v>170.416292015338</v>
      </c>
      <c r="N59" s="122">
        <f>VLOOKUP($A59,'ADR Raw Data'!$B$6:$BE$43,'ADR Raw Data'!AH$1,FALSE)</f>
        <v>191.578184648263</v>
      </c>
      <c r="O59" s="122">
        <f>VLOOKUP($A59,'ADR Raw Data'!$B$6:$BE$43,'ADR Raw Data'!AI$1,FALSE)</f>
        <v>201.79010444199801</v>
      </c>
      <c r="P59" s="122">
        <f>VLOOKUP($A59,'ADR Raw Data'!$B$6:$BE$43,'ADR Raw Data'!AJ$1,FALSE)</f>
        <v>192.422624764462</v>
      </c>
      <c r="Q59" s="122">
        <f>VLOOKUP($A59,'ADR Raw Data'!$B$6:$BE$43,'ADR Raw Data'!AK$1,FALSE)</f>
        <v>168.43136647546601</v>
      </c>
      <c r="R59" s="123">
        <f>VLOOKUP($A59,'ADR Raw Data'!$B$6:$BE$43,'ADR Raw Data'!AL$1,FALSE)</f>
        <v>186.17217518787501</v>
      </c>
      <c r="S59" s="122">
        <f>VLOOKUP($A59,'ADR Raw Data'!$B$6:$BE$43,'ADR Raw Data'!AN$1,FALSE)</f>
        <v>156.602683447712</v>
      </c>
      <c r="T59" s="122">
        <f>VLOOKUP($A59,'ADR Raw Data'!$B$6:$BE$43,'ADR Raw Data'!AO$1,FALSE)</f>
        <v>163.50764032626401</v>
      </c>
      <c r="U59" s="123">
        <f>VLOOKUP($A59,'ADR Raw Data'!$B$6:$BE$43,'ADR Raw Data'!AP$1,FALSE)</f>
        <v>160.17966778385599</v>
      </c>
      <c r="V59" s="124">
        <f>VLOOKUP($A59,'ADR Raw Data'!$B$6:$BE$43,'ADR Raw Data'!AR$1,FALSE)</f>
        <v>178.44799461073401</v>
      </c>
      <c r="X59" s="121">
        <f>VLOOKUP($A59,'RevPAR Raw Data'!$B$6:$BE$43,'RevPAR Raw Data'!AG$1,FALSE)</f>
        <v>88.360079175380903</v>
      </c>
      <c r="Y59" s="122">
        <f>VLOOKUP($A59,'RevPAR Raw Data'!$B$6:$BE$43,'RevPAR Raw Data'!AH$1,FALSE)</f>
        <v>118.160194687077</v>
      </c>
      <c r="Z59" s="122">
        <f>VLOOKUP($A59,'RevPAR Raw Data'!$B$6:$BE$43,'RevPAR Raw Data'!AI$1,FALSE)</f>
        <v>141.38544477934499</v>
      </c>
      <c r="AA59" s="122">
        <f>VLOOKUP($A59,'RevPAR Raw Data'!$B$6:$BE$43,'RevPAR Raw Data'!AJ$1,FALSE)</f>
        <v>127.20196038155299</v>
      </c>
      <c r="AB59" s="122">
        <f>VLOOKUP($A59,'RevPAR Raw Data'!$B$6:$BE$43,'RevPAR Raw Data'!AK$1,FALSE)</f>
        <v>97.214950218808696</v>
      </c>
      <c r="AC59" s="123">
        <f>VLOOKUP($A59,'RevPAR Raw Data'!$B$6:$BE$43,'RevPAR Raw Data'!AL$1,FALSE)</f>
        <v>114.464525848433</v>
      </c>
      <c r="AD59" s="122">
        <f>VLOOKUP($A59,'RevPAR Raw Data'!$B$6:$BE$43,'RevPAR Raw Data'!AN$1,FALSE)</f>
        <v>98.106493567549506</v>
      </c>
      <c r="AE59" s="122">
        <f>VLOOKUP($A59,'RevPAR Raw Data'!$B$6:$BE$43,'RevPAR Raw Data'!AO$1,FALSE)</f>
        <v>110.09660046749499</v>
      </c>
      <c r="AF59" s="123">
        <f>VLOOKUP($A59,'RevPAR Raw Data'!$B$6:$BE$43,'RevPAR Raw Data'!AP$1,FALSE)</f>
        <v>104.10154701752199</v>
      </c>
      <c r="AG59" s="124">
        <f>VLOOKUP($A59,'RevPAR Raw Data'!$B$6:$BE$43,'RevPAR Raw Data'!AR$1,FALSE)</f>
        <v>111.503674753887</v>
      </c>
    </row>
    <row r="60" spans="1:33" x14ac:dyDescent="0.25">
      <c r="A60" s="101" t="s">
        <v>132</v>
      </c>
      <c r="B60" s="89">
        <f>(VLOOKUP($A59,'Occupancy Raw Data'!$B$8:$BE$51,'Occupancy Raw Data'!AT$3,FALSE))/100</f>
        <v>-1.0804527223882501E-2</v>
      </c>
      <c r="C60" s="90">
        <f>(VLOOKUP($A59,'Occupancy Raw Data'!$B$8:$BE$51,'Occupancy Raw Data'!AU$3,FALSE))/100</f>
        <v>-1.9325834664097302E-2</v>
      </c>
      <c r="D60" s="90">
        <f>(VLOOKUP($A59,'Occupancy Raw Data'!$B$8:$BE$51,'Occupancy Raw Data'!AV$3,FALSE))/100</f>
        <v>-3.6402367385086499E-3</v>
      </c>
      <c r="E60" s="90">
        <f>(VLOOKUP($A59,'Occupancy Raw Data'!$B$8:$BE$51,'Occupancy Raw Data'!AW$3,FALSE))/100</f>
        <v>-4.8714891074399802E-2</v>
      </c>
      <c r="F60" s="90">
        <f>(VLOOKUP($A59,'Occupancy Raw Data'!$B$8:$BE$51,'Occupancy Raw Data'!AX$3,FALSE))/100</f>
        <v>-6.9658899456194495E-2</v>
      </c>
      <c r="G60" s="90">
        <f>(VLOOKUP($A59,'Occupancy Raw Data'!$B$8:$BE$51,'Occupancy Raw Data'!AY$3,FALSE))/100</f>
        <v>-3.0724530750156302E-2</v>
      </c>
      <c r="H60" s="91">
        <f>(VLOOKUP($A59,'Occupancy Raw Data'!$B$8:$BE$51,'Occupancy Raw Data'!BA$3,FALSE))/100</f>
        <v>-3.9341292515700704E-2</v>
      </c>
      <c r="I60" s="91">
        <f>(VLOOKUP($A59,'Occupancy Raw Data'!$B$8:$BE$51,'Occupancy Raw Data'!BB$3,FALSE))/100</f>
        <v>-4.4713578674615E-2</v>
      </c>
      <c r="J60" s="90">
        <f>(VLOOKUP($A59,'Occupancy Raw Data'!$B$8:$BE$51,'Occupancy Raw Data'!BC$3,FALSE))/100</f>
        <v>-4.2131826680457694E-2</v>
      </c>
      <c r="K60" s="92">
        <f>(VLOOKUP($A59,'Occupancy Raw Data'!$B$8:$BE$51,'Occupancy Raw Data'!BE$3,FALSE))/100</f>
        <v>-3.4139956066310796E-2</v>
      </c>
      <c r="M60" s="89">
        <f>(VLOOKUP($A59,'ADR Raw Data'!$B$6:$BE$49,'ADR Raw Data'!AT$1,FALSE))/100</f>
        <v>2.78928067062011E-2</v>
      </c>
      <c r="N60" s="90">
        <f>(VLOOKUP($A59,'ADR Raw Data'!$B$6:$BE$49,'ADR Raw Data'!AU$1,FALSE))/100</f>
        <v>3.6167178336125302E-2</v>
      </c>
      <c r="O60" s="90">
        <f>(VLOOKUP($A59,'ADR Raw Data'!$B$6:$BE$49,'ADR Raw Data'!AV$1,FALSE))/100</f>
        <v>4.6520720620798199E-2</v>
      </c>
      <c r="P60" s="90">
        <f>(VLOOKUP($A59,'ADR Raw Data'!$B$6:$BE$49,'ADR Raw Data'!AW$1,FALSE))/100</f>
        <v>3.27164684125879E-2</v>
      </c>
      <c r="Q60" s="90">
        <f>(VLOOKUP($A59,'ADR Raw Data'!$B$6:$BE$49,'ADR Raw Data'!AX$1,FALSE))/100</f>
        <v>5.2579536065546894E-3</v>
      </c>
      <c r="R60" s="90">
        <f>(VLOOKUP($A59,'ADR Raw Data'!$B$6:$BE$49,'ADR Raw Data'!AY$1,FALSE))/100</f>
        <v>3.1909501945468599E-2</v>
      </c>
      <c r="S60" s="91">
        <f>(VLOOKUP($A59,'ADR Raw Data'!$B$6:$BE$49,'ADR Raw Data'!BA$1,FALSE))/100</f>
        <v>-1.6113102277125698E-3</v>
      </c>
      <c r="T60" s="91">
        <f>(VLOOKUP($A59,'ADR Raw Data'!$B$6:$BE$49,'ADR Raw Data'!BB$1,FALSE))/100</f>
        <v>7.5425531633572995E-3</v>
      </c>
      <c r="U60" s="90">
        <f>(VLOOKUP($A59,'ADR Raw Data'!$B$6:$BE$49,'ADR Raw Data'!BC$1,FALSE))/100</f>
        <v>3.1606306549212498E-3</v>
      </c>
      <c r="V60" s="92">
        <f>(VLOOKUP($A59,'ADR Raw Data'!$B$6:$BE$49,'ADR Raw Data'!BE$1,FALSE))/100</f>
        <v>2.4377867491615902E-2</v>
      </c>
      <c r="X60" s="89">
        <f>(VLOOKUP($A59,'RevPAR Raw Data'!$B$6:$BE$49,'RevPAR Raw Data'!AT$1,FALSE))/100</f>
        <v>1.67869108929109E-2</v>
      </c>
      <c r="Y60" s="90">
        <f>(VLOOKUP($A59,'RevPAR Raw Data'!$B$6:$BE$49,'RevPAR Raw Data'!AU$1,FALSE))/100</f>
        <v>1.6142382763237099E-2</v>
      </c>
      <c r="Z60" s="90">
        <f>(VLOOKUP($A59,'RevPAR Raw Data'!$B$6:$BE$49,'RevPAR Raw Data'!AV$1,FALSE))/100</f>
        <v>4.2711137445983802E-2</v>
      </c>
      <c r="AA60" s="90">
        <f>(VLOOKUP($A59,'RevPAR Raw Data'!$B$6:$BE$49,'RevPAR Raw Data'!AW$1,FALSE))/100</f>
        <v>-1.7592201856870101E-2</v>
      </c>
      <c r="AB60" s="90">
        <f>(VLOOKUP($A59,'RevPAR Raw Data'!$B$6:$BE$49,'RevPAR Raw Data'!AX$1,FALSE))/100</f>
        <v>-6.4767209111264101E-2</v>
      </c>
      <c r="AC60" s="90">
        <f>(VLOOKUP($A59,'RevPAR Raw Data'!$B$6:$BE$49,'RevPAR Raw Data'!AY$1,FALSE))/100</f>
        <v>2.0456672156653002E-4</v>
      </c>
      <c r="AD60" s="91">
        <f>(VLOOKUP($A59,'RevPAR Raw Data'!$B$6:$BE$49,'RevPAR Raw Data'!BA$1,FALSE))/100</f>
        <v>-4.08892117164113E-2</v>
      </c>
      <c r="AE60" s="91">
        <f>(VLOOKUP($A59,'RevPAR Raw Data'!$B$6:$BE$49,'RevPAR Raw Data'!BB$1,FALSE))/100</f>
        <v>-3.7508280055534998E-2</v>
      </c>
      <c r="AF60" s="90">
        <f>(VLOOKUP($A59,'RevPAR Raw Data'!$B$6:$BE$49,'RevPAR Raw Data'!BC$1,FALSE))/100</f>
        <v>-3.9104359168490505E-2</v>
      </c>
      <c r="AG60" s="92">
        <f>(VLOOKUP($A59,'RevPAR Raw Data'!$B$6:$BE$49,'RevPAR Raw Data'!BE$1,FALSE))/100</f>
        <v>-1.0594347899848899E-2</v>
      </c>
    </row>
    <row r="61" spans="1:33" x14ac:dyDescent="0.25">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5">
      <c r="A62" s="116" t="s">
        <v>84</v>
      </c>
      <c r="B62" s="117">
        <f>(VLOOKUP($A62,'Occupancy Raw Data'!$B$8:$BE$45,'Occupancy Raw Data'!AG$3,FALSE))/100</f>
        <v>0.58898752906362195</v>
      </c>
      <c r="C62" s="118">
        <f>(VLOOKUP($A62,'Occupancy Raw Data'!$B$8:$BE$45,'Occupancy Raw Data'!AH$3,FALSE))/100</f>
        <v>0.71882265905728104</v>
      </c>
      <c r="D62" s="118">
        <f>(VLOOKUP($A62,'Occupancy Raw Data'!$B$8:$BE$45,'Occupancy Raw Data'!AI$3,FALSE))/100</f>
        <v>0.83507715070809496</v>
      </c>
      <c r="E62" s="118">
        <f>(VLOOKUP($A62,'Occupancy Raw Data'!$B$8:$BE$45,'Occupancy Raw Data'!AJ$3,FALSE))/100</f>
        <v>0.78696364404988306</v>
      </c>
      <c r="F62" s="118">
        <f>(VLOOKUP($A62,'Occupancy Raw Data'!$B$8:$BE$45,'Occupancy Raw Data'!AK$3,FALSE))/100</f>
        <v>0.67158106108645099</v>
      </c>
      <c r="G62" s="119">
        <f>(VLOOKUP($A62,'Occupancy Raw Data'!$B$8:$BE$45,'Occupancy Raw Data'!AL$3,FALSE))/100</f>
        <v>0.72028640879306705</v>
      </c>
      <c r="H62" s="99">
        <f>(VLOOKUP($A62,'Occupancy Raw Data'!$B$8:$BE$45,'Occupancy Raw Data'!AN$3,FALSE))/100</f>
        <v>0.66650813781441498</v>
      </c>
      <c r="I62" s="99">
        <f>(VLOOKUP($A62,'Occupancy Raw Data'!$B$8:$BE$45,'Occupancy Raw Data'!AO$3,FALSE))/100</f>
        <v>0.70505707038680998</v>
      </c>
      <c r="J62" s="119">
        <f>(VLOOKUP($A62,'Occupancy Raw Data'!$B$8:$BE$45,'Occupancy Raw Data'!AP$3,FALSE))/100</f>
        <v>0.68578260410061209</v>
      </c>
      <c r="K62" s="120">
        <f>(VLOOKUP($A62,'Occupancy Raw Data'!$B$8:$BE$45,'Occupancy Raw Data'!AR$3,FALSE))/100</f>
        <v>0.7104281788809369</v>
      </c>
      <c r="M62" s="121">
        <f>VLOOKUP($A62,'ADR Raw Data'!$B$6:$BE$43,'ADR Raw Data'!AG$1,FALSE)</f>
        <v>167.75322043782501</v>
      </c>
      <c r="N62" s="122">
        <f>VLOOKUP($A62,'ADR Raw Data'!$B$6:$BE$43,'ADR Raw Data'!AH$1,FALSE)</f>
        <v>199.09211387194</v>
      </c>
      <c r="O62" s="122">
        <f>VLOOKUP($A62,'ADR Raw Data'!$B$6:$BE$43,'ADR Raw Data'!AI$1,FALSE)</f>
        <v>212.00084351072499</v>
      </c>
      <c r="P62" s="122">
        <f>VLOOKUP($A62,'ADR Raw Data'!$B$6:$BE$43,'ADR Raw Data'!AJ$1,FALSE)</f>
        <v>205.48245660567301</v>
      </c>
      <c r="Q62" s="122">
        <f>VLOOKUP($A62,'ADR Raw Data'!$B$6:$BE$43,'ADR Raw Data'!AK$1,FALSE)</f>
        <v>178.19747029664001</v>
      </c>
      <c r="R62" s="123">
        <f>VLOOKUP($A62,'ADR Raw Data'!$B$6:$BE$43,'ADR Raw Data'!AL$1,FALSE)</f>
        <v>194.460092071573</v>
      </c>
      <c r="S62" s="122">
        <f>VLOOKUP($A62,'ADR Raw Data'!$B$6:$BE$43,'ADR Raw Data'!AN$1,FALSE)</f>
        <v>149.00314437485099</v>
      </c>
      <c r="T62" s="122">
        <f>VLOOKUP($A62,'ADR Raw Data'!$B$6:$BE$43,'ADR Raw Data'!AO$1,FALSE)</f>
        <v>152.899484729248</v>
      </c>
      <c r="U62" s="123">
        <f>VLOOKUP($A62,'ADR Raw Data'!$B$6:$BE$43,'ADR Raw Data'!AP$1,FALSE)</f>
        <v>151.006069426518</v>
      </c>
      <c r="V62" s="124">
        <f>VLOOKUP($A62,'ADR Raw Data'!$B$6:$BE$43,'ADR Raw Data'!AR$1,FALSE)</f>
        <v>182.47536282395899</v>
      </c>
      <c r="X62" s="121">
        <f>VLOOKUP($A62,'RevPAR Raw Data'!$B$6:$BE$43,'RevPAR Raw Data'!AG$1,FALSE)</f>
        <v>98.804554798139904</v>
      </c>
      <c r="Y62" s="122">
        <f>VLOOKUP($A62,'RevPAR Raw Data'!$B$6:$BE$43,'RevPAR Raw Data'!AH$1,FALSE)</f>
        <v>143.11192269076301</v>
      </c>
      <c r="Z62" s="122">
        <f>VLOOKUP($A62,'RevPAR Raw Data'!$B$6:$BE$43,'RevPAR Raw Data'!AI$1,FALSE)</f>
        <v>177.03706034664901</v>
      </c>
      <c r="AA62" s="122">
        <f>VLOOKUP($A62,'RevPAR Raw Data'!$B$6:$BE$43,'RevPAR Raw Data'!AJ$1,FALSE)</f>
        <v>161.707222838723</v>
      </c>
      <c r="AB62" s="122">
        <f>VLOOKUP($A62,'RevPAR Raw Data'!$B$6:$BE$43,'RevPAR Raw Data'!AK$1,FALSE)</f>
        <v>119.674046184738</v>
      </c>
      <c r="AC62" s="123">
        <f>VLOOKUP($A62,'RevPAR Raw Data'!$B$6:$BE$43,'RevPAR Raw Data'!AL$1,FALSE)</f>
        <v>140.06696137180299</v>
      </c>
      <c r="AD62" s="122">
        <f>VLOOKUP($A62,'RevPAR Raw Data'!$B$6:$BE$43,'RevPAR Raw Data'!AN$1,FALSE)</f>
        <v>99.311808285774603</v>
      </c>
      <c r="AE62" s="122">
        <f>VLOOKUP($A62,'RevPAR Raw Data'!$B$6:$BE$43,'RevPAR Raw Data'!AO$1,FALSE)</f>
        <v>107.80286276685599</v>
      </c>
      <c r="AF62" s="123">
        <f>VLOOKUP($A62,'RevPAR Raw Data'!$B$6:$BE$43,'RevPAR Raw Data'!AP$1,FALSE)</f>
        <v>103.557335526315</v>
      </c>
      <c r="AG62" s="124">
        <f>VLOOKUP($A62,'RevPAR Raw Data'!$B$6:$BE$43,'RevPAR Raw Data'!AR$1,FALSE)</f>
        <v>129.635639701663</v>
      </c>
    </row>
    <row r="63" spans="1:33" x14ac:dyDescent="0.25">
      <c r="A63" s="101" t="s">
        <v>132</v>
      </c>
      <c r="B63" s="89">
        <f>(VLOOKUP($A62,'Occupancy Raw Data'!$B$8:$BE$51,'Occupancy Raw Data'!AT$3,FALSE))/100</f>
        <v>7.1811327766547695E-2</v>
      </c>
      <c r="C63" s="90">
        <f>(VLOOKUP($A62,'Occupancy Raw Data'!$B$8:$BE$51,'Occupancy Raw Data'!AU$3,FALSE))/100</f>
        <v>1.2473363113381E-2</v>
      </c>
      <c r="D63" s="90">
        <f>(VLOOKUP($A62,'Occupancy Raw Data'!$B$8:$BE$51,'Occupancy Raw Data'!AV$3,FALSE))/100</f>
        <v>5.2445335933534204E-2</v>
      </c>
      <c r="E63" s="90">
        <f>(VLOOKUP($A62,'Occupancy Raw Data'!$B$8:$BE$51,'Occupancy Raw Data'!AW$3,FALSE))/100</f>
        <v>9.855610456608681E-5</v>
      </c>
      <c r="F63" s="90">
        <f>(VLOOKUP($A62,'Occupancy Raw Data'!$B$8:$BE$51,'Occupancy Raw Data'!AX$3,FALSE))/100</f>
        <v>-8.686621375284231E-3</v>
      </c>
      <c r="G63" s="90">
        <f>(VLOOKUP($A62,'Occupancy Raw Data'!$B$8:$BE$51,'Occupancy Raw Data'!AY$3,FALSE))/100</f>
        <v>2.3917141372759399E-2</v>
      </c>
      <c r="H63" s="91">
        <f>(VLOOKUP($A62,'Occupancy Raw Data'!$B$8:$BE$51,'Occupancy Raw Data'!BA$3,FALSE))/100</f>
        <v>1.19918335796523E-2</v>
      </c>
      <c r="I63" s="91">
        <f>(VLOOKUP($A62,'Occupancy Raw Data'!$B$8:$BE$51,'Occupancy Raw Data'!BB$3,FALSE))/100</f>
        <v>9.5904744314052395E-3</v>
      </c>
      <c r="J63" s="90">
        <f>(VLOOKUP($A62,'Occupancy Raw Data'!$B$8:$BE$51,'Occupancy Raw Data'!BC$3,FALSE))/100</f>
        <v>1.07559828833639E-2</v>
      </c>
      <c r="K63" s="92">
        <f>(VLOOKUP($A62,'Occupancy Raw Data'!$B$8:$BE$51,'Occupancy Raw Data'!BE$3,FALSE))/100</f>
        <v>2.0253153858330201E-2</v>
      </c>
      <c r="M63" s="89">
        <f>(VLOOKUP($A62,'ADR Raw Data'!$B$6:$BE$49,'ADR Raw Data'!AT$1,FALSE))/100</f>
        <v>4.4312014368025395E-3</v>
      </c>
      <c r="N63" s="90">
        <f>(VLOOKUP($A62,'ADR Raw Data'!$B$6:$BE$49,'ADR Raw Data'!AU$1,FALSE))/100</f>
        <v>6.9976807624678701E-3</v>
      </c>
      <c r="O63" s="90">
        <f>(VLOOKUP($A62,'ADR Raw Data'!$B$6:$BE$49,'ADR Raw Data'!AV$1,FALSE))/100</f>
        <v>2.1127285010700901E-2</v>
      </c>
      <c r="P63" s="90">
        <f>(VLOOKUP($A62,'ADR Raw Data'!$B$6:$BE$49,'ADR Raw Data'!AW$1,FALSE))/100</f>
        <v>1.68871081181073E-2</v>
      </c>
      <c r="Q63" s="90">
        <f>(VLOOKUP($A62,'ADR Raw Data'!$B$6:$BE$49,'ADR Raw Data'!AX$1,FALSE))/100</f>
        <v>-4.8143101434104697E-3</v>
      </c>
      <c r="R63" s="90">
        <f>(VLOOKUP($A62,'ADR Raw Data'!$B$6:$BE$49,'ADR Raw Data'!AY$1,FALSE))/100</f>
        <v>1.00179365363804E-2</v>
      </c>
      <c r="S63" s="91">
        <f>(VLOOKUP($A62,'ADR Raw Data'!$B$6:$BE$49,'ADR Raw Data'!BA$1,FALSE))/100</f>
        <v>-5.0430465907855106E-3</v>
      </c>
      <c r="T63" s="91">
        <f>(VLOOKUP($A62,'ADR Raw Data'!$B$6:$BE$49,'ADR Raw Data'!BB$1,FALSE))/100</f>
        <v>1.31751541471198E-2</v>
      </c>
      <c r="U63" s="90">
        <f>(VLOOKUP($A62,'ADR Raw Data'!$B$6:$BE$49,'ADR Raw Data'!BC$1,FALSE))/100</f>
        <v>4.3523968977328999E-3</v>
      </c>
      <c r="V63" s="92">
        <f>(VLOOKUP($A62,'ADR Raw Data'!$B$6:$BE$49,'ADR Raw Data'!BE$1,FALSE))/100</f>
        <v>9.3291065274009807E-3</v>
      </c>
      <c r="X63" s="89">
        <f>(VLOOKUP($A62,'RevPAR Raw Data'!$B$6:$BE$49,'RevPAR Raw Data'!AT$1,FALSE))/100</f>
        <v>7.6560739662128105E-2</v>
      </c>
      <c r="Y63" s="90">
        <f>(VLOOKUP($A62,'RevPAR Raw Data'!$B$6:$BE$49,'RevPAR Raw Data'!AU$1,FALSE))/100</f>
        <v>1.9558328488950602E-2</v>
      </c>
      <c r="Z63" s="90">
        <f>(VLOOKUP($A62,'RevPAR Raw Data'!$B$6:$BE$49,'RevPAR Raw Data'!AV$1,FALSE))/100</f>
        <v>7.4680648503984898E-2</v>
      </c>
      <c r="AA63" s="90">
        <f>(VLOOKUP($A62,'RevPAR Raw Data'!$B$6:$BE$49,'RevPAR Raw Data'!AW$1,FALSE))/100</f>
        <v>1.69873285502668E-2</v>
      </c>
      <c r="AB63" s="90">
        <f>(VLOOKUP($A62,'RevPAR Raw Data'!$B$6:$BE$49,'RevPAR Raw Data'!AX$1,FALSE))/100</f>
        <v>-1.3459111429295701E-2</v>
      </c>
      <c r="AC63" s="90">
        <f>(VLOOKUP($A62,'RevPAR Raw Data'!$B$6:$BE$49,'RevPAR Raw Data'!AY$1,FALSE))/100</f>
        <v>3.4174678313543795E-2</v>
      </c>
      <c r="AD63" s="91">
        <f>(VLOOKUP($A62,'RevPAR Raw Data'!$B$6:$BE$49,'RevPAR Raw Data'!BA$1,FALSE))/100</f>
        <v>6.8883116134156493E-3</v>
      </c>
      <c r="AE63" s="91">
        <f>(VLOOKUP($A62,'RevPAR Raw Data'!$B$6:$BE$49,'RevPAR Raw Data'!BB$1,FALSE))/100</f>
        <v>2.2891984557502802E-2</v>
      </c>
      <c r="AF63" s="90">
        <f>(VLOOKUP($A62,'RevPAR Raw Data'!$B$6:$BE$49,'RevPAR Raw Data'!BC$1,FALSE))/100</f>
        <v>1.51551940876304E-2</v>
      </c>
      <c r="AG63" s="92">
        <f>(VLOOKUP($A62,'RevPAR Raw Data'!$B$6:$BE$49,'RevPAR Raw Data'!BE$1,FALSE))/100</f>
        <v>2.9771204215591398E-2</v>
      </c>
    </row>
    <row r="64" spans="1:33" x14ac:dyDescent="0.25">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5">
      <c r="A65" s="116" t="s">
        <v>85</v>
      </c>
      <c r="B65" s="117">
        <f>(VLOOKUP($A65,'Occupancy Raw Data'!$B$8:$BE$45,'Occupancy Raw Data'!AG$3,FALSE))/100</f>
        <v>0.48569687826389596</v>
      </c>
      <c r="C65" s="118">
        <f>(VLOOKUP($A65,'Occupancy Raw Data'!$B$8:$BE$45,'Occupancy Raw Data'!AH$3,FALSE))/100</f>
        <v>0.578797725426482</v>
      </c>
      <c r="D65" s="118">
        <f>(VLOOKUP($A65,'Occupancy Raw Data'!$B$8:$BE$45,'Occupancy Raw Data'!AI$3,FALSE))/100</f>
        <v>0.67651154694209092</v>
      </c>
      <c r="E65" s="118">
        <f>(VLOOKUP($A65,'Occupancy Raw Data'!$B$8:$BE$45,'Occupancy Raw Data'!AJ$3,FALSE))/100</f>
        <v>0.66014854357664998</v>
      </c>
      <c r="F65" s="118">
        <f>(VLOOKUP($A65,'Occupancy Raw Data'!$B$8:$BE$45,'Occupancy Raw Data'!AK$3,FALSE))/100</f>
        <v>0.58790762446327005</v>
      </c>
      <c r="G65" s="119">
        <f>(VLOOKUP($A65,'Occupancy Raw Data'!$B$8:$BE$45,'Occupancy Raw Data'!AL$3,FALSE))/100</f>
        <v>0.59781246373447805</v>
      </c>
      <c r="H65" s="99">
        <f>(VLOOKUP($A65,'Occupancy Raw Data'!$B$8:$BE$45,'Occupancy Raw Data'!AN$3,FALSE))/100</f>
        <v>0.63725774631542298</v>
      </c>
      <c r="I65" s="99">
        <f>(VLOOKUP($A65,'Occupancy Raw Data'!$B$8:$BE$45,'Occupancy Raw Data'!AO$3,FALSE))/100</f>
        <v>0.67471277706858501</v>
      </c>
      <c r="J65" s="119">
        <f>(VLOOKUP($A65,'Occupancy Raw Data'!$B$8:$BE$45,'Occupancy Raw Data'!AP$3,FALSE))/100</f>
        <v>0.655985261692004</v>
      </c>
      <c r="K65" s="120">
        <f>(VLOOKUP($A65,'Occupancy Raw Data'!$B$8:$BE$45,'Occupancy Raw Data'!AR$3,FALSE))/100</f>
        <v>0.61443326315091396</v>
      </c>
      <c r="M65" s="121">
        <f>VLOOKUP($A65,'ADR Raw Data'!$B$6:$BE$43,'ADR Raw Data'!AG$1,FALSE)</f>
        <v>131.94266292336101</v>
      </c>
      <c r="N65" s="122">
        <f>VLOOKUP($A65,'ADR Raw Data'!$B$6:$BE$43,'ADR Raw Data'!AH$1,FALSE)</f>
        <v>146.32519047618999</v>
      </c>
      <c r="O65" s="122">
        <f>VLOOKUP($A65,'ADR Raw Data'!$B$6:$BE$43,'ADR Raw Data'!AI$1,FALSE)</f>
        <v>152.34712968522101</v>
      </c>
      <c r="P65" s="122">
        <f>VLOOKUP($A65,'ADR Raw Data'!$B$6:$BE$43,'ADR Raw Data'!AJ$1,FALSE)</f>
        <v>151.455935220181</v>
      </c>
      <c r="Q65" s="122">
        <f>VLOOKUP($A65,'ADR Raw Data'!$B$6:$BE$43,'ADR Raw Data'!AK$1,FALSE)</f>
        <v>141.21725671140899</v>
      </c>
      <c r="R65" s="123">
        <f>VLOOKUP($A65,'ADR Raw Data'!$B$6:$BE$43,'ADR Raw Data'!AL$1,FALSE)</f>
        <v>145.47958185718301</v>
      </c>
      <c r="S65" s="122">
        <f>VLOOKUP($A65,'ADR Raw Data'!$B$6:$BE$43,'ADR Raw Data'!AN$1,FALSE)</f>
        <v>135.17010562258099</v>
      </c>
      <c r="T65" s="122">
        <f>VLOOKUP($A65,'ADR Raw Data'!$B$6:$BE$43,'ADR Raw Data'!AO$1,FALSE)</f>
        <v>137.00854704162299</v>
      </c>
      <c r="U65" s="123">
        <f>VLOOKUP($A65,'ADR Raw Data'!$B$6:$BE$43,'ADR Raw Data'!AP$1,FALSE)</f>
        <v>136.11556887286801</v>
      </c>
      <c r="V65" s="124">
        <f>VLOOKUP($A65,'ADR Raw Data'!$B$6:$BE$43,'ADR Raw Data'!AR$1,FALSE)</f>
        <v>142.62321933516799</v>
      </c>
      <c r="X65" s="121">
        <f>VLOOKUP($A65,'RevPAR Raw Data'!$B$6:$BE$43,'RevPAR Raw Data'!AG$1,FALSE)</f>
        <v>64.084139491702402</v>
      </c>
      <c r="Y65" s="122">
        <f>VLOOKUP($A65,'RevPAR Raw Data'!$B$6:$BE$43,'RevPAR Raw Data'!AH$1,FALSE)</f>
        <v>84.692687420215805</v>
      </c>
      <c r="Z65" s="122">
        <f>VLOOKUP($A65,'RevPAR Raw Data'!$B$6:$BE$43,'RevPAR Raw Data'!AI$1,FALSE)</f>
        <v>103.06459237553599</v>
      </c>
      <c r="AA65" s="122">
        <f>VLOOKUP($A65,'RevPAR Raw Data'!$B$6:$BE$43,'RevPAR Raw Data'!AJ$1,FALSE)</f>
        <v>99.983415051642098</v>
      </c>
      <c r="AB65" s="122">
        <f>VLOOKUP($A65,'RevPAR Raw Data'!$B$6:$BE$43,'RevPAR Raw Data'!AK$1,FALSE)</f>
        <v>83.022701926424503</v>
      </c>
      <c r="AC65" s="123">
        <f>VLOOKUP($A65,'RevPAR Raw Data'!$B$6:$BE$43,'RevPAR Raw Data'!AL$1,FALSE)</f>
        <v>86.969507253104297</v>
      </c>
      <c r="AD65" s="122">
        <f>VLOOKUP($A65,'RevPAR Raw Data'!$B$6:$BE$43,'RevPAR Raw Data'!AN$1,FALSE)</f>
        <v>86.138196878263798</v>
      </c>
      <c r="AE65" s="122">
        <f>VLOOKUP($A65,'RevPAR Raw Data'!$B$6:$BE$43,'RevPAR Raw Data'!AO$1,FALSE)</f>
        <v>92.441417256585794</v>
      </c>
      <c r="AF65" s="123">
        <f>VLOOKUP($A65,'RevPAR Raw Data'!$B$6:$BE$43,'RevPAR Raw Data'!AP$1,FALSE)</f>
        <v>89.289807067424803</v>
      </c>
      <c r="AG65" s="124">
        <f>VLOOKUP($A65,'RevPAR Raw Data'!$B$6:$BE$43,'RevPAR Raw Data'!AR$1,FALSE)</f>
        <v>87.632450057195896</v>
      </c>
    </row>
    <row r="66" spans="1:33" x14ac:dyDescent="0.25">
      <c r="A66" s="101" t="s">
        <v>132</v>
      </c>
      <c r="B66" s="89">
        <f>(VLOOKUP($A65,'Occupancy Raw Data'!$B$8:$BE$51,'Occupancy Raw Data'!AT$3,FALSE))/100</f>
        <v>-3.6754950272858598E-2</v>
      </c>
      <c r="C66" s="90">
        <f>(VLOOKUP($A65,'Occupancy Raw Data'!$B$8:$BE$51,'Occupancy Raw Data'!AU$3,FALSE))/100</f>
        <v>-3.1763069902256802E-2</v>
      </c>
      <c r="D66" s="90">
        <f>(VLOOKUP($A65,'Occupancy Raw Data'!$B$8:$BE$51,'Occupancy Raw Data'!AV$3,FALSE))/100</f>
        <v>-1.2939983480094799E-3</v>
      </c>
      <c r="E66" s="90">
        <f>(VLOOKUP($A65,'Occupancy Raw Data'!$B$8:$BE$51,'Occupancy Raw Data'!AW$3,FALSE))/100</f>
        <v>-4.1411942097526105E-2</v>
      </c>
      <c r="F66" s="90">
        <f>(VLOOKUP($A65,'Occupancy Raw Data'!$B$8:$BE$51,'Occupancy Raw Data'!AX$3,FALSE))/100</f>
        <v>-5.9988391544825499E-2</v>
      </c>
      <c r="G66" s="90">
        <f>(VLOOKUP($A65,'Occupancy Raw Data'!$B$8:$BE$51,'Occupancy Raw Data'!AY$3,FALSE))/100</f>
        <v>-3.3759316556208396E-2</v>
      </c>
      <c r="H66" s="91">
        <f>(VLOOKUP($A65,'Occupancy Raw Data'!$B$8:$BE$51,'Occupancy Raw Data'!BA$3,FALSE))/100</f>
        <v>-3.6899462152079301E-2</v>
      </c>
      <c r="I66" s="91">
        <f>(VLOOKUP($A65,'Occupancy Raw Data'!$B$8:$BE$51,'Occupancy Raw Data'!BB$3,FALSE))/100</f>
        <v>-5.99197109551068E-2</v>
      </c>
      <c r="J66" s="90">
        <f>(VLOOKUP($A65,'Occupancy Raw Data'!$B$8:$BE$51,'Occupancy Raw Data'!BC$3,FALSE))/100</f>
        <v>-4.8877246633620502E-2</v>
      </c>
      <c r="K66" s="92">
        <f>(VLOOKUP($A65,'Occupancy Raw Data'!$B$8:$BE$51,'Occupancy Raw Data'!BE$3,FALSE))/100</f>
        <v>-3.84215263505625E-2</v>
      </c>
      <c r="M66" s="89">
        <f>(VLOOKUP($A65,'ADR Raw Data'!$B$6:$BE$49,'ADR Raw Data'!AT$1,FALSE))/100</f>
        <v>-1.5966959460043399E-2</v>
      </c>
      <c r="N66" s="90">
        <f>(VLOOKUP($A65,'ADR Raw Data'!$B$6:$BE$49,'ADR Raw Data'!AU$1,FALSE))/100</f>
        <v>-1.9772096350023902E-2</v>
      </c>
      <c r="O66" s="90">
        <f>(VLOOKUP($A65,'ADR Raw Data'!$B$6:$BE$49,'ADR Raw Data'!AV$1,FALSE))/100</f>
        <v>-2.3085399360686602E-2</v>
      </c>
      <c r="P66" s="90">
        <f>(VLOOKUP($A65,'ADR Raw Data'!$B$6:$BE$49,'ADR Raw Data'!AW$1,FALSE))/100</f>
        <v>-1.04561347308403E-2</v>
      </c>
      <c r="Q66" s="90">
        <f>(VLOOKUP($A65,'ADR Raw Data'!$B$6:$BE$49,'ADR Raw Data'!AX$1,FALSE))/100</f>
        <v>-1.8771968377149898E-2</v>
      </c>
      <c r="R66" s="90">
        <f>(VLOOKUP($A65,'ADR Raw Data'!$B$6:$BE$49,'ADR Raw Data'!AY$1,FALSE))/100</f>
        <v>-1.71568702477349E-2</v>
      </c>
      <c r="S66" s="91">
        <f>(VLOOKUP($A65,'ADR Raw Data'!$B$6:$BE$49,'ADR Raw Data'!BA$1,FALSE))/100</f>
        <v>-3.6304861463709301E-2</v>
      </c>
      <c r="T66" s="91">
        <f>(VLOOKUP($A65,'ADR Raw Data'!$B$6:$BE$49,'ADR Raw Data'!BB$1,FALSE))/100</f>
        <v>-3.8011497620750199E-2</v>
      </c>
      <c r="U66" s="90">
        <f>(VLOOKUP($A65,'ADR Raw Data'!$B$6:$BE$49,'ADR Raw Data'!BC$1,FALSE))/100</f>
        <v>-3.7277906004688999E-2</v>
      </c>
      <c r="V66" s="92">
        <f>(VLOOKUP($A65,'ADR Raw Data'!$B$6:$BE$49,'ADR Raw Data'!BE$1,FALSE))/100</f>
        <v>-2.2951872002942401E-2</v>
      </c>
      <c r="X66" s="89">
        <f>(VLOOKUP($A65,'RevPAR Raw Data'!$B$6:$BE$49,'RevPAR Raw Data'!AT$1,FALSE))/100</f>
        <v>-5.2135044931939503E-2</v>
      </c>
      <c r="Y66" s="90">
        <f>(VLOOKUP($A65,'RevPAR Raw Data'!$B$6:$BE$49,'RevPAR Raw Data'!AU$1,FALSE))/100</f>
        <v>-5.0907143773800803E-2</v>
      </c>
      <c r="Z66" s="90">
        <f>(VLOOKUP($A65,'RevPAR Raw Data'!$B$6:$BE$49,'RevPAR Raw Data'!AV$1,FALSE))/100</f>
        <v>-2.4349525240060198E-2</v>
      </c>
      <c r="AA66" s="90">
        <f>(VLOOKUP($A65,'RevPAR Raw Data'!$B$6:$BE$49,'RevPAR Raw Data'!AW$1,FALSE))/100</f>
        <v>-5.14350679823289E-2</v>
      </c>
      <c r="AB66" s="90">
        <f>(VLOOKUP($A65,'RevPAR Raw Data'!$B$6:$BE$49,'RevPAR Raw Data'!AX$1,FALSE))/100</f>
        <v>-7.7634259732899891E-2</v>
      </c>
      <c r="AC66" s="90">
        <f>(VLOOKUP($A65,'RevPAR Raw Data'!$B$6:$BE$49,'RevPAR Raw Data'!AY$1,FALSE))/100</f>
        <v>-5.0336982590136303E-2</v>
      </c>
      <c r="AD66" s="91">
        <f>(VLOOKUP($A65,'RevPAR Raw Data'!$B$6:$BE$49,'RevPAR Raw Data'!BA$1,FALSE))/100</f>
        <v>-7.1864693754271999E-2</v>
      </c>
      <c r="AE66" s="91">
        <f>(VLOOKUP($A65,'RevPAR Raw Data'!$B$6:$BE$49,'RevPAR Raw Data'!BB$1,FALSE))/100</f>
        <v>-9.5653570625450893E-2</v>
      </c>
      <c r="AF66" s="90">
        <f>(VLOOKUP($A65,'RevPAR Raw Data'!$B$6:$BE$49,'RevPAR Raw Data'!BC$1,FALSE))/100</f>
        <v>-8.4333111232533398E-2</v>
      </c>
      <c r="AG66" s="92">
        <f>(VLOOKUP($A65,'RevPAR Raw Data'!$B$6:$BE$49,'RevPAR Raw Data'!BE$1,FALSE))/100</f>
        <v>-6.0491552398549198E-2</v>
      </c>
    </row>
    <row r="67" spans="1:33" x14ac:dyDescent="0.25">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5">
      <c r="A68" s="116" t="s">
        <v>26</v>
      </c>
      <c r="B68" s="117">
        <f>(VLOOKUP($A68,'Occupancy Raw Data'!$B$8:$BE$45,'Occupancy Raw Data'!AG$3,FALSE))/100</f>
        <v>0.47778997227356695</v>
      </c>
      <c r="C68" s="118">
        <f>(VLOOKUP($A68,'Occupancy Raw Data'!$B$8:$BE$45,'Occupancy Raw Data'!AH$3,FALSE))/100</f>
        <v>0.61896372458410298</v>
      </c>
      <c r="D68" s="118">
        <f>(VLOOKUP($A68,'Occupancy Raw Data'!$B$8:$BE$45,'Occupancy Raw Data'!AI$3,FALSE))/100</f>
        <v>0.74722735674676499</v>
      </c>
      <c r="E68" s="118">
        <f>(VLOOKUP($A68,'Occupancy Raw Data'!$B$8:$BE$45,'Occupancy Raw Data'!AJ$3,FALSE))/100</f>
        <v>0.71542860443622902</v>
      </c>
      <c r="F68" s="118">
        <f>(VLOOKUP($A68,'Occupancy Raw Data'!$B$8:$BE$45,'Occupancy Raw Data'!AK$3,FALSE))/100</f>
        <v>0.57855822550831693</v>
      </c>
      <c r="G68" s="119">
        <f>(VLOOKUP($A68,'Occupancy Raw Data'!$B$8:$BE$45,'Occupancy Raw Data'!AL$3,FALSE))/100</f>
        <v>0.62759357670979599</v>
      </c>
      <c r="H68" s="99">
        <f>(VLOOKUP($A68,'Occupancy Raw Data'!$B$8:$BE$45,'Occupancy Raw Data'!AN$3,FALSE))/100</f>
        <v>0.61128119223659805</v>
      </c>
      <c r="I68" s="99">
        <f>(VLOOKUP($A68,'Occupancy Raw Data'!$B$8:$BE$45,'Occupancy Raw Data'!AO$3,FALSE))/100</f>
        <v>0.63695702402957399</v>
      </c>
      <c r="J68" s="119">
        <f>(VLOOKUP($A68,'Occupancy Raw Data'!$B$8:$BE$45,'Occupancy Raw Data'!AP$3,FALSE))/100</f>
        <v>0.62411910813308602</v>
      </c>
      <c r="K68" s="120">
        <f>(VLOOKUP($A68,'Occupancy Raw Data'!$B$8:$BE$45,'Occupancy Raw Data'!AR$3,FALSE))/100</f>
        <v>0.62660087140216492</v>
      </c>
      <c r="M68" s="121">
        <f>VLOOKUP($A68,'ADR Raw Data'!$B$6:$BE$43,'ADR Raw Data'!AG$1,FALSE)</f>
        <v>143.35105180438799</v>
      </c>
      <c r="N68" s="122">
        <f>VLOOKUP($A68,'ADR Raw Data'!$B$6:$BE$43,'ADR Raw Data'!AH$1,FALSE)</f>
        <v>168.663214502356</v>
      </c>
      <c r="O68" s="122">
        <f>VLOOKUP($A68,'ADR Raw Data'!$B$6:$BE$43,'ADR Raw Data'!AI$1,FALSE)</f>
        <v>188.61177141311001</v>
      </c>
      <c r="P68" s="122">
        <f>VLOOKUP($A68,'ADR Raw Data'!$B$6:$BE$43,'ADR Raw Data'!AJ$1,FALSE)</f>
        <v>185.26288401760101</v>
      </c>
      <c r="Q68" s="122">
        <f>VLOOKUP($A68,'ADR Raw Data'!$B$6:$BE$43,'ADR Raw Data'!AK$1,FALSE)</f>
        <v>156.38287689696401</v>
      </c>
      <c r="R68" s="123">
        <f>VLOOKUP($A68,'ADR Raw Data'!$B$6:$BE$43,'ADR Raw Data'!AL$1,FALSE)</f>
        <v>171.07980966230701</v>
      </c>
      <c r="S68" s="122">
        <f>VLOOKUP($A68,'ADR Raw Data'!$B$6:$BE$43,'ADR Raw Data'!AN$1,FALSE)</f>
        <v>139.23510229151901</v>
      </c>
      <c r="T68" s="122">
        <f>VLOOKUP($A68,'ADR Raw Data'!$B$6:$BE$43,'ADR Raw Data'!AO$1,FALSE)</f>
        <v>133.41968531785599</v>
      </c>
      <c r="U68" s="123">
        <f>VLOOKUP($A68,'ADR Raw Data'!$B$6:$BE$43,'ADR Raw Data'!AP$1,FALSE)</f>
        <v>136.26758323885301</v>
      </c>
      <c r="V68" s="124">
        <f>VLOOKUP($A68,'ADR Raw Data'!$B$6:$BE$43,'ADR Raw Data'!AR$1,FALSE)</f>
        <v>161.17285353069701</v>
      </c>
      <c r="X68" s="121">
        <f>VLOOKUP($A68,'RevPAR Raw Data'!$B$6:$BE$43,'RevPAR Raw Data'!AG$1,FALSE)</f>
        <v>68.491695067005494</v>
      </c>
      <c r="Y68" s="122">
        <f>VLOOKUP($A68,'RevPAR Raw Data'!$B$6:$BE$43,'RevPAR Raw Data'!AH$1,FALSE)</f>
        <v>104.396411448706</v>
      </c>
      <c r="Z68" s="122">
        <f>VLOOKUP($A68,'RevPAR Raw Data'!$B$6:$BE$43,'RevPAR Raw Data'!AI$1,FALSE)</f>
        <v>140.93587540434299</v>
      </c>
      <c r="AA68" s="122">
        <f>VLOOKUP($A68,'RevPAR Raw Data'!$B$6:$BE$43,'RevPAR Raw Data'!AJ$1,FALSE)</f>
        <v>132.542366566543</v>
      </c>
      <c r="AB68" s="122">
        <f>VLOOKUP($A68,'RevPAR Raw Data'!$B$6:$BE$43,'RevPAR Raw Data'!AK$1,FALSE)</f>
        <v>90.4765997573937</v>
      </c>
      <c r="AC68" s="123">
        <f>VLOOKUP($A68,'RevPAR Raw Data'!$B$6:$BE$43,'RevPAR Raw Data'!AL$1,FALSE)</f>
        <v>107.36858964879799</v>
      </c>
      <c r="AD68" s="122">
        <f>VLOOKUP($A68,'RevPAR Raw Data'!$B$6:$BE$43,'RevPAR Raw Data'!AN$1,FALSE)</f>
        <v>85.111799329944503</v>
      </c>
      <c r="AE68" s="122">
        <f>VLOOKUP($A68,'RevPAR Raw Data'!$B$6:$BE$43,'RevPAR Raw Data'!AO$1,FALSE)</f>
        <v>84.982605707024007</v>
      </c>
      <c r="AF68" s="123">
        <f>VLOOKUP($A68,'RevPAR Raw Data'!$B$6:$BE$43,'RevPAR Raw Data'!AP$1,FALSE)</f>
        <v>85.047202518484198</v>
      </c>
      <c r="AG68" s="124">
        <f>VLOOKUP($A68,'RevPAR Raw Data'!$B$6:$BE$43,'RevPAR Raw Data'!AR$1,FALSE)</f>
        <v>100.991050468708</v>
      </c>
    </row>
    <row r="69" spans="1:33" x14ac:dyDescent="0.25">
      <c r="A69" s="101" t="s">
        <v>132</v>
      </c>
      <c r="B69" s="89">
        <f>(VLOOKUP($A68,'Occupancy Raw Data'!$B$8:$BE$51,'Occupancy Raw Data'!AT$3,FALSE))/100</f>
        <v>3.3530093367030597E-2</v>
      </c>
      <c r="C69" s="90">
        <f>(VLOOKUP($A68,'Occupancy Raw Data'!$B$8:$BE$51,'Occupancy Raw Data'!AU$3,FALSE))/100</f>
        <v>1.15726413838299E-2</v>
      </c>
      <c r="D69" s="90">
        <f>(VLOOKUP($A68,'Occupancy Raw Data'!$B$8:$BE$51,'Occupancy Raw Data'!AV$3,FALSE))/100</f>
        <v>2.1752964374052899E-2</v>
      </c>
      <c r="E69" s="90">
        <f>(VLOOKUP($A68,'Occupancy Raw Data'!$B$8:$BE$51,'Occupancy Raw Data'!AW$3,FALSE))/100</f>
        <v>-1.6767715524255898E-2</v>
      </c>
      <c r="F69" s="90">
        <f>(VLOOKUP($A68,'Occupancy Raw Data'!$B$8:$BE$51,'Occupancy Raw Data'!AX$3,FALSE))/100</f>
        <v>-1.8871058678804498E-2</v>
      </c>
      <c r="G69" s="90">
        <f>(VLOOKUP($A68,'Occupancy Raw Data'!$B$8:$BE$51,'Occupancy Raw Data'!AY$3,FALSE))/100</f>
        <v>4.8550480686595301E-3</v>
      </c>
      <c r="H69" s="91">
        <f>(VLOOKUP($A68,'Occupancy Raw Data'!$B$8:$BE$51,'Occupancy Raw Data'!BA$3,FALSE))/100</f>
        <v>-2.01965802000682E-2</v>
      </c>
      <c r="I69" s="91">
        <f>(VLOOKUP($A68,'Occupancy Raw Data'!$B$8:$BE$51,'Occupancy Raw Data'!BB$3,FALSE))/100</f>
        <v>-4.6862848139380596E-2</v>
      </c>
      <c r="J69" s="90">
        <f>(VLOOKUP($A68,'Occupancy Raw Data'!$B$8:$BE$51,'Occupancy Raw Data'!BC$3,FALSE))/100</f>
        <v>-3.3987782087379598E-2</v>
      </c>
      <c r="K69" s="92">
        <f>(VLOOKUP($A68,'Occupancy Raw Data'!$B$8:$BE$51,'Occupancy Raw Data'!BE$3,FALSE))/100</f>
        <v>-6.5133357749076505E-3</v>
      </c>
      <c r="M69" s="89">
        <f>(VLOOKUP($A68,'ADR Raw Data'!$B$6:$BE$49,'ADR Raw Data'!AT$1,FALSE))/100</f>
        <v>6.6462696604898897E-2</v>
      </c>
      <c r="N69" s="90">
        <f>(VLOOKUP($A68,'ADR Raw Data'!$B$6:$BE$49,'ADR Raw Data'!AU$1,FALSE))/100</f>
        <v>4.8801105771331205E-2</v>
      </c>
      <c r="O69" s="90">
        <f>(VLOOKUP($A68,'ADR Raw Data'!$B$6:$BE$49,'ADR Raw Data'!AV$1,FALSE))/100</f>
        <v>8.535494887929379E-2</v>
      </c>
      <c r="P69" s="90">
        <f>(VLOOKUP($A68,'ADR Raw Data'!$B$6:$BE$49,'ADR Raw Data'!AW$1,FALSE))/100</f>
        <v>8.5025126347709798E-2</v>
      </c>
      <c r="Q69" s="90">
        <f>(VLOOKUP($A68,'ADR Raw Data'!$B$6:$BE$49,'ADR Raw Data'!AX$1,FALSE))/100</f>
        <v>7.3223967336323095E-2</v>
      </c>
      <c r="R69" s="90">
        <f>(VLOOKUP($A68,'ADR Raw Data'!$B$6:$BE$49,'ADR Raw Data'!AY$1,FALSE))/100</f>
        <v>7.3238023101084501E-2</v>
      </c>
      <c r="S69" s="91">
        <f>(VLOOKUP($A68,'ADR Raw Data'!$B$6:$BE$49,'ADR Raw Data'!BA$1,FALSE))/100</f>
        <v>8.6717800344360899E-2</v>
      </c>
      <c r="T69" s="91">
        <f>(VLOOKUP($A68,'ADR Raw Data'!$B$6:$BE$49,'ADR Raw Data'!BB$1,FALSE))/100</f>
        <v>2.5177585245858797E-2</v>
      </c>
      <c r="U69" s="90">
        <f>(VLOOKUP($A68,'ADR Raw Data'!$B$6:$BE$49,'ADR Raw Data'!BC$1,FALSE))/100</f>
        <v>5.4960757919178101E-2</v>
      </c>
      <c r="V69" s="92">
        <f>(VLOOKUP($A68,'ADR Raw Data'!$B$6:$BE$49,'ADR Raw Data'!BE$1,FALSE))/100</f>
        <v>7.0520096913264704E-2</v>
      </c>
      <c r="X69" s="89">
        <f>(VLOOKUP($A68,'RevPAR Raw Data'!$B$6:$BE$49,'RevPAR Raw Data'!AT$1,FALSE))/100</f>
        <v>0.102221290394516</v>
      </c>
      <c r="Y69" s="90">
        <f>(VLOOKUP($A68,'RevPAR Raw Data'!$B$6:$BE$49,'RevPAR Raw Data'!AU$1,FALSE))/100</f>
        <v>6.0938504851387104E-2</v>
      </c>
      <c r="Z69" s="90">
        <f>(VLOOKUP($A68,'RevPAR Raw Data'!$B$6:$BE$49,'RevPAR Raw Data'!AV$1,FALSE))/100</f>
        <v>0.10896463641546701</v>
      </c>
      <c r="AA69" s="90">
        <f>(VLOOKUP($A68,'RevPAR Raw Data'!$B$6:$BE$49,'RevPAR Raw Data'!AW$1,FALSE))/100</f>
        <v>6.6831733692441497E-2</v>
      </c>
      <c r="AB69" s="90">
        <f>(VLOOKUP($A68,'RevPAR Raw Data'!$B$6:$BE$49,'RevPAR Raw Data'!AX$1,FALSE))/100</f>
        <v>5.2971094873219896E-2</v>
      </c>
      <c r="AC69" s="90">
        <f>(VLOOKUP($A68,'RevPAR Raw Data'!$B$6:$BE$49,'RevPAR Raw Data'!AY$1,FALSE))/100</f>
        <v>7.8448645292353403E-2</v>
      </c>
      <c r="AD69" s="91">
        <f>(VLOOKUP($A68,'RevPAR Raw Data'!$B$6:$BE$49,'RevPAR Raw Data'!BA$1,FALSE))/100</f>
        <v>6.4769817134864197E-2</v>
      </c>
      <c r="AE69" s="91">
        <f>(VLOOKUP($A68,'RevPAR Raw Data'!$B$6:$BE$49,'RevPAR Raw Data'!BB$1,FALSE))/100</f>
        <v>-2.2865156247414701E-2</v>
      </c>
      <c r="AF69" s="90">
        <f>(VLOOKUP($A68,'RevPAR Raw Data'!$B$6:$BE$49,'RevPAR Raw Data'!BC$1,FALSE))/100</f>
        <v>1.91049815682841E-2</v>
      </c>
      <c r="AG69" s="92">
        <f>(VLOOKUP($A68,'RevPAR Raw Data'!$B$6:$BE$49,'RevPAR Raw Data'!BE$1,FALSE))/100</f>
        <v>6.3547440068282002E-2</v>
      </c>
    </row>
    <row r="70" spans="1:33" x14ac:dyDescent="0.25">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5">
      <c r="A71" s="116" t="s">
        <v>24</v>
      </c>
      <c r="B71" s="117">
        <f>(VLOOKUP($A71,'Occupancy Raw Data'!$B$8:$BE$45,'Occupancy Raw Data'!AG$3,FALSE))/100</f>
        <v>0.46289767136766102</v>
      </c>
      <c r="C71" s="118">
        <f>(VLOOKUP($A71,'Occupancy Raw Data'!$B$8:$BE$45,'Occupancy Raw Data'!AH$3,FALSE))/100</f>
        <v>0.60011479173499505</v>
      </c>
      <c r="D71" s="118">
        <f>(VLOOKUP($A71,'Occupancy Raw Data'!$B$8:$BE$45,'Occupancy Raw Data'!AI$3,FALSE))/100</f>
        <v>0.66009347326992396</v>
      </c>
      <c r="E71" s="118">
        <f>(VLOOKUP($A71,'Occupancy Raw Data'!$B$8:$BE$45,'Occupancy Raw Data'!AJ$3,FALSE))/100</f>
        <v>0.62704985241062605</v>
      </c>
      <c r="F71" s="118">
        <f>(VLOOKUP($A71,'Occupancy Raw Data'!$B$8:$BE$45,'Occupancy Raw Data'!AK$3,FALSE))/100</f>
        <v>0.54886848146933398</v>
      </c>
      <c r="G71" s="119">
        <f>(VLOOKUP($A71,'Occupancy Raw Data'!$B$8:$BE$45,'Occupancy Raw Data'!AL$3,FALSE))/100</f>
        <v>0.57980485405050797</v>
      </c>
      <c r="H71" s="99">
        <f>(VLOOKUP($A71,'Occupancy Raw Data'!$B$8:$BE$45,'Occupancy Raw Data'!AN$3,FALSE))/100</f>
        <v>0.53886520170547703</v>
      </c>
      <c r="I71" s="99">
        <f>(VLOOKUP($A71,'Occupancy Raw Data'!$B$8:$BE$45,'Occupancy Raw Data'!AO$3,FALSE))/100</f>
        <v>0.58773368317481101</v>
      </c>
      <c r="J71" s="119">
        <f>(VLOOKUP($A71,'Occupancy Raw Data'!$B$8:$BE$45,'Occupancy Raw Data'!AP$3,FALSE))/100</f>
        <v>0.56329944244014396</v>
      </c>
      <c r="K71" s="120">
        <f>(VLOOKUP($A71,'Occupancy Raw Data'!$B$8:$BE$45,'Occupancy Raw Data'!AR$3,FALSE))/100</f>
        <v>0.575089022161832</v>
      </c>
      <c r="M71" s="121">
        <f>VLOOKUP($A71,'ADR Raw Data'!$B$6:$BE$43,'ADR Raw Data'!AG$1,FALSE)</f>
        <v>133.23079000974201</v>
      </c>
      <c r="N71" s="122">
        <f>VLOOKUP($A71,'ADR Raw Data'!$B$6:$BE$43,'ADR Raw Data'!AH$1,FALSE)</f>
        <v>137.56619415220601</v>
      </c>
      <c r="O71" s="122">
        <f>VLOOKUP($A71,'ADR Raw Data'!$B$6:$BE$43,'ADR Raw Data'!AI$1,FALSE)</f>
        <v>139.58345133842599</v>
      </c>
      <c r="P71" s="122">
        <f>VLOOKUP($A71,'ADR Raw Data'!$B$6:$BE$43,'ADR Raw Data'!AJ$1,FALSE)</f>
        <v>139.01843020594899</v>
      </c>
      <c r="Q71" s="122">
        <f>VLOOKUP($A71,'ADR Raw Data'!$B$6:$BE$43,'ADR Raw Data'!AK$1,FALSE)</f>
        <v>134.71048252166099</v>
      </c>
      <c r="R71" s="123">
        <f>VLOOKUP($A71,'ADR Raw Data'!$B$6:$BE$43,'ADR Raw Data'!AL$1,FALSE)</f>
        <v>137.10670994018</v>
      </c>
      <c r="S71" s="122">
        <f>VLOOKUP($A71,'ADR Raw Data'!$B$6:$BE$43,'ADR Raw Data'!AN$1,FALSE)</f>
        <v>140.27165702982299</v>
      </c>
      <c r="T71" s="122">
        <f>VLOOKUP($A71,'ADR Raw Data'!$B$6:$BE$43,'ADR Raw Data'!AO$1,FALSE)</f>
        <v>148.24218889508899</v>
      </c>
      <c r="U71" s="123">
        <f>VLOOKUP($A71,'ADR Raw Data'!$B$6:$BE$43,'ADR Raw Data'!AP$1,FALSE)</f>
        <v>144.42979184861699</v>
      </c>
      <c r="V71" s="124">
        <f>VLOOKUP($A71,'ADR Raw Data'!$B$6:$BE$43,'ADR Raw Data'!AR$1,FALSE)</f>
        <v>139.15612579308001</v>
      </c>
      <c r="X71" s="121">
        <f>VLOOKUP($A71,'RevPAR Raw Data'!$B$6:$BE$43,'RevPAR Raw Data'!AG$1,FALSE)</f>
        <v>61.6722224499836</v>
      </c>
      <c r="Y71" s="122">
        <f>VLOOKUP($A71,'RevPAR Raw Data'!$B$6:$BE$43,'RevPAR Raw Data'!AH$1,FALSE)</f>
        <v>82.555507953427295</v>
      </c>
      <c r="Z71" s="122">
        <f>VLOOKUP($A71,'RevPAR Raw Data'!$B$6:$BE$43,'RevPAR Raw Data'!AI$1,FALSE)</f>
        <v>92.138125204985201</v>
      </c>
      <c r="AA71" s="122">
        <f>VLOOKUP($A71,'RevPAR Raw Data'!$B$6:$BE$43,'RevPAR Raw Data'!AJ$1,FALSE)</f>
        <v>87.171486142997693</v>
      </c>
      <c r="AB71" s="122">
        <f>VLOOKUP($A71,'RevPAR Raw Data'!$B$6:$BE$43,'RevPAR Raw Data'!AK$1,FALSE)</f>
        <v>73.938337979665405</v>
      </c>
      <c r="AC71" s="123">
        <f>VLOOKUP($A71,'RevPAR Raw Data'!$B$6:$BE$43,'RevPAR Raw Data'!AL$1,FALSE)</f>
        <v>79.495135946211803</v>
      </c>
      <c r="AD71" s="122">
        <f>VLOOKUP($A71,'RevPAR Raw Data'!$B$6:$BE$43,'RevPAR Raw Data'!AN$1,FALSE)</f>
        <v>75.587514758937303</v>
      </c>
      <c r="AE71" s="122">
        <f>VLOOKUP($A71,'RevPAR Raw Data'!$B$6:$BE$43,'RevPAR Raw Data'!AO$1,FALSE)</f>
        <v>87.126927681206894</v>
      </c>
      <c r="AF71" s="123">
        <f>VLOOKUP($A71,'RevPAR Raw Data'!$B$6:$BE$43,'RevPAR Raw Data'!AP$1,FALSE)</f>
        <v>81.357221220072105</v>
      </c>
      <c r="AG71" s="124">
        <f>VLOOKUP($A71,'RevPAR Raw Data'!$B$6:$BE$43,'RevPAR Raw Data'!AR$1,FALSE)</f>
        <v>80.027160310171894</v>
      </c>
    </row>
    <row r="72" spans="1:33" x14ac:dyDescent="0.25">
      <c r="A72" s="101" t="s">
        <v>132</v>
      </c>
      <c r="B72" s="89">
        <f>(VLOOKUP($A71,'Occupancy Raw Data'!$B$8:$BE$51,'Occupancy Raw Data'!AT$3,FALSE))/100</f>
        <v>2.7386523312426202E-2</v>
      </c>
      <c r="C72" s="90">
        <f>(VLOOKUP($A71,'Occupancy Raw Data'!$B$8:$BE$51,'Occupancy Raw Data'!AU$3,FALSE))/100</f>
        <v>-8.4089870629024E-3</v>
      </c>
      <c r="D72" s="90">
        <f>(VLOOKUP($A71,'Occupancy Raw Data'!$B$8:$BE$51,'Occupancy Raw Data'!AV$3,FALSE))/100</f>
        <v>-4.2174432428089695E-3</v>
      </c>
      <c r="E72" s="90">
        <f>(VLOOKUP($A71,'Occupancy Raw Data'!$B$8:$BE$51,'Occupancy Raw Data'!AW$3,FALSE))/100</f>
        <v>-5.2427848997036001E-2</v>
      </c>
      <c r="F72" s="90">
        <f>(VLOOKUP($A71,'Occupancy Raw Data'!$B$8:$BE$51,'Occupancy Raw Data'!AX$3,FALSE))/100</f>
        <v>-3.5237142776144301E-2</v>
      </c>
      <c r="G72" s="90">
        <f>(VLOOKUP($A71,'Occupancy Raw Data'!$B$8:$BE$51,'Occupancy Raw Data'!AY$3,FALSE))/100</f>
        <v>-1.7050211710599502E-2</v>
      </c>
      <c r="H72" s="91">
        <f>(VLOOKUP($A71,'Occupancy Raw Data'!$B$8:$BE$51,'Occupancy Raw Data'!BA$3,FALSE))/100</f>
        <v>-3.0621678068353999E-2</v>
      </c>
      <c r="I72" s="91">
        <f>(VLOOKUP($A71,'Occupancy Raw Data'!$B$8:$BE$51,'Occupancy Raw Data'!BB$3,FALSE))/100</f>
        <v>-2.5084039079827498E-2</v>
      </c>
      <c r="J72" s="90">
        <f>(VLOOKUP($A71,'Occupancy Raw Data'!$B$8:$BE$51,'Occupancy Raw Data'!BC$3,FALSE))/100</f>
        <v>-2.77406276306752E-2</v>
      </c>
      <c r="K72" s="92">
        <f>(VLOOKUP($A71,'Occupancy Raw Data'!$B$8:$BE$51,'Occupancy Raw Data'!BE$3,FALSE))/100</f>
        <v>-2.0065763027651503E-2</v>
      </c>
      <c r="M72" s="89">
        <f>(VLOOKUP($A71,'ADR Raw Data'!$B$6:$BE$49,'ADR Raw Data'!AT$1,FALSE))/100</f>
        <v>4.1920643271272401E-2</v>
      </c>
      <c r="N72" s="90">
        <f>(VLOOKUP($A71,'ADR Raw Data'!$B$6:$BE$49,'ADR Raw Data'!AU$1,FALSE))/100</f>
        <v>2.4546621499715301E-2</v>
      </c>
      <c r="O72" s="90">
        <f>(VLOOKUP($A71,'ADR Raw Data'!$B$6:$BE$49,'ADR Raw Data'!AV$1,FALSE))/100</f>
        <v>1.6156890367958502E-3</v>
      </c>
      <c r="P72" s="90">
        <f>(VLOOKUP($A71,'ADR Raw Data'!$B$6:$BE$49,'ADR Raw Data'!AW$1,FALSE))/100</f>
        <v>1.2240624932750801E-2</v>
      </c>
      <c r="Q72" s="90">
        <f>(VLOOKUP($A71,'ADR Raw Data'!$B$6:$BE$49,'ADR Raw Data'!AX$1,FALSE))/100</f>
        <v>5.6099298322651394E-4</v>
      </c>
      <c r="R72" s="90">
        <f>(VLOOKUP($A71,'ADR Raw Data'!$B$6:$BE$49,'ADR Raw Data'!AY$1,FALSE))/100</f>
        <v>1.4142768064825999E-2</v>
      </c>
      <c r="S72" s="91">
        <f>(VLOOKUP($A71,'ADR Raw Data'!$B$6:$BE$49,'ADR Raw Data'!BA$1,FALSE))/100</f>
        <v>3.7483757225418503E-2</v>
      </c>
      <c r="T72" s="91">
        <f>(VLOOKUP($A71,'ADR Raw Data'!$B$6:$BE$49,'ADR Raw Data'!BB$1,FALSE))/100</f>
        <v>4.3957165803942697E-2</v>
      </c>
      <c r="U72" s="90">
        <f>(VLOOKUP($A71,'ADR Raw Data'!$B$6:$BE$49,'ADR Raw Data'!BC$1,FALSE))/100</f>
        <v>4.10124753429486E-2</v>
      </c>
      <c r="V72" s="92">
        <f>(VLOOKUP($A71,'ADR Raw Data'!$B$6:$BE$49,'ADR Raw Data'!BE$1,FALSE))/100</f>
        <v>2.1744870095134997E-2</v>
      </c>
      <c r="X72" s="89">
        <f>(VLOOKUP($A71,'RevPAR Raw Data'!$B$6:$BE$49,'RevPAR Raw Data'!AT$1,FALSE))/100</f>
        <v>7.0455227257919292E-2</v>
      </c>
      <c r="Y72" s="90">
        <f>(VLOOKUP($A71,'RevPAR Raw Data'!$B$6:$BE$49,'RevPAR Raw Data'!AU$1,FALSE))/100</f>
        <v>1.5931222214183801E-2</v>
      </c>
      <c r="Z72" s="90">
        <f>(VLOOKUP($A71,'RevPAR Raw Data'!$B$6:$BE$49,'RevPAR Raw Data'!AV$1,FALSE))/100</f>
        <v>-2.6085682828238298E-3</v>
      </c>
      <c r="AA72" s="90">
        <f>(VLOOKUP($A71,'RevPAR Raw Data'!$B$6:$BE$49,'RevPAR Raw Data'!AW$1,FALSE))/100</f>
        <v>-4.08289736998887E-2</v>
      </c>
      <c r="AB72" s="90">
        <f>(VLOOKUP($A71,'RevPAR Raw Data'!$B$6:$BE$49,'RevPAR Raw Data'!AX$1,FALSE))/100</f>
        <v>-3.4695917582764205E-2</v>
      </c>
      <c r="AC72" s="90">
        <f>(VLOOKUP($A71,'RevPAR Raw Data'!$B$6:$BE$49,'RevPAR Raw Data'!AY$1,FALSE))/100</f>
        <v>-3.14858083545264E-3</v>
      </c>
      <c r="AD72" s="91">
        <f>(VLOOKUP($A71,'RevPAR Raw Data'!$B$6:$BE$49,'RevPAR Raw Data'!BA$1,FALSE))/100</f>
        <v>5.7142636105154201E-3</v>
      </c>
      <c r="AE72" s="91">
        <f>(VLOOKUP($A71,'RevPAR Raw Data'!$B$6:$BE$49,'RevPAR Raw Data'!BB$1,FALSE))/100</f>
        <v>1.7770503459250499E-2</v>
      </c>
      <c r="AF72" s="90">
        <f>(VLOOKUP($A71,'RevPAR Raw Data'!$B$6:$BE$49,'RevPAR Raw Data'!BC$1,FALSE))/100</f>
        <v>1.21341359055723E-2</v>
      </c>
      <c r="AG72" s="92">
        <f>(VLOOKUP($A71,'RevPAR Raw Data'!$B$6:$BE$49,'RevPAR Raw Data'!BE$1,FALSE))/100</f>
        <v>1.2427796570874199E-3</v>
      </c>
    </row>
    <row r="73" spans="1:33" x14ac:dyDescent="0.25">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5">
      <c r="A74" s="116" t="s">
        <v>27</v>
      </c>
      <c r="B74" s="117">
        <f>(VLOOKUP($A74,'Occupancy Raw Data'!$B$8:$BE$45,'Occupancy Raw Data'!AG$3,FALSE))/100</f>
        <v>0.45481162302507999</v>
      </c>
      <c r="C74" s="118">
        <f>(VLOOKUP($A74,'Occupancy Raw Data'!$B$8:$BE$45,'Occupancy Raw Data'!AH$3,FALSE))/100</f>
        <v>0.53756490995470108</v>
      </c>
      <c r="D74" s="118">
        <f>(VLOOKUP($A74,'Occupancy Raw Data'!$B$8:$BE$45,'Occupancy Raw Data'!AI$3,FALSE))/100</f>
        <v>0.59305601590984403</v>
      </c>
      <c r="E74" s="118">
        <f>(VLOOKUP($A74,'Occupancy Raw Data'!$B$8:$BE$45,'Occupancy Raw Data'!AJ$3,FALSE))/100</f>
        <v>0.58313998453209503</v>
      </c>
      <c r="F74" s="118">
        <f>(VLOOKUP($A74,'Occupancy Raw Data'!$B$8:$BE$45,'Occupancy Raw Data'!AK$3,FALSE))/100</f>
        <v>0.57250580046403698</v>
      </c>
      <c r="G74" s="119">
        <f>(VLOOKUP($A74,'Occupancy Raw Data'!$B$8:$BE$45,'Occupancy Raw Data'!AL$3,FALSE))/100</f>
        <v>0.54821566677715095</v>
      </c>
      <c r="H74" s="99">
        <f>(VLOOKUP($A74,'Occupancy Raw Data'!$B$8:$BE$45,'Occupancy Raw Data'!AN$3,FALSE))/100</f>
        <v>0.677190365705446</v>
      </c>
      <c r="I74" s="99">
        <f>(VLOOKUP($A74,'Occupancy Raw Data'!$B$8:$BE$45,'Occupancy Raw Data'!AO$3,FALSE))/100</f>
        <v>0.71232460501602002</v>
      </c>
      <c r="J74" s="119">
        <f>(VLOOKUP($A74,'Occupancy Raw Data'!$B$8:$BE$45,'Occupancy Raw Data'!AP$3,FALSE))/100</f>
        <v>0.69475748536073301</v>
      </c>
      <c r="K74" s="120">
        <f>(VLOOKUP($A74,'Occupancy Raw Data'!$B$8:$BE$45,'Occupancy Raw Data'!AR$3,FALSE))/100</f>
        <v>0.59008475780103198</v>
      </c>
      <c r="M74" s="121">
        <f>VLOOKUP($A74,'ADR Raw Data'!$B$6:$BE$43,'ADR Raw Data'!AG$1,FALSE)</f>
        <v>91.143748329891807</v>
      </c>
      <c r="N74" s="122">
        <f>VLOOKUP($A74,'ADR Raw Data'!$B$6:$BE$43,'ADR Raw Data'!AH$1,FALSE)</f>
        <v>94.830202959613601</v>
      </c>
      <c r="O74" s="122">
        <f>VLOOKUP($A74,'ADR Raw Data'!$B$6:$BE$43,'ADR Raw Data'!AI$1,FALSE)</f>
        <v>97.643811652927198</v>
      </c>
      <c r="P74" s="122">
        <f>VLOOKUP($A74,'ADR Raw Data'!$B$6:$BE$43,'ADR Raw Data'!AJ$1,FALSE)</f>
        <v>96.802697517999206</v>
      </c>
      <c r="Q74" s="122">
        <f>VLOOKUP($A74,'ADR Raw Data'!$B$6:$BE$43,'ADR Raw Data'!AK$1,FALSE)</f>
        <v>97.334871423746804</v>
      </c>
      <c r="R74" s="123">
        <f>VLOOKUP($A74,'ADR Raw Data'!$B$6:$BE$43,'ADR Raw Data'!AL$1,FALSE)</f>
        <v>95.770038493319007</v>
      </c>
      <c r="S74" s="122">
        <f>VLOOKUP($A74,'ADR Raw Data'!$B$6:$BE$43,'ADR Raw Data'!AN$1,FALSE)</f>
        <v>107.86580332014501</v>
      </c>
      <c r="T74" s="122">
        <f>VLOOKUP($A74,'ADR Raw Data'!$B$6:$BE$43,'ADR Raw Data'!AO$1,FALSE)</f>
        <v>110.48359300476901</v>
      </c>
      <c r="U74" s="123">
        <f>VLOOKUP($A74,'ADR Raw Data'!$B$6:$BE$43,'ADR Raw Data'!AP$1,FALSE)</f>
        <v>109.207793901323</v>
      </c>
      <c r="V74" s="124">
        <f>VLOOKUP($A74,'ADR Raw Data'!$B$6:$BE$43,'ADR Raw Data'!AR$1,FALSE)</f>
        <v>100.290445353875</v>
      </c>
      <c r="X74" s="121">
        <f>VLOOKUP($A74,'RevPAR Raw Data'!$B$6:$BE$43,'RevPAR Raw Data'!AG$1,FALSE)</f>
        <v>41.453236106507497</v>
      </c>
      <c r="Y74" s="122">
        <f>VLOOKUP($A74,'RevPAR Raw Data'!$B$6:$BE$43,'RevPAR Raw Data'!AH$1,FALSE)</f>
        <v>50.977389514970703</v>
      </c>
      <c r="Z74" s="122">
        <f>VLOOKUP($A74,'RevPAR Raw Data'!$B$6:$BE$43,'RevPAR Raw Data'!AI$1,FALSE)</f>
        <v>57.908249917136203</v>
      </c>
      <c r="AA74" s="122">
        <f>VLOOKUP($A74,'RevPAR Raw Data'!$B$6:$BE$43,'RevPAR Raw Data'!AJ$1,FALSE)</f>
        <v>56.449523533311201</v>
      </c>
      <c r="AB74" s="122">
        <f>VLOOKUP($A74,'RevPAR Raw Data'!$B$6:$BE$43,'RevPAR Raw Data'!AK$1,FALSE)</f>
        <v>55.724778477516203</v>
      </c>
      <c r="AC74" s="123">
        <f>VLOOKUP($A74,'RevPAR Raw Data'!$B$6:$BE$43,'RevPAR Raw Data'!AL$1,FALSE)</f>
        <v>52.5026355098884</v>
      </c>
      <c r="AD74" s="122">
        <f>VLOOKUP($A74,'RevPAR Raw Data'!$B$6:$BE$43,'RevPAR Raw Data'!AN$1,FALSE)</f>
        <v>73.045682797480893</v>
      </c>
      <c r="AE74" s="122">
        <f>VLOOKUP($A74,'RevPAR Raw Data'!$B$6:$BE$43,'RevPAR Raw Data'!AO$1,FALSE)</f>
        <v>78.700181747873103</v>
      </c>
      <c r="AF74" s="123">
        <f>VLOOKUP($A74,'RevPAR Raw Data'!$B$6:$BE$43,'RevPAR Raw Data'!AP$1,FALSE)</f>
        <v>75.872932272677005</v>
      </c>
      <c r="AG74" s="124">
        <f>VLOOKUP($A74,'RevPAR Raw Data'!$B$6:$BE$43,'RevPAR Raw Data'!AR$1,FALSE)</f>
        <v>59.179863156399399</v>
      </c>
    </row>
    <row r="75" spans="1:33" x14ac:dyDescent="0.25">
      <c r="A75" s="101" t="s">
        <v>132</v>
      </c>
      <c r="B75" s="89">
        <f>(VLOOKUP($A74,'Occupancy Raw Data'!$B$8:$BE$51,'Occupancy Raw Data'!AT$3,FALSE))/100</f>
        <v>-4.2962210564826402E-2</v>
      </c>
      <c r="C75" s="90">
        <f>(VLOOKUP($A74,'Occupancy Raw Data'!$B$8:$BE$51,'Occupancy Raw Data'!AU$3,FALSE))/100</f>
        <v>-2.9552966645744801E-2</v>
      </c>
      <c r="D75" s="90">
        <f>(VLOOKUP($A74,'Occupancy Raw Data'!$B$8:$BE$51,'Occupancy Raw Data'!AV$3,FALSE))/100</f>
        <v>3.1334221480849998E-3</v>
      </c>
      <c r="E75" s="90">
        <f>(VLOOKUP($A74,'Occupancy Raw Data'!$B$8:$BE$51,'Occupancy Raw Data'!AW$3,FALSE))/100</f>
        <v>-7.4177988398890296E-2</v>
      </c>
      <c r="F75" s="90">
        <f>(VLOOKUP($A74,'Occupancy Raw Data'!$B$8:$BE$51,'Occupancy Raw Data'!AX$3,FALSE))/100</f>
        <v>-7.3528211378104891E-2</v>
      </c>
      <c r="G75" s="90">
        <f>(VLOOKUP($A74,'Occupancy Raw Data'!$B$8:$BE$51,'Occupancy Raw Data'!AY$3,FALSE))/100</f>
        <v>-4.4311463438758206E-2</v>
      </c>
      <c r="H75" s="91">
        <f>(VLOOKUP($A74,'Occupancy Raw Data'!$B$8:$BE$51,'Occupancy Raw Data'!BA$3,FALSE))/100</f>
        <v>-2.3184539849368999E-2</v>
      </c>
      <c r="I75" s="91">
        <f>(VLOOKUP($A74,'Occupancy Raw Data'!$B$8:$BE$51,'Occupancy Raw Data'!BB$3,FALSE))/100</f>
        <v>-2.3182092023652002E-2</v>
      </c>
      <c r="J75" s="90">
        <f>(VLOOKUP($A74,'Occupancy Raw Data'!$B$8:$BE$51,'Occupancy Raw Data'!BC$3,FALSE))/100</f>
        <v>-2.3183284991095201E-2</v>
      </c>
      <c r="K75" s="92">
        <f>(VLOOKUP($A74,'Occupancy Raw Data'!$B$8:$BE$51,'Occupancy Raw Data'!BE$3,FALSE))/100</f>
        <v>-3.7198420327222502E-2</v>
      </c>
      <c r="M75" s="89">
        <f>(VLOOKUP($A74,'ADR Raw Data'!$B$6:$BE$49,'ADR Raw Data'!AT$1,FALSE))/100</f>
        <v>2.2321286609114099E-2</v>
      </c>
      <c r="N75" s="90">
        <f>(VLOOKUP($A74,'ADR Raw Data'!$B$6:$BE$49,'ADR Raw Data'!AU$1,FALSE))/100</f>
        <v>3.4602880776134198E-3</v>
      </c>
      <c r="O75" s="90">
        <f>(VLOOKUP($A74,'ADR Raw Data'!$B$6:$BE$49,'ADR Raw Data'!AV$1,FALSE))/100</f>
        <v>1.24342676967903E-2</v>
      </c>
      <c r="P75" s="90">
        <f>(VLOOKUP($A74,'ADR Raw Data'!$B$6:$BE$49,'ADR Raw Data'!AW$1,FALSE))/100</f>
        <v>-7.0099019138957896E-3</v>
      </c>
      <c r="Q75" s="90">
        <f>(VLOOKUP($A74,'ADR Raw Data'!$B$6:$BE$49,'ADR Raw Data'!AX$1,FALSE))/100</f>
        <v>6.5065880116002691E-3</v>
      </c>
      <c r="R75" s="90">
        <f>(VLOOKUP($A74,'ADR Raw Data'!$B$6:$BE$49,'ADR Raw Data'!AY$1,FALSE))/100</f>
        <v>6.5526632983267793E-3</v>
      </c>
      <c r="S75" s="91">
        <f>(VLOOKUP($A74,'ADR Raw Data'!$B$6:$BE$49,'ADR Raw Data'!BA$1,FALSE))/100</f>
        <v>2.17745243479078E-2</v>
      </c>
      <c r="T75" s="91">
        <f>(VLOOKUP($A74,'ADR Raw Data'!$B$6:$BE$49,'ADR Raw Data'!BB$1,FALSE))/100</f>
        <v>1.96193885476946E-2</v>
      </c>
      <c r="U75" s="90">
        <f>(VLOOKUP($A74,'ADR Raw Data'!$B$6:$BE$49,'ADR Raw Data'!BC$1,FALSE))/100</f>
        <v>2.0655683768736801E-2</v>
      </c>
      <c r="V75" s="92">
        <f>(VLOOKUP($A74,'ADR Raw Data'!$B$6:$BE$49,'ADR Raw Data'!BE$1,FALSE))/100</f>
        <v>1.23277551097491E-2</v>
      </c>
      <c r="X75" s="89">
        <f>(VLOOKUP($A74,'RevPAR Raw Data'!$B$6:$BE$49,'RevPAR Raw Data'!AT$1,FALSE))/100</f>
        <v>-2.15998957710908E-2</v>
      </c>
      <c r="Y75" s="90">
        <f>(VLOOKUP($A74,'RevPAR Raw Data'!$B$6:$BE$49,'RevPAR Raw Data'!AU$1,FALSE))/100</f>
        <v>-2.6194940346273697E-2</v>
      </c>
      <c r="Z75" s="90">
        <f>(VLOOKUP($A74,'RevPAR Raw Data'!$B$6:$BE$49,'RevPAR Raw Data'!AV$1,FALSE))/100</f>
        <v>1.5606651654671599E-2</v>
      </c>
      <c r="AA75" s="90">
        <f>(VLOOKUP($A74,'RevPAR Raw Data'!$B$6:$BE$49,'RevPAR Raw Data'!AW$1,FALSE))/100</f>
        <v>-8.0667909889939798E-2</v>
      </c>
      <c r="AB75" s="90">
        <f>(VLOOKUP($A74,'RevPAR Raw Data'!$B$6:$BE$49,'RevPAR Raw Data'!AX$1,FALSE))/100</f>
        <v>-6.7500041145171802E-2</v>
      </c>
      <c r="AC75" s="90">
        <f>(VLOOKUP($A74,'RevPAR Raw Data'!$B$6:$BE$49,'RevPAR Raw Data'!AY$1,FALSE))/100</f>
        <v>-3.8049158240601802E-2</v>
      </c>
      <c r="AD75" s="91">
        <f>(VLOOKUP($A74,'RevPAR Raw Data'!$B$6:$BE$49,'RevPAR Raw Data'!BA$1,FALSE))/100</f>
        <v>-1.9148478289062801E-3</v>
      </c>
      <c r="AE75" s="91">
        <f>(VLOOKUP($A74,'RevPAR Raw Data'!$B$6:$BE$49,'RevPAR Raw Data'!BB$1,FALSE))/100</f>
        <v>-4.0175219467177897E-3</v>
      </c>
      <c r="AF75" s="90">
        <f>(VLOOKUP($A74,'RevPAR Raw Data'!$B$6:$BE$49,'RevPAR Raw Data'!BC$1,FALSE))/100</f>
        <v>-3.00646782585496E-3</v>
      </c>
      <c r="AG75" s="92">
        <f>(VLOOKUP($A74,'RevPAR Raw Data'!$B$6:$BE$49,'RevPAR Raw Data'!BE$1,FALSE))/100</f>
        <v>-2.5329238233736898E-2</v>
      </c>
    </row>
    <row r="76" spans="1:33" x14ac:dyDescent="0.25">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5">
      <c r="A77" s="116" t="s">
        <v>86</v>
      </c>
      <c r="B77" s="117">
        <f>(VLOOKUP($A77,'Occupancy Raw Data'!$B$8:$BE$45,'Occupancy Raw Data'!AG$3,FALSE))/100</f>
        <v>0.52576079918601404</v>
      </c>
      <c r="C77" s="118">
        <f>(VLOOKUP($A77,'Occupancy Raw Data'!$B$8:$BE$45,'Occupancy Raw Data'!AH$3,FALSE))/100</f>
        <v>0.67963185644251201</v>
      </c>
      <c r="D77" s="118">
        <f>(VLOOKUP($A77,'Occupancy Raw Data'!$B$8:$BE$45,'Occupancy Raw Data'!AI$3,FALSE))/100</f>
        <v>0.77978447877162094</v>
      </c>
      <c r="E77" s="118">
        <f>(VLOOKUP($A77,'Occupancy Raw Data'!$B$8:$BE$45,'Occupancy Raw Data'!AJ$3,FALSE))/100</f>
        <v>0.75159559707705104</v>
      </c>
      <c r="F77" s="118">
        <f>(VLOOKUP($A77,'Occupancy Raw Data'!$B$8:$BE$45,'Occupancy Raw Data'!AK$3,FALSE))/100</f>
        <v>0.65690037924336298</v>
      </c>
      <c r="G77" s="119">
        <f>(VLOOKUP($A77,'Occupancy Raw Data'!$B$8:$BE$45,'Occupancy Raw Data'!AL$3,FALSE))/100</f>
        <v>0.67873462214411207</v>
      </c>
      <c r="H77" s="99">
        <f>(VLOOKUP($A77,'Occupancy Raw Data'!$B$8:$BE$45,'Occupancy Raw Data'!AN$3,FALSE))/100</f>
        <v>0.62510406067893798</v>
      </c>
      <c r="I77" s="99">
        <f>(VLOOKUP($A77,'Occupancy Raw Data'!$B$8:$BE$45,'Occupancy Raw Data'!AO$3,FALSE))/100</f>
        <v>0.64850615114235499</v>
      </c>
      <c r="J77" s="119">
        <f>(VLOOKUP($A77,'Occupancy Raw Data'!$B$8:$BE$45,'Occupancy Raw Data'!AP$3,FALSE))/100</f>
        <v>0.63680510591064599</v>
      </c>
      <c r="K77" s="120">
        <f>(VLOOKUP($A77,'Occupancy Raw Data'!$B$8:$BE$45,'Occupancy Raw Data'!AR$3,FALSE))/100</f>
        <v>0.66675476036312209</v>
      </c>
      <c r="M77" s="121">
        <f>VLOOKUP($A77,'ADR Raw Data'!$B$6:$BE$43,'ADR Raw Data'!AG$1,FALSE)</f>
        <v>113.76913265306101</v>
      </c>
      <c r="N77" s="122">
        <f>VLOOKUP($A77,'ADR Raw Data'!$B$6:$BE$43,'ADR Raw Data'!AH$1,FALSE)</f>
        <v>135.91262027900601</v>
      </c>
      <c r="O77" s="122">
        <f>VLOOKUP($A77,'ADR Raw Data'!$B$6:$BE$43,'ADR Raw Data'!AI$1,FALSE)</f>
        <v>148.88980961418699</v>
      </c>
      <c r="P77" s="122">
        <f>VLOOKUP($A77,'ADR Raw Data'!$B$6:$BE$43,'ADR Raw Data'!AJ$1,FALSE)</f>
        <v>145.94183988677599</v>
      </c>
      <c r="Q77" s="122">
        <f>VLOOKUP($A77,'ADR Raw Data'!$B$6:$BE$43,'ADR Raw Data'!AK$1,FALSE)</f>
        <v>127.32767310874</v>
      </c>
      <c r="R77" s="123">
        <f>VLOOKUP($A77,'ADR Raw Data'!$B$6:$BE$43,'ADR Raw Data'!AL$1,FALSE)</f>
        <v>136.02332490664699</v>
      </c>
      <c r="S77" s="122">
        <f>VLOOKUP($A77,'ADR Raw Data'!$B$6:$BE$43,'ADR Raw Data'!AN$1,FALSE)</f>
        <v>114.14465818289401</v>
      </c>
      <c r="T77" s="122">
        <f>VLOOKUP($A77,'ADR Raw Data'!$B$6:$BE$43,'ADR Raw Data'!AO$1,FALSE)</f>
        <v>113.59518007416899</v>
      </c>
      <c r="U77" s="123">
        <f>VLOOKUP($A77,'ADR Raw Data'!$B$6:$BE$43,'ADR Raw Data'!AP$1,FALSE)</f>
        <v>113.864870905657</v>
      </c>
      <c r="V77" s="124">
        <f>VLOOKUP($A77,'ADR Raw Data'!$B$6:$BE$43,'ADR Raw Data'!AR$1,FALSE)</f>
        <v>129.97671677434599</v>
      </c>
      <c r="X77" s="121">
        <f>VLOOKUP($A77,'RevPAR Raw Data'!$B$6:$BE$43,'RevPAR Raw Data'!AG$1,FALSE)</f>
        <v>59.815350106373103</v>
      </c>
      <c r="Y77" s="122">
        <f>VLOOKUP($A77,'RevPAR Raw Data'!$B$6:$BE$43,'RevPAR Raw Data'!AH$1,FALSE)</f>
        <v>92.370546434187403</v>
      </c>
      <c r="Z77" s="122">
        <f>VLOOKUP($A77,'RevPAR Raw Data'!$B$6:$BE$43,'RevPAR Raw Data'!AI$1,FALSE)</f>
        <v>116.10196258440401</v>
      </c>
      <c r="AA77" s="122">
        <f>VLOOKUP($A77,'RevPAR Raw Data'!$B$6:$BE$43,'RevPAR Raw Data'!AJ$1,FALSE)</f>
        <v>109.689244288224</v>
      </c>
      <c r="AB77" s="122">
        <f>VLOOKUP($A77,'RevPAR Raw Data'!$B$6:$BE$43,'RevPAR Raw Data'!AK$1,FALSE)</f>
        <v>83.6415967533068</v>
      </c>
      <c r="AC77" s="123">
        <f>VLOOKUP($A77,'RevPAR Raw Data'!$B$6:$BE$43,'RevPAR Raw Data'!AL$1,FALSE)</f>
        <v>92.323740033299401</v>
      </c>
      <c r="AD77" s="122">
        <f>VLOOKUP($A77,'RevPAR Raw Data'!$B$6:$BE$43,'RevPAR Raw Data'!AN$1,FALSE)</f>
        <v>71.3522893349366</v>
      </c>
      <c r="AE77" s="122">
        <f>VLOOKUP($A77,'RevPAR Raw Data'!$B$6:$BE$43,'RevPAR Raw Data'!AO$1,FALSE)</f>
        <v>73.667173018222101</v>
      </c>
      <c r="AF77" s="123">
        <f>VLOOKUP($A77,'RevPAR Raw Data'!$B$6:$BE$43,'RevPAR Raw Data'!AP$1,FALSE)</f>
        <v>72.509731176579393</v>
      </c>
      <c r="AG77" s="124">
        <f>VLOOKUP($A77,'RevPAR Raw Data'!$B$6:$BE$43,'RevPAR Raw Data'!AR$1,FALSE)</f>
        <v>86.662594645665095</v>
      </c>
    </row>
    <row r="78" spans="1:33" x14ac:dyDescent="0.25">
      <c r="A78" s="101" t="s">
        <v>132</v>
      </c>
      <c r="B78" s="89">
        <f>(VLOOKUP($A77,'Occupancy Raw Data'!$B$8:$BE$51,'Occupancy Raw Data'!AT$3,FALSE))/100</f>
        <v>1.8246515412476402E-2</v>
      </c>
      <c r="C78" s="90">
        <f>(VLOOKUP($A77,'Occupancy Raw Data'!$B$8:$BE$51,'Occupancy Raw Data'!AU$3,FALSE))/100</f>
        <v>1.59783083688264E-2</v>
      </c>
      <c r="D78" s="90">
        <f>(VLOOKUP($A77,'Occupancy Raw Data'!$B$8:$BE$51,'Occupancy Raw Data'!AV$3,FALSE))/100</f>
        <v>5.8079991660769499E-2</v>
      </c>
      <c r="E78" s="90">
        <f>(VLOOKUP($A77,'Occupancy Raw Data'!$B$8:$BE$51,'Occupancy Raw Data'!AW$3,FALSE))/100</f>
        <v>1.82580927725331E-2</v>
      </c>
      <c r="F78" s="90">
        <f>(VLOOKUP($A77,'Occupancy Raw Data'!$B$8:$BE$51,'Occupancy Raw Data'!AX$3,FALSE))/100</f>
        <v>-1.8314586164772E-3</v>
      </c>
      <c r="G78" s="90">
        <f>(VLOOKUP($A77,'Occupancy Raw Data'!$B$8:$BE$51,'Occupancy Raw Data'!AY$3,FALSE))/100</f>
        <v>2.26564504185164E-2</v>
      </c>
      <c r="H78" s="91">
        <f>(VLOOKUP($A77,'Occupancy Raw Data'!$B$8:$BE$51,'Occupancy Raw Data'!BA$3,FALSE))/100</f>
        <v>-6.5336216200643102E-2</v>
      </c>
      <c r="I78" s="91">
        <f>(VLOOKUP($A77,'Occupancy Raw Data'!$B$8:$BE$51,'Occupancy Raw Data'!BB$3,FALSE))/100</f>
        <v>-8.0768853360757398E-2</v>
      </c>
      <c r="J78" s="90">
        <f>(VLOOKUP($A77,'Occupancy Raw Data'!$B$8:$BE$51,'Occupancy Raw Data'!BC$3,FALSE))/100</f>
        <v>-7.3258521646213298E-2</v>
      </c>
      <c r="K78" s="92">
        <f>(VLOOKUP($A77,'Occupancy Raw Data'!$B$8:$BE$51,'Occupancy Raw Data'!BE$3,FALSE))/100</f>
        <v>-5.4324322462795801E-3</v>
      </c>
      <c r="M78" s="89">
        <f>(VLOOKUP($A77,'ADR Raw Data'!$B$6:$BE$49,'ADR Raw Data'!AT$1,FALSE))/100</f>
        <v>1.8679064941532601E-2</v>
      </c>
      <c r="N78" s="90">
        <f>(VLOOKUP($A77,'ADR Raw Data'!$B$6:$BE$49,'ADR Raw Data'!AU$1,FALSE))/100</f>
        <v>5.2538522306300399E-2</v>
      </c>
      <c r="O78" s="90">
        <f>(VLOOKUP($A77,'ADR Raw Data'!$B$6:$BE$49,'ADR Raw Data'!AV$1,FALSE))/100</f>
        <v>9.9024648882971106E-2</v>
      </c>
      <c r="P78" s="90">
        <f>(VLOOKUP($A77,'ADR Raw Data'!$B$6:$BE$49,'ADR Raw Data'!AW$1,FALSE))/100</f>
        <v>0.10940266393761799</v>
      </c>
      <c r="Q78" s="90">
        <f>(VLOOKUP($A77,'ADR Raw Data'!$B$6:$BE$49,'ADR Raw Data'!AX$1,FALSE))/100</f>
        <v>8.9443811218324995E-2</v>
      </c>
      <c r="R78" s="90">
        <f>(VLOOKUP($A77,'ADR Raw Data'!$B$6:$BE$49,'ADR Raw Data'!AY$1,FALSE))/100</f>
        <v>8.0135414647932293E-2</v>
      </c>
      <c r="S78" s="91">
        <f>(VLOOKUP($A77,'ADR Raw Data'!$B$6:$BE$49,'ADR Raw Data'!BA$1,FALSE))/100</f>
        <v>4.6943493468816794E-2</v>
      </c>
      <c r="T78" s="91">
        <f>(VLOOKUP($A77,'ADR Raw Data'!$B$6:$BE$49,'ADR Raw Data'!BB$1,FALSE))/100</f>
        <v>3.6052932922951503E-2</v>
      </c>
      <c r="U78" s="90">
        <f>(VLOOKUP($A77,'ADR Raw Data'!$B$6:$BE$49,'ADR Raw Data'!BC$1,FALSE))/100</f>
        <v>4.1358438029835298E-2</v>
      </c>
      <c r="V78" s="92">
        <f>(VLOOKUP($A77,'ADR Raw Data'!$B$6:$BE$49,'ADR Raw Data'!BE$1,FALSE))/100</f>
        <v>7.3534901066769201E-2</v>
      </c>
      <c r="X78" s="89">
        <f>(VLOOKUP($A77,'RevPAR Raw Data'!$B$6:$BE$49,'RevPAR Raw Data'!AT$1,FALSE))/100</f>
        <v>3.72664082003554E-2</v>
      </c>
      <c r="Y78" s="90">
        <f>(VLOOKUP($A77,'RevPAR Raw Data'!$B$6:$BE$49,'RevPAR Raw Data'!AU$1,FALSE))/100</f>
        <v>6.93563073857794E-2</v>
      </c>
      <c r="Z78" s="90">
        <f>(VLOOKUP($A77,'RevPAR Raw Data'!$B$6:$BE$49,'RevPAR Raw Data'!AV$1,FALSE))/100</f>
        <v>0.162855991325074</v>
      </c>
      <c r="AA78" s="90">
        <f>(VLOOKUP($A77,'RevPAR Raw Data'!$B$6:$BE$49,'RevPAR Raw Data'!AW$1,FALSE))/100</f>
        <v>0.12965824069788601</v>
      </c>
      <c r="AB78" s="90">
        <f>(VLOOKUP($A77,'RevPAR Raw Data'!$B$6:$BE$49,'RevPAR Raw Data'!AX$1,FALSE))/100</f>
        <v>8.7448539963101396E-2</v>
      </c>
      <c r="AC78" s="90">
        <f>(VLOOKUP($A77,'RevPAR Raw Data'!$B$6:$BE$49,'RevPAR Raw Data'!AY$1,FALSE))/100</f>
        <v>0.10460744911518599</v>
      </c>
      <c r="AD78" s="91">
        <f>(VLOOKUP($A77,'RevPAR Raw Data'!$B$6:$BE$49,'RevPAR Raw Data'!BA$1,FALSE))/100</f>
        <v>-2.14598329703183E-2</v>
      </c>
      <c r="AE78" s="91">
        <f>(VLOOKUP($A77,'RevPAR Raw Data'!$B$6:$BE$49,'RevPAR Raw Data'!BB$1,FALSE))/100</f>
        <v>-4.7627874490284904E-2</v>
      </c>
      <c r="AF78" s="90">
        <f>(VLOOKUP($A77,'RevPAR Raw Data'!$B$6:$BE$49,'RevPAR Raw Data'!BC$1,FALSE))/100</f>
        <v>-3.4929941644040299E-2</v>
      </c>
      <c r="AG78" s="92">
        <f>(VLOOKUP($A77,'RevPAR Raw Data'!$B$6:$BE$49,'RevPAR Raw Data'!BE$1,FALSE))/100</f>
        <v>6.7702995452707498E-2</v>
      </c>
    </row>
    <row r="79" spans="1:33" x14ac:dyDescent="0.25">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5">
      <c r="A80" s="143" t="s">
        <v>19</v>
      </c>
      <c r="B80" s="117">
        <f>(VLOOKUP($A80,'Occupancy Raw Data'!$B$8:$BE$45,'Occupancy Raw Data'!AG$3,FALSE))/100</f>
        <v>0.43852926476053705</v>
      </c>
      <c r="C80" s="118">
        <f>(VLOOKUP($A80,'Occupancy Raw Data'!$B$8:$BE$45,'Occupancy Raw Data'!AH$3,FALSE))/100</f>
        <v>0.49320017180583003</v>
      </c>
      <c r="D80" s="118">
        <f>(VLOOKUP($A80,'Occupancy Raw Data'!$B$8:$BE$45,'Occupancy Raw Data'!AI$3,FALSE))/100</f>
        <v>0.50580640492358298</v>
      </c>
      <c r="E80" s="118">
        <f>(VLOOKUP($A80,'Occupancy Raw Data'!$B$8:$BE$45,'Occupancy Raw Data'!AJ$3,FALSE))/100</f>
        <v>0.51487743114602602</v>
      </c>
      <c r="F80" s="118">
        <f>(VLOOKUP($A80,'Occupancy Raw Data'!$B$8:$BE$45,'Occupancy Raw Data'!AK$3,FALSE))/100</f>
        <v>0.52525124583324001</v>
      </c>
      <c r="G80" s="119">
        <f>(VLOOKUP($A80,'Occupancy Raw Data'!$B$8:$BE$45,'Occupancy Raw Data'!AL$3,FALSE))/100</f>
        <v>0.49552453531496504</v>
      </c>
      <c r="H80" s="99">
        <f>(VLOOKUP($A80,'Occupancy Raw Data'!$B$8:$BE$45,'Occupancy Raw Data'!AN$3,FALSE))/100</f>
        <v>0.65634391402931103</v>
      </c>
      <c r="I80" s="99">
        <f>(VLOOKUP($A80,'Occupancy Raw Data'!$B$8:$BE$45,'Occupancy Raw Data'!AO$3,FALSE))/100</f>
        <v>0.6772329596021891</v>
      </c>
      <c r="J80" s="119">
        <f>(VLOOKUP($A80,'Occupancy Raw Data'!$B$8:$BE$45,'Occupancy Raw Data'!AP$3,FALSE))/100</f>
        <v>0.66679565995305889</v>
      </c>
      <c r="K80" s="120">
        <f>(VLOOKUP($A80,'Occupancy Raw Data'!$B$8:$BE$45,'Occupancy Raw Data'!AR$3,FALSE))/100</f>
        <v>0.54449811829503292</v>
      </c>
      <c r="M80" s="121">
        <f>VLOOKUP($A80,'ADR Raw Data'!$B$6:$BE$43,'ADR Raw Data'!AG$1,FALSE)</f>
        <v>95.984116912151407</v>
      </c>
      <c r="N80" s="122">
        <f>VLOOKUP($A80,'ADR Raw Data'!$B$6:$BE$43,'ADR Raw Data'!AH$1,FALSE)</f>
        <v>96.803741401254101</v>
      </c>
      <c r="O80" s="122">
        <f>VLOOKUP($A80,'ADR Raw Data'!$B$6:$BE$43,'ADR Raw Data'!AI$1,FALSE)</f>
        <v>98.763541673235196</v>
      </c>
      <c r="P80" s="122">
        <f>VLOOKUP($A80,'ADR Raw Data'!$B$6:$BE$43,'ADR Raw Data'!AJ$1,FALSE)</f>
        <v>98.702070997800007</v>
      </c>
      <c r="Q80" s="122">
        <f>VLOOKUP($A80,'ADR Raw Data'!$B$6:$BE$43,'ADR Raw Data'!AK$1,FALSE)</f>
        <v>99.3370517959344</v>
      </c>
      <c r="R80" s="123">
        <f>VLOOKUP($A80,'ADR Raw Data'!$B$6:$BE$43,'ADR Raw Data'!AL$1,FALSE)</f>
        <v>97.989878032744102</v>
      </c>
      <c r="S80" s="122">
        <f>VLOOKUP($A80,'ADR Raw Data'!$B$6:$BE$43,'ADR Raw Data'!AN$1,FALSE)</f>
        <v>121.834466431756</v>
      </c>
      <c r="T80" s="122">
        <f>VLOOKUP($A80,'ADR Raw Data'!$B$6:$BE$43,'ADR Raw Data'!AO$1,FALSE)</f>
        <v>126.81724463798299</v>
      </c>
      <c r="U80" s="123">
        <f>VLOOKUP($A80,'ADR Raw Data'!$B$6:$BE$43,'ADR Raw Data'!AP$1,FALSE)</f>
        <v>124.366602995161</v>
      </c>
      <c r="V80" s="124">
        <f>VLOOKUP($A80,'ADR Raw Data'!$B$6:$BE$43,'ADR Raw Data'!AR$1,FALSE)</f>
        <v>107.226113183691</v>
      </c>
      <c r="X80" s="121">
        <f>VLOOKUP($A80,'RevPAR Raw Data'!$B$6:$BE$43,'RevPAR Raw Data'!AG$1,FALSE)</f>
        <v>42.091844218175197</v>
      </c>
      <c r="Y80" s="122">
        <f>VLOOKUP($A80,'RevPAR Raw Data'!$B$6:$BE$43,'RevPAR Raw Data'!AH$1,FALSE)</f>
        <v>47.743621890545697</v>
      </c>
      <c r="Z80" s="122">
        <f>VLOOKUP($A80,'RevPAR Raw Data'!$B$6:$BE$43,'RevPAR Raw Data'!AI$1,FALSE)</f>
        <v>49.955231951259599</v>
      </c>
      <c r="AA80" s="122">
        <f>VLOOKUP($A80,'RevPAR Raw Data'!$B$6:$BE$43,'RevPAR Raw Data'!AJ$1,FALSE)</f>
        <v>50.819468764139899</v>
      </c>
      <c r="AB80" s="122">
        <f>VLOOKUP($A80,'RevPAR Raw Data'!$B$6:$BE$43,'RevPAR Raw Data'!AK$1,FALSE)</f>
        <v>52.176910213215699</v>
      </c>
      <c r="AC80" s="123">
        <f>VLOOKUP($A80,'RevPAR Raw Data'!$B$6:$BE$43,'RevPAR Raw Data'!AL$1,FALSE)</f>
        <v>48.556388777745603</v>
      </c>
      <c r="AD80" s="122">
        <f>VLOOKUP($A80,'RevPAR Raw Data'!$B$6:$BE$43,'RevPAR Raw Data'!AN$1,FALSE)</f>
        <v>79.965310561491506</v>
      </c>
      <c r="AE80" s="122">
        <f>VLOOKUP($A80,'RevPAR Raw Data'!$B$6:$BE$43,'RevPAR Raw Data'!AO$1,FALSE)</f>
        <v>85.884817914776406</v>
      </c>
      <c r="AF80" s="123">
        <f>VLOOKUP($A80,'RevPAR Raw Data'!$B$6:$BE$43,'RevPAR Raw Data'!AP$1,FALSE)</f>
        <v>82.927111120279093</v>
      </c>
      <c r="AG80" s="124">
        <f>VLOOKUP($A80,'RevPAR Raw Data'!$B$6:$BE$43,'RevPAR Raw Data'!AR$1,FALSE)</f>
        <v>58.384416860610003</v>
      </c>
    </row>
    <row r="81" spans="1:33" x14ac:dyDescent="0.25">
      <c r="A81" s="101" t="s">
        <v>132</v>
      </c>
      <c r="B81" s="89">
        <f>(VLOOKUP($A80,'Occupancy Raw Data'!$B$8:$BE$51,'Occupancy Raw Data'!AT$3,FALSE))/100</f>
        <v>-6.4867622856059305E-3</v>
      </c>
      <c r="C81" s="90">
        <f>(VLOOKUP($A80,'Occupancy Raw Data'!$B$8:$BE$51,'Occupancy Raw Data'!AU$3,FALSE))/100</f>
        <v>6.9627951546577006E-3</v>
      </c>
      <c r="D81" s="90">
        <f>(VLOOKUP($A80,'Occupancy Raw Data'!$B$8:$BE$51,'Occupancy Raw Data'!AV$3,FALSE))/100</f>
        <v>-1.9547292263422899E-2</v>
      </c>
      <c r="E81" s="90">
        <f>(VLOOKUP($A80,'Occupancy Raw Data'!$B$8:$BE$51,'Occupancy Raw Data'!AW$3,FALSE))/100</f>
        <v>-5.0139700315597703E-2</v>
      </c>
      <c r="F81" s="90">
        <f>(VLOOKUP($A80,'Occupancy Raw Data'!$B$8:$BE$51,'Occupancy Raw Data'!AX$3,FALSE))/100</f>
        <v>-7.3065997206249594E-2</v>
      </c>
      <c r="G81" s="90">
        <f>(VLOOKUP($A80,'Occupancy Raw Data'!$B$8:$BE$51,'Occupancy Raw Data'!AY$3,FALSE))/100</f>
        <v>-3.0581896284449402E-2</v>
      </c>
      <c r="H81" s="91">
        <f>(VLOOKUP($A80,'Occupancy Raw Data'!$B$8:$BE$51,'Occupancy Raw Data'!BA$3,FALSE))/100</f>
        <v>-4.65691925936393E-2</v>
      </c>
      <c r="I81" s="91">
        <f>(VLOOKUP($A80,'Occupancy Raw Data'!$B$8:$BE$51,'Occupancy Raw Data'!BB$3,FALSE))/100</f>
        <v>-4.8021957713536095E-2</v>
      </c>
      <c r="J81" s="90">
        <f>(VLOOKUP($A80,'Occupancy Raw Data'!$B$8:$BE$51,'Occupancy Raw Data'!BC$3,FALSE))/100</f>
        <v>-4.7297186578749401E-2</v>
      </c>
      <c r="K81" s="92">
        <f>(VLOOKUP($A80,'Occupancy Raw Data'!$B$8:$BE$51,'Occupancy Raw Data'!BE$3,FALSE))/100</f>
        <v>-3.6519124497646598E-2</v>
      </c>
      <c r="M81" s="89">
        <f>(VLOOKUP($A80,'ADR Raw Data'!$B$6:$BE$49,'ADR Raw Data'!AT$1,FALSE))/100</f>
        <v>-1.12214109435983E-2</v>
      </c>
      <c r="N81" s="90">
        <f>(VLOOKUP($A80,'ADR Raw Data'!$B$6:$BE$49,'ADR Raw Data'!AU$1,FALSE))/100</f>
        <v>2.05532719333994E-3</v>
      </c>
      <c r="O81" s="90">
        <f>(VLOOKUP($A80,'ADR Raw Data'!$B$6:$BE$49,'ADR Raw Data'!AV$1,FALSE))/100</f>
        <v>1.2122899941475898E-3</v>
      </c>
      <c r="P81" s="90">
        <f>(VLOOKUP($A80,'ADR Raw Data'!$B$6:$BE$49,'ADR Raw Data'!AW$1,FALSE))/100</f>
        <v>-1.6961001387959002E-2</v>
      </c>
      <c r="Q81" s="90">
        <f>(VLOOKUP($A80,'ADR Raw Data'!$B$6:$BE$49,'ADR Raw Data'!AX$1,FALSE))/100</f>
        <v>-3.1664325112809401E-2</v>
      </c>
      <c r="R81" s="90">
        <f>(VLOOKUP($A80,'ADR Raw Data'!$B$6:$BE$49,'ADR Raw Data'!AY$1,FALSE))/100</f>
        <v>-1.24912968078512E-2</v>
      </c>
      <c r="S81" s="91">
        <f>(VLOOKUP($A80,'ADR Raw Data'!$B$6:$BE$49,'ADR Raw Data'!BA$1,FALSE))/100</f>
        <v>-1.0190863050553899E-2</v>
      </c>
      <c r="T81" s="91">
        <f>(VLOOKUP($A80,'ADR Raw Data'!$B$6:$BE$49,'ADR Raw Data'!BB$1,FALSE))/100</f>
        <v>1.3826919707773999E-2</v>
      </c>
      <c r="U81" s="90">
        <f>(VLOOKUP($A80,'ADR Raw Data'!$B$6:$BE$49,'ADR Raw Data'!BC$1,FALSE))/100</f>
        <v>2.1105470753252399E-3</v>
      </c>
      <c r="V81" s="92">
        <f>(VLOOKUP($A80,'ADR Raw Data'!$B$6:$BE$49,'ADR Raw Data'!BE$1,FALSE))/100</f>
        <v>-7.5342153551024305E-3</v>
      </c>
      <c r="X81" s="89">
        <f>(VLOOKUP($A80,'RevPAR Raw Data'!$B$6:$BE$49,'RevPAR Raw Data'!AT$1,FALSE))/100</f>
        <v>-1.7635382603904098E-2</v>
      </c>
      <c r="Y81" s="90">
        <f>(VLOOKUP($A80,'RevPAR Raw Data'!$B$6:$BE$49,'RevPAR Raw Data'!AU$1,FALSE))/100</f>
        <v>9.0324331702206703E-3</v>
      </c>
      <c r="Z81" s="90">
        <f>(VLOOKUP($A80,'RevPAR Raw Data'!$B$6:$BE$49,'RevPAR Raw Data'!AV$1,FALSE))/100</f>
        <v>-1.8358699256098902E-2</v>
      </c>
      <c r="AA81" s="90">
        <f>(VLOOKUP($A80,'RevPAR Raw Data'!$B$6:$BE$49,'RevPAR Raw Data'!AW$1,FALSE))/100</f>
        <v>-6.6250282176912104E-2</v>
      </c>
      <c r="AB81" s="90">
        <f>(VLOOKUP($A80,'RevPAR Raw Data'!$B$6:$BE$49,'RevPAR Raw Data'!AX$1,FALSE))/100</f>
        <v>-0.102416736828828</v>
      </c>
      <c r="AC81" s="90">
        <f>(VLOOKUP($A80,'RevPAR Raw Data'!$B$6:$BE$49,'RevPAR Raw Data'!AY$1,FALSE))/100</f>
        <v>-4.2691185548864696E-2</v>
      </c>
      <c r="AD81" s="91">
        <f>(VLOOKUP($A80,'RevPAR Raw Data'!$B$6:$BE$49,'RevPAR Raw Data'!BA$1,FALSE))/100</f>
        <v>-5.6285475380096602E-2</v>
      </c>
      <c r="AE81" s="91">
        <f>(VLOOKUP($A80,'RevPAR Raw Data'!$B$6:$BE$49,'RevPAR Raw Data'!BB$1,FALSE))/100</f>
        <v>-3.4859033759277298E-2</v>
      </c>
      <c r="AF81" s="90">
        <f>(VLOOKUP($A80,'RevPAR Raw Data'!$B$6:$BE$49,'RevPAR Raw Data'!BC$1,FALSE))/100</f>
        <v>-4.5286462442228996E-2</v>
      </c>
      <c r="AG81" s="92">
        <f>(VLOOKUP($A80,'RevPAR Raw Data'!$B$6:$BE$49,'RevPAR Raw Data'!BE$1,FALSE))/100</f>
        <v>-4.3778196904203995E-2</v>
      </c>
    </row>
    <row r="82" spans="1:33" x14ac:dyDescent="0.25">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5">
      <c r="A83" s="116" t="s">
        <v>87</v>
      </c>
      <c r="B83" s="117">
        <f>(VLOOKUP($A83,'Occupancy Raw Data'!$B$8:$BE$45,'Occupancy Raw Data'!AG$3,FALSE))/100</f>
        <v>0.53922471533824501</v>
      </c>
      <c r="C83" s="118">
        <f>(VLOOKUP($A83,'Occupancy Raw Data'!$B$8:$BE$45,'Occupancy Raw Data'!AH$3,FALSE))/100</f>
        <v>0.636888814467515</v>
      </c>
      <c r="D83" s="118">
        <f>(VLOOKUP($A83,'Occupancy Raw Data'!$B$8:$BE$45,'Occupancy Raw Data'!AI$3,FALSE))/100</f>
        <v>0.65363362357669108</v>
      </c>
      <c r="E83" s="118">
        <f>(VLOOKUP($A83,'Occupancy Raw Data'!$B$8:$BE$45,'Occupancy Raw Data'!AJ$3,FALSE))/100</f>
        <v>0.65715003348961798</v>
      </c>
      <c r="F83" s="118">
        <f>(VLOOKUP($A83,'Occupancy Raw Data'!$B$8:$BE$45,'Occupancy Raw Data'!AK$3,FALSE))/100</f>
        <v>0.63412592096450093</v>
      </c>
      <c r="G83" s="119">
        <f>(VLOOKUP($A83,'Occupancy Raw Data'!$B$8:$BE$45,'Occupancy Raw Data'!AL$3,FALSE))/100</f>
        <v>0.62420462156731404</v>
      </c>
      <c r="H83" s="99">
        <f>(VLOOKUP($A83,'Occupancy Raw Data'!$B$8:$BE$45,'Occupancy Raw Data'!AN$3,FALSE))/100</f>
        <v>0.71127762893502999</v>
      </c>
      <c r="I83" s="99">
        <f>(VLOOKUP($A83,'Occupancy Raw Data'!$B$8:$BE$45,'Occupancy Raw Data'!AO$3,FALSE))/100</f>
        <v>0.72325016744809101</v>
      </c>
      <c r="J83" s="119">
        <f>(VLOOKUP($A83,'Occupancy Raw Data'!$B$8:$BE$45,'Occupancy Raw Data'!AP$3,FALSE))/100</f>
        <v>0.71726389819156</v>
      </c>
      <c r="K83" s="120">
        <f>(VLOOKUP($A83,'Occupancy Raw Data'!$B$8:$BE$45,'Occupancy Raw Data'!AR$3,FALSE))/100</f>
        <v>0.65079298631709803</v>
      </c>
      <c r="M83" s="121">
        <f>VLOOKUP($A83,'ADR Raw Data'!$B$6:$BE$43,'ADR Raw Data'!AG$1,FALSE)</f>
        <v>85.218051114043902</v>
      </c>
      <c r="N83" s="122">
        <f>VLOOKUP($A83,'ADR Raw Data'!$B$6:$BE$43,'ADR Raw Data'!AH$1,FALSE)</f>
        <v>88.369295214933601</v>
      </c>
      <c r="O83" s="122">
        <f>VLOOKUP($A83,'ADR Raw Data'!$B$6:$BE$43,'ADR Raw Data'!AI$1,FALSE)</f>
        <v>89.833178167029502</v>
      </c>
      <c r="P83" s="122">
        <f>VLOOKUP($A83,'ADR Raw Data'!$B$6:$BE$43,'ADR Raw Data'!AJ$1,FALSE)</f>
        <v>89.665223639954107</v>
      </c>
      <c r="Q83" s="122">
        <f>VLOOKUP($A83,'ADR Raw Data'!$B$6:$BE$43,'ADR Raw Data'!AK$1,FALSE)</f>
        <v>87.598180360443607</v>
      </c>
      <c r="R83" s="123">
        <f>VLOOKUP($A83,'ADR Raw Data'!$B$6:$BE$43,'ADR Raw Data'!AL$1,FALSE)</f>
        <v>88.247620340688002</v>
      </c>
      <c r="S83" s="122">
        <f>VLOOKUP($A83,'ADR Raw Data'!$B$6:$BE$43,'ADR Raw Data'!AN$1,FALSE)</f>
        <v>94.656606097345602</v>
      </c>
      <c r="T83" s="122">
        <f>VLOOKUP($A83,'ADR Raw Data'!$B$6:$BE$43,'ADR Raw Data'!AO$1,FALSE)</f>
        <v>96.735483064189296</v>
      </c>
      <c r="U83" s="123">
        <f>VLOOKUP($A83,'ADR Raw Data'!$B$6:$BE$43,'ADR Raw Data'!AP$1,FALSE)</f>
        <v>95.704719712268002</v>
      </c>
      <c r="V83" s="124">
        <f>VLOOKUP($A83,'ADR Raw Data'!$B$6:$BE$43,'ADR Raw Data'!AR$1,FALSE)</f>
        <v>90.595836078770105</v>
      </c>
      <c r="X83" s="121">
        <f>VLOOKUP($A83,'RevPAR Raw Data'!$B$6:$BE$43,'RevPAR Raw Data'!AG$1,FALSE)</f>
        <v>45.951679353650299</v>
      </c>
      <c r="Y83" s="122">
        <f>VLOOKUP($A83,'RevPAR Raw Data'!$B$6:$BE$43,'RevPAR Raw Data'!AH$1,FALSE)</f>
        <v>56.2814156647689</v>
      </c>
      <c r="Z83" s="122">
        <f>VLOOKUP($A83,'RevPAR Raw Data'!$B$6:$BE$43,'RevPAR Raw Data'!AI$1,FALSE)</f>
        <v>58.717985762726002</v>
      </c>
      <c r="AA83" s="122">
        <f>VLOOKUP($A83,'RevPAR Raw Data'!$B$6:$BE$43,'RevPAR Raw Data'!AJ$1,FALSE)</f>
        <v>58.923504717849902</v>
      </c>
      <c r="AB83" s="122">
        <f>VLOOKUP($A83,'RevPAR Raw Data'!$B$6:$BE$43,'RevPAR Raw Data'!AK$1,FALSE)</f>
        <v>55.548276795880703</v>
      </c>
      <c r="AC83" s="123">
        <f>VLOOKUP($A83,'RevPAR Raw Data'!$B$6:$BE$43,'RevPAR Raw Data'!AL$1,FALSE)</f>
        <v>55.084572458975202</v>
      </c>
      <c r="AD83" s="122">
        <f>VLOOKUP($A83,'RevPAR Raw Data'!$B$6:$BE$43,'RevPAR Raw Data'!AN$1,FALSE)</f>
        <v>67.327126347957105</v>
      </c>
      <c r="AE83" s="122">
        <f>VLOOKUP($A83,'RevPAR Raw Data'!$B$6:$BE$43,'RevPAR Raw Data'!AO$1,FALSE)</f>
        <v>69.963954324346901</v>
      </c>
      <c r="AF83" s="123">
        <f>VLOOKUP($A83,'RevPAR Raw Data'!$B$6:$BE$43,'RevPAR Raw Data'!AP$1,FALSE)</f>
        <v>68.645540336151996</v>
      </c>
      <c r="AG83" s="124">
        <f>VLOOKUP($A83,'RevPAR Raw Data'!$B$6:$BE$43,'RevPAR Raw Data'!AR$1,FALSE)</f>
        <v>58.959134709597102</v>
      </c>
    </row>
    <row r="84" spans="1:33" x14ac:dyDescent="0.25">
      <c r="A84" s="101" t="s">
        <v>132</v>
      </c>
      <c r="B84" s="89">
        <f>(VLOOKUP($A83,'Occupancy Raw Data'!$B$8:$BE$51,'Occupancy Raw Data'!AT$3,FALSE))/100</f>
        <v>-1.8977952384232898E-2</v>
      </c>
      <c r="C84" s="90">
        <f>(VLOOKUP($A83,'Occupancy Raw Data'!$B$8:$BE$51,'Occupancy Raw Data'!AU$3,FALSE))/100</f>
        <v>4.40937178889419E-3</v>
      </c>
      <c r="D84" s="90">
        <f>(VLOOKUP($A83,'Occupancy Raw Data'!$B$8:$BE$51,'Occupancy Raw Data'!AV$3,FALSE))/100</f>
        <v>-2.2658904320272601E-2</v>
      </c>
      <c r="E84" s="90">
        <f>(VLOOKUP($A83,'Occupancy Raw Data'!$B$8:$BE$51,'Occupancy Raw Data'!AW$3,FALSE))/100</f>
        <v>-3.5018322034815599E-2</v>
      </c>
      <c r="F84" s="90">
        <f>(VLOOKUP($A83,'Occupancy Raw Data'!$B$8:$BE$51,'Occupancy Raw Data'!AX$3,FALSE))/100</f>
        <v>-2.3582091775831201E-2</v>
      </c>
      <c r="G84" s="90">
        <f>(VLOOKUP($A83,'Occupancy Raw Data'!$B$8:$BE$51,'Occupancy Raw Data'!AY$3,FALSE))/100</f>
        <v>-1.9463538166856201E-2</v>
      </c>
      <c r="H84" s="91">
        <f>(VLOOKUP($A83,'Occupancy Raw Data'!$B$8:$BE$51,'Occupancy Raw Data'!BA$3,FALSE))/100</f>
        <v>1.41799576429106E-2</v>
      </c>
      <c r="I84" s="91">
        <f>(VLOOKUP($A83,'Occupancy Raw Data'!$B$8:$BE$51,'Occupancy Raw Data'!BB$3,FALSE))/100</f>
        <v>-1.8048161636551499E-2</v>
      </c>
      <c r="J84" s="90">
        <f>(VLOOKUP($A83,'Occupancy Raw Data'!$B$8:$BE$51,'Occupancy Raw Data'!BC$3,FALSE))/100</f>
        <v>-2.32870253038122E-3</v>
      </c>
      <c r="K84" s="92">
        <f>(VLOOKUP($A83,'Occupancy Raw Data'!$B$8:$BE$51,'Occupancy Raw Data'!BE$3,FALSE))/100</f>
        <v>-1.41316694843736E-2</v>
      </c>
      <c r="M84" s="89">
        <f>(VLOOKUP($A83,'ADR Raw Data'!$B$6:$BE$49,'ADR Raw Data'!AT$1,FALSE))/100</f>
        <v>-2.9606224067741599E-3</v>
      </c>
      <c r="N84" s="90">
        <f>(VLOOKUP($A83,'ADR Raw Data'!$B$6:$BE$49,'ADR Raw Data'!AU$1,FALSE))/100</f>
        <v>-8.7456065040236695E-3</v>
      </c>
      <c r="O84" s="90">
        <f>(VLOOKUP($A83,'ADR Raw Data'!$B$6:$BE$49,'ADR Raw Data'!AV$1,FALSE))/100</f>
        <v>-1.7112528188660502E-2</v>
      </c>
      <c r="P84" s="90">
        <f>(VLOOKUP($A83,'ADR Raw Data'!$B$6:$BE$49,'ADR Raw Data'!AW$1,FALSE))/100</f>
        <v>-1.3930094316821899E-2</v>
      </c>
      <c r="Q84" s="90">
        <f>(VLOOKUP($A83,'ADR Raw Data'!$B$6:$BE$49,'ADR Raw Data'!AX$1,FALSE))/100</f>
        <v>-6.9873133327893596E-3</v>
      </c>
      <c r="R84" s="90">
        <f>(VLOOKUP($A83,'ADR Raw Data'!$B$6:$BE$49,'ADR Raw Data'!AY$1,FALSE))/100</f>
        <v>-1.04222486332978E-2</v>
      </c>
      <c r="S84" s="91">
        <f>(VLOOKUP($A83,'ADR Raw Data'!$B$6:$BE$49,'ADR Raw Data'!BA$1,FALSE))/100</f>
        <v>-8.86226275662437E-3</v>
      </c>
      <c r="T84" s="91">
        <f>(VLOOKUP($A83,'ADR Raw Data'!$B$6:$BE$49,'ADR Raw Data'!BB$1,FALSE))/100</f>
        <v>-9.5725049306047312E-3</v>
      </c>
      <c r="U84" s="90">
        <f>(VLOOKUP($A83,'ADR Raw Data'!$B$6:$BE$49,'ADR Raw Data'!BC$1,FALSE))/100</f>
        <v>-9.4037288243181711E-3</v>
      </c>
      <c r="V84" s="92">
        <f>(VLOOKUP($A83,'ADR Raw Data'!$B$6:$BE$49,'ADR Raw Data'!BE$1,FALSE))/100</f>
        <v>-9.7839273481715502E-3</v>
      </c>
      <c r="X84" s="89">
        <f>(VLOOKUP($A83,'RevPAR Raw Data'!$B$6:$BE$49,'RevPAR Raw Data'!AT$1,FALSE))/100</f>
        <v>-2.1882388239943599E-2</v>
      </c>
      <c r="Y84" s="90">
        <f>(VLOOKUP($A83,'RevPAR Raw Data'!$B$6:$BE$49,'RevPAR Raw Data'!AU$1,FALSE))/100</f>
        <v>-4.3747973457250802E-3</v>
      </c>
      <c r="Z84" s="90">
        <f>(VLOOKUP($A83,'RevPAR Raw Data'!$B$6:$BE$49,'RevPAR Raw Data'!AV$1,FALSE))/100</f>
        <v>-3.9383681370028303E-2</v>
      </c>
      <c r="AA84" s="90">
        <f>(VLOOKUP($A83,'RevPAR Raw Data'!$B$6:$BE$49,'RevPAR Raw Data'!AW$1,FALSE))/100</f>
        <v>-4.8460607822875798E-2</v>
      </c>
      <c r="AB84" s="90">
        <f>(VLOOKUP($A83,'RevPAR Raw Data'!$B$6:$BE$49,'RevPAR Raw Data'!AX$1,FALSE))/100</f>
        <v>-3.0404629644340198E-2</v>
      </c>
      <c r="AC84" s="90">
        <f>(VLOOKUP($A83,'RevPAR Raw Data'!$B$6:$BE$49,'RevPAR Raw Data'!AY$1,FALSE))/100</f>
        <v>-2.96829329660953E-2</v>
      </c>
      <c r="AD84" s="91">
        <f>(VLOOKUP($A83,'RevPAR Raw Data'!$B$6:$BE$49,'RevPAR Raw Data'!BA$1,FALSE))/100</f>
        <v>5.1920283757769699E-3</v>
      </c>
      <c r="AE84" s="91">
        <f>(VLOOKUP($A83,'RevPAR Raw Data'!$B$6:$BE$49,'RevPAR Raw Data'!BB$1,FALSE))/100</f>
        <v>-2.7447900450902001E-2</v>
      </c>
      <c r="AF84" s="90">
        <f>(VLOOKUP($A83,'RevPAR Raw Data'!$B$6:$BE$49,'RevPAR Raw Data'!BC$1,FALSE))/100</f>
        <v>-1.1710532867591099E-2</v>
      </c>
      <c r="AG84" s="92">
        <f>(VLOOKUP($A83,'RevPAR Raw Data'!$B$6:$BE$49,'RevPAR Raw Data'!BE$1,FALSE))/100</f>
        <v>-2.3777333605001699E-2</v>
      </c>
    </row>
    <row r="85" spans="1:33" x14ac:dyDescent="0.25">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5">
      <c r="A86" s="116" t="s">
        <v>32</v>
      </c>
      <c r="B86" s="117">
        <f>(VLOOKUP($A86,'Occupancy Raw Data'!$B$8:$BE$45,'Occupancy Raw Data'!AG$3,FALSE))/100</f>
        <v>0.49179516197481904</v>
      </c>
      <c r="C86" s="118">
        <f>(VLOOKUP($A86,'Occupancy Raw Data'!$B$8:$BE$45,'Occupancy Raw Data'!AH$3,FALSE))/100</f>
        <v>0.55347890573746494</v>
      </c>
      <c r="D86" s="118">
        <f>(VLOOKUP($A86,'Occupancy Raw Data'!$B$8:$BE$45,'Occupancy Raw Data'!AI$3,FALSE))/100</f>
        <v>0.59177574132090005</v>
      </c>
      <c r="E86" s="118">
        <f>(VLOOKUP($A86,'Occupancy Raw Data'!$B$8:$BE$45,'Occupancy Raw Data'!AJ$3,FALSE))/100</f>
        <v>0.629056133022456</v>
      </c>
      <c r="F86" s="118">
        <f>(VLOOKUP($A86,'Occupancy Raw Data'!$B$8:$BE$45,'Occupancy Raw Data'!AK$3,FALSE))/100</f>
        <v>0.62808545417987705</v>
      </c>
      <c r="G86" s="119">
        <f>(VLOOKUP($A86,'Occupancy Raw Data'!$B$8:$BE$45,'Occupancy Raw Data'!AL$3,FALSE))/100</f>
        <v>0.57883827924710307</v>
      </c>
      <c r="H86" s="99">
        <f>(VLOOKUP($A86,'Occupancy Raw Data'!$B$8:$BE$45,'Occupancy Raw Data'!AN$3,FALSE))/100</f>
        <v>0.67962593626659895</v>
      </c>
      <c r="I86" s="99">
        <f>(VLOOKUP($A86,'Occupancy Raw Data'!$B$8:$BE$45,'Occupancy Raw Data'!AO$3,FALSE))/100</f>
        <v>0.67452017086243699</v>
      </c>
      <c r="J86" s="119">
        <f>(VLOOKUP($A86,'Occupancy Raw Data'!$B$8:$BE$45,'Occupancy Raw Data'!AP$3,FALSE))/100</f>
        <v>0.67707305356451797</v>
      </c>
      <c r="K86" s="120">
        <f>(VLOOKUP($A86,'Occupancy Raw Data'!$B$8:$BE$45,'Occupancy Raw Data'!AR$3,FALSE))/100</f>
        <v>0.60690535762350795</v>
      </c>
      <c r="M86" s="121">
        <f>VLOOKUP($A86,'ADR Raw Data'!$B$6:$BE$43,'ADR Raw Data'!AG$1,FALSE)</f>
        <v>76.5573504889975</v>
      </c>
      <c r="N86" s="122">
        <f>VLOOKUP($A86,'ADR Raw Data'!$B$6:$BE$43,'ADR Raw Data'!AH$1,FALSE)</f>
        <v>82.309468135229295</v>
      </c>
      <c r="O86" s="122">
        <f>VLOOKUP($A86,'ADR Raw Data'!$B$6:$BE$43,'ADR Raw Data'!AI$1,FALSE)</f>
        <v>87.270923083025707</v>
      </c>
      <c r="P86" s="122">
        <f>VLOOKUP($A86,'ADR Raw Data'!$B$6:$BE$43,'ADR Raw Data'!AJ$1,FALSE)</f>
        <v>91.140169346363507</v>
      </c>
      <c r="Q86" s="122">
        <f>VLOOKUP($A86,'ADR Raw Data'!$B$6:$BE$43,'ADR Raw Data'!AK$1,FALSE)</f>
        <v>91.198783874118206</v>
      </c>
      <c r="R86" s="123">
        <f>VLOOKUP($A86,'ADR Raw Data'!$B$6:$BE$43,'ADR Raw Data'!AL$1,FALSE)</f>
        <v>86.194996139294204</v>
      </c>
      <c r="S86" s="122">
        <f>VLOOKUP($A86,'ADR Raw Data'!$B$6:$BE$43,'ADR Raw Data'!AN$1,FALSE)</f>
        <v>100.266476142833</v>
      </c>
      <c r="T86" s="122">
        <f>VLOOKUP($A86,'ADR Raw Data'!$B$6:$BE$43,'ADR Raw Data'!AO$1,FALSE)</f>
        <v>100.187927237286</v>
      </c>
      <c r="U86" s="123">
        <f>VLOOKUP($A86,'ADR Raw Data'!$B$6:$BE$43,'ADR Raw Data'!AP$1,FALSE)</f>
        <v>100.227349773152</v>
      </c>
      <c r="V86" s="124">
        <f>VLOOKUP($A86,'ADR Raw Data'!$B$6:$BE$43,'ADR Raw Data'!AR$1,FALSE)</f>
        <v>90.667770967588197</v>
      </c>
      <c r="X86" s="121">
        <f>VLOOKUP($A86,'RevPAR Raw Data'!$B$6:$BE$43,'RevPAR Raw Data'!AG$1,FALSE)</f>
        <v>37.650534584099503</v>
      </c>
      <c r="Y86" s="122">
        <f>VLOOKUP($A86,'RevPAR Raw Data'!$B$6:$BE$43,'RevPAR Raw Data'!AH$1,FALSE)</f>
        <v>45.556554355319498</v>
      </c>
      <c r="Z86" s="122">
        <f>VLOOKUP($A86,'RevPAR Raw Data'!$B$6:$BE$43,'RevPAR Raw Data'!AI$1,FALSE)</f>
        <v>51.644815203216801</v>
      </c>
      <c r="AA86" s="122">
        <f>VLOOKUP($A86,'RevPAR Raw Data'!$B$6:$BE$43,'RevPAR Raw Data'!AJ$1,FALSE)</f>
        <v>57.332282492035198</v>
      </c>
      <c r="AB86" s="122">
        <f>VLOOKUP($A86,'RevPAR Raw Data'!$B$6:$BE$43,'RevPAR Raw Data'!AK$1,FALSE)</f>
        <v>57.280629590228003</v>
      </c>
      <c r="AC86" s="123">
        <f>VLOOKUP($A86,'RevPAR Raw Data'!$B$6:$BE$43,'RevPAR Raw Data'!AL$1,FALSE)</f>
        <v>49.892963244979804</v>
      </c>
      <c r="AD86" s="122">
        <f>VLOOKUP($A86,'RevPAR Raw Data'!$B$6:$BE$43,'RevPAR Raw Data'!AN$1,FALSE)</f>
        <v>68.143697724725996</v>
      </c>
      <c r="AE86" s="122">
        <f>VLOOKUP($A86,'RevPAR Raw Data'!$B$6:$BE$43,'RevPAR Raw Data'!AO$1,FALSE)</f>
        <v>67.578777798448101</v>
      </c>
      <c r="AF86" s="123">
        <f>VLOOKUP($A86,'RevPAR Raw Data'!$B$6:$BE$43,'RevPAR Raw Data'!AP$1,FALSE)</f>
        <v>67.861237761587105</v>
      </c>
      <c r="AG86" s="124">
        <f>VLOOKUP($A86,'RevPAR Raw Data'!$B$6:$BE$43,'RevPAR Raw Data'!AR$1,FALSE)</f>
        <v>55.026755964010398</v>
      </c>
    </row>
    <row r="87" spans="1:33" x14ac:dyDescent="0.25">
      <c r="A87" s="101" t="s">
        <v>132</v>
      </c>
      <c r="B87" s="89">
        <f>(VLOOKUP($A86,'Occupancy Raw Data'!$B$8:$BE$51,'Occupancy Raw Data'!AT$3,FALSE))/100</f>
        <v>2.00656191079976E-2</v>
      </c>
      <c r="C87" s="90">
        <f>(VLOOKUP($A86,'Occupancy Raw Data'!$B$8:$BE$51,'Occupancy Raw Data'!AU$3,FALSE))/100</f>
        <v>-1.38783109395045E-2</v>
      </c>
      <c r="D87" s="90">
        <f>(VLOOKUP($A86,'Occupancy Raw Data'!$B$8:$BE$51,'Occupancy Raw Data'!AV$3,FALSE))/100</f>
        <v>-2.2521101955002499E-2</v>
      </c>
      <c r="E87" s="90">
        <f>(VLOOKUP($A86,'Occupancy Raw Data'!$B$8:$BE$51,'Occupancy Raw Data'!AW$3,FALSE))/100</f>
        <v>-8.9214410015947196E-3</v>
      </c>
      <c r="F87" s="90">
        <f>(VLOOKUP($A86,'Occupancy Raw Data'!$B$8:$BE$51,'Occupancy Raw Data'!AX$3,FALSE))/100</f>
        <v>-2.4275574632061502E-2</v>
      </c>
      <c r="G87" s="90">
        <f>(VLOOKUP($A86,'Occupancy Raw Data'!$B$8:$BE$51,'Occupancy Raw Data'!AY$3,FALSE))/100</f>
        <v>-1.12867737801768E-2</v>
      </c>
      <c r="H87" s="91">
        <f>(VLOOKUP($A86,'Occupancy Raw Data'!$B$8:$BE$51,'Occupancy Raw Data'!BA$3,FALSE))/100</f>
        <v>-1.9592721005283798E-2</v>
      </c>
      <c r="I87" s="91">
        <f>(VLOOKUP($A86,'Occupancy Raw Data'!$B$8:$BE$51,'Occupancy Raw Data'!BB$3,FALSE))/100</f>
        <v>-3.0599875436254899E-2</v>
      </c>
      <c r="J87" s="90">
        <f>(VLOOKUP($A86,'Occupancy Raw Data'!$B$8:$BE$51,'Occupancy Raw Data'!BC$3,FALSE))/100</f>
        <v>-2.5106616456296801E-2</v>
      </c>
      <c r="K87" s="92">
        <f>(VLOOKUP($A86,'Occupancy Raw Data'!$B$8:$BE$51,'Occupancy Raw Data'!BE$3,FALSE))/100</f>
        <v>-1.5889248431936599E-2</v>
      </c>
      <c r="M87" s="89">
        <f>(VLOOKUP($A86,'ADR Raw Data'!$B$6:$BE$49,'ADR Raw Data'!AT$1,FALSE))/100</f>
        <v>-1.4520301923275301E-2</v>
      </c>
      <c r="N87" s="90">
        <f>(VLOOKUP($A86,'ADR Raw Data'!$B$6:$BE$49,'ADR Raw Data'!AU$1,FALSE))/100</f>
        <v>-1.2367378818876699E-2</v>
      </c>
      <c r="O87" s="90">
        <f>(VLOOKUP($A86,'ADR Raw Data'!$B$6:$BE$49,'ADR Raw Data'!AV$1,FALSE))/100</f>
        <v>-1.07220922502835E-2</v>
      </c>
      <c r="P87" s="90">
        <f>(VLOOKUP($A86,'ADR Raw Data'!$B$6:$BE$49,'ADR Raw Data'!AW$1,FALSE))/100</f>
        <v>7.9071701662634993E-3</v>
      </c>
      <c r="Q87" s="90">
        <f>(VLOOKUP($A86,'ADR Raw Data'!$B$6:$BE$49,'ADR Raw Data'!AX$1,FALSE))/100</f>
        <v>-1.26913220458734E-2</v>
      </c>
      <c r="R87" s="90">
        <f>(VLOOKUP($A86,'ADR Raw Data'!$B$6:$BE$49,'ADR Raw Data'!AY$1,FALSE))/100</f>
        <v>-8.5645545685528197E-3</v>
      </c>
      <c r="S87" s="91">
        <f>(VLOOKUP($A86,'ADR Raw Data'!$B$6:$BE$49,'ADR Raw Data'!BA$1,FALSE))/100</f>
        <v>-2.2274474892430098E-2</v>
      </c>
      <c r="T87" s="91">
        <f>(VLOOKUP($A86,'ADR Raw Data'!$B$6:$BE$49,'ADR Raw Data'!BB$1,FALSE))/100</f>
        <v>-6.3551340894743092E-4</v>
      </c>
      <c r="U87" s="90">
        <f>(VLOOKUP($A86,'ADR Raw Data'!$B$6:$BE$49,'ADR Raw Data'!BC$1,FALSE))/100</f>
        <v>-1.15551819138909E-2</v>
      </c>
      <c r="V87" s="92">
        <f>(VLOOKUP($A86,'ADR Raw Data'!$B$6:$BE$49,'ADR Raw Data'!BE$1,FALSE))/100</f>
        <v>-1.02483405712068E-2</v>
      </c>
      <c r="X87" s="89">
        <f>(VLOOKUP($A86,'RevPAR Raw Data'!$B$6:$BE$49,'RevPAR Raw Data'!AT$1,FALSE))/100</f>
        <v>5.2539583369967001E-3</v>
      </c>
      <c r="Y87" s="90">
        <f>(VLOOKUP($A86,'RevPAR Raw Data'!$B$6:$BE$49,'RevPAR Raw Data'!AU$1,FALSE))/100</f>
        <v>-2.60740514296262E-2</v>
      </c>
      <c r="Z87" s="90">
        <f>(VLOOKUP($A86,'RevPAR Raw Data'!$B$6:$BE$49,'RevPAR Raw Data'!AV$1,FALSE))/100</f>
        <v>-3.3001720872546401E-2</v>
      </c>
      <c r="AA87" s="90">
        <f>(VLOOKUP($A86,'RevPAR Raw Data'!$B$6:$BE$49,'RevPAR Raw Data'!AW$1,FALSE))/100</f>
        <v>-1.08481418745911E-3</v>
      </c>
      <c r="AB87" s="90">
        <f>(VLOOKUP($A86,'RevPAR Raw Data'!$B$6:$BE$49,'RevPAR Raw Data'!AX$1,FALSE))/100</f>
        <v>-3.66588075424309E-2</v>
      </c>
      <c r="AC87" s="90">
        <f>(VLOOKUP($A86,'RevPAR Raw Data'!$B$6:$BE$49,'RevPAR Raw Data'!AY$1,FALSE))/100</f>
        <v>-1.97546621587864E-2</v>
      </c>
      <c r="AD87" s="91">
        <f>(VLOOKUP($A86,'RevPAR Raw Data'!$B$6:$BE$49,'RevPAR Raw Data'!BA$1,FALSE))/100</f>
        <v>-4.1430778325607404E-2</v>
      </c>
      <c r="AE87" s="91">
        <f>(VLOOKUP($A86,'RevPAR Raw Data'!$B$6:$BE$49,'RevPAR Raw Data'!BB$1,FALSE))/100</f>
        <v>-3.12159422140505E-2</v>
      </c>
      <c r="AF87" s="90">
        <f>(VLOOKUP($A86,'RevPAR Raw Data'!$B$6:$BE$49,'RevPAR Raw Data'!BC$1,FALSE))/100</f>
        <v>-3.6371686849792903E-2</v>
      </c>
      <c r="AG87" s="92">
        <f>(VLOOKUP($A86,'RevPAR Raw Data'!$B$6:$BE$49,'RevPAR Raw Data'!BE$1,FALSE))/100</f>
        <v>-2.5974750573792397E-2</v>
      </c>
    </row>
    <row r="88" spans="1:33" x14ac:dyDescent="0.25">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5">
      <c r="A89" s="116" t="s">
        <v>88</v>
      </c>
      <c r="B89" s="117">
        <f>(VLOOKUP($A89,'Occupancy Raw Data'!$B$8:$BE$45,'Occupancy Raw Data'!AG$3,FALSE))/100</f>
        <v>0.54975429975429901</v>
      </c>
      <c r="C89" s="118">
        <f>(VLOOKUP($A89,'Occupancy Raw Data'!$B$8:$BE$45,'Occupancy Raw Data'!AH$3,FALSE))/100</f>
        <v>0.60885398385398293</v>
      </c>
      <c r="D89" s="118">
        <f>(VLOOKUP($A89,'Occupancy Raw Data'!$B$8:$BE$45,'Occupancy Raw Data'!AI$3,FALSE))/100</f>
        <v>0.61894524394524308</v>
      </c>
      <c r="E89" s="118">
        <f>(VLOOKUP($A89,'Occupancy Raw Data'!$B$8:$BE$45,'Occupancy Raw Data'!AJ$3,FALSE))/100</f>
        <v>0.62442962442962402</v>
      </c>
      <c r="F89" s="118">
        <f>(VLOOKUP($A89,'Occupancy Raw Data'!$B$8:$BE$45,'Occupancy Raw Data'!AK$3,FALSE))/100</f>
        <v>0.61087223587223494</v>
      </c>
      <c r="G89" s="119">
        <f>(VLOOKUP($A89,'Occupancy Raw Data'!$B$8:$BE$45,'Occupancy Raw Data'!AL$3,FALSE))/100</f>
        <v>0.60257107757107697</v>
      </c>
      <c r="H89" s="99">
        <f>(VLOOKUP($A89,'Occupancy Raw Data'!$B$8:$BE$45,'Occupancy Raw Data'!AN$3,FALSE))/100</f>
        <v>0.70573008073007992</v>
      </c>
      <c r="I89" s="99">
        <f>(VLOOKUP($A89,'Occupancy Raw Data'!$B$8:$BE$45,'Occupancy Raw Data'!AO$3,FALSE))/100</f>
        <v>0.70840645840645811</v>
      </c>
      <c r="J89" s="119">
        <f>(VLOOKUP($A89,'Occupancy Raw Data'!$B$8:$BE$45,'Occupancy Raw Data'!AP$3,FALSE))/100</f>
        <v>0.70706826956826907</v>
      </c>
      <c r="K89" s="120">
        <f>(VLOOKUP($A89,'Occupancy Raw Data'!$B$8:$BE$45,'Occupancy Raw Data'!AR$3,FALSE))/100</f>
        <v>0.632427418141703</v>
      </c>
      <c r="M89" s="121">
        <f>VLOOKUP($A89,'ADR Raw Data'!$B$6:$BE$43,'ADR Raw Data'!AG$1,FALSE)</f>
        <v>101.861538651237</v>
      </c>
      <c r="N89" s="122">
        <f>VLOOKUP($A89,'ADR Raw Data'!$B$6:$BE$43,'ADR Raw Data'!AH$1,FALSE)</f>
        <v>106.995563731354</v>
      </c>
      <c r="O89" s="122">
        <f>VLOOKUP($A89,'ADR Raw Data'!$B$6:$BE$43,'ADR Raw Data'!AI$1,FALSE)</f>
        <v>109.17175742539099</v>
      </c>
      <c r="P89" s="122">
        <f>VLOOKUP($A89,'ADR Raw Data'!$B$6:$BE$43,'ADR Raw Data'!AJ$1,FALSE)</f>
        <v>109.588090654862</v>
      </c>
      <c r="Q89" s="122">
        <f>VLOOKUP($A89,'ADR Raw Data'!$B$6:$BE$43,'ADR Raw Data'!AK$1,FALSE)</f>
        <v>106.517972254542</v>
      </c>
      <c r="R89" s="123">
        <f>VLOOKUP($A89,'ADR Raw Data'!$B$6:$BE$43,'ADR Raw Data'!AL$1,FALSE)</f>
        <v>106.94630667550101</v>
      </c>
      <c r="S89" s="122">
        <f>VLOOKUP($A89,'ADR Raw Data'!$B$6:$BE$43,'ADR Raw Data'!AN$1,FALSE)</f>
        <v>117.3517291576</v>
      </c>
      <c r="T89" s="122">
        <f>VLOOKUP($A89,'ADR Raw Data'!$B$6:$BE$43,'ADR Raw Data'!AO$1,FALSE)</f>
        <v>117.943846017589</v>
      </c>
      <c r="U89" s="123">
        <f>VLOOKUP($A89,'ADR Raw Data'!$B$6:$BE$43,'ADR Raw Data'!AP$1,FALSE)</f>
        <v>117.648347904191</v>
      </c>
      <c r="V89" s="124">
        <f>VLOOKUP($A89,'ADR Raw Data'!$B$6:$BE$43,'ADR Raw Data'!AR$1,FALSE)</f>
        <v>110.36491411694701</v>
      </c>
      <c r="X89" s="121">
        <f>VLOOKUP($A89,'RevPAR Raw Data'!$B$6:$BE$43,'RevPAR Raw Data'!AG$1,FALSE)</f>
        <v>55.9988188531063</v>
      </c>
      <c r="Y89" s="122">
        <f>VLOOKUP($A89,'RevPAR Raw Data'!$B$6:$BE$43,'RevPAR Raw Data'!AH$1,FALSE)</f>
        <v>65.144675232537693</v>
      </c>
      <c r="Z89" s="122">
        <f>VLOOKUP($A89,'RevPAR Raw Data'!$B$6:$BE$43,'RevPAR Raw Data'!AI$1,FALSE)</f>
        <v>67.571340031589997</v>
      </c>
      <c r="AA89" s="122">
        <f>VLOOKUP($A89,'RevPAR Raw Data'!$B$6:$BE$43,'RevPAR Raw Data'!AJ$1,FALSE)</f>
        <v>68.430050289575206</v>
      </c>
      <c r="AB89" s="122">
        <f>VLOOKUP($A89,'RevPAR Raw Data'!$B$6:$BE$43,'RevPAR Raw Data'!AK$1,FALSE)</f>
        <v>65.068871871709305</v>
      </c>
      <c r="AC89" s="123">
        <f>VLOOKUP($A89,'RevPAR Raw Data'!$B$6:$BE$43,'RevPAR Raw Data'!AL$1,FALSE)</f>
        <v>64.442751255703698</v>
      </c>
      <c r="AD89" s="122">
        <f>VLOOKUP($A89,'RevPAR Raw Data'!$B$6:$BE$43,'RevPAR Raw Data'!AN$1,FALSE)</f>
        <v>82.818645292207705</v>
      </c>
      <c r="AE89" s="122">
        <f>VLOOKUP($A89,'RevPAR Raw Data'!$B$6:$BE$43,'RevPAR Raw Data'!AO$1,FALSE)</f>
        <v>83.552182248157195</v>
      </c>
      <c r="AF89" s="123">
        <f>VLOOKUP($A89,'RevPAR Raw Data'!$B$6:$BE$43,'RevPAR Raw Data'!AP$1,FALSE)</f>
        <v>83.185413770182507</v>
      </c>
      <c r="AG89" s="124">
        <f>VLOOKUP($A89,'RevPAR Raw Data'!$B$6:$BE$43,'RevPAR Raw Data'!AR$1,FALSE)</f>
        <v>69.797797688411904</v>
      </c>
    </row>
    <row r="90" spans="1:33" x14ac:dyDescent="0.25">
      <c r="A90" s="101" t="s">
        <v>132</v>
      </c>
      <c r="B90" s="89">
        <f>(VLOOKUP($A89,'Occupancy Raw Data'!$B$8:$BE$51,'Occupancy Raw Data'!AT$3,FALSE))/100</f>
        <v>9.78685498295922E-2</v>
      </c>
      <c r="C90" s="90">
        <f>(VLOOKUP($A89,'Occupancy Raw Data'!$B$8:$BE$51,'Occupancy Raw Data'!AU$3,FALSE))/100</f>
        <v>8.8913772789303097E-2</v>
      </c>
      <c r="D90" s="90">
        <f>(VLOOKUP($A89,'Occupancy Raw Data'!$B$8:$BE$51,'Occupancy Raw Data'!AV$3,FALSE))/100</f>
        <v>5.6883018395509896E-2</v>
      </c>
      <c r="E90" s="90">
        <f>(VLOOKUP($A89,'Occupancy Raw Data'!$B$8:$BE$51,'Occupancy Raw Data'!AW$3,FALSE))/100</f>
        <v>2.03186339305227E-2</v>
      </c>
      <c r="F90" s="90">
        <f>(VLOOKUP($A89,'Occupancy Raw Data'!$B$8:$BE$51,'Occupancy Raw Data'!AX$3,FALSE))/100</f>
        <v>-2.6505245172098499E-2</v>
      </c>
      <c r="G90" s="90">
        <f>(VLOOKUP($A89,'Occupancy Raw Data'!$B$8:$BE$51,'Occupancy Raw Data'!AY$3,FALSE))/100</f>
        <v>4.4310930472086597E-2</v>
      </c>
      <c r="H90" s="91">
        <f>(VLOOKUP($A89,'Occupancy Raw Data'!$B$8:$BE$51,'Occupancy Raw Data'!BA$3,FALSE))/100</f>
        <v>-5.0534788517940096E-3</v>
      </c>
      <c r="I90" s="91">
        <f>(VLOOKUP($A89,'Occupancy Raw Data'!$B$8:$BE$51,'Occupancy Raw Data'!BB$3,FALSE))/100</f>
        <v>-4.4826362954325003E-2</v>
      </c>
      <c r="J90" s="90">
        <f>(VLOOKUP($A89,'Occupancy Raw Data'!$B$8:$BE$51,'Occupancy Raw Data'!BC$3,FALSE))/100</f>
        <v>-2.5383126491411299E-2</v>
      </c>
      <c r="K90" s="92">
        <f>(VLOOKUP($A89,'Occupancy Raw Data'!$B$8:$BE$51,'Occupancy Raw Data'!BE$3,FALSE))/100</f>
        <v>2.0988947463559102E-2</v>
      </c>
      <c r="M90" s="89">
        <f>(VLOOKUP($A89,'ADR Raw Data'!$B$6:$BE$49,'ADR Raw Data'!AT$1,FALSE))/100</f>
        <v>2.9805579314927701E-2</v>
      </c>
      <c r="N90" s="90">
        <f>(VLOOKUP($A89,'ADR Raw Data'!$B$6:$BE$49,'ADR Raw Data'!AU$1,FALSE))/100</f>
        <v>1.9211684124101399E-2</v>
      </c>
      <c r="O90" s="90">
        <f>(VLOOKUP($A89,'ADR Raw Data'!$B$6:$BE$49,'ADR Raw Data'!AV$1,FALSE))/100</f>
        <v>-5.2624466494603497E-3</v>
      </c>
      <c r="P90" s="90">
        <f>(VLOOKUP($A89,'ADR Raw Data'!$B$6:$BE$49,'ADR Raw Data'!AW$1,FALSE))/100</f>
        <v>6.4168878344444905E-3</v>
      </c>
      <c r="Q90" s="90">
        <f>(VLOOKUP($A89,'ADR Raw Data'!$B$6:$BE$49,'ADR Raw Data'!AX$1,FALSE))/100</f>
        <v>-2.2114698144361001E-2</v>
      </c>
      <c r="R90" s="90">
        <f>(VLOOKUP($A89,'ADR Raw Data'!$B$6:$BE$49,'ADR Raw Data'!AY$1,FALSE))/100</f>
        <v>3.41191087522547E-3</v>
      </c>
      <c r="S90" s="91">
        <f>(VLOOKUP($A89,'ADR Raw Data'!$B$6:$BE$49,'ADR Raw Data'!BA$1,FALSE))/100</f>
        <v>-1.50231724941899E-2</v>
      </c>
      <c r="T90" s="91">
        <f>(VLOOKUP($A89,'ADR Raw Data'!$B$6:$BE$49,'ADR Raw Data'!BB$1,FALSE))/100</f>
        <v>-3.1555741017108098E-2</v>
      </c>
      <c r="U90" s="90">
        <f>(VLOOKUP($A89,'ADR Raw Data'!$B$6:$BE$49,'ADR Raw Data'!BC$1,FALSE))/100</f>
        <v>-2.3614489033479E-2</v>
      </c>
      <c r="V90" s="92">
        <f>(VLOOKUP($A89,'ADR Raw Data'!$B$6:$BE$49,'ADR Raw Data'!BE$1,FALSE))/100</f>
        <v>-7.8468138485675801E-3</v>
      </c>
      <c r="X90" s="89">
        <f>(VLOOKUP($A89,'RevPAR Raw Data'!$B$6:$BE$49,'RevPAR Raw Data'!AT$1,FALSE))/100</f>
        <v>0.130591157968902</v>
      </c>
      <c r="Y90" s="90">
        <f>(VLOOKUP($A89,'RevPAR Raw Data'!$B$6:$BE$49,'RevPAR Raw Data'!AU$1,FALSE))/100</f>
        <v>0.10983364023051401</v>
      </c>
      <c r="Z90" s="90">
        <f>(VLOOKUP($A89,'RevPAR Raw Data'!$B$6:$BE$49,'RevPAR Raw Data'!AV$1,FALSE))/100</f>
        <v>5.1321227896482899E-2</v>
      </c>
      <c r="AA90" s="90">
        <f>(VLOOKUP($A89,'RevPAR Raw Data'!$B$6:$BE$49,'RevPAR Raw Data'!AW$1,FALSE))/100</f>
        <v>2.6865904159848499E-2</v>
      </c>
      <c r="AB90" s="90">
        <f>(VLOOKUP($A89,'RevPAR Raw Data'!$B$6:$BE$49,'RevPAR Raw Data'!AX$1,FALSE))/100</f>
        <v>-4.8033787820236304E-2</v>
      </c>
      <c r="AC90" s="90">
        <f>(VLOOKUP($A89,'RevPAR Raw Data'!$B$6:$BE$49,'RevPAR Raw Data'!AY$1,FALSE))/100</f>
        <v>4.7874026292881205E-2</v>
      </c>
      <c r="AD90" s="91">
        <f>(VLOOKUP($A89,'RevPAR Raw Data'!$B$6:$BE$49,'RevPAR Raw Data'!BA$1,FALSE))/100</f>
        <v>-2.0000732061497703E-2</v>
      </c>
      <c r="AE90" s="91">
        <f>(VLOOKUP($A89,'RevPAR Raw Data'!$B$6:$BE$49,'RevPAR Raw Data'!BB$1,FALSE))/100</f>
        <v>-7.4967574871307605E-2</v>
      </c>
      <c r="AF90" s="90">
        <f>(VLOOKUP($A89,'RevPAR Raw Data'!$B$6:$BE$49,'RevPAR Raw Data'!BC$1,FALSE))/100</f>
        <v>-4.8398205962723505E-2</v>
      </c>
      <c r="AG90" s="92">
        <f>(VLOOKUP($A89,'RevPAR Raw Data'!$B$6:$BE$49,'RevPAR Raw Data'!BE$1,FALSE))/100</f>
        <v>1.29774372513676E-2</v>
      </c>
    </row>
    <row r="91" spans="1:33" x14ac:dyDescent="0.25">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5">
      <c r="A92" s="116" t="s">
        <v>89</v>
      </c>
      <c r="B92" s="117">
        <f>(VLOOKUP($A92,'Occupancy Raw Data'!$B$8:$BE$45,'Occupancy Raw Data'!AG$3,FALSE))/100</f>
        <v>0.38631442182763104</v>
      </c>
      <c r="C92" s="118">
        <f>(VLOOKUP($A92,'Occupancy Raw Data'!$B$8:$BE$45,'Occupancy Raw Data'!AH$3,FALSE))/100</f>
        <v>0.43062719004685202</v>
      </c>
      <c r="D92" s="118">
        <f>(VLOOKUP($A92,'Occupancy Raw Data'!$B$8:$BE$45,'Occupancy Raw Data'!AI$3,FALSE))/100</f>
        <v>0.44095249368686801</v>
      </c>
      <c r="E92" s="118">
        <f>(VLOOKUP($A92,'Occupancy Raw Data'!$B$8:$BE$45,'Occupancy Raw Data'!AJ$3,FALSE))/100</f>
        <v>0.44337910353535298</v>
      </c>
      <c r="F92" s="118">
        <f>(VLOOKUP($A92,'Occupancy Raw Data'!$B$8:$BE$45,'Occupancy Raw Data'!AK$3,FALSE))/100</f>
        <v>0.47705571338383801</v>
      </c>
      <c r="G92" s="119">
        <f>(VLOOKUP($A92,'Occupancy Raw Data'!$B$8:$BE$45,'Occupancy Raw Data'!AL$3,FALSE))/100</f>
        <v>0.43564219821808697</v>
      </c>
      <c r="H92" s="99">
        <f>(VLOOKUP($A92,'Occupancy Raw Data'!$B$8:$BE$45,'Occupancy Raw Data'!AN$3,FALSE))/100</f>
        <v>0.68213315484861592</v>
      </c>
      <c r="I92" s="99">
        <f>(VLOOKUP($A92,'Occupancy Raw Data'!$B$8:$BE$45,'Occupancy Raw Data'!AO$3,FALSE))/100</f>
        <v>0.71176539773395509</v>
      </c>
      <c r="J92" s="119">
        <f>(VLOOKUP($A92,'Occupancy Raw Data'!$B$8:$BE$45,'Occupancy Raw Data'!AP$3,FALSE))/100</f>
        <v>0.69698070954307889</v>
      </c>
      <c r="K92" s="120">
        <f>(VLOOKUP($A92,'Occupancy Raw Data'!$B$8:$BE$45,'Occupancy Raw Data'!AR$3,FALSE))/100</f>
        <v>0.51049309087635497</v>
      </c>
      <c r="M92" s="121">
        <f>VLOOKUP($A92,'ADR Raw Data'!$B$6:$BE$43,'ADR Raw Data'!AG$1,FALSE)</f>
        <v>104.901773002445</v>
      </c>
      <c r="N92" s="122">
        <f>VLOOKUP($A92,'ADR Raw Data'!$B$6:$BE$43,'ADR Raw Data'!AH$1,FALSE)</f>
        <v>106.098575300571</v>
      </c>
      <c r="O92" s="122">
        <f>VLOOKUP($A92,'ADR Raw Data'!$B$6:$BE$43,'ADR Raw Data'!AI$1,FALSE)</f>
        <v>108.467823578363</v>
      </c>
      <c r="P92" s="122">
        <f>VLOOKUP($A92,'ADR Raw Data'!$B$6:$BE$43,'ADR Raw Data'!AJ$1,FALSE)</f>
        <v>107.48446668594801</v>
      </c>
      <c r="Q92" s="122">
        <f>VLOOKUP($A92,'ADR Raw Data'!$B$6:$BE$43,'ADR Raw Data'!AK$1,FALSE)</f>
        <v>109.355514838096</v>
      </c>
      <c r="R92" s="123">
        <f>VLOOKUP($A92,'ADR Raw Data'!$B$6:$BE$43,'ADR Raw Data'!AL$1,FALSE)</f>
        <v>107.35979966064799</v>
      </c>
      <c r="S92" s="122">
        <f>VLOOKUP($A92,'ADR Raw Data'!$B$6:$BE$43,'ADR Raw Data'!AN$1,FALSE)</f>
        <v>140.74900242128601</v>
      </c>
      <c r="T92" s="122">
        <f>VLOOKUP($A92,'ADR Raw Data'!$B$6:$BE$43,'ADR Raw Data'!AO$1,FALSE)</f>
        <v>142.022599969705</v>
      </c>
      <c r="U92" s="123">
        <f>VLOOKUP($A92,'ADR Raw Data'!$B$6:$BE$43,'ADR Raw Data'!AP$1,FALSE)</f>
        <v>141.40068893899399</v>
      </c>
      <c r="V92" s="124">
        <f>VLOOKUP($A92,'ADR Raw Data'!$B$6:$BE$43,'ADR Raw Data'!AR$1,FALSE)</f>
        <v>120.67124943129799</v>
      </c>
      <c r="X92" s="121">
        <f>VLOOKUP($A92,'RevPAR Raw Data'!$B$6:$BE$43,'RevPAR Raw Data'!AG$1,FALSE)</f>
        <v>40.525067786133299</v>
      </c>
      <c r="Y92" s="122">
        <f>VLOOKUP($A92,'RevPAR Raw Data'!$B$6:$BE$43,'RevPAR Raw Data'!AH$1,FALSE)</f>
        <v>45.688931349659399</v>
      </c>
      <c r="Z92" s="122">
        <f>VLOOKUP($A92,'RevPAR Raw Data'!$B$6:$BE$43,'RevPAR Raw Data'!AI$1,FALSE)</f>
        <v>47.829157291666597</v>
      </c>
      <c r="AA92" s="122">
        <f>VLOOKUP($A92,'RevPAR Raw Data'!$B$6:$BE$43,'RevPAR Raw Data'!AJ$1,FALSE)</f>
        <v>47.656366483191199</v>
      </c>
      <c r="AB92" s="122">
        <f>VLOOKUP($A92,'RevPAR Raw Data'!$B$6:$BE$43,'RevPAR Raw Data'!AK$1,FALSE)</f>
        <v>52.168673143544801</v>
      </c>
      <c r="AC92" s="123">
        <f>VLOOKUP($A92,'RevPAR Raw Data'!$B$6:$BE$43,'RevPAR Raw Data'!AL$1,FALSE)</f>
        <v>46.770459124418501</v>
      </c>
      <c r="AD92" s="122">
        <f>VLOOKUP($A92,'RevPAR Raw Data'!$B$6:$BE$43,'RevPAR Raw Data'!AN$1,FALSE)</f>
        <v>96.009561063427597</v>
      </c>
      <c r="AE92" s="122">
        <f>VLOOKUP($A92,'RevPAR Raw Data'!$B$6:$BE$43,'RevPAR Raw Data'!AO$1,FALSE)</f>
        <v>101.086772354647</v>
      </c>
      <c r="AF92" s="123">
        <f>VLOOKUP($A92,'RevPAR Raw Data'!$B$6:$BE$43,'RevPAR Raw Data'!AP$1,FALSE)</f>
        <v>98.553552506580701</v>
      </c>
      <c r="AG92" s="124">
        <f>VLOOKUP($A92,'RevPAR Raw Data'!$B$6:$BE$43,'RevPAR Raw Data'!AR$1,FALSE)</f>
        <v>61.601839102095198</v>
      </c>
    </row>
    <row r="93" spans="1:33" x14ac:dyDescent="0.25">
      <c r="A93" s="101" t="s">
        <v>132</v>
      </c>
      <c r="B93" s="89">
        <f>(VLOOKUP($A92,'Occupancy Raw Data'!$B$8:$BE$51,'Occupancy Raw Data'!AT$3,FALSE))/100</f>
        <v>-5.4786847498249198E-2</v>
      </c>
      <c r="C93" s="90">
        <f>(VLOOKUP($A92,'Occupancy Raw Data'!$B$8:$BE$51,'Occupancy Raw Data'!AU$3,FALSE))/100</f>
        <v>-3.1692075818333901E-2</v>
      </c>
      <c r="D93" s="90">
        <f>(VLOOKUP($A92,'Occupancy Raw Data'!$B$8:$BE$51,'Occupancy Raw Data'!AV$3,FALSE))/100</f>
        <v>-4.1715809086415596E-2</v>
      </c>
      <c r="E93" s="90">
        <f>(VLOOKUP($A92,'Occupancy Raw Data'!$B$8:$BE$51,'Occupancy Raw Data'!AW$3,FALSE))/100</f>
        <v>-0.10876464049636</v>
      </c>
      <c r="F93" s="90">
        <f>(VLOOKUP($A92,'Occupancy Raw Data'!$B$8:$BE$51,'Occupancy Raw Data'!AX$3,FALSE))/100</f>
        <v>-0.14878459328391702</v>
      </c>
      <c r="G93" s="90">
        <f>(VLOOKUP($A92,'Occupancy Raw Data'!$B$8:$BE$51,'Occupancy Raw Data'!AY$3,FALSE))/100</f>
        <v>-8.1506620646540406E-2</v>
      </c>
      <c r="H93" s="91">
        <f>(VLOOKUP($A92,'Occupancy Raw Data'!$B$8:$BE$51,'Occupancy Raw Data'!BA$3,FALSE))/100</f>
        <v>-5.4899570963366597E-2</v>
      </c>
      <c r="I93" s="91">
        <f>(VLOOKUP($A92,'Occupancy Raw Data'!$B$8:$BE$51,'Occupancy Raw Data'!BB$3,FALSE))/100</f>
        <v>-3.3558549351912E-2</v>
      </c>
      <c r="J93" s="90">
        <f>(VLOOKUP($A92,'Occupancy Raw Data'!$B$8:$BE$51,'Occupancy Raw Data'!BC$3,FALSE))/100</f>
        <v>-4.4078212621369399E-2</v>
      </c>
      <c r="K93" s="92">
        <f>(VLOOKUP($A92,'Occupancy Raw Data'!$B$8:$BE$51,'Occupancy Raw Data'!BE$3,FALSE))/100</f>
        <v>-6.7106896181006806E-2</v>
      </c>
      <c r="M93" s="89">
        <f>(VLOOKUP($A92,'ADR Raw Data'!$B$6:$BE$49,'ADR Raw Data'!AT$1,FALSE))/100</f>
        <v>-3.7601144551172301E-3</v>
      </c>
      <c r="N93" s="90">
        <f>(VLOOKUP($A92,'ADR Raw Data'!$B$6:$BE$49,'ADR Raw Data'!AU$1,FALSE))/100</f>
        <v>1.35275585580767E-2</v>
      </c>
      <c r="O93" s="90">
        <f>(VLOOKUP($A92,'ADR Raw Data'!$B$6:$BE$49,'ADR Raw Data'!AV$1,FALSE))/100</f>
        <v>2.2281912774495E-2</v>
      </c>
      <c r="P93" s="90">
        <f>(VLOOKUP($A92,'ADR Raw Data'!$B$6:$BE$49,'ADR Raw Data'!AW$1,FALSE))/100</f>
        <v>-1.5831693768302301E-2</v>
      </c>
      <c r="Q93" s="90">
        <f>(VLOOKUP($A92,'ADR Raw Data'!$B$6:$BE$49,'ADR Raw Data'!AX$1,FALSE))/100</f>
        <v>-3.1442066018291401E-2</v>
      </c>
      <c r="R93" s="90">
        <f>(VLOOKUP($A92,'ADR Raw Data'!$B$6:$BE$49,'ADR Raw Data'!AY$1,FALSE))/100</f>
        <v>-5.5415040329137404E-3</v>
      </c>
      <c r="S93" s="91">
        <f>(VLOOKUP($A92,'ADR Raw Data'!$B$6:$BE$49,'ADR Raw Data'!BA$1,FALSE))/100</f>
        <v>7.2925171690447297E-3</v>
      </c>
      <c r="T93" s="91">
        <f>(VLOOKUP($A92,'ADR Raw Data'!$B$6:$BE$49,'ADR Raw Data'!BB$1,FALSE))/100</f>
        <v>4.39450138130657E-3</v>
      </c>
      <c r="U93" s="90">
        <f>(VLOOKUP($A92,'ADR Raw Data'!$B$6:$BE$49,'ADR Raw Data'!BC$1,FALSE))/100</f>
        <v>5.8804360240597301E-3</v>
      </c>
      <c r="V93" s="92">
        <f>(VLOOKUP($A92,'ADR Raw Data'!$B$6:$BE$49,'ADR Raw Data'!BE$1,FALSE))/100</f>
        <v>2.3091486810347698E-3</v>
      </c>
      <c r="X93" s="89">
        <f>(VLOOKUP($A92,'RevPAR Raw Data'!$B$6:$BE$49,'RevPAR Raw Data'!AT$1,FALSE))/100</f>
        <v>-5.8340957136137996E-2</v>
      </c>
      <c r="Y93" s="90">
        <f>(VLOOKUP($A92,'RevPAR Raw Data'!$B$6:$BE$49,'RevPAR Raw Data'!AU$1,FALSE))/100</f>
        <v>-1.85932336717167E-2</v>
      </c>
      <c r="Z93" s="90">
        <f>(VLOOKUP($A92,'RevPAR Raw Data'!$B$6:$BE$49,'RevPAR Raw Data'!AV$1,FALSE))/100</f>
        <v>-2.0363404331301502E-2</v>
      </c>
      <c r="AA93" s="90">
        <f>(VLOOKUP($A92,'RevPAR Raw Data'!$B$6:$BE$49,'RevPAR Raw Data'!AW$1,FALSE))/100</f>
        <v>-0.122874405783505</v>
      </c>
      <c r="AB93" s="90">
        <f>(VLOOKUP($A92,'RevPAR Raw Data'!$B$6:$BE$49,'RevPAR Raw Data'!AX$1,FALSE))/100</f>
        <v>-0.17554856429767099</v>
      </c>
      <c r="AC93" s="90">
        <f>(VLOOKUP($A92,'RevPAR Raw Data'!$B$6:$BE$49,'RevPAR Raw Data'!AY$1,FALSE))/100</f>
        <v>-8.6596455412432202E-2</v>
      </c>
      <c r="AD93" s="91">
        <f>(VLOOKUP($A92,'RevPAR Raw Data'!$B$6:$BE$49,'RevPAR Raw Data'!BA$1,FALSE))/100</f>
        <v>-4.80074098581455E-2</v>
      </c>
      <c r="AE93" s="91">
        <f>(VLOOKUP($A92,'RevPAR Raw Data'!$B$6:$BE$49,'RevPAR Raw Data'!BB$1,FALSE))/100</f>
        <v>-2.9311521062086999E-2</v>
      </c>
      <c r="AF93" s="90">
        <f>(VLOOKUP($A92,'RevPAR Raw Data'!$B$6:$BE$49,'RevPAR Raw Data'!BC$1,FALSE))/100</f>
        <v>-3.8456975706684597E-2</v>
      </c>
      <c r="AG93" s="92">
        <f>(VLOOKUP($A92,'RevPAR Raw Data'!$B$6:$BE$49,'RevPAR Raw Data'!BE$1,FALSE))/100</f>
        <v>-6.4952707300776791E-2</v>
      </c>
    </row>
    <row r="94" spans="1:33" x14ac:dyDescent="0.25">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5">
      <c r="A95" s="116" t="s">
        <v>29</v>
      </c>
      <c r="B95" s="117">
        <f>(VLOOKUP($A95,'Occupancy Raw Data'!$B$8:$BE$45,'Occupancy Raw Data'!AG$3,FALSE))/100</f>
        <v>0.31332497360084399</v>
      </c>
      <c r="C95" s="118">
        <f>(VLOOKUP($A95,'Occupancy Raw Data'!$B$8:$BE$45,'Occupancy Raw Data'!AH$3,FALSE))/100</f>
        <v>0.34134107708553302</v>
      </c>
      <c r="D95" s="118">
        <f>(VLOOKUP($A95,'Occupancy Raw Data'!$B$8:$BE$45,'Occupancy Raw Data'!AI$3,FALSE))/100</f>
        <v>0.33206837381203796</v>
      </c>
      <c r="E95" s="118">
        <f>(VLOOKUP($A95,'Occupancy Raw Data'!$B$8:$BE$45,'Occupancy Raw Data'!AJ$3,FALSE))/100</f>
        <v>0.33276135163674703</v>
      </c>
      <c r="F95" s="118">
        <f>(VLOOKUP($A95,'Occupancy Raw Data'!$B$8:$BE$45,'Occupancy Raw Data'!AK$3,FALSE))/100</f>
        <v>0.35912750791974601</v>
      </c>
      <c r="G95" s="119">
        <f>(VLOOKUP($A95,'Occupancy Raw Data'!$B$8:$BE$45,'Occupancy Raw Data'!AL$3,FALSE))/100</f>
        <v>0.33572465681098201</v>
      </c>
      <c r="H95" s="99">
        <f>(VLOOKUP($A95,'Occupancy Raw Data'!$B$8:$BE$45,'Occupancy Raw Data'!AN$3,FALSE))/100</f>
        <v>0.51085665258711699</v>
      </c>
      <c r="I95" s="99">
        <f>(VLOOKUP($A95,'Occupancy Raw Data'!$B$8:$BE$45,'Occupancy Raw Data'!AO$3,FALSE))/100</f>
        <v>0.56184002111932396</v>
      </c>
      <c r="J95" s="119">
        <f>(VLOOKUP($A95,'Occupancy Raw Data'!$B$8:$BE$45,'Occupancy Raw Data'!AP$3,FALSE))/100</f>
        <v>0.53634833685322003</v>
      </c>
      <c r="K95" s="120">
        <f>(VLOOKUP($A95,'Occupancy Raw Data'!$B$8:$BE$45,'Occupancy Raw Data'!AR$3,FALSE))/100</f>
        <v>0.393045708251621</v>
      </c>
      <c r="M95" s="121">
        <f>VLOOKUP($A95,'ADR Raw Data'!$B$6:$BE$43,'ADR Raw Data'!AG$1,FALSE)</f>
        <v>112.854272775144</v>
      </c>
      <c r="N95" s="122">
        <f>VLOOKUP($A95,'ADR Raw Data'!$B$6:$BE$43,'ADR Raw Data'!AH$1,FALSE)</f>
        <v>97.905201082753194</v>
      </c>
      <c r="O95" s="122">
        <f>VLOOKUP($A95,'ADR Raw Data'!$B$6:$BE$43,'ADR Raw Data'!AI$1,FALSE)</f>
        <v>95.656545761701196</v>
      </c>
      <c r="P95" s="122">
        <f>VLOOKUP($A95,'ADR Raw Data'!$B$6:$BE$43,'ADR Raw Data'!AJ$1,FALSE)</f>
        <v>91.185891511305002</v>
      </c>
      <c r="Q95" s="122">
        <f>VLOOKUP($A95,'ADR Raw Data'!$B$6:$BE$43,'ADR Raw Data'!AK$1,FALSE)</f>
        <v>97.518868878066698</v>
      </c>
      <c r="R95" s="123">
        <f>VLOOKUP($A95,'ADR Raw Data'!$B$6:$BE$43,'ADR Raw Data'!AL$1,FALSE)</f>
        <v>98.836047887711501</v>
      </c>
      <c r="S95" s="122">
        <f>VLOOKUP($A95,'ADR Raw Data'!$B$6:$BE$43,'ADR Raw Data'!AN$1,FALSE)</f>
        <v>140.841764743879</v>
      </c>
      <c r="T95" s="122">
        <f>VLOOKUP($A95,'ADR Raw Data'!$B$6:$BE$43,'ADR Raw Data'!AO$1,FALSE)</f>
        <v>163.26355984964101</v>
      </c>
      <c r="U95" s="123">
        <f>VLOOKUP($A95,'ADR Raw Data'!$B$6:$BE$43,'ADR Raw Data'!AP$1,FALSE)</f>
        <v>152.585496354631</v>
      </c>
      <c r="V95" s="124">
        <f>VLOOKUP($A95,'ADR Raw Data'!$B$6:$BE$43,'ADR Raw Data'!AR$1,FALSE)</f>
        <v>119.79211823546299</v>
      </c>
      <c r="X95" s="121">
        <f>VLOOKUP($A95,'RevPAR Raw Data'!$B$6:$BE$43,'RevPAR Raw Data'!AG$1,FALSE)</f>
        <v>35.360062038014703</v>
      </c>
      <c r="Y95" s="122">
        <f>VLOOKUP($A95,'RevPAR Raw Data'!$B$6:$BE$43,'RevPAR Raw Data'!AH$1,FALSE)</f>
        <v>33.419066789862697</v>
      </c>
      <c r="Z95" s="122">
        <f>VLOOKUP($A95,'RevPAR Raw Data'!$B$6:$BE$43,'RevPAR Raw Data'!AI$1,FALSE)</f>
        <v>31.7645135955649</v>
      </c>
      <c r="AA95" s="122">
        <f>VLOOKUP($A95,'RevPAR Raw Data'!$B$6:$BE$43,'RevPAR Raw Data'!AJ$1,FALSE)</f>
        <v>30.343140509503598</v>
      </c>
      <c r="AB95" s="122">
        <f>VLOOKUP($A95,'RevPAR Raw Data'!$B$6:$BE$43,'RevPAR Raw Data'!AK$1,FALSE)</f>
        <v>35.021708355332599</v>
      </c>
      <c r="AC95" s="123">
        <f>VLOOKUP($A95,'RevPAR Raw Data'!$B$6:$BE$43,'RevPAR Raw Data'!AL$1,FALSE)</f>
        <v>33.181698257655697</v>
      </c>
      <c r="AD95" s="122">
        <f>VLOOKUP($A95,'RevPAR Raw Data'!$B$6:$BE$43,'RevPAR Raw Data'!AN$1,FALSE)</f>
        <v>71.949952481520498</v>
      </c>
      <c r="AE95" s="122">
        <f>VLOOKUP($A95,'RevPAR Raw Data'!$B$6:$BE$43,'RevPAR Raw Data'!AO$1,FALSE)</f>
        <v>91.728001913938698</v>
      </c>
      <c r="AF95" s="123">
        <f>VLOOKUP($A95,'RevPAR Raw Data'!$B$6:$BE$43,'RevPAR Raw Data'!AP$1,FALSE)</f>
        <v>81.838977197729605</v>
      </c>
      <c r="AG95" s="124">
        <f>VLOOKUP($A95,'RevPAR Raw Data'!$B$6:$BE$43,'RevPAR Raw Data'!AR$1,FALSE)</f>
        <v>47.083777954819702</v>
      </c>
    </row>
    <row r="96" spans="1:33" x14ac:dyDescent="0.25">
      <c r="A96" s="101" t="s">
        <v>132</v>
      </c>
      <c r="B96" s="89">
        <f>(VLOOKUP($A95,'Occupancy Raw Data'!$B$8:$BE$51,'Occupancy Raw Data'!AT$3,FALSE))/100</f>
        <v>-5.5704632403009005E-2</v>
      </c>
      <c r="C96" s="90">
        <f>(VLOOKUP($A95,'Occupancy Raw Data'!$B$8:$BE$51,'Occupancy Raw Data'!AU$3,FALSE))/100</f>
        <v>1.0516216886632299E-2</v>
      </c>
      <c r="D96" s="90">
        <f>(VLOOKUP($A95,'Occupancy Raw Data'!$B$8:$BE$51,'Occupancy Raw Data'!AV$3,FALSE))/100</f>
        <v>-7.3074240989367698E-2</v>
      </c>
      <c r="E96" s="90">
        <f>(VLOOKUP($A95,'Occupancy Raw Data'!$B$8:$BE$51,'Occupancy Raw Data'!AW$3,FALSE))/100</f>
        <v>-0.10917195111698601</v>
      </c>
      <c r="F96" s="90">
        <f>(VLOOKUP($A95,'Occupancy Raw Data'!$B$8:$BE$51,'Occupancy Raw Data'!AX$3,FALSE))/100</f>
        <v>-9.8675966630878797E-2</v>
      </c>
      <c r="G96" s="90">
        <f>(VLOOKUP($A95,'Occupancy Raw Data'!$B$8:$BE$51,'Occupancy Raw Data'!AY$3,FALSE))/100</f>
        <v>-6.7343455617159001E-2</v>
      </c>
      <c r="H96" s="91">
        <f>(VLOOKUP($A95,'Occupancy Raw Data'!$B$8:$BE$51,'Occupancy Raw Data'!BA$3,FALSE))/100</f>
        <v>-0.15329676080906199</v>
      </c>
      <c r="I96" s="91">
        <f>(VLOOKUP($A95,'Occupancy Raw Data'!$B$8:$BE$51,'Occupancy Raw Data'!BB$3,FALSE))/100</f>
        <v>-0.12551835092587399</v>
      </c>
      <c r="J96" s="90">
        <f>(VLOOKUP($A95,'Occupancy Raw Data'!$B$8:$BE$51,'Occupancy Raw Data'!BC$3,FALSE))/100</f>
        <v>-0.138971251489693</v>
      </c>
      <c r="K96" s="92">
        <f>(VLOOKUP($A95,'Occupancy Raw Data'!$B$8:$BE$51,'Occupancy Raw Data'!BE$3,FALSE))/100</f>
        <v>-9.6595546168354501E-2</v>
      </c>
      <c r="M96" s="89">
        <f>(VLOOKUP($A95,'ADR Raw Data'!$B$6:$BE$49,'ADR Raw Data'!AT$1,FALSE))/100</f>
        <v>-4.8238453655852796E-2</v>
      </c>
      <c r="N96" s="90">
        <f>(VLOOKUP($A95,'ADR Raw Data'!$B$6:$BE$49,'ADR Raw Data'!AU$1,FALSE))/100</f>
        <v>-1.5702500574109199E-2</v>
      </c>
      <c r="O96" s="90">
        <f>(VLOOKUP($A95,'ADR Raw Data'!$B$6:$BE$49,'ADR Raw Data'!AV$1,FALSE))/100</f>
        <v>-8.2089792278409592E-5</v>
      </c>
      <c r="P96" s="90">
        <f>(VLOOKUP($A95,'ADR Raw Data'!$B$6:$BE$49,'ADR Raw Data'!AW$1,FALSE))/100</f>
        <v>-8.1496536004778408E-2</v>
      </c>
      <c r="Q96" s="90">
        <f>(VLOOKUP($A95,'ADR Raw Data'!$B$6:$BE$49,'ADR Raw Data'!AX$1,FALSE))/100</f>
        <v>-6.256652145688571E-2</v>
      </c>
      <c r="R96" s="90">
        <f>(VLOOKUP($A95,'ADR Raw Data'!$B$6:$BE$49,'ADR Raw Data'!AY$1,FALSE))/100</f>
        <v>-4.2311462836291197E-2</v>
      </c>
      <c r="S96" s="91">
        <f>(VLOOKUP($A95,'ADR Raw Data'!$B$6:$BE$49,'ADR Raw Data'!BA$1,FALSE))/100</f>
        <v>9.0657325743116798E-3</v>
      </c>
      <c r="T96" s="91">
        <f>(VLOOKUP($A95,'ADR Raw Data'!$B$6:$BE$49,'ADR Raw Data'!BB$1,FALSE))/100</f>
        <v>0.122095587689768</v>
      </c>
      <c r="U96" s="90">
        <f>(VLOOKUP($A95,'ADR Raw Data'!$B$6:$BE$49,'ADR Raw Data'!BC$1,FALSE))/100</f>
        <v>6.9794796475451296E-2</v>
      </c>
      <c r="V96" s="92">
        <f>(VLOOKUP($A95,'ADR Raw Data'!$B$6:$BE$49,'ADR Raw Data'!BE$1,FALSE))/100</f>
        <v>3.9004456977519198E-3</v>
      </c>
      <c r="X96" s="89">
        <f>(VLOOKUP($A95,'RevPAR Raw Data'!$B$6:$BE$49,'RevPAR Raw Data'!AT$1,FALSE))/100</f>
        <v>-0.101255980730273</v>
      </c>
      <c r="Y96" s="90">
        <f>(VLOOKUP($A95,'RevPAR Raw Data'!$B$6:$BE$49,'RevPAR Raw Data'!AU$1,FALSE))/100</f>
        <v>-5.3514145891766897E-3</v>
      </c>
      <c r="Z96" s="90">
        <f>(VLOOKUP($A95,'RevPAR Raw Data'!$B$6:$BE$49,'RevPAR Raw Data'!AV$1,FALSE))/100</f>
        <v>-7.3150332132382298E-2</v>
      </c>
      <c r="AA96" s="90">
        <f>(VLOOKUP($A95,'RevPAR Raw Data'!$B$6:$BE$49,'RevPAR Raw Data'!AW$1,FALSE))/100</f>
        <v>-0.18177135127684699</v>
      </c>
      <c r="AB96" s="90">
        <f>(VLOOKUP($A95,'RevPAR Raw Data'!$B$6:$BE$49,'RevPAR Raw Data'!AX$1,FALSE))/100</f>
        <v>-0.15506867610427399</v>
      </c>
      <c r="AC96" s="90">
        <f>(VLOOKUP($A95,'RevPAR Raw Data'!$B$6:$BE$49,'RevPAR Raw Data'!AY$1,FALSE))/100</f>
        <v>-0.10680551833383699</v>
      </c>
      <c r="AD96" s="91">
        <f>(VLOOKUP($A95,'RevPAR Raw Data'!$B$6:$BE$49,'RevPAR Raw Data'!BA$1,FALSE))/100</f>
        <v>-0.145620775672753</v>
      </c>
      <c r="AE96" s="91">
        <f>(VLOOKUP($A95,'RevPAR Raw Data'!$B$6:$BE$49,'RevPAR Raw Data'!BB$1,FALSE))/100</f>
        <v>-1.8748000058250301E-2</v>
      </c>
      <c r="AF96" s="90">
        <f>(VLOOKUP($A95,'RevPAR Raw Data'!$B$6:$BE$49,'RevPAR Raw Data'!BC$1,FALSE))/100</f>
        <v>-7.8875925227904403E-2</v>
      </c>
      <c r="AG96" s="92">
        <f>(VLOOKUP($A95,'RevPAR Raw Data'!$B$6:$BE$49,'RevPAR Raw Data'!BE$1,FALSE))/100</f>
        <v>-9.3071866153076999E-2</v>
      </c>
    </row>
    <row r="97" spans="1:33" x14ac:dyDescent="0.25">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5">
      <c r="A98" s="134" t="s">
        <v>46</v>
      </c>
      <c r="B98" s="117">
        <f>(VLOOKUP($A98,'Occupancy Raw Data'!$B$8:$BE$45,'Occupancy Raw Data'!AG$3,FALSE))/100</f>
        <v>0.400920120419203</v>
      </c>
      <c r="C98" s="118">
        <f>(VLOOKUP($A98,'Occupancy Raw Data'!$B$8:$BE$45,'Occupancy Raw Data'!AH$3,FALSE))/100</f>
        <v>0.51109690124267093</v>
      </c>
      <c r="D98" s="118">
        <f>(VLOOKUP($A98,'Occupancy Raw Data'!$B$8:$BE$45,'Occupancy Raw Data'!AI$3,FALSE))/100</f>
        <v>0.53928336992688797</v>
      </c>
      <c r="E98" s="118">
        <f>(VLOOKUP($A98,'Occupancy Raw Data'!$B$8:$BE$45,'Occupancy Raw Data'!AJ$3,FALSE))/100</f>
        <v>0.535531587405781</v>
      </c>
      <c r="F98" s="118">
        <f>(VLOOKUP($A98,'Occupancy Raw Data'!$B$8:$BE$45,'Occupancy Raw Data'!AK$3,FALSE))/100</f>
        <v>0.53823649245116401</v>
      </c>
      <c r="G98" s="119">
        <f>(VLOOKUP($A98,'Occupancy Raw Data'!$B$8:$BE$45,'Occupancy Raw Data'!AL$3,FALSE))/100</f>
        <v>0.505013694289141</v>
      </c>
      <c r="H98" s="99">
        <f>(VLOOKUP($A98,'Occupancy Raw Data'!$B$8:$BE$45,'Occupancy Raw Data'!AN$3,FALSE))/100</f>
        <v>0.620662531972203</v>
      </c>
      <c r="I98" s="99">
        <f>(VLOOKUP($A98,'Occupancy Raw Data'!$B$8:$BE$45,'Occupancy Raw Data'!AO$3,FALSE))/100</f>
        <v>0.60585667104012997</v>
      </c>
      <c r="J98" s="119">
        <f>(VLOOKUP($A98,'Occupancy Raw Data'!$B$8:$BE$45,'Occupancy Raw Data'!AP$3,FALSE))/100</f>
        <v>0.61325734004638699</v>
      </c>
      <c r="K98" s="120">
        <f>(VLOOKUP($A98,'Occupancy Raw Data'!$B$8:$BE$45,'Occupancy Raw Data'!AR$3,FALSE))/100</f>
        <v>0.53594719994826601</v>
      </c>
      <c r="M98" s="121">
        <f>VLOOKUP($A98,'ADR Raw Data'!$B$6:$BE$43,'ADR Raw Data'!AG$1,FALSE)</f>
        <v>102.144584115513</v>
      </c>
      <c r="N98" s="122">
        <f>VLOOKUP($A98,'ADR Raw Data'!$B$6:$BE$43,'ADR Raw Data'!AH$1,FALSE)</f>
        <v>103.123632790442</v>
      </c>
      <c r="O98" s="122">
        <f>VLOOKUP($A98,'ADR Raw Data'!$B$6:$BE$43,'ADR Raw Data'!AI$1,FALSE)</f>
        <v>103.806225393494</v>
      </c>
      <c r="P98" s="122">
        <f>VLOOKUP($A98,'ADR Raw Data'!$B$6:$BE$43,'ADR Raw Data'!AJ$1,FALSE)</f>
        <v>102.56751999746299</v>
      </c>
      <c r="Q98" s="122">
        <f>VLOOKUP($A98,'ADR Raw Data'!$B$6:$BE$43,'ADR Raw Data'!AK$1,FALSE)</f>
        <v>105.290870420017</v>
      </c>
      <c r="R98" s="123">
        <f>VLOOKUP($A98,'ADR Raw Data'!$B$6:$BE$43,'ADR Raw Data'!AL$1,FALSE)</f>
        <v>103.45798449195399</v>
      </c>
      <c r="S98" s="122">
        <f>VLOOKUP($A98,'ADR Raw Data'!$B$6:$BE$43,'ADR Raw Data'!AN$1,FALSE)</f>
        <v>123.459754834474</v>
      </c>
      <c r="T98" s="122">
        <f>VLOOKUP($A98,'ADR Raw Data'!$B$6:$BE$43,'ADR Raw Data'!AO$1,FALSE)</f>
        <v>122.935968169513</v>
      </c>
      <c r="U98" s="123">
        <f>VLOOKUP($A98,'ADR Raw Data'!$B$6:$BE$43,'ADR Raw Data'!AP$1,FALSE)</f>
        <v>123.200942941086</v>
      </c>
      <c r="V98" s="124">
        <f>VLOOKUP($A98,'ADR Raw Data'!$B$6:$BE$43,'ADR Raw Data'!AR$1,FALSE)</f>
        <v>109.91392782539501</v>
      </c>
      <c r="X98" s="121">
        <f>VLOOKUP($A98,'RevPAR Raw Data'!$B$6:$BE$43,'RevPAR Raw Data'!AG$1,FALSE)</f>
        <v>40.951818963760999</v>
      </c>
      <c r="Y98" s="122">
        <f>VLOOKUP($A98,'RevPAR Raw Data'!$B$6:$BE$43,'RevPAR Raw Data'!AH$1,FALSE)</f>
        <v>52.706169164082397</v>
      </c>
      <c r="Z98" s="122">
        <f>VLOOKUP($A98,'RevPAR Raw Data'!$B$6:$BE$43,'RevPAR Raw Data'!AI$1,FALSE)</f>
        <v>55.980971049593599</v>
      </c>
      <c r="AA98" s="122">
        <f>VLOOKUP($A98,'RevPAR Raw Data'!$B$6:$BE$43,'RevPAR Raw Data'!AJ$1,FALSE)</f>
        <v>54.928146800515997</v>
      </c>
      <c r="AB98" s="122">
        <f>VLOOKUP($A98,'RevPAR Raw Data'!$B$6:$BE$43,'RevPAR Raw Data'!AK$1,FALSE)</f>
        <v>56.671388782000399</v>
      </c>
      <c r="AC98" s="123">
        <f>VLOOKUP($A98,'RevPAR Raw Data'!$B$6:$BE$43,'RevPAR Raw Data'!AL$1,FALSE)</f>
        <v>52.247698951990699</v>
      </c>
      <c r="AD98" s="122">
        <f>VLOOKUP($A98,'RevPAR Raw Data'!$B$6:$BE$43,'RevPAR Raw Data'!AN$1,FALSE)</f>
        <v>76.626844032232498</v>
      </c>
      <c r="AE98" s="122">
        <f>VLOOKUP($A98,'RevPAR Raw Data'!$B$6:$BE$43,'RevPAR Raw Data'!AO$1,FALSE)</f>
        <v>74.481576426276902</v>
      </c>
      <c r="AF98" s="123">
        <f>VLOOKUP($A98,'RevPAR Raw Data'!$B$6:$BE$43,'RevPAR Raw Data'!AP$1,FALSE)</f>
        <v>75.553882559257701</v>
      </c>
      <c r="AG98" s="124">
        <f>VLOOKUP($A98,'RevPAR Raw Data'!$B$6:$BE$43,'RevPAR Raw Data'!AR$1,FALSE)</f>
        <v>58.908061853336697</v>
      </c>
    </row>
    <row r="99" spans="1:33" x14ac:dyDescent="0.25">
      <c r="A99" s="101" t="s">
        <v>132</v>
      </c>
      <c r="B99" s="89">
        <f>(VLOOKUP($A98,'Occupancy Raw Data'!$B$8:$BE$51,'Occupancy Raw Data'!AT$3,FALSE))/100</f>
        <v>5.1129001056937906E-2</v>
      </c>
      <c r="C99" s="90">
        <f>(VLOOKUP($A98,'Occupancy Raw Data'!$B$8:$BE$51,'Occupancy Raw Data'!AU$3,FALSE))/100</f>
        <v>4.0488633035210997E-2</v>
      </c>
      <c r="D99" s="90">
        <f>(VLOOKUP($A98,'Occupancy Raw Data'!$B$8:$BE$51,'Occupancy Raw Data'!AV$3,FALSE))/100</f>
        <v>4.1476178819938994E-2</v>
      </c>
      <c r="E99" s="90">
        <f>(VLOOKUP($A98,'Occupancy Raw Data'!$B$8:$BE$51,'Occupancy Raw Data'!AW$3,FALSE))/100</f>
        <v>6.4246750785259899E-3</v>
      </c>
      <c r="F99" s="90">
        <f>(VLOOKUP($A98,'Occupancy Raw Data'!$B$8:$BE$51,'Occupancy Raw Data'!AX$3,FALSE))/100</f>
        <v>-2.8681331763014497E-4</v>
      </c>
      <c r="G99" s="90">
        <f>(VLOOKUP($A98,'Occupancy Raw Data'!$B$8:$BE$51,'Occupancy Raw Data'!AY$3,FALSE))/100</f>
        <v>2.6059494579902899E-2</v>
      </c>
      <c r="H99" s="91">
        <f>(VLOOKUP($A98,'Occupancy Raw Data'!$B$8:$BE$51,'Occupancy Raw Data'!BA$3,FALSE))/100</f>
        <v>1.3681559856216701E-2</v>
      </c>
      <c r="I99" s="91">
        <f>(VLOOKUP($A98,'Occupancy Raw Data'!$B$8:$BE$51,'Occupancy Raw Data'!BB$3,FALSE))/100</f>
        <v>-1.5498552452087699E-3</v>
      </c>
      <c r="J99" s="90">
        <f>(VLOOKUP($A98,'Occupancy Raw Data'!$B$8:$BE$51,'Occupancy Raw Data'!BC$3,FALSE))/100</f>
        <v>6.0964286345476107E-3</v>
      </c>
      <c r="K99" s="92">
        <f>(VLOOKUP($A98,'Occupancy Raw Data'!$B$8:$BE$51,'Occupancy Raw Data'!BE$3,FALSE))/100</f>
        <v>1.94303786584657E-2</v>
      </c>
      <c r="M99" s="89">
        <f>(VLOOKUP($A98,'ADR Raw Data'!$B$6:$BE$49,'ADR Raw Data'!AT$1,FALSE))/100</f>
        <v>1.9730021812574799E-2</v>
      </c>
      <c r="N99" s="90">
        <f>(VLOOKUP($A98,'ADR Raw Data'!$B$6:$BE$49,'ADR Raw Data'!AU$1,FALSE))/100</f>
        <v>2.3288842342741999E-2</v>
      </c>
      <c r="O99" s="90">
        <f>(VLOOKUP($A98,'ADR Raw Data'!$B$6:$BE$49,'ADR Raw Data'!AV$1,FALSE))/100</f>
        <v>1.7022571175189002E-2</v>
      </c>
      <c r="P99" s="90">
        <f>(VLOOKUP($A98,'ADR Raw Data'!$B$6:$BE$49,'ADR Raw Data'!AW$1,FALSE))/100</f>
        <v>1.46368492003329E-2</v>
      </c>
      <c r="Q99" s="90">
        <f>(VLOOKUP($A98,'ADR Raw Data'!$B$6:$BE$49,'ADR Raw Data'!AX$1,FALSE))/100</f>
        <v>1.29399299900583E-2</v>
      </c>
      <c r="R99" s="90">
        <f>(VLOOKUP($A98,'ADR Raw Data'!$B$6:$BE$49,'ADR Raw Data'!AY$1,FALSE))/100</f>
        <v>1.71372977724491E-2</v>
      </c>
      <c r="S99" s="91">
        <f>(VLOOKUP($A98,'ADR Raw Data'!$B$6:$BE$49,'ADR Raw Data'!BA$1,FALSE))/100</f>
        <v>3.3241523442105901E-3</v>
      </c>
      <c r="T99" s="91">
        <f>(VLOOKUP($A98,'ADR Raw Data'!$B$6:$BE$49,'ADR Raw Data'!BB$1,FALSE))/100</f>
        <v>-1.25708101681185E-2</v>
      </c>
      <c r="U99" s="90">
        <f>(VLOOKUP($A98,'ADR Raw Data'!$B$6:$BE$49,'ADR Raw Data'!BC$1,FALSE))/100</f>
        <v>-4.6187410735059496E-3</v>
      </c>
      <c r="V99" s="92">
        <f>(VLOOKUP($A98,'ADR Raw Data'!$B$6:$BE$49,'ADR Raw Data'!BE$1,FALSE))/100</f>
        <v>8.1536250009947298E-3</v>
      </c>
      <c r="X99" s="89">
        <f>(VLOOKUP($A98,'RevPAR Raw Data'!$B$6:$BE$49,'RevPAR Raw Data'!AT$1,FALSE))/100</f>
        <v>7.1867799175621194E-2</v>
      </c>
      <c r="Y99" s="90">
        <f>(VLOOKUP($A98,'RevPAR Raw Data'!$B$6:$BE$49,'RevPAR Raw Data'!AU$1,FALSE))/100</f>
        <v>6.47204087693833E-2</v>
      </c>
      <c r="Z99" s="90">
        <f>(VLOOKUP($A98,'RevPAR Raw Data'!$B$6:$BE$49,'RevPAR Raw Data'!AV$1,FALSE))/100</f>
        <v>5.9204781201165402E-2</v>
      </c>
      <c r="AA99" s="90">
        <f>(VLOOKUP($A98,'RevPAR Raw Data'!$B$6:$BE$49,'RevPAR Raw Data'!AW$1,FALSE))/100</f>
        <v>2.1155561279144402E-2</v>
      </c>
      <c r="AB99" s="90">
        <f>(VLOOKUP($A98,'RevPAR Raw Data'!$B$6:$BE$49,'RevPAR Raw Data'!AX$1,FALSE))/100</f>
        <v>1.26494053281778E-2</v>
      </c>
      <c r="AC99" s="90">
        <f>(VLOOKUP($A98,'RevPAR Raw Data'!$B$6:$BE$49,'RevPAR Raw Data'!AY$1,FALSE))/100</f>
        <v>4.3643381670767402E-2</v>
      </c>
      <c r="AD99" s="91">
        <f>(VLOOKUP($A98,'RevPAR Raw Data'!$B$6:$BE$49,'RevPAR Raw Data'!BA$1,FALSE))/100</f>
        <v>1.7051191789695802E-2</v>
      </c>
      <c r="AE99" s="91">
        <f>(VLOOKUP($A98,'RevPAR Raw Data'!$B$6:$BE$49,'RevPAR Raw Data'!BB$1,FALSE))/100</f>
        <v>-1.4101182477251699E-2</v>
      </c>
      <c r="AF99" s="90">
        <f>(VLOOKUP($A98,'RevPAR Raw Data'!$B$6:$BE$49,'RevPAR Raw Data'!BC$1,FALSE))/100</f>
        <v>1.44952973570558E-3</v>
      </c>
      <c r="AG99" s="92">
        <f>(VLOOKUP($A98,'RevPAR Raw Data'!$B$6:$BE$49,'RevPAR Raw Data'!BE$1,FALSE))/100</f>
        <v>2.7742431680668901E-2</v>
      </c>
    </row>
    <row r="100" spans="1:33" x14ac:dyDescent="0.25">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5">
      <c r="A101" s="116" t="s">
        <v>70</v>
      </c>
      <c r="B101" s="117">
        <f>(VLOOKUP($A101,'Occupancy Raw Data'!$B$8:$BE$45,'Occupancy Raw Data'!AG$3,FALSE))/100</f>
        <v>0.39029388115062297</v>
      </c>
      <c r="C101" s="118">
        <f>(VLOOKUP($A101,'Occupancy Raw Data'!$B$8:$BE$45,'Occupancy Raw Data'!AH$3,FALSE))/100</f>
        <v>0.49153113895157297</v>
      </c>
      <c r="D101" s="118">
        <f>(VLOOKUP($A101,'Occupancy Raw Data'!$B$8:$BE$45,'Occupancy Raw Data'!AI$3,FALSE))/100</f>
        <v>0.51010297512515201</v>
      </c>
      <c r="E101" s="118">
        <f>(VLOOKUP($A101,'Occupancy Raw Data'!$B$8:$BE$45,'Occupancy Raw Data'!AJ$3,FALSE))/100</f>
        <v>0.51222991725676303</v>
      </c>
      <c r="F101" s="118">
        <f>(VLOOKUP($A101,'Occupancy Raw Data'!$B$8:$BE$45,'Occupancy Raw Data'!AK$3,FALSE))/100</f>
        <v>0.49111612585272196</v>
      </c>
      <c r="G101" s="119">
        <f>(VLOOKUP($A101,'Occupancy Raw Data'!$B$8:$BE$45,'Occupancy Raw Data'!AL$3,FALSE))/100</f>
        <v>0.47905480766736702</v>
      </c>
      <c r="H101" s="99">
        <f>(VLOOKUP($A101,'Occupancy Raw Data'!$B$8:$BE$45,'Occupancy Raw Data'!AN$3,FALSE))/100</f>
        <v>0.55331621404300502</v>
      </c>
      <c r="I101" s="99">
        <f>(VLOOKUP($A101,'Occupancy Raw Data'!$B$8:$BE$45,'Occupancy Raw Data'!AO$3,FALSE))/100</f>
        <v>0.54787536876973197</v>
      </c>
      <c r="J101" s="119">
        <f>(VLOOKUP($A101,'Occupancy Raw Data'!$B$8:$BE$45,'Occupancy Raw Data'!AP$3,FALSE))/100</f>
        <v>0.550592654964699</v>
      </c>
      <c r="K101" s="120">
        <f>(VLOOKUP($A101,'Occupancy Raw Data'!$B$8:$BE$45,'Occupancy Raw Data'!AR$3,FALSE))/100</f>
        <v>0.49951103867239505</v>
      </c>
      <c r="M101" s="121">
        <f>VLOOKUP($A101,'ADR Raw Data'!$B$6:$BE$43,'ADR Raw Data'!AG$1,FALSE)</f>
        <v>103.909796637203</v>
      </c>
      <c r="N101" s="122">
        <f>VLOOKUP($A101,'ADR Raw Data'!$B$6:$BE$43,'ADR Raw Data'!AH$1,FALSE)</f>
        <v>95.663988390501302</v>
      </c>
      <c r="O101" s="122">
        <f>VLOOKUP($A101,'ADR Raw Data'!$B$6:$BE$43,'ADR Raw Data'!AI$1,FALSE)</f>
        <v>96.264762025831303</v>
      </c>
      <c r="P101" s="122">
        <f>VLOOKUP($A101,'ADR Raw Data'!$B$6:$BE$43,'ADR Raw Data'!AJ$1,FALSE)</f>
        <v>95.093097022483207</v>
      </c>
      <c r="Q101" s="122">
        <f>VLOOKUP($A101,'ADR Raw Data'!$B$6:$BE$43,'ADR Raw Data'!AK$1,FALSE)</f>
        <v>98.863841766134897</v>
      </c>
      <c r="R101" s="123">
        <f>VLOOKUP($A101,'ADR Raw Data'!$B$6:$BE$43,'ADR Raw Data'!AL$1,FALSE)</f>
        <v>97.669527965780404</v>
      </c>
      <c r="S101" s="122">
        <f>VLOOKUP($A101,'ADR Raw Data'!$B$6:$BE$43,'ADR Raw Data'!AN$1,FALSE)</f>
        <v>123.696796362272</v>
      </c>
      <c r="T101" s="122">
        <f>VLOOKUP($A101,'ADR Raw Data'!$B$6:$BE$43,'ADR Raw Data'!AO$1,FALSE)</f>
        <v>125.880741580463</v>
      </c>
      <c r="U101" s="123">
        <f>VLOOKUP($A101,'ADR Raw Data'!$B$6:$BE$43,'ADR Raw Data'!AP$1,FALSE)</f>
        <v>124.784632614168</v>
      </c>
      <c r="V101" s="124">
        <f>VLOOKUP($A101,'ADR Raw Data'!$B$6:$BE$43,'ADR Raw Data'!AR$1,FALSE)</f>
        <v>106.215989855244</v>
      </c>
      <c r="X101" s="121">
        <f>VLOOKUP($A101,'RevPAR Raw Data'!$B$6:$BE$43,'RevPAR Raw Data'!AG$1,FALSE)</f>
        <v>40.555357819106099</v>
      </c>
      <c r="Y101" s="122">
        <f>VLOOKUP($A101,'RevPAR Raw Data'!$B$6:$BE$43,'RevPAR Raw Data'!AH$1,FALSE)</f>
        <v>47.021829170233097</v>
      </c>
      <c r="Z101" s="122">
        <f>VLOOKUP($A101,'RevPAR Raw Data'!$B$6:$BE$43,'RevPAR Raw Data'!AI$1,FALSE)</f>
        <v>49.104941509091297</v>
      </c>
      <c r="AA101" s="122">
        <f>VLOOKUP($A101,'RevPAR Raw Data'!$B$6:$BE$43,'RevPAR Raw Data'!AJ$1,FALSE)</f>
        <v>48.7095292195159</v>
      </c>
      <c r="AB101" s="122">
        <f>VLOOKUP($A101,'RevPAR Raw Data'!$B$6:$BE$43,'RevPAR Raw Data'!AK$1,FALSE)</f>
        <v>48.553626955100697</v>
      </c>
      <c r="AC101" s="123">
        <f>VLOOKUP($A101,'RevPAR Raw Data'!$B$6:$BE$43,'RevPAR Raw Data'!AL$1,FALSE)</f>
        <v>46.789056934609398</v>
      </c>
      <c r="AD101" s="122">
        <f>VLOOKUP($A101,'RevPAR Raw Data'!$B$6:$BE$43,'RevPAR Raw Data'!AN$1,FALSE)</f>
        <v>68.443443052421301</v>
      </c>
      <c r="AE101" s="122">
        <f>VLOOKUP($A101,'RevPAR Raw Data'!$B$6:$BE$43,'RevPAR Raw Data'!AO$1,FALSE)</f>
        <v>68.966957714404003</v>
      </c>
      <c r="AF101" s="123">
        <f>VLOOKUP($A101,'RevPAR Raw Data'!$B$6:$BE$43,'RevPAR Raw Data'!AP$1,FALSE)</f>
        <v>68.7055021698296</v>
      </c>
      <c r="AG101" s="124">
        <f>VLOOKUP($A101,'RevPAR Raw Data'!$B$6:$BE$43,'RevPAR Raw Data'!AR$1,FALSE)</f>
        <v>53.056059416209798</v>
      </c>
    </row>
    <row r="102" spans="1:33" x14ac:dyDescent="0.25">
      <c r="A102" s="101" t="s">
        <v>132</v>
      </c>
      <c r="B102" s="89">
        <f>(VLOOKUP($A101,'Occupancy Raw Data'!$B$8:$BE$51,'Occupancy Raw Data'!AT$3,FALSE))/100</f>
        <v>6.1890446036684296E-2</v>
      </c>
      <c r="C102" s="90">
        <f>(VLOOKUP($A101,'Occupancy Raw Data'!$B$8:$BE$51,'Occupancy Raw Data'!AU$3,FALSE))/100</f>
        <v>6.2849226535551195E-2</v>
      </c>
      <c r="D102" s="90">
        <f>(VLOOKUP($A101,'Occupancy Raw Data'!$B$8:$BE$51,'Occupancy Raw Data'!AV$3,FALSE))/100</f>
        <v>5.9977728483273006E-2</v>
      </c>
      <c r="E102" s="90">
        <f>(VLOOKUP($A101,'Occupancy Raw Data'!$B$8:$BE$51,'Occupancy Raw Data'!AW$3,FALSE))/100</f>
        <v>2.1054977427186899E-2</v>
      </c>
      <c r="F102" s="90">
        <f>(VLOOKUP($A101,'Occupancy Raw Data'!$B$8:$BE$51,'Occupancy Raw Data'!AX$3,FALSE))/100</f>
        <v>3.1190417838102501E-3</v>
      </c>
      <c r="G102" s="90">
        <f>(VLOOKUP($A101,'Occupancy Raw Data'!$B$8:$BE$51,'Occupancy Raw Data'!AY$3,FALSE))/100</f>
        <v>4.0289331288939099E-2</v>
      </c>
      <c r="H102" s="91">
        <f>(VLOOKUP($A101,'Occupancy Raw Data'!$B$8:$BE$51,'Occupancy Raw Data'!BA$3,FALSE))/100</f>
        <v>2.0203494729409802E-2</v>
      </c>
      <c r="I102" s="91">
        <f>(VLOOKUP($A101,'Occupancy Raw Data'!$B$8:$BE$51,'Occupancy Raw Data'!BB$3,FALSE))/100</f>
        <v>-1.03816443921753E-2</v>
      </c>
      <c r="J102" s="90">
        <f>(VLOOKUP($A101,'Occupancy Raw Data'!$B$8:$BE$51,'Occupancy Raw Data'!BC$3,FALSE))/100</f>
        <v>4.7480286162077303E-3</v>
      </c>
      <c r="K102" s="92">
        <f>(VLOOKUP($A101,'Occupancy Raw Data'!$B$8:$BE$51,'Occupancy Raw Data'!BE$3,FALSE))/100</f>
        <v>2.8773929542813298E-2</v>
      </c>
      <c r="M102" s="89">
        <f>(VLOOKUP($A101,'ADR Raw Data'!$B$6:$BE$49,'ADR Raw Data'!AT$1,FALSE))/100</f>
        <v>5.6463346783381697E-2</v>
      </c>
      <c r="N102" s="90">
        <f>(VLOOKUP($A101,'ADR Raw Data'!$B$6:$BE$49,'ADR Raw Data'!AU$1,FALSE))/100</f>
        <v>4.3021331833321401E-2</v>
      </c>
      <c r="O102" s="90">
        <f>(VLOOKUP($A101,'ADR Raw Data'!$B$6:$BE$49,'ADR Raw Data'!AV$1,FALSE))/100</f>
        <v>4.0595367060405403E-2</v>
      </c>
      <c r="P102" s="90">
        <f>(VLOOKUP($A101,'ADR Raw Data'!$B$6:$BE$49,'ADR Raw Data'!AW$1,FALSE))/100</f>
        <v>2.3558822388143098E-2</v>
      </c>
      <c r="Q102" s="90">
        <f>(VLOOKUP($A101,'ADR Raw Data'!$B$6:$BE$49,'ADR Raw Data'!AX$1,FALSE))/100</f>
        <v>4.7992506893363797E-2</v>
      </c>
      <c r="R102" s="90">
        <f>(VLOOKUP($A101,'ADR Raw Data'!$B$6:$BE$49,'ADR Raw Data'!AY$1,FALSE))/100</f>
        <v>4.1715805035107995E-2</v>
      </c>
      <c r="S102" s="91">
        <f>(VLOOKUP($A101,'ADR Raw Data'!$B$6:$BE$49,'ADR Raw Data'!BA$1,FALSE))/100</f>
        <v>5.3329950041300297E-2</v>
      </c>
      <c r="T102" s="91">
        <f>(VLOOKUP($A101,'ADR Raw Data'!$B$6:$BE$49,'ADR Raw Data'!BB$1,FALSE))/100</f>
        <v>3.6979417606912202E-2</v>
      </c>
      <c r="U102" s="90">
        <f>(VLOOKUP($A101,'ADR Raw Data'!$B$6:$BE$49,'ADR Raw Data'!BC$1,FALSE))/100</f>
        <v>4.4806619450133194E-2</v>
      </c>
      <c r="V102" s="92">
        <f>(VLOOKUP($A101,'ADR Raw Data'!$B$6:$BE$49,'ADR Raw Data'!BE$1,FALSE))/100</f>
        <v>4.08092983249458E-2</v>
      </c>
      <c r="X102" s="89">
        <f>(VLOOKUP($A101,'RevPAR Raw Data'!$B$6:$BE$49,'RevPAR Raw Data'!AT$1,FALSE))/100</f>
        <v>0.121848334537213</v>
      </c>
      <c r="Y102" s="90">
        <f>(VLOOKUP($A101,'RevPAR Raw Data'!$B$6:$BE$49,'RevPAR Raw Data'!AU$1,FALSE))/100</f>
        <v>0.108574415799126</v>
      </c>
      <c r="Z102" s="90">
        <f>(VLOOKUP($A101,'RevPAR Raw Data'!$B$6:$BE$49,'RevPAR Raw Data'!AV$1,FALSE))/100</f>
        <v>0.103007913446906</v>
      </c>
      <c r="AA102" s="90">
        <f>(VLOOKUP($A101,'RevPAR Raw Data'!$B$6:$BE$49,'RevPAR Raw Data'!AW$1,FALSE))/100</f>
        <v>4.5109830288923597E-2</v>
      </c>
      <c r="AB102" s="90">
        <f>(VLOOKUP($A101,'RevPAR Raw Data'!$B$6:$BE$49,'RevPAR Raw Data'!AX$1,FALSE))/100</f>
        <v>5.1261239311484207E-2</v>
      </c>
      <c r="AC102" s="90">
        <f>(VLOOKUP($A101,'RevPAR Raw Data'!$B$6:$BE$49,'RevPAR Raw Data'!AY$1,FALSE))/100</f>
        <v>8.3685838213091307E-2</v>
      </c>
      <c r="AD102" s="91">
        <f>(VLOOKUP($A101,'RevPAR Raw Data'!$B$6:$BE$49,'RevPAR Raw Data'!BA$1,FALSE))/100</f>
        <v>7.4610896135289206E-2</v>
      </c>
      <c r="AE102" s="91">
        <f>(VLOOKUP($A101,'RevPAR Raw Data'!$B$6:$BE$49,'RevPAR Raw Data'!BB$1,FALSE))/100</f>
        <v>2.6213866051312099E-2</v>
      </c>
      <c r="AF102" s="90">
        <f>(VLOOKUP($A101,'RevPAR Raw Data'!$B$6:$BE$49,'RevPAR Raw Data'!BC$1,FALSE))/100</f>
        <v>4.9767391177685701E-2</v>
      </c>
      <c r="AG102" s="92">
        <f>(VLOOKUP($A101,'RevPAR Raw Data'!$B$6:$BE$49,'RevPAR Raw Data'!BE$1,FALSE))/100</f>
        <v>7.0757471742452893E-2</v>
      </c>
    </row>
    <row r="103" spans="1:33" x14ac:dyDescent="0.25">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5">
      <c r="A104" s="116" t="s">
        <v>52</v>
      </c>
      <c r="B104" s="117">
        <f>(VLOOKUP($A104,'Occupancy Raw Data'!$B$8:$BE$45,'Occupancy Raw Data'!AG$3,FALSE))/100</f>
        <v>0.36957796014067901</v>
      </c>
      <c r="C104" s="118">
        <f>(VLOOKUP($A104,'Occupancy Raw Data'!$B$8:$BE$45,'Occupancy Raw Data'!AH$3,FALSE))/100</f>
        <v>0.53260550996483003</v>
      </c>
      <c r="D104" s="118">
        <f>(VLOOKUP($A104,'Occupancy Raw Data'!$B$8:$BE$45,'Occupancy Raw Data'!AI$3,FALSE))/100</f>
        <v>0.55341441969519301</v>
      </c>
      <c r="E104" s="118">
        <f>(VLOOKUP($A104,'Occupancy Raw Data'!$B$8:$BE$45,'Occupancy Raw Data'!AJ$3,FALSE))/100</f>
        <v>0.59254103165298899</v>
      </c>
      <c r="F104" s="118">
        <f>(VLOOKUP($A104,'Occupancy Raw Data'!$B$8:$BE$45,'Occupancy Raw Data'!AK$3,FALSE))/100</f>
        <v>0.62206916764360998</v>
      </c>
      <c r="G104" s="119">
        <f>(VLOOKUP($A104,'Occupancy Raw Data'!$B$8:$BE$45,'Occupancy Raw Data'!AL$3,FALSE))/100</f>
        <v>0.53404161781946002</v>
      </c>
      <c r="H104" s="99">
        <f>(VLOOKUP($A104,'Occupancy Raw Data'!$B$8:$BE$45,'Occupancy Raw Data'!AN$3,FALSE))/100</f>
        <v>0.73300117233294204</v>
      </c>
      <c r="I104" s="99">
        <f>(VLOOKUP($A104,'Occupancy Raw Data'!$B$8:$BE$45,'Occupancy Raw Data'!AO$3,FALSE))/100</f>
        <v>0.59876905041031603</v>
      </c>
      <c r="J104" s="119">
        <f>(VLOOKUP($A104,'Occupancy Raw Data'!$B$8:$BE$45,'Occupancy Raw Data'!AP$3,FALSE))/100</f>
        <v>0.66588511137162898</v>
      </c>
      <c r="K104" s="120">
        <f>(VLOOKUP($A104,'Occupancy Raw Data'!$B$8:$BE$45,'Occupancy Raw Data'!AR$3,FALSE))/100</f>
        <v>0.57171118740579407</v>
      </c>
      <c r="M104" s="121">
        <f>VLOOKUP($A104,'ADR Raw Data'!$B$6:$BE$43,'ADR Raw Data'!AG$1,FALSE)</f>
        <v>97.146720856463105</v>
      </c>
      <c r="N104" s="122">
        <f>VLOOKUP($A104,'ADR Raw Data'!$B$6:$BE$43,'ADR Raw Data'!AH$1,FALSE)</f>
        <v>107.19743018296801</v>
      </c>
      <c r="O104" s="122">
        <f>VLOOKUP($A104,'ADR Raw Data'!$B$6:$BE$43,'ADR Raw Data'!AI$1,FALSE)</f>
        <v>106.78511187607501</v>
      </c>
      <c r="P104" s="122">
        <f>VLOOKUP($A104,'ADR Raw Data'!$B$6:$BE$43,'ADR Raw Data'!AJ$1,FALSE)</f>
        <v>108.002600469889</v>
      </c>
      <c r="Q104" s="122">
        <f>VLOOKUP($A104,'ADR Raw Data'!$B$6:$BE$43,'ADR Raw Data'!AK$1,FALSE)</f>
        <v>118.51194699646599</v>
      </c>
      <c r="R104" s="123">
        <f>VLOOKUP($A104,'ADR Raw Data'!$B$6:$BE$43,'ADR Raw Data'!AL$1,FALSE)</f>
        <v>108.53545509425599</v>
      </c>
      <c r="S104" s="122">
        <f>VLOOKUP($A104,'ADR Raw Data'!$B$6:$BE$43,'ADR Raw Data'!AN$1,FALSE)</f>
        <v>139.191395441823</v>
      </c>
      <c r="T104" s="122">
        <f>VLOOKUP($A104,'ADR Raw Data'!$B$6:$BE$43,'ADR Raw Data'!AO$1,FALSE)</f>
        <v>127.713631913852</v>
      </c>
      <c r="U104" s="123">
        <f>VLOOKUP($A104,'ADR Raw Data'!$B$6:$BE$43,'ADR Raw Data'!AP$1,FALSE)</f>
        <v>134.03094850352099</v>
      </c>
      <c r="V104" s="124">
        <f>VLOOKUP($A104,'ADR Raw Data'!$B$6:$BE$43,'ADR Raw Data'!AR$1,FALSE)</f>
        <v>117.019793661546</v>
      </c>
      <c r="X104" s="121">
        <f>VLOOKUP($A104,'RevPAR Raw Data'!$B$6:$BE$43,'RevPAR Raw Data'!AG$1,FALSE)</f>
        <v>35.903286928487603</v>
      </c>
      <c r="Y104" s="122">
        <f>VLOOKUP($A104,'RevPAR Raw Data'!$B$6:$BE$43,'RevPAR Raw Data'!AH$1,FALSE)</f>
        <v>57.0939419695193</v>
      </c>
      <c r="Z104" s="122">
        <f>VLOOKUP($A104,'RevPAR Raw Data'!$B$6:$BE$43,'RevPAR Raw Data'!AI$1,FALSE)</f>
        <v>59.096420720984703</v>
      </c>
      <c r="AA104" s="122">
        <f>VLOOKUP($A104,'RevPAR Raw Data'!$B$6:$BE$43,'RevPAR Raw Data'!AJ$1,FALSE)</f>
        <v>63.995972303634197</v>
      </c>
      <c r="AB104" s="122">
        <f>VLOOKUP($A104,'RevPAR Raw Data'!$B$6:$BE$43,'RevPAR Raw Data'!AK$1,FALSE)</f>
        <v>73.722628223915507</v>
      </c>
      <c r="AC104" s="123">
        <f>VLOOKUP($A104,'RevPAR Raw Data'!$B$6:$BE$43,'RevPAR Raw Data'!AL$1,FALSE)</f>
        <v>57.9624500293083</v>
      </c>
      <c r="AD104" s="122">
        <f>VLOOKUP($A104,'RevPAR Raw Data'!$B$6:$BE$43,'RevPAR Raw Data'!AN$1,FALSE)</f>
        <v>102.027456037514</v>
      </c>
      <c r="AE104" s="122">
        <f>VLOOKUP($A104,'RevPAR Raw Data'!$B$6:$BE$43,'RevPAR Raw Data'!AO$1,FALSE)</f>
        <v>76.470970105509906</v>
      </c>
      <c r="AF104" s="123">
        <f>VLOOKUP($A104,'RevPAR Raw Data'!$B$6:$BE$43,'RevPAR Raw Data'!AP$1,FALSE)</f>
        <v>89.249213071512301</v>
      </c>
      <c r="AG104" s="124">
        <f>VLOOKUP($A104,'RevPAR Raw Data'!$B$6:$BE$43,'RevPAR Raw Data'!AR$1,FALSE)</f>
        <v>66.901525184223701</v>
      </c>
    </row>
    <row r="105" spans="1:33" x14ac:dyDescent="0.25">
      <c r="A105" s="101" t="s">
        <v>132</v>
      </c>
      <c r="B105" s="89">
        <f>(VLOOKUP($A104,'Occupancy Raw Data'!$B$8:$BE$51,'Occupancy Raw Data'!AT$3,FALSE))/100</f>
        <v>-3.1201456570216501E-3</v>
      </c>
      <c r="C105" s="90">
        <f>(VLOOKUP($A104,'Occupancy Raw Data'!$B$8:$BE$51,'Occupancy Raw Data'!AU$3,FALSE))/100</f>
        <v>-7.1508186540411509E-2</v>
      </c>
      <c r="D105" s="90">
        <f>(VLOOKUP($A104,'Occupancy Raw Data'!$B$8:$BE$51,'Occupancy Raw Data'!AV$3,FALSE))/100</f>
        <v>-5.8812125333439103E-2</v>
      </c>
      <c r="E105" s="90">
        <f>(VLOOKUP($A104,'Occupancy Raw Data'!$B$8:$BE$51,'Occupancy Raw Data'!AW$3,FALSE))/100</f>
        <v>-2.88268164921654E-2</v>
      </c>
      <c r="F105" s="90">
        <f>(VLOOKUP($A104,'Occupancy Raw Data'!$B$8:$BE$51,'Occupancy Raw Data'!AX$3,FALSE))/100</f>
        <v>2.0855594574178703E-2</v>
      </c>
      <c r="G105" s="90">
        <f>(VLOOKUP($A104,'Occupancy Raw Data'!$B$8:$BE$51,'Occupancy Raw Data'!AY$3,FALSE))/100</f>
        <v>-2.96660525781519E-2</v>
      </c>
      <c r="H105" s="91">
        <f>(VLOOKUP($A104,'Occupancy Raw Data'!$B$8:$BE$51,'Occupancy Raw Data'!BA$3,FALSE))/100</f>
        <v>7.4077843963541501E-2</v>
      </c>
      <c r="I105" s="91">
        <f>(VLOOKUP($A104,'Occupancy Raw Data'!$B$8:$BE$51,'Occupancy Raw Data'!BB$3,FALSE))/100</f>
        <v>-2.46390981548524E-2</v>
      </c>
      <c r="J105" s="90">
        <f>(VLOOKUP($A104,'Occupancy Raw Data'!$B$8:$BE$51,'Occupancy Raw Data'!BC$3,FALSE))/100</f>
        <v>2.7329507845345401E-2</v>
      </c>
      <c r="K105" s="92">
        <f>(VLOOKUP($A104,'Occupancy Raw Data'!$B$8:$BE$51,'Occupancy Raw Data'!BE$3,FALSE))/100</f>
        <v>-1.14144889668836E-2</v>
      </c>
      <c r="M105" s="89">
        <f>(VLOOKUP($A104,'ADR Raw Data'!$B$6:$BE$49,'ADR Raw Data'!AT$1,FALSE))/100</f>
        <v>-1.0942332504795501E-3</v>
      </c>
      <c r="N105" s="90">
        <f>(VLOOKUP($A104,'ADR Raw Data'!$B$6:$BE$49,'ADR Raw Data'!AU$1,FALSE))/100</f>
        <v>7.5368911932106701E-3</v>
      </c>
      <c r="O105" s="90">
        <f>(VLOOKUP($A104,'ADR Raw Data'!$B$6:$BE$49,'ADR Raw Data'!AV$1,FALSE))/100</f>
        <v>6.4004552638950089E-4</v>
      </c>
      <c r="P105" s="90">
        <f>(VLOOKUP($A104,'ADR Raw Data'!$B$6:$BE$49,'ADR Raw Data'!AW$1,FALSE))/100</f>
        <v>1.39520215471895E-3</v>
      </c>
      <c r="Q105" s="90">
        <f>(VLOOKUP($A104,'ADR Raw Data'!$B$6:$BE$49,'ADR Raw Data'!AX$1,FALSE))/100</f>
        <v>4.7318285822561694E-2</v>
      </c>
      <c r="R105" s="90">
        <f>(VLOOKUP($A104,'ADR Raw Data'!$B$6:$BE$49,'ADR Raw Data'!AY$1,FALSE))/100</f>
        <v>1.38497076803151E-2</v>
      </c>
      <c r="S105" s="91">
        <f>(VLOOKUP($A104,'ADR Raw Data'!$B$6:$BE$49,'ADR Raw Data'!BA$1,FALSE))/100</f>
        <v>2.3612351495448797E-2</v>
      </c>
      <c r="T105" s="91">
        <f>(VLOOKUP($A104,'ADR Raw Data'!$B$6:$BE$49,'ADR Raw Data'!BB$1,FALSE))/100</f>
        <v>-1.9926432910899402E-2</v>
      </c>
      <c r="U105" s="90">
        <f>(VLOOKUP($A104,'ADR Raw Data'!$B$6:$BE$49,'ADR Raw Data'!BC$1,FALSE))/100</f>
        <v>5.5186430736416606E-3</v>
      </c>
      <c r="V105" s="92">
        <f>(VLOOKUP($A104,'ADR Raw Data'!$B$6:$BE$49,'ADR Raw Data'!BE$1,FALSE))/100</f>
        <v>1.3541037430302801E-2</v>
      </c>
      <c r="X105" s="89">
        <f>(VLOOKUP($A104,'RevPAR Raw Data'!$B$6:$BE$49,'RevPAR Raw Data'!AT$1,FALSE))/100</f>
        <v>-4.2109647403769501E-3</v>
      </c>
      <c r="Y105" s="90">
        <f>(VLOOKUP($A104,'RevPAR Raw Data'!$B$6:$BE$49,'RevPAR Raw Data'!AU$1,FALSE))/100</f>
        <v>-6.4510244768579708E-2</v>
      </c>
      <c r="Z105" s="90">
        <f>(VLOOKUP($A104,'RevPAR Raw Data'!$B$6:$BE$49,'RevPAR Raw Data'!AV$1,FALSE))/100</f>
        <v>-5.8209722244766705E-2</v>
      </c>
      <c r="AA105" s="90">
        <f>(VLOOKUP($A104,'RevPAR Raw Data'!$B$6:$BE$49,'RevPAR Raw Data'!AW$1,FALSE))/100</f>
        <v>-2.7471833573929998E-2</v>
      </c>
      <c r="AB105" s="90">
        <f>(VLOOKUP($A104,'RevPAR Raw Data'!$B$6:$BE$49,'RevPAR Raw Data'!AX$1,FALSE))/100</f>
        <v>6.91607313818009E-2</v>
      </c>
      <c r="AC105" s="90">
        <f>(VLOOKUP($A104,'RevPAR Raw Data'!$B$6:$BE$49,'RevPAR Raw Data'!AY$1,FALSE))/100</f>
        <v>-1.6227211054073001E-2</v>
      </c>
      <c r="AD105" s="91">
        <f>(VLOOKUP($A104,'RevPAR Raw Data'!$B$6:$BE$49,'RevPAR Raw Data'!BA$1,FALSE))/100</f>
        <v>9.9439347548682389E-2</v>
      </c>
      <c r="AE105" s="91">
        <f>(VLOOKUP($A104,'RevPAR Raw Data'!$B$6:$BE$49,'RevPAR Raw Data'!BB$1,FALSE))/100</f>
        <v>-4.40745617293841E-2</v>
      </c>
      <c r="AF105" s="90">
        <f>(VLOOKUP($A104,'RevPAR Raw Data'!$B$6:$BE$49,'RevPAR Raw Data'!BC$1,FALSE))/100</f>
        <v>3.2998972718163801E-2</v>
      </c>
      <c r="AG105" s="92">
        <f>(VLOOKUP($A104,'RevPAR Raw Data'!$B$6:$BE$49,'RevPAR Raw Data'!BE$1,FALSE))/100</f>
        <v>1.9719844410707801E-3</v>
      </c>
    </row>
    <row r="106" spans="1:33" x14ac:dyDescent="0.25">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5">
      <c r="A107" s="116" t="s">
        <v>51</v>
      </c>
      <c r="B107" s="117">
        <f>(VLOOKUP($A107,'Occupancy Raw Data'!$B$8:$BE$45,'Occupancy Raw Data'!AG$3,FALSE))/100</f>
        <v>0.40371355397951098</v>
      </c>
      <c r="C107" s="118">
        <f>(VLOOKUP($A107,'Occupancy Raw Data'!$B$8:$BE$45,'Occupancy Raw Data'!AH$3,FALSE))/100</f>
        <v>0.49093774625689496</v>
      </c>
      <c r="D107" s="118">
        <f>(VLOOKUP($A107,'Occupancy Raw Data'!$B$8:$BE$45,'Occupancy Raw Data'!AI$3,FALSE))/100</f>
        <v>0.51733648542159105</v>
      </c>
      <c r="E107" s="118">
        <f>(VLOOKUP($A107,'Occupancy Raw Data'!$B$8:$BE$45,'Occupancy Raw Data'!AJ$3,FALSE))/100</f>
        <v>0.492760047281323</v>
      </c>
      <c r="F107" s="118">
        <f>(VLOOKUP($A107,'Occupancy Raw Data'!$B$8:$BE$45,'Occupancy Raw Data'!AK$3,FALSE))/100</f>
        <v>0.56378053585500298</v>
      </c>
      <c r="G107" s="119">
        <f>(VLOOKUP($A107,'Occupancy Raw Data'!$B$8:$BE$45,'Occupancy Raw Data'!AL$3,FALSE))/100</f>
        <v>0.49370567375886504</v>
      </c>
      <c r="H107" s="99">
        <f>(VLOOKUP($A107,'Occupancy Raw Data'!$B$8:$BE$45,'Occupancy Raw Data'!AN$3,FALSE))/100</f>
        <v>0.67799448384554695</v>
      </c>
      <c r="I107" s="99">
        <f>(VLOOKUP($A107,'Occupancy Raw Data'!$B$8:$BE$45,'Occupancy Raw Data'!AO$3,FALSE))/100</f>
        <v>0.66750394011032299</v>
      </c>
      <c r="J107" s="119">
        <f>(VLOOKUP($A107,'Occupancy Raw Data'!$B$8:$BE$45,'Occupancy Raw Data'!AP$3,FALSE))/100</f>
        <v>0.67274921197793502</v>
      </c>
      <c r="K107" s="120">
        <f>(VLOOKUP($A107,'Occupancy Raw Data'!$B$8:$BE$45,'Occupancy Raw Data'!AR$3,FALSE))/100</f>
        <v>0.54486097039288506</v>
      </c>
      <c r="M107" s="121">
        <f>VLOOKUP($A107,'ADR Raw Data'!$B$6:$BE$43,'ADR Raw Data'!AG$1,FALSE)</f>
        <v>92.395275100646501</v>
      </c>
      <c r="N107" s="122">
        <f>VLOOKUP($A107,'ADR Raw Data'!$B$6:$BE$43,'ADR Raw Data'!AH$1,FALSE)</f>
        <v>95.336052367576201</v>
      </c>
      <c r="O107" s="122">
        <f>VLOOKUP($A107,'ADR Raw Data'!$B$6:$BE$43,'ADR Raw Data'!AI$1,FALSE)</f>
        <v>98.649455445544504</v>
      </c>
      <c r="P107" s="122">
        <f>VLOOKUP($A107,'ADR Raw Data'!$B$6:$BE$43,'ADR Raw Data'!AJ$1,FALSE)</f>
        <v>96.824244877561199</v>
      </c>
      <c r="Q107" s="122">
        <f>VLOOKUP($A107,'ADR Raw Data'!$B$6:$BE$43,'ADR Raw Data'!AK$1,FALSE)</f>
        <v>98.538002096619195</v>
      </c>
      <c r="R107" s="123">
        <f>VLOOKUP($A107,'ADR Raw Data'!$B$6:$BE$43,'ADR Raw Data'!AL$1,FALSE)</f>
        <v>96.577857584645102</v>
      </c>
      <c r="S107" s="122">
        <f>VLOOKUP($A107,'ADR Raw Data'!$B$6:$BE$43,'ADR Raw Data'!AN$1,FALSE)</f>
        <v>120.05589132645601</v>
      </c>
      <c r="T107" s="122">
        <f>VLOOKUP($A107,'ADR Raw Data'!$B$6:$BE$43,'ADR Raw Data'!AO$1,FALSE)</f>
        <v>119.97081015273299</v>
      </c>
      <c r="U107" s="123">
        <f>VLOOKUP($A107,'ADR Raw Data'!$B$6:$BE$43,'ADR Raw Data'!AP$1,FALSE)</f>
        <v>120.01368241882901</v>
      </c>
      <c r="V107" s="124">
        <f>VLOOKUP($A107,'ADR Raw Data'!$B$6:$BE$43,'ADR Raw Data'!AR$1,FALSE)</f>
        <v>104.84546216425601</v>
      </c>
      <c r="X107" s="121">
        <f>VLOOKUP($A107,'RevPAR Raw Data'!$B$6:$BE$43,'RevPAR Raw Data'!AG$1,FALSE)</f>
        <v>37.3012248817966</v>
      </c>
      <c r="Y107" s="122">
        <f>VLOOKUP($A107,'RevPAR Raw Data'!$B$6:$BE$43,'RevPAR Raw Data'!AH$1,FALSE)</f>
        <v>46.8040666863672</v>
      </c>
      <c r="Z107" s="122">
        <f>VLOOKUP($A107,'RevPAR Raw Data'!$B$6:$BE$43,'RevPAR Raw Data'!AI$1,FALSE)</f>
        <v>51.034962568951897</v>
      </c>
      <c r="AA107" s="122">
        <f>VLOOKUP($A107,'RevPAR Raw Data'!$B$6:$BE$43,'RevPAR Raw Data'!AJ$1,FALSE)</f>
        <v>47.711119483845501</v>
      </c>
      <c r="AB107" s="122">
        <f>VLOOKUP($A107,'RevPAR Raw Data'!$B$6:$BE$43,'RevPAR Raw Data'!AK$1,FALSE)</f>
        <v>55.553807624113404</v>
      </c>
      <c r="AC107" s="123">
        <f>VLOOKUP($A107,'RevPAR Raw Data'!$B$6:$BE$43,'RevPAR Raw Data'!AL$1,FALSE)</f>
        <v>47.681036249014902</v>
      </c>
      <c r="AD107" s="122">
        <f>VLOOKUP($A107,'RevPAR Raw Data'!$B$6:$BE$43,'RevPAR Raw Data'!AN$1,FALSE)</f>
        <v>81.397232072497999</v>
      </c>
      <c r="AE107" s="122">
        <f>VLOOKUP($A107,'RevPAR Raw Data'!$B$6:$BE$43,'RevPAR Raw Data'!AO$1,FALSE)</f>
        <v>80.080988475177307</v>
      </c>
      <c r="AF107" s="123">
        <f>VLOOKUP($A107,'RevPAR Raw Data'!$B$6:$BE$43,'RevPAR Raw Data'!AP$1,FALSE)</f>
        <v>80.739110273837596</v>
      </c>
      <c r="AG107" s="124">
        <f>VLOOKUP($A107,'RevPAR Raw Data'!$B$6:$BE$43,'RevPAR Raw Data'!AR$1,FALSE)</f>
        <v>57.126200256107097</v>
      </c>
    </row>
    <row r="108" spans="1:33" x14ac:dyDescent="0.25">
      <c r="A108" s="101" t="s">
        <v>132</v>
      </c>
      <c r="B108" s="89">
        <f>(VLOOKUP($A107,'Occupancy Raw Data'!$B$8:$BE$51,'Occupancy Raw Data'!AT$3,FALSE))/100</f>
        <v>0.10488937328238</v>
      </c>
      <c r="C108" s="90">
        <f>(VLOOKUP($A107,'Occupancy Raw Data'!$B$8:$BE$51,'Occupancy Raw Data'!AU$3,FALSE))/100</f>
        <v>4.7948184402198404E-2</v>
      </c>
      <c r="D108" s="90">
        <f>(VLOOKUP($A107,'Occupancy Raw Data'!$B$8:$BE$51,'Occupancy Raw Data'!AV$3,FALSE))/100</f>
        <v>6.3115538092429105E-2</v>
      </c>
      <c r="E108" s="90">
        <f>(VLOOKUP($A107,'Occupancy Raw Data'!$B$8:$BE$51,'Occupancy Raw Data'!AW$3,FALSE))/100</f>
        <v>-5.1737666784981498E-3</v>
      </c>
      <c r="F108" s="90">
        <f>(VLOOKUP($A107,'Occupancy Raw Data'!$B$8:$BE$51,'Occupancy Raw Data'!AX$3,FALSE))/100</f>
        <v>2.27940480763669E-2</v>
      </c>
      <c r="G108" s="90">
        <f>(VLOOKUP($A107,'Occupancy Raw Data'!$B$8:$BE$51,'Occupancy Raw Data'!AY$3,FALSE))/100</f>
        <v>4.2882141301059003E-2</v>
      </c>
      <c r="H108" s="91">
        <f>(VLOOKUP($A107,'Occupancy Raw Data'!$B$8:$BE$51,'Occupancy Raw Data'!BA$3,FALSE))/100</f>
        <v>9.3341534516353006E-2</v>
      </c>
      <c r="I108" s="91">
        <f>(VLOOKUP($A107,'Occupancy Raw Data'!$B$8:$BE$51,'Occupancy Raw Data'!BB$3,FALSE))/100</f>
        <v>0.11992735145246</v>
      </c>
      <c r="J108" s="90">
        <f>(VLOOKUP($A107,'Occupancy Raw Data'!$B$8:$BE$51,'Occupancy Raw Data'!BC$3,FALSE))/100</f>
        <v>0.10637115127020101</v>
      </c>
      <c r="K108" s="92">
        <f>(VLOOKUP($A107,'Occupancy Raw Data'!$B$8:$BE$51,'Occupancy Raw Data'!BE$3,FALSE))/100</f>
        <v>6.4430514163001398E-2</v>
      </c>
      <c r="M108" s="89">
        <f>(VLOOKUP($A107,'ADR Raw Data'!$B$6:$BE$49,'ADR Raw Data'!AT$1,FALSE))/100</f>
        <v>-9.4721095524478004E-3</v>
      </c>
      <c r="N108" s="90">
        <f>(VLOOKUP($A107,'ADR Raw Data'!$B$6:$BE$49,'ADR Raw Data'!AU$1,FALSE))/100</f>
        <v>-2.2025635051242201E-3</v>
      </c>
      <c r="O108" s="90">
        <f>(VLOOKUP($A107,'ADR Raw Data'!$B$6:$BE$49,'ADR Raw Data'!AV$1,FALSE))/100</f>
        <v>3.1633031054820501E-2</v>
      </c>
      <c r="P108" s="90">
        <f>(VLOOKUP($A107,'ADR Raw Data'!$B$6:$BE$49,'ADR Raw Data'!AW$1,FALSE))/100</f>
        <v>2.8802092171409499E-2</v>
      </c>
      <c r="Q108" s="90">
        <f>(VLOOKUP($A107,'ADR Raw Data'!$B$6:$BE$49,'ADR Raw Data'!AX$1,FALSE))/100</f>
        <v>-2.6827525569469102E-2</v>
      </c>
      <c r="R108" s="90">
        <f>(VLOOKUP($A107,'ADR Raw Data'!$B$6:$BE$49,'ADR Raw Data'!AY$1,FALSE))/100</f>
        <v>3.4911811087568901E-3</v>
      </c>
      <c r="S108" s="91">
        <f>(VLOOKUP($A107,'ADR Raw Data'!$B$6:$BE$49,'ADR Raw Data'!BA$1,FALSE))/100</f>
        <v>8.899612901595029E-3</v>
      </c>
      <c r="T108" s="91">
        <f>(VLOOKUP($A107,'ADR Raw Data'!$B$6:$BE$49,'ADR Raw Data'!BB$1,FALSE))/100</f>
        <v>6.71032455848541E-3</v>
      </c>
      <c r="U108" s="90">
        <f>(VLOOKUP($A107,'ADR Raw Data'!$B$6:$BE$49,'ADR Raw Data'!BC$1,FALSE))/100</f>
        <v>7.8215591484581109E-3</v>
      </c>
      <c r="V108" s="92">
        <f>(VLOOKUP($A107,'ADR Raw Data'!$B$6:$BE$49,'ADR Raw Data'!BE$1,FALSE))/100</f>
        <v>8.1879074657882495E-3</v>
      </c>
      <c r="X108" s="89">
        <f>(VLOOKUP($A107,'RevPAR Raw Data'!$B$6:$BE$49,'RevPAR Raw Data'!AT$1,FALSE))/100</f>
        <v>9.4423740095314096E-2</v>
      </c>
      <c r="Y108" s="90">
        <f>(VLOOKUP($A107,'RevPAR Raw Data'!$B$6:$BE$49,'RevPAR Raw Data'!AU$1,FALSE))/100</f>
        <v>4.5640011975972901E-2</v>
      </c>
      <c r="Z108" s="90">
        <f>(VLOOKUP($A107,'RevPAR Raw Data'!$B$6:$BE$49,'RevPAR Raw Data'!AV$1,FALSE))/100</f>
        <v>9.6745104923769101E-2</v>
      </c>
      <c r="AA108" s="90">
        <f>(VLOOKUP($A107,'RevPAR Raw Data'!$B$6:$BE$49,'RevPAR Raw Data'!AW$1,FALSE))/100</f>
        <v>2.3479310188163901E-2</v>
      </c>
      <c r="AB108" s="90">
        <f>(VLOOKUP($A107,'RevPAR Raw Data'!$B$6:$BE$49,'RevPAR Raw Data'!AX$1,FALSE))/100</f>
        <v>-4.6449854007026593E-3</v>
      </c>
      <c r="AC108" s="90">
        <f>(VLOOKUP($A107,'RevPAR Raw Data'!$B$6:$BE$49,'RevPAR Raw Data'!AY$1,FALSE))/100</f>
        <v>4.6523031731429201E-2</v>
      </c>
      <c r="AD108" s="91">
        <f>(VLOOKUP($A107,'RevPAR Raw Data'!$B$6:$BE$49,'RevPAR Raw Data'!BA$1,FALSE))/100</f>
        <v>0.10307185094278401</v>
      </c>
      <c r="AE108" s="91">
        <f>(VLOOKUP($A107,'RevPAR Raw Data'!$B$6:$BE$49,'RevPAR Raw Data'!BB$1,FALSE))/100</f>
        <v>0.12744242746263099</v>
      </c>
      <c r="AF108" s="90">
        <f>(VLOOKUP($A107,'RevPAR Raw Data'!$B$6:$BE$49,'RevPAR Raw Data'!BC$1,FALSE))/100</f>
        <v>0.11502469867000899</v>
      </c>
      <c r="AG108" s="92">
        <f>(VLOOKUP($A107,'RevPAR Raw Data'!$B$6:$BE$49,'RevPAR Raw Data'!BE$1,FALSE))/100</f>
        <v>7.3145972716729402E-2</v>
      </c>
    </row>
    <row r="109" spans="1:33" x14ac:dyDescent="0.25">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5">
      <c r="A110" s="116" t="s">
        <v>50</v>
      </c>
      <c r="B110" s="117">
        <f>(VLOOKUP($A110,'Occupancy Raw Data'!$B$8:$BE$45,'Occupancy Raw Data'!AG$3,FALSE))/100</f>
        <v>0.39187735341581403</v>
      </c>
      <c r="C110" s="118">
        <f>(VLOOKUP($A110,'Occupancy Raw Data'!$B$8:$BE$45,'Occupancy Raw Data'!AH$3,FALSE))/100</f>
        <v>0.45279720279720204</v>
      </c>
      <c r="D110" s="118">
        <f>(VLOOKUP($A110,'Occupancy Raw Data'!$B$8:$BE$45,'Occupancy Raw Data'!AI$3,FALSE))/100</f>
        <v>0.49166218396987604</v>
      </c>
      <c r="E110" s="118">
        <f>(VLOOKUP($A110,'Occupancy Raw Data'!$B$8:$BE$45,'Occupancy Raw Data'!AJ$3,FALSE))/100</f>
        <v>0.48861395015241099</v>
      </c>
      <c r="F110" s="118">
        <f>(VLOOKUP($A110,'Occupancy Raw Data'!$B$8:$BE$45,'Occupancy Raw Data'!AK$3,FALSE))/100</f>
        <v>0.50448269679038904</v>
      </c>
      <c r="G110" s="119">
        <f>(VLOOKUP($A110,'Occupancy Raw Data'!$B$8:$BE$45,'Occupancy Raw Data'!AL$3,FALSE))/100</f>
        <v>0.46588667742513801</v>
      </c>
      <c r="H110" s="99">
        <f>(VLOOKUP($A110,'Occupancy Raw Data'!$B$8:$BE$45,'Occupancy Raw Data'!AN$3,FALSE))/100</f>
        <v>0.64384974000358597</v>
      </c>
      <c r="I110" s="99">
        <f>(VLOOKUP($A110,'Occupancy Raw Data'!$B$8:$BE$45,'Occupancy Raw Data'!AO$3,FALSE))/100</f>
        <v>0.66626322395553106</v>
      </c>
      <c r="J110" s="119">
        <f>(VLOOKUP($A110,'Occupancy Raw Data'!$B$8:$BE$45,'Occupancy Raw Data'!AP$3,FALSE))/100</f>
        <v>0.6550564819795579</v>
      </c>
      <c r="K110" s="120">
        <f>(VLOOKUP($A110,'Occupancy Raw Data'!$B$8:$BE$45,'Occupancy Raw Data'!AR$3,FALSE))/100</f>
        <v>0.51993519301211599</v>
      </c>
      <c r="M110" s="121">
        <f>VLOOKUP($A110,'ADR Raw Data'!$B$6:$BE$43,'ADR Raw Data'!AG$1,FALSE)</f>
        <v>93.757761381834797</v>
      </c>
      <c r="N110" s="122">
        <f>VLOOKUP($A110,'ADR Raw Data'!$B$6:$BE$43,'ADR Raw Data'!AH$1,FALSE)</f>
        <v>91.147464607464599</v>
      </c>
      <c r="O110" s="122">
        <f>VLOOKUP($A110,'ADR Raw Data'!$B$6:$BE$43,'ADR Raw Data'!AI$1,FALSE)</f>
        <v>92.197156272793507</v>
      </c>
      <c r="P110" s="122">
        <f>VLOOKUP($A110,'ADR Raw Data'!$B$6:$BE$43,'ADR Raw Data'!AJ$1,FALSE)</f>
        <v>92.393101834862307</v>
      </c>
      <c r="Q110" s="122">
        <f>VLOOKUP($A110,'ADR Raw Data'!$B$6:$BE$43,'ADR Raw Data'!AK$1,FALSE)</f>
        <v>94.593636929091801</v>
      </c>
      <c r="R110" s="123">
        <f>VLOOKUP($A110,'ADR Raw Data'!$B$6:$BE$43,'ADR Raw Data'!AL$1,FALSE)</f>
        <v>92.815758683729399</v>
      </c>
      <c r="S110" s="122">
        <f>VLOOKUP($A110,'ADR Raw Data'!$B$6:$BE$43,'ADR Raw Data'!AN$1,FALSE)</f>
        <v>111.99515143075899</v>
      </c>
      <c r="T110" s="122">
        <f>VLOOKUP($A110,'ADR Raw Data'!$B$6:$BE$43,'ADR Raw Data'!AO$1,FALSE)</f>
        <v>111.08596312991899</v>
      </c>
      <c r="U110" s="123">
        <f>VLOOKUP($A110,'ADR Raw Data'!$B$6:$BE$43,'ADR Raw Data'!AP$1,FALSE)</f>
        <v>111.532780058851</v>
      </c>
      <c r="V110" s="124">
        <f>VLOOKUP($A110,'ADR Raw Data'!$B$6:$BE$43,'ADR Raw Data'!AR$1,FALSE)</f>
        <v>99.553250113928797</v>
      </c>
      <c r="X110" s="121">
        <f>VLOOKUP($A110,'RevPAR Raw Data'!$B$6:$BE$43,'RevPAR Raw Data'!AG$1,FALSE)</f>
        <v>36.741543392504902</v>
      </c>
      <c r="Y110" s="122">
        <f>VLOOKUP($A110,'RevPAR Raw Data'!$B$6:$BE$43,'RevPAR Raw Data'!AH$1,FALSE)</f>
        <v>41.271317016316999</v>
      </c>
      <c r="Z110" s="122">
        <f>VLOOKUP($A110,'RevPAR Raw Data'!$B$6:$BE$43,'RevPAR Raw Data'!AI$1,FALSE)</f>
        <v>45.329855208893598</v>
      </c>
      <c r="AA110" s="122">
        <f>VLOOKUP($A110,'RevPAR Raw Data'!$B$6:$BE$43,'RevPAR Raw Data'!AJ$1,FALSE)</f>
        <v>45.144558454366098</v>
      </c>
      <c r="AB110" s="122">
        <f>VLOOKUP($A110,'RevPAR Raw Data'!$B$6:$BE$43,'RevPAR Raw Data'!AK$1,FALSE)</f>
        <v>47.7208530571992</v>
      </c>
      <c r="AC110" s="123">
        <f>VLOOKUP($A110,'RevPAR Raw Data'!$B$6:$BE$43,'RevPAR Raw Data'!AL$1,FALSE)</f>
        <v>43.2416254258561</v>
      </c>
      <c r="AD110" s="122">
        <f>VLOOKUP($A110,'RevPAR Raw Data'!$B$6:$BE$43,'RevPAR Raw Data'!AN$1,FALSE)</f>
        <v>72.108049130356804</v>
      </c>
      <c r="AE110" s="122">
        <f>VLOOKUP($A110,'RevPAR Raw Data'!$B$6:$BE$43,'RevPAR Raw Data'!AO$1,FALSE)</f>
        <v>74.012491931145703</v>
      </c>
      <c r="AF110" s="123">
        <f>VLOOKUP($A110,'RevPAR Raw Data'!$B$6:$BE$43,'RevPAR Raw Data'!AP$1,FALSE)</f>
        <v>73.060270530751197</v>
      </c>
      <c r="AG110" s="124">
        <f>VLOOKUP($A110,'RevPAR Raw Data'!$B$6:$BE$43,'RevPAR Raw Data'!AR$1,FALSE)</f>
        <v>51.761238312968999</v>
      </c>
    </row>
    <row r="111" spans="1:33" x14ac:dyDescent="0.25">
      <c r="A111" s="101" t="s">
        <v>132</v>
      </c>
      <c r="B111" s="89">
        <f>(VLOOKUP($A110,'Occupancy Raw Data'!$B$8:$BE$51,'Occupancy Raw Data'!AT$3,FALSE))/100</f>
        <v>9.6194804462201799E-2</v>
      </c>
      <c r="C111" s="90">
        <f>(VLOOKUP($A110,'Occupancy Raw Data'!$B$8:$BE$51,'Occupancy Raw Data'!AU$3,FALSE))/100</f>
        <v>7.8088578088577998E-2</v>
      </c>
      <c r="D111" s="90">
        <f>(VLOOKUP($A110,'Occupancy Raw Data'!$B$8:$BE$51,'Occupancy Raw Data'!AV$3,FALSE))/100</f>
        <v>0.116844932517901</v>
      </c>
      <c r="E111" s="90">
        <f>(VLOOKUP($A110,'Occupancy Raw Data'!$B$8:$BE$51,'Occupancy Raw Data'!AW$3,FALSE))/100</f>
        <v>3.7525336926183601E-2</v>
      </c>
      <c r="F111" s="90">
        <f>(VLOOKUP($A110,'Occupancy Raw Data'!$B$8:$BE$51,'Occupancy Raw Data'!AX$3,FALSE))/100</f>
        <v>6.7257768563293505E-2</v>
      </c>
      <c r="G111" s="90">
        <f>(VLOOKUP($A110,'Occupancy Raw Data'!$B$8:$BE$51,'Occupancy Raw Data'!AY$3,FALSE))/100</f>
        <v>7.77701259990662E-2</v>
      </c>
      <c r="H111" s="91">
        <f>(VLOOKUP($A110,'Occupancy Raw Data'!$B$8:$BE$51,'Occupancy Raw Data'!BA$3,FALSE))/100</f>
        <v>1.7337055801277602E-3</v>
      </c>
      <c r="I111" s="91">
        <f>(VLOOKUP($A110,'Occupancy Raw Data'!$B$8:$BE$51,'Occupancy Raw Data'!BB$3,FALSE))/100</f>
        <v>3.5377692976191998E-2</v>
      </c>
      <c r="J111" s="90">
        <f>(VLOOKUP($A110,'Occupancy Raw Data'!$B$8:$BE$51,'Occupancy Raw Data'!BC$3,FALSE))/100</f>
        <v>1.8565669430963501E-2</v>
      </c>
      <c r="K111" s="92">
        <f>(VLOOKUP($A110,'Occupancy Raw Data'!$B$8:$BE$51,'Occupancy Raw Data'!BE$3,FALSE))/100</f>
        <v>5.5681945203513494E-2</v>
      </c>
      <c r="M111" s="89">
        <f>(VLOOKUP($A110,'ADR Raw Data'!$B$6:$BE$49,'ADR Raw Data'!AT$1,FALSE))/100</f>
        <v>-2.9127121652024499E-2</v>
      </c>
      <c r="N111" s="90">
        <f>(VLOOKUP($A110,'ADR Raw Data'!$B$6:$BE$49,'ADR Raw Data'!AU$1,FALSE))/100</f>
        <v>-3.2707926877556998E-3</v>
      </c>
      <c r="O111" s="90">
        <f>(VLOOKUP($A110,'ADR Raw Data'!$B$6:$BE$49,'ADR Raw Data'!AV$1,FALSE))/100</f>
        <v>4.8587999718832401E-3</v>
      </c>
      <c r="P111" s="90">
        <f>(VLOOKUP($A110,'ADR Raw Data'!$B$6:$BE$49,'ADR Raw Data'!AW$1,FALSE))/100</f>
        <v>2.9665284879590598E-3</v>
      </c>
      <c r="Q111" s="90">
        <f>(VLOOKUP($A110,'ADR Raw Data'!$B$6:$BE$49,'ADR Raw Data'!AX$1,FALSE))/100</f>
        <v>6.8659536101972497E-3</v>
      </c>
      <c r="R111" s="90">
        <f>(VLOOKUP($A110,'ADR Raw Data'!$B$6:$BE$49,'ADR Raw Data'!AY$1,FALSE))/100</f>
        <v>-2.5180154028710201E-3</v>
      </c>
      <c r="S111" s="91">
        <f>(VLOOKUP($A110,'ADR Raw Data'!$B$6:$BE$49,'ADR Raw Data'!BA$1,FALSE))/100</f>
        <v>-3.9262152195193897E-2</v>
      </c>
      <c r="T111" s="91">
        <f>(VLOOKUP($A110,'ADR Raw Data'!$B$6:$BE$49,'ADR Raw Data'!BB$1,FALSE))/100</f>
        <v>-4.8034746633397497E-2</v>
      </c>
      <c r="U111" s="90">
        <f>(VLOOKUP($A110,'ADR Raw Data'!$B$6:$BE$49,'ADR Raw Data'!BC$1,FALSE))/100</f>
        <v>-4.3717661899659095E-2</v>
      </c>
      <c r="V111" s="92">
        <f>(VLOOKUP($A110,'ADR Raw Data'!$B$6:$BE$49,'ADR Raw Data'!BE$1,FALSE))/100</f>
        <v>-2.2530639589985899E-2</v>
      </c>
      <c r="X111" s="89">
        <f>(VLOOKUP($A110,'RevPAR Raw Data'!$B$6:$BE$49,'RevPAR Raw Data'!AT$1,FALSE))/100</f>
        <v>6.4265805038314E-2</v>
      </c>
      <c r="Y111" s="90">
        <f>(VLOOKUP($A110,'RevPAR Raw Data'!$B$6:$BE$49,'RevPAR Raw Data'!AU$1,FALSE))/100</f>
        <v>7.4562373850612998E-2</v>
      </c>
      <c r="Z111" s="90">
        <f>(VLOOKUP($A110,'RevPAR Raw Data'!$B$6:$BE$49,'RevPAR Raw Data'!AV$1,FALSE))/100</f>
        <v>0.12227145864461701</v>
      </c>
      <c r="AA111" s="90">
        <f>(VLOOKUP($A110,'RevPAR Raw Data'!$B$6:$BE$49,'RevPAR Raw Data'!AW$1,FALSE))/100</f>
        <v>4.0603185395154402E-2</v>
      </c>
      <c r="AB111" s="90">
        <f>(VLOOKUP($A110,'RevPAR Raw Data'!$B$6:$BE$49,'RevPAR Raw Data'!AX$1,FALSE))/100</f>
        <v>7.4585510892371698E-2</v>
      </c>
      <c r="AC111" s="90">
        <f>(VLOOKUP($A110,'RevPAR Raw Data'!$B$6:$BE$49,'RevPAR Raw Data'!AY$1,FALSE))/100</f>
        <v>7.5056284221046307E-2</v>
      </c>
      <c r="AD111" s="91">
        <f>(VLOOKUP($A110,'RevPAR Raw Data'!$B$6:$BE$49,'RevPAR Raw Data'!BA$1,FALSE))/100</f>
        <v>-3.7596515627414798E-2</v>
      </c>
      <c r="AE111" s="91">
        <f>(VLOOKUP($A110,'RevPAR Raw Data'!$B$6:$BE$49,'RevPAR Raw Data'!BB$1,FALSE))/100</f>
        <v>-1.4356412175791E-2</v>
      </c>
      <c r="AF111" s="90">
        <f>(VLOOKUP($A110,'RevPAR Raw Data'!$B$6:$BE$49,'RevPAR Raw Data'!BC$1,FALSE))/100</f>
        <v>-2.5963640127819199E-2</v>
      </c>
      <c r="AG111" s="92">
        <f>(VLOOKUP($A110,'RevPAR Raw Data'!$B$6:$BE$49,'RevPAR Raw Data'!BE$1,FALSE))/100</f>
        <v>3.18967557744778E-2</v>
      </c>
    </row>
    <row r="112" spans="1:33" x14ac:dyDescent="0.25">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x14ac:dyDescent="0.25">
      <c r="A113" s="116" t="s">
        <v>47</v>
      </c>
      <c r="B113" s="117">
        <f>(VLOOKUP($A113,'Occupancy Raw Data'!$B$8:$BE$45,'Occupancy Raw Data'!AG$3,FALSE))/100</f>
        <v>0.45617229129662495</v>
      </c>
      <c r="C113" s="118">
        <f>(VLOOKUP($A113,'Occupancy Raw Data'!$B$8:$BE$45,'Occupancy Raw Data'!AH$3,FALSE))/100</f>
        <v>0.57815275310834802</v>
      </c>
      <c r="D113" s="118">
        <f>(VLOOKUP($A113,'Occupancy Raw Data'!$B$8:$BE$45,'Occupancy Raw Data'!AI$3,FALSE))/100</f>
        <v>0.59946714031971504</v>
      </c>
      <c r="E113" s="118">
        <f>(VLOOKUP($A113,'Occupancy Raw Data'!$B$8:$BE$45,'Occupancy Raw Data'!AJ$3,FALSE))/100</f>
        <v>0.58303730017761901</v>
      </c>
      <c r="F113" s="118">
        <f>(VLOOKUP($A113,'Occupancy Raw Data'!$B$8:$BE$45,'Occupancy Raw Data'!AK$3,FALSE))/100</f>
        <v>0.60213143872113595</v>
      </c>
      <c r="G113" s="119">
        <f>(VLOOKUP($A113,'Occupancy Raw Data'!$B$8:$BE$45,'Occupancy Raw Data'!AL$3,FALSE))/100</f>
        <v>0.56379218472468895</v>
      </c>
      <c r="H113" s="99">
        <f>(VLOOKUP($A113,'Occupancy Raw Data'!$B$8:$BE$45,'Occupancy Raw Data'!AN$3,FALSE))/100</f>
        <v>0.67313499111900499</v>
      </c>
      <c r="I113" s="99">
        <f>(VLOOKUP($A113,'Occupancy Raw Data'!$B$8:$BE$45,'Occupancy Raw Data'!AO$3,FALSE))/100</f>
        <v>0.65697158081705098</v>
      </c>
      <c r="J113" s="119">
        <f>(VLOOKUP($A113,'Occupancy Raw Data'!$B$8:$BE$45,'Occupancy Raw Data'!AP$3,FALSE))/100</f>
        <v>0.66505328596802793</v>
      </c>
      <c r="K113" s="120">
        <f>(VLOOKUP($A113,'Occupancy Raw Data'!$B$8:$BE$45,'Occupancy Raw Data'!AR$3,FALSE))/100</f>
        <v>0.59272392793707096</v>
      </c>
      <c r="M113" s="121">
        <f>VLOOKUP($A113,'ADR Raw Data'!$B$6:$BE$43,'ADR Raw Data'!AG$1,FALSE)</f>
        <v>98.795348973036099</v>
      </c>
      <c r="N113" s="122">
        <f>VLOOKUP($A113,'ADR Raw Data'!$B$6:$BE$43,'ADR Raw Data'!AH$1,FALSE)</f>
        <v>106.452930107526</v>
      </c>
      <c r="O113" s="122">
        <f>VLOOKUP($A113,'ADR Raw Data'!$B$6:$BE$43,'ADR Raw Data'!AI$1,FALSE)</f>
        <v>107.940373333333</v>
      </c>
      <c r="P113" s="122">
        <f>VLOOKUP($A113,'ADR Raw Data'!$B$6:$BE$43,'ADR Raw Data'!AJ$1,FALSE)</f>
        <v>103.72522696115701</v>
      </c>
      <c r="Q113" s="122">
        <f>VLOOKUP($A113,'ADR Raw Data'!$B$6:$BE$43,'ADR Raw Data'!AK$1,FALSE)</f>
        <v>103.37232595870201</v>
      </c>
      <c r="R113" s="123">
        <f>VLOOKUP($A113,'ADR Raw Data'!$B$6:$BE$43,'ADR Raw Data'!AL$1,FALSE)</f>
        <v>104.307889986295</v>
      </c>
      <c r="S113" s="122">
        <f>VLOOKUP($A113,'ADR Raw Data'!$B$6:$BE$43,'ADR Raw Data'!AN$1,FALSE)</f>
        <v>111.765807111287</v>
      </c>
      <c r="T113" s="122">
        <f>VLOOKUP($A113,'ADR Raw Data'!$B$6:$BE$43,'ADR Raw Data'!AO$1,FALSE)</f>
        <v>110.333051030753</v>
      </c>
      <c r="U113" s="123">
        <f>VLOOKUP($A113,'ADR Raw Data'!$B$6:$BE$43,'ADR Raw Data'!AP$1,FALSE)</f>
        <v>111.058134472858</v>
      </c>
      <c r="V113" s="124">
        <f>VLOOKUP($A113,'ADR Raw Data'!$B$6:$BE$43,'ADR Raw Data'!AR$1,FALSE)</f>
        <v>106.47188094652</v>
      </c>
      <c r="X113" s="121">
        <f>VLOOKUP($A113,'RevPAR Raw Data'!$B$6:$BE$43,'RevPAR Raw Data'!AG$1,FALSE)</f>
        <v>45.0677007104795</v>
      </c>
      <c r="Y113" s="122">
        <f>VLOOKUP($A113,'RevPAR Raw Data'!$B$6:$BE$43,'RevPAR Raw Data'!AH$1,FALSE)</f>
        <v>61.546054618117203</v>
      </c>
      <c r="Z113" s="122">
        <f>VLOOKUP($A113,'RevPAR Raw Data'!$B$6:$BE$43,'RevPAR Raw Data'!AI$1,FALSE)</f>
        <v>64.706706927175802</v>
      </c>
      <c r="AA113" s="122">
        <f>VLOOKUP($A113,'RevPAR Raw Data'!$B$6:$BE$43,'RevPAR Raw Data'!AJ$1,FALSE)</f>
        <v>60.4756762877442</v>
      </c>
      <c r="AB113" s="122">
        <f>VLOOKUP($A113,'RevPAR Raw Data'!$B$6:$BE$43,'RevPAR Raw Data'!AK$1,FALSE)</f>
        <v>62.243727353463498</v>
      </c>
      <c r="AC113" s="123">
        <f>VLOOKUP($A113,'RevPAR Raw Data'!$B$6:$BE$43,'RevPAR Raw Data'!AL$1,FALSE)</f>
        <v>58.807973179396001</v>
      </c>
      <c r="AD113" s="122">
        <f>VLOOKUP($A113,'RevPAR Raw Data'!$B$6:$BE$43,'RevPAR Raw Data'!AN$1,FALSE)</f>
        <v>75.233475577264599</v>
      </c>
      <c r="AE113" s="122">
        <f>VLOOKUP($A113,'RevPAR Raw Data'!$B$6:$BE$43,'RevPAR Raw Data'!AO$1,FALSE)</f>
        <v>72.485678952042605</v>
      </c>
      <c r="AF113" s="123">
        <f>VLOOKUP($A113,'RevPAR Raw Data'!$B$6:$BE$43,'RevPAR Raw Data'!AP$1,FALSE)</f>
        <v>73.859577264653595</v>
      </c>
      <c r="AG113" s="124">
        <f>VLOOKUP($A113,'RevPAR Raw Data'!$B$6:$BE$43,'RevPAR Raw Data'!AR$1,FALSE)</f>
        <v>63.108431489469602</v>
      </c>
    </row>
    <row r="114" spans="1:33" x14ac:dyDescent="0.25">
      <c r="A114" s="101" t="s">
        <v>132</v>
      </c>
      <c r="B114" s="89">
        <f>(VLOOKUP($A113,'Occupancy Raw Data'!$B$8:$BE$51,'Occupancy Raw Data'!AT$3,FALSE))/100</f>
        <v>0.12929451498206102</v>
      </c>
      <c r="C114" s="90">
        <f>(VLOOKUP($A113,'Occupancy Raw Data'!$B$8:$BE$51,'Occupancy Raw Data'!AU$3,FALSE))/100</f>
        <v>8.5721699595786807E-2</v>
      </c>
      <c r="D114" s="90">
        <f>(VLOOKUP($A113,'Occupancy Raw Data'!$B$8:$BE$51,'Occupancy Raw Data'!AV$3,FALSE))/100</f>
        <v>5.9698833150113303E-2</v>
      </c>
      <c r="E114" s="90">
        <f>(VLOOKUP($A113,'Occupancy Raw Data'!$B$8:$BE$51,'Occupancy Raw Data'!AW$3,FALSE))/100</f>
        <v>-1.18218549380513E-5</v>
      </c>
      <c r="F114" s="90">
        <f>(VLOOKUP($A113,'Occupancy Raw Data'!$B$8:$BE$51,'Occupancy Raw Data'!AX$3,FALSE))/100</f>
        <v>-2.01272634659896E-2</v>
      </c>
      <c r="G114" s="90">
        <f>(VLOOKUP($A113,'Occupancy Raw Data'!$B$8:$BE$51,'Occupancy Raw Data'!AY$3,FALSE))/100</f>
        <v>4.4179660957282693E-2</v>
      </c>
      <c r="H114" s="91">
        <f>(VLOOKUP($A113,'Occupancy Raw Data'!$B$8:$BE$51,'Occupancy Raw Data'!BA$3,FALSE))/100</f>
        <v>2.19260358657258E-2</v>
      </c>
      <c r="I114" s="91">
        <f>(VLOOKUP($A113,'Occupancy Raw Data'!$B$8:$BE$51,'Occupancy Raw Data'!BB$3,FALSE))/100</f>
        <v>3.3637803923049499E-2</v>
      </c>
      <c r="J114" s="90">
        <f>(VLOOKUP($A113,'Occupancy Raw Data'!$B$8:$BE$51,'Occupancy Raw Data'!BC$3,FALSE))/100</f>
        <v>2.7677402175922003E-2</v>
      </c>
      <c r="K114" s="92">
        <f>(VLOOKUP($A113,'Occupancy Raw Data'!$B$8:$BE$51,'Occupancy Raw Data'!BE$3,FALSE))/100</f>
        <v>3.8831951245203E-2</v>
      </c>
      <c r="M114" s="89">
        <f>(VLOOKUP($A113,'ADR Raw Data'!$B$6:$BE$49,'ADR Raw Data'!AT$1,FALSE))/100</f>
        <v>9.0628808623567897E-2</v>
      </c>
      <c r="N114" s="90">
        <f>(VLOOKUP($A113,'ADR Raw Data'!$B$6:$BE$49,'ADR Raw Data'!AU$1,FALSE))/100</f>
        <v>6.5267581557868201E-2</v>
      </c>
      <c r="O114" s="90">
        <f>(VLOOKUP($A113,'ADR Raw Data'!$B$6:$BE$49,'ADR Raw Data'!AV$1,FALSE))/100</f>
        <v>4.59758036374096E-2</v>
      </c>
      <c r="P114" s="90">
        <f>(VLOOKUP($A113,'ADR Raw Data'!$B$6:$BE$49,'ADR Raw Data'!AW$1,FALSE))/100</f>
        <v>3.0618270751522802E-2</v>
      </c>
      <c r="Q114" s="90">
        <f>(VLOOKUP($A113,'ADR Raw Data'!$B$6:$BE$49,'ADR Raw Data'!AX$1,FALSE))/100</f>
        <v>1.9587863131379401E-2</v>
      </c>
      <c r="R114" s="90">
        <f>(VLOOKUP($A113,'ADR Raw Data'!$B$6:$BE$49,'ADR Raw Data'!AY$1,FALSE))/100</f>
        <v>4.6197126010972596E-2</v>
      </c>
      <c r="S114" s="91">
        <f>(VLOOKUP($A113,'ADR Raw Data'!$B$6:$BE$49,'ADR Raw Data'!BA$1,FALSE))/100</f>
        <v>2.4528911434747301E-2</v>
      </c>
      <c r="T114" s="91">
        <f>(VLOOKUP($A113,'ADR Raw Data'!$B$6:$BE$49,'ADR Raw Data'!BB$1,FALSE))/100</f>
        <v>3.0321107064192099E-2</v>
      </c>
      <c r="U114" s="90">
        <f>(VLOOKUP($A113,'ADR Raw Data'!$B$6:$BE$49,'ADR Raw Data'!BC$1,FALSE))/100</f>
        <v>2.7308738386533703E-2</v>
      </c>
      <c r="V114" s="92">
        <f>(VLOOKUP($A113,'ADR Raw Data'!$B$6:$BE$49,'ADR Raw Data'!BE$1,FALSE))/100</f>
        <v>3.9507376276587201E-2</v>
      </c>
      <c r="X114" s="89">
        <f>(VLOOKUP($A113,'RevPAR Raw Data'!$B$6:$BE$49,'RevPAR Raw Data'!AT$1,FALSE))/100</f>
        <v>0.231641131460015</v>
      </c>
      <c r="Y114" s="90">
        <f>(VLOOKUP($A113,'RevPAR Raw Data'!$B$6:$BE$49,'RevPAR Raw Data'!AU$1,FALSE))/100</f>
        <v>0.156584129173302</v>
      </c>
      <c r="Z114" s="90">
        <f>(VLOOKUP($A113,'RevPAR Raw Data'!$B$6:$BE$49,'RevPAR Raw Data'!AV$1,FALSE))/100</f>
        <v>0.108419338617815</v>
      </c>
      <c r="AA114" s="90">
        <f>(VLOOKUP($A113,'RevPAR Raw Data'!$B$6:$BE$49,'RevPAR Raw Data'!AW$1,FALSE))/100</f>
        <v>3.06060869318295E-2</v>
      </c>
      <c r="AB114" s="90">
        <f>(VLOOKUP($A113,'RevPAR Raw Data'!$B$6:$BE$49,'RevPAR Raw Data'!AX$1,FALSE))/100</f>
        <v>-9.3365041659114305E-4</v>
      </c>
      <c r="AC114" s="90">
        <f>(VLOOKUP($A113,'RevPAR Raw Data'!$B$6:$BE$49,'RevPAR Raw Data'!AY$1,FALSE))/100</f>
        <v>9.2417760332620891E-2</v>
      </c>
      <c r="AD114" s="91">
        <f>(VLOOKUP($A113,'RevPAR Raw Data'!$B$6:$BE$49,'RevPAR Raw Data'!BA$1,FALSE))/100</f>
        <v>4.6992769092338599E-2</v>
      </c>
      <c r="AE114" s="91">
        <f>(VLOOKUP($A113,'RevPAR Raw Data'!$B$6:$BE$49,'RevPAR Raw Data'!BB$1,FALSE))/100</f>
        <v>6.4978846441396801E-2</v>
      </c>
      <c r="AF114" s="90">
        <f>(VLOOKUP($A113,'RevPAR Raw Data'!$B$6:$BE$49,'RevPAR Raw Data'!BC$1,FALSE))/100</f>
        <v>5.57419754976968E-2</v>
      </c>
      <c r="AG114" s="92">
        <f>(VLOOKUP($A113,'RevPAR Raw Data'!$B$6:$BE$49,'RevPAR Raw Data'!BE$1,FALSE))/100</f>
        <v>7.9873476031188606E-2</v>
      </c>
    </row>
    <row r="115" spans="1:33" x14ac:dyDescent="0.25">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x14ac:dyDescent="0.25">
      <c r="A116" s="116" t="s">
        <v>48</v>
      </c>
      <c r="B116" s="117">
        <f>(VLOOKUP($A116,'Occupancy Raw Data'!$B$8:$BE$45,'Occupancy Raw Data'!AG$3,FALSE))/100</f>
        <v>0.42059293272110204</v>
      </c>
      <c r="C116" s="118">
        <f>(VLOOKUP($A116,'Occupancy Raw Data'!$B$8:$BE$45,'Occupancy Raw Data'!AH$3,FALSE))/100</f>
        <v>0.54641645038929898</v>
      </c>
      <c r="D116" s="118">
        <f>(VLOOKUP($A116,'Occupancy Raw Data'!$B$8:$BE$45,'Occupancy Raw Data'!AI$3,FALSE))/100</f>
        <v>0.59857256937512404</v>
      </c>
      <c r="E116" s="118">
        <f>(VLOOKUP($A116,'Occupancy Raw Data'!$B$8:$BE$45,'Occupancy Raw Data'!AJ$3,FALSE))/100</f>
        <v>0.58824116590137698</v>
      </c>
      <c r="F116" s="118">
        <f>(VLOOKUP($A116,'Occupancy Raw Data'!$B$8:$BE$45,'Occupancy Raw Data'!AK$3,FALSE))/100</f>
        <v>0.53768217209023705</v>
      </c>
      <c r="G116" s="119">
        <f>(VLOOKUP($A116,'Occupancy Raw Data'!$B$8:$BE$45,'Occupancy Raw Data'!AL$3,FALSE))/100</f>
        <v>0.53830105809542805</v>
      </c>
      <c r="H116" s="99">
        <f>(VLOOKUP($A116,'Occupancy Raw Data'!$B$8:$BE$45,'Occupancy Raw Data'!AN$3,FALSE))/100</f>
        <v>0.60511080055899302</v>
      </c>
      <c r="I116" s="99">
        <f>(VLOOKUP($A116,'Occupancy Raw Data'!$B$8:$BE$45,'Occupancy Raw Data'!AO$3,FALSE))/100</f>
        <v>0.62577360750648803</v>
      </c>
      <c r="J116" s="119">
        <f>(VLOOKUP($A116,'Occupancy Raw Data'!$B$8:$BE$45,'Occupancy Raw Data'!AP$3,FALSE))/100</f>
        <v>0.61544220403274108</v>
      </c>
      <c r="K116" s="120">
        <f>(VLOOKUP($A116,'Occupancy Raw Data'!$B$8:$BE$45,'Occupancy Raw Data'!AR$3,FALSE))/100</f>
        <v>0.56034138550608903</v>
      </c>
      <c r="M116" s="121">
        <f>VLOOKUP($A116,'ADR Raw Data'!$B$6:$BE$43,'ADR Raw Data'!AG$1,FALSE)</f>
        <v>132.27522961908099</v>
      </c>
      <c r="N116" s="122">
        <f>VLOOKUP($A116,'ADR Raw Data'!$B$6:$BE$43,'ADR Raw Data'!AH$1,FALSE)</f>
        <v>127.830043843624</v>
      </c>
      <c r="O116" s="122">
        <f>VLOOKUP($A116,'ADR Raw Data'!$B$6:$BE$43,'ADR Raw Data'!AI$1,FALSE)</f>
        <v>126.291215709163</v>
      </c>
      <c r="P116" s="122">
        <f>VLOOKUP($A116,'ADR Raw Data'!$B$6:$BE$43,'ADR Raw Data'!AJ$1,FALSE)</f>
        <v>124.84693025623601</v>
      </c>
      <c r="Q116" s="122">
        <f>VLOOKUP($A116,'ADR Raw Data'!$B$6:$BE$43,'ADR Raw Data'!AK$1,FALSE)</f>
        <v>132.85610971874101</v>
      </c>
      <c r="R116" s="123">
        <f>VLOOKUP($A116,'ADR Raw Data'!$B$6:$BE$43,'ADR Raw Data'!AL$1,FALSE)</f>
        <v>128.53453780110101</v>
      </c>
      <c r="S116" s="122">
        <f>VLOOKUP($A116,'ADR Raw Data'!$B$6:$BE$43,'ADR Raw Data'!AN$1,FALSE)</f>
        <v>163.96905394259301</v>
      </c>
      <c r="T116" s="122">
        <f>VLOOKUP($A116,'ADR Raw Data'!$B$6:$BE$43,'ADR Raw Data'!AO$1,FALSE)</f>
        <v>166.61171079917</v>
      </c>
      <c r="U116" s="123">
        <f>VLOOKUP($A116,'ADR Raw Data'!$B$6:$BE$43,'ADR Raw Data'!AP$1,FALSE)</f>
        <v>165.312563457951</v>
      </c>
      <c r="V116" s="124">
        <f>VLOOKUP($A116,'ADR Raw Data'!$B$6:$BE$43,'ADR Raw Data'!AR$1,FALSE)</f>
        <v>140.075843438649</v>
      </c>
      <c r="X116" s="121">
        <f>VLOOKUP($A116,'RevPAR Raw Data'!$B$6:$BE$43,'RevPAR Raw Data'!AG$1,FALSE)</f>
        <v>55.634026751846598</v>
      </c>
      <c r="Y116" s="122">
        <f>VLOOKUP($A116,'RevPAR Raw Data'!$B$6:$BE$43,'RevPAR Raw Data'!AH$1,FALSE)</f>
        <v>69.848438810141701</v>
      </c>
      <c r="Z116" s="122">
        <f>VLOOKUP($A116,'RevPAR Raw Data'!$B$6:$BE$43,'RevPAR Raw Data'!AI$1,FALSE)</f>
        <v>75.594457476542203</v>
      </c>
      <c r="AA116" s="122">
        <f>VLOOKUP($A116,'RevPAR Raw Data'!$B$6:$BE$43,'RevPAR Raw Data'!AJ$1,FALSE)</f>
        <v>73.440103813136304</v>
      </c>
      <c r="AB116" s="122">
        <f>VLOOKUP($A116,'RevPAR Raw Data'!$B$6:$BE$43,'RevPAR Raw Data'!AK$1,FALSE)</f>
        <v>71.4343616490317</v>
      </c>
      <c r="AC116" s="123">
        <f>VLOOKUP($A116,'RevPAR Raw Data'!$B$6:$BE$43,'RevPAR Raw Data'!AL$1,FALSE)</f>
        <v>69.190277700139703</v>
      </c>
      <c r="AD116" s="122">
        <f>VLOOKUP($A116,'RevPAR Raw Data'!$B$6:$BE$43,'RevPAR Raw Data'!AN$1,FALSE)</f>
        <v>99.219445498103397</v>
      </c>
      <c r="AE116" s="122">
        <f>VLOOKUP($A116,'RevPAR Raw Data'!$B$6:$BE$43,'RevPAR Raw Data'!AO$1,FALSE)</f>
        <v>104.261211319624</v>
      </c>
      <c r="AF116" s="123">
        <f>VLOOKUP($A116,'RevPAR Raw Data'!$B$6:$BE$43,'RevPAR Raw Data'!AP$1,FALSE)</f>
        <v>101.740328408864</v>
      </c>
      <c r="AG116" s="124">
        <f>VLOOKUP($A116,'RevPAR Raw Data'!$B$6:$BE$43,'RevPAR Raw Data'!AR$1,FALSE)</f>
        <v>78.490292188346601</v>
      </c>
    </row>
    <row r="117" spans="1:33" x14ac:dyDescent="0.25">
      <c r="A117" s="101" t="s">
        <v>132</v>
      </c>
      <c r="B117" s="89">
        <f>(VLOOKUP($A116,'Occupancy Raw Data'!$B$8:$BE$51,'Occupancy Raw Data'!AT$3,FALSE))/100</f>
        <v>7.2053387023094696E-3</v>
      </c>
      <c r="C117" s="90">
        <f>(VLOOKUP($A116,'Occupancy Raw Data'!$B$8:$BE$51,'Occupancy Raw Data'!AU$3,FALSE))/100</f>
        <v>3.9128696000586501E-2</v>
      </c>
      <c r="D117" s="90">
        <f>(VLOOKUP($A116,'Occupancy Raw Data'!$B$8:$BE$51,'Occupancy Raw Data'!AV$3,FALSE))/100</f>
        <v>2.10392810937183E-2</v>
      </c>
      <c r="E117" s="90">
        <f>(VLOOKUP($A116,'Occupancy Raw Data'!$B$8:$BE$51,'Occupancy Raw Data'!AW$3,FALSE))/100</f>
        <v>4.4177298017282797E-2</v>
      </c>
      <c r="F117" s="90">
        <f>(VLOOKUP($A116,'Occupancy Raw Data'!$B$8:$BE$51,'Occupancy Raw Data'!AX$3,FALSE))/100</f>
        <v>-4.8410227637519204E-2</v>
      </c>
      <c r="G117" s="90">
        <f>(VLOOKUP($A116,'Occupancy Raw Data'!$B$8:$BE$51,'Occupancy Raw Data'!AY$3,FALSE))/100</f>
        <v>1.2585258176478001E-2</v>
      </c>
      <c r="H117" s="91">
        <f>(VLOOKUP($A116,'Occupancy Raw Data'!$B$8:$BE$51,'Occupancy Raw Data'!BA$3,FALSE))/100</f>
        <v>-9.4756087917082801E-2</v>
      </c>
      <c r="I117" s="91">
        <f>(VLOOKUP($A116,'Occupancy Raw Data'!$B$8:$BE$51,'Occupancy Raw Data'!BB$3,FALSE))/100</f>
        <v>-0.119879700410229</v>
      </c>
      <c r="J117" s="90">
        <f>(VLOOKUP($A116,'Occupancy Raw Data'!$B$8:$BE$51,'Occupancy Raw Data'!BC$3,FALSE))/100</f>
        <v>-0.10770544665639101</v>
      </c>
      <c r="K117" s="92">
        <f>(VLOOKUP($A116,'Occupancy Raw Data'!$B$8:$BE$51,'Occupancy Raw Data'!BE$3,FALSE))/100</f>
        <v>-2.85133573342977E-2</v>
      </c>
      <c r="M117" s="89">
        <f>(VLOOKUP($A116,'ADR Raw Data'!$B$6:$BE$49,'ADR Raw Data'!AT$1,FALSE))/100</f>
        <v>-8.5217792421250407E-3</v>
      </c>
      <c r="N117" s="90">
        <f>(VLOOKUP($A116,'ADR Raw Data'!$B$6:$BE$49,'ADR Raw Data'!AU$1,FALSE))/100</f>
        <v>7.5721497785178303E-3</v>
      </c>
      <c r="O117" s="90">
        <f>(VLOOKUP($A116,'ADR Raw Data'!$B$6:$BE$49,'ADR Raw Data'!AV$1,FALSE))/100</f>
        <v>-2.3234550741027201E-2</v>
      </c>
      <c r="P117" s="90">
        <f>(VLOOKUP($A116,'ADR Raw Data'!$B$6:$BE$49,'ADR Raw Data'!AW$1,FALSE))/100</f>
        <v>-1.3467161815163E-2</v>
      </c>
      <c r="Q117" s="90">
        <f>(VLOOKUP($A116,'ADR Raw Data'!$B$6:$BE$49,'ADR Raw Data'!AX$1,FALSE))/100</f>
        <v>-3.8862305715928404E-3</v>
      </c>
      <c r="R117" s="90">
        <f>(VLOOKUP($A116,'ADR Raw Data'!$B$6:$BE$49,'ADR Raw Data'!AY$1,FALSE))/100</f>
        <v>-9.3500371199019203E-3</v>
      </c>
      <c r="S117" s="91">
        <f>(VLOOKUP($A116,'ADR Raw Data'!$B$6:$BE$49,'ADR Raw Data'!BA$1,FALSE))/100</f>
        <v>-4.7953464948810504E-2</v>
      </c>
      <c r="T117" s="91">
        <f>(VLOOKUP($A116,'ADR Raw Data'!$B$6:$BE$49,'ADR Raw Data'!BB$1,FALSE))/100</f>
        <v>-8.0627765482107303E-2</v>
      </c>
      <c r="U117" s="90">
        <f>(VLOOKUP($A116,'ADR Raw Data'!$B$6:$BE$49,'ADR Raw Data'!BC$1,FALSE))/100</f>
        <v>-6.5314778597775805E-2</v>
      </c>
      <c r="V117" s="92">
        <f>(VLOOKUP($A116,'ADR Raw Data'!$B$6:$BE$49,'ADR Raw Data'!BE$1,FALSE))/100</f>
        <v>-3.9560886160048797E-2</v>
      </c>
      <c r="X117" s="89">
        <f>(VLOOKUP($A116,'RevPAR Raw Data'!$B$6:$BE$49,'RevPAR Raw Data'!AT$1,FALSE))/100</f>
        <v>-1.3778428456013799E-3</v>
      </c>
      <c r="Y117" s="90">
        <f>(VLOOKUP($A116,'RevPAR Raw Data'!$B$6:$BE$49,'RevPAR Raw Data'!AU$1,FALSE))/100</f>
        <v>4.6997134125858903E-2</v>
      </c>
      <c r="Z117" s="90">
        <f>(VLOOKUP($A116,'RevPAR Raw Data'!$B$6:$BE$49,'RevPAR Raw Data'!AV$1,FALSE))/100</f>
        <v>-2.6841078914356799E-3</v>
      </c>
      <c r="AA117" s="90">
        <f>(VLOOKUP($A116,'RevPAR Raw Data'!$B$6:$BE$49,'RevPAR Raw Data'!AW$1,FALSE))/100</f>
        <v>3.0115193381164199E-2</v>
      </c>
      <c r="AB117" s="90">
        <f>(VLOOKUP($A116,'RevPAR Raw Data'!$B$6:$BE$49,'RevPAR Raw Data'!AX$1,FALSE))/100</f>
        <v>-5.21083249024894E-2</v>
      </c>
      <c r="AC117" s="90">
        <f>(VLOOKUP($A116,'RevPAR Raw Data'!$B$6:$BE$49,'RevPAR Raw Data'!AY$1,FALSE))/100</f>
        <v>3.1175484254625501E-3</v>
      </c>
      <c r="AD117" s="91">
        <f>(VLOOKUP($A116,'RevPAR Raw Data'!$B$6:$BE$49,'RevPAR Raw Data'!BA$1,FALSE))/100</f>
        <v>-0.138165670125275</v>
      </c>
      <c r="AE117" s="91">
        <f>(VLOOKUP($A116,'RevPAR Raw Data'!$B$6:$BE$49,'RevPAR Raw Data'!BB$1,FALSE))/100</f>
        <v>-0.19084183352159501</v>
      </c>
      <c r="AF117" s="90">
        <f>(VLOOKUP($A116,'RevPAR Raw Data'!$B$6:$BE$49,'RevPAR Raw Data'!BC$1,FALSE))/100</f>
        <v>-0.16598546785202997</v>
      </c>
      <c r="AG117" s="92">
        <f>(VLOOKUP($A116,'RevPAR Raw Data'!$B$6:$BE$49,'RevPAR Raw Data'!BE$1,FALSE))/100</f>
        <v>-6.6946229810803698E-2</v>
      </c>
    </row>
    <row r="118" spans="1:33" x14ac:dyDescent="0.25">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x14ac:dyDescent="0.25">
      <c r="A119" s="116" t="s">
        <v>72</v>
      </c>
      <c r="B119" s="117">
        <f>(VLOOKUP($A119,'Occupancy Raw Data'!$B$8:$BE$45,'Occupancy Raw Data'!AG$3,FALSE))/100</f>
        <v>0.47538067454105504</v>
      </c>
      <c r="C119" s="118">
        <f>(VLOOKUP($A119,'Occupancy Raw Data'!$B$8:$BE$45,'Occupancy Raw Data'!AH$3,FALSE))/100</f>
        <v>0.60786964565248303</v>
      </c>
      <c r="D119" s="118">
        <f>(VLOOKUP($A119,'Occupancy Raw Data'!$B$8:$BE$45,'Occupancy Raw Data'!AI$3,FALSE))/100</f>
        <v>0.64835633983207597</v>
      </c>
      <c r="E119" s="118">
        <f>(VLOOKUP($A119,'Occupancy Raw Data'!$B$8:$BE$45,'Occupancy Raw Data'!AJ$3,FALSE))/100</f>
        <v>0.64366016792372205</v>
      </c>
      <c r="F119" s="118">
        <f>(VLOOKUP($A119,'Occupancy Raw Data'!$B$8:$BE$45,'Occupancy Raw Data'!AK$3,FALSE))/100</f>
        <v>0.62512451970969107</v>
      </c>
      <c r="G119" s="119">
        <f>(VLOOKUP($A119,'Occupancy Raw Data'!$B$8:$BE$45,'Occupancy Raw Data'!AL$3,FALSE))/100</f>
        <v>0.60007826953180499</v>
      </c>
      <c r="H119" s="99">
        <f>(VLOOKUP($A119,'Occupancy Raw Data'!$B$8:$BE$45,'Occupancy Raw Data'!AN$3,FALSE))/100</f>
        <v>0.67806318485840289</v>
      </c>
      <c r="I119" s="99">
        <f>(VLOOKUP($A119,'Occupancy Raw Data'!$B$8:$BE$45,'Occupancy Raw Data'!AO$3,FALSE))/100</f>
        <v>0.6592784972249891</v>
      </c>
      <c r="J119" s="119">
        <f>(VLOOKUP($A119,'Occupancy Raw Data'!$B$8:$BE$45,'Occupancy Raw Data'!AP$3,FALSE))/100</f>
        <v>0.66867084104169605</v>
      </c>
      <c r="K119" s="120">
        <f>(VLOOKUP($A119,'Occupancy Raw Data'!$B$8:$BE$45,'Occupancy Raw Data'!AR$3,FALSE))/100</f>
        <v>0.61967614710606</v>
      </c>
      <c r="M119" s="121">
        <f>VLOOKUP($A119,'ADR Raw Data'!$B$6:$BE$43,'ADR Raw Data'!AG$1,FALSE)</f>
        <v>99.924956593324296</v>
      </c>
      <c r="N119" s="122">
        <f>VLOOKUP($A119,'ADR Raw Data'!$B$6:$BE$43,'ADR Raw Data'!AH$1,FALSE)</f>
        <v>106.43365855086</v>
      </c>
      <c r="O119" s="122">
        <f>VLOOKUP($A119,'ADR Raw Data'!$B$6:$BE$43,'ADR Raw Data'!AI$1,FALSE)</f>
        <v>110.34446060140399</v>
      </c>
      <c r="P119" s="122">
        <f>VLOOKUP($A119,'ADR Raw Data'!$B$6:$BE$43,'ADR Raw Data'!AJ$1,FALSE)</f>
        <v>110.212487839929</v>
      </c>
      <c r="Q119" s="122">
        <f>VLOOKUP($A119,'ADR Raw Data'!$B$6:$BE$43,'ADR Raw Data'!AK$1,FALSE)</f>
        <v>107.016390074554</v>
      </c>
      <c r="R119" s="123">
        <f>VLOOKUP($A119,'ADR Raw Data'!$B$6:$BE$43,'ADR Raw Data'!AL$1,FALSE)</f>
        <v>107.17957585818399</v>
      </c>
      <c r="S119" s="122">
        <f>VLOOKUP($A119,'ADR Raw Data'!$B$6:$BE$43,'ADR Raw Data'!AN$1,FALSE)</f>
        <v>117.35133165433599</v>
      </c>
      <c r="T119" s="122">
        <f>VLOOKUP($A119,'ADR Raw Data'!$B$6:$BE$43,'ADR Raw Data'!AO$1,FALSE)</f>
        <v>117.847824186498</v>
      </c>
      <c r="U119" s="123">
        <f>VLOOKUP($A119,'ADR Raw Data'!$B$6:$BE$43,'ADR Raw Data'!AP$1,FALSE)</f>
        <v>117.596090981644</v>
      </c>
      <c r="V119" s="124">
        <f>VLOOKUP($A119,'ADR Raw Data'!$B$6:$BE$43,'ADR Raw Data'!AR$1,FALSE)</f>
        <v>110.39103210990299</v>
      </c>
      <c r="X119" s="121">
        <f>VLOOKUP($A119,'RevPAR Raw Data'!$B$6:$BE$43,'RevPAR Raw Data'!AG$1,FALSE)</f>
        <v>47.5023932688202</v>
      </c>
      <c r="Y119" s="122">
        <f>VLOOKUP($A119,'RevPAR Raw Data'!$B$6:$BE$43,'RevPAR Raw Data'!AH$1,FALSE)</f>
        <v>64.697790308808806</v>
      </c>
      <c r="Z119" s="122">
        <f>VLOOKUP($A119,'RevPAR Raw Data'!$B$6:$BE$43,'RevPAR Raw Data'!AI$1,FALSE)</f>
        <v>71.542530596271504</v>
      </c>
      <c r="AA119" s="122">
        <f>VLOOKUP($A119,'RevPAR Raw Data'!$B$6:$BE$43,'RevPAR Raw Data'!AJ$1,FALSE)</f>
        <v>70.939388430340102</v>
      </c>
      <c r="AB119" s="122">
        <f>VLOOKUP($A119,'RevPAR Raw Data'!$B$6:$BE$43,'RevPAR Raw Data'!AK$1,FALSE)</f>
        <v>66.898569446420893</v>
      </c>
      <c r="AC119" s="123">
        <f>VLOOKUP($A119,'RevPAR Raw Data'!$B$6:$BE$43,'RevPAR Raw Data'!AL$1,FALSE)</f>
        <v>64.316134410132307</v>
      </c>
      <c r="AD119" s="122">
        <f>VLOOKUP($A119,'RevPAR Raw Data'!$B$6:$BE$43,'RevPAR Raw Data'!AN$1,FALSE)</f>
        <v>79.571617688914102</v>
      </c>
      <c r="AE119" s="122">
        <f>VLOOKUP($A119,'RevPAR Raw Data'!$B$6:$BE$43,'RevPAR Raw Data'!AO$1,FALSE)</f>
        <v>77.694536430909295</v>
      </c>
      <c r="AF119" s="123">
        <f>VLOOKUP($A119,'RevPAR Raw Data'!$B$6:$BE$43,'RevPAR Raw Data'!AP$1,FALSE)</f>
        <v>78.633077059911699</v>
      </c>
      <c r="AG119" s="124">
        <f>VLOOKUP($A119,'RevPAR Raw Data'!$B$6:$BE$43,'RevPAR Raw Data'!AR$1,FALSE)</f>
        <v>68.4066894529264</v>
      </c>
    </row>
    <row r="120" spans="1:33" x14ac:dyDescent="0.25">
      <c r="A120" s="101" t="s">
        <v>132</v>
      </c>
      <c r="B120" s="89">
        <f>(VLOOKUP($A119,'Occupancy Raw Data'!$B$8:$BE$51,'Occupancy Raw Data'!AT$3,FALSE))/100</f>
        <v>0.35250138132634001</v>
      </c>
      <c r="C120" s="90">
        <f>(VLOOKUP($A119,'Occupancy Raw Data'!$B$8:$BE$51,'Occupancy Raw Data'!AU$3,FALSE))/100</f>
        <v>0.22481874829753501</v>
      </c>
      <c r="D120" s="90">
        <f>(VLOOKUP($A119,'Occupancy Raw Data'!$B$8:$BE$51,'Occupancy Raw Data'!AV$3,FALSE))/100</f>
        <v>0.180261389155213</v>
      </c>
      <c r="E120" s="90">
        <f>(VLOOKUP($A119,'Occupancy Raw Data'!$B$8:$BE$51,'Occupancy Raw Data'!AW$3,FALSE))/100</f>
        <v>0.19116203653076599</v>
      </c>
      <c r="F120" s="90">
        <f>(VLOOKUP($A119,'Occupancy Raw Data'!$B$8:$BE$51,'Occupancy Raw Data'!AX$3,FALSE))/100</f>
        <v>0.25508703242800002</v>
      </c>
      <c r="G120" s="90">
        <f>(VLOOKUP($A119,'Occupancy Raw Data'!$B$8:$BE$51,'Occupancy Raw Data'!AY$3,FALSE))/100</f>
        <v>0.23191792180670798</v>
      </c>
      <c r="H120" s="91">
        <f>(VLOOKUP($A119,'Occupancy Raw Data'!$B$8:$BE$51,'Occupancy Raw Data'!BA$3,FALSE))/100</f>
        <v>0.35281703227684097</v>
      </c>
      <c r="I120" s="91">
        <f>(VLOOKUP($A119,'Occupancy Raw Data'!$B$8:$BE$51,'Occupancy Raw Data'!BB$3,FALSE))/100</f>
        <v>0.30033875686308997</v>
      </c>
      <c r="J120" s="90">
        <f>(VLOOKUP($A119,'Occupancy Raw Data'!$B$8:$BE$51,'Occupancy Raw Data'!BC$3,FALSE))/100</f>
        <v>0.32642741646239004</v>
      </c>
      <c r="K120" s="92">
        <f>(VLOOKUP($A119,'Occupancy Raw Data'!$B$8:$BE$51,'Occupancy Raw Data'!BE$3,FALSE))/100</f>
        <v>0.25958732515848698</v>
      </c>
      <c r="M120" s="89">
        <f>(VLOOKUP($A119,'ADR Raw Data'!$B$6:$BE$49,'ADR Raw Data'!AT$1,FALSE))/100</f>
        <v>0.12238002846670099</v>
      </c>
      <c r="N120" s="90">
        <f>(VLOOKUP($A119,'ADR Raw Data'!$B$6:$BE$49,'ADR Raw Data'!AU$1,FALSE))/100</f>
        <v>8.8332911953345902E-2</v>
      </c>
      <c r="O120" s="90">
        <f>(VLOOKUP($A119,'ADR Raw Data'!$B$6:$BE$49,'ADR Raw Data'!AV$1,FALSE))/100</f>
        <v>8.9253291444397198E-2</v>
      </c>
      <c r="P120" s="90">
        <f>(VLOOKUP($A119,'ADR Raw Data'!$B$6:$BE$49,'ADR Raw Data'!AW$1,FALSE))/100</f>
        <v>9.3270497215006007E-2</v>
      </c>
      <c r="Q120" s="90">
        <f>(VLOOKUP($A119,'ADR Raw Data'!$B$6:$BE$49,'ADR Raw Data'!AX$1,FALSE))/100</f>
        <v>0.10627284224816499</v>
      </c>
      <c r="R120" s="90">
        <f>(VLOOKUP($A119,'ADR Raw Data'!$B$6:$BE$49,'ADR Raw Data'!AY$1,FALSE))/100</f>
        <v>9.620195585875671E-2</v>
      </c>
      <c r="S120" s="91">
        <f>(VLOOKUP($A119,'ADR Raw Data'!$B$6:$BE$49,'ADR Raw Data'!BA$1,FALSE))/100</f>
        <v>0.18736882992559997</v>
      </c>
      <c r="T120" s="91">
        <f>(VLOOKUP($A119,'ADR Raw Data'!$B$6:$BE$49,'ADR Raw Data'!BB$1,FALSE))/100</f>
        <v>0.17750308096853901</v>
      </c>
      <c r="U120" s="90">
        <f>(VLOOKUP($A119,'ADR Raw Data'!$B$6:$BE$49,'ADR Raw Data'!BC$1,FALSE))/100</f>
        <v>0.182327304662319</v>
      </c>
      <c r="V120" s="92">
        <f>(VLOOKUP($A119,'ADR Raw Data'!$B$6:$BE$49,'ADR Raw Data'!BE$1,FALSE))/100</f>
        <v>0.12336987591584901</v>
      </c>
      <c r="X120" s="89">
        <f>(VLOOKUP($A119,'RevPAR Raw Data'!$B$6:$BE$49,'RevPAR Raw Data'!AT$1,FALSE))/100</f>
        <v>0.51802053887430999</v>
      </c>
      <c r="Y120" s="90">
        <f>(VLOOKUP($A119,'RevPAR Raw Data'!$B$6:$BE$49,'RevPAR Raw Data'!AU$1,FALSE))/100</f>
        <v>0.33301055494970905</v>
      </c>
      <c r="Z120" s="90">
        <f>(VLOOKUP($A119,'RevPAR Raw Data'!$B$6:$BE$49,'RevPAR Raw Data'!AV$1,FALSE))/100</f>
        <v>0.285603602902052</v>
      </c>
      <c r="AA120" s="90">
        <f>(VLOOKUP($A119,'RevPAR Raw Data'!$B$6:$BE$49,'RevPAR Raw Data'!AW$1,FALSE))/100</f>
        <v>0.30226231194163</v>
      </c>
      <c r="AB120" s="90">
        <f>(VLOOKUP($A119,'RevPAR Raw Data'!$B$6:$BE$49,'RevPAR Raw Data'!AX$1,FALSE))/100</f>
        <v>0.38846869863293898</v>
      </c>
      <c r="AC120" s="90">
        <f>(VLOOKUP($A119,'RevPAR Raw Data'!$B$6:$BE$49,'RevPAR Raw Data'!AY$1,FALSE))/100</f>
        <v>0.35043083534196806</v>
      </c>
      <c r="AD120" s="91">
        <f>(VLOOKUP($A119,'RevPAR Raw Data'!$B$6:$BE$49,'RevPAR Raw Data'!BA$1,FALSE))/100</f>
        <v>0.60629277671797599</v>
      </c>
      <c r="AE120" s="91">
        <f>(VLOOKUP($A119,'RevPAR Raw Data'!$B$6:$BE$49,'RevPAR Raw Data'!BB$1,FALSE))/100</f>
        <v>0.53115289250909004</v>
      </c>
      <c r="AF120" s="90">
        <f>(VLOOKUP($A119,'RevPAR Raw Data'!$B$6:$BE$49,'RevPAR Raw Data'!BC$1,FALSE))/100</f>
        <v>0.56827135213618196</v>
      </c>
      <c r="AG120" s="92">
        <f>(VLOOKUP($A119,'RevPAR Raw Data'!$B$6:$BE$49,'RevPAR Raw Data'!BE$1,FALSE))/100</f>
        <v>0.41498245716846599</v>
      </c>
    </row>
    <row r="121" spans="1:33" x14ac:dyDescent="0.25">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x14ac:dyDescent="0.25">
      <c r="A122" s="134" t="s">
        <v>71</v>
      </c>
      <c r="B122" s="117">
        <f>(VLOOKUP($A122,'Occupancy Raw Data'!$B$8:$BE$45,'Occupancy Raw Data'!AG$3,FALSE))/100</f>
        <v>0.459237148556916</v>
      </c>
      <c r="C122" s="118">
        <f>(VLOOKUP($A122,'Occupancy Raw Data'!$B$8:$BE$45,'Occupancy Raw Data'!AH$3,FALSE))/100</f>
        <v>0.57760074925580096</v>
      </c>
      <c r="D122" s="118">
        <f>(VLOOKUP($A122,'Occupancy Raw Data'!$B$8:$BE$45,'Occupancy Raw Data'!AI$3,FALSE))/100</f>
        <v>0.62897890561023306</v>
      </c>
      <c r="E122" s="118">
        <f>(VLOOKUP($A122,'Occupancy Raw Data'!$B$8:$BE$45,'Occupancy Raw Data'!AJ$3,FALSE))/100</f>
        <v>0.65239612514089407</v>
      </c>
      <c r="F122" s="118">
        <f>(VLOOKUP($A122,'Occupancy Raw Data'!$B$8:$BE$45,'Occupancy Raw Data'!AK$3,FALSE))/100</f>
        <v>0.61076497804958996</v>
      </c>
      <c r="G122" s="119">
        <f>(VLOOKUP($A122,'Occupancy Raw Data'!$B$8:$BE$45,'Occupancy Raw Data'!AL$3,FALSE))/100</f>
        <v>0.58579558132268705</v>
      </c>
      <c r="H122" s="99">
        <f>(VLOOKUP($A122,'Occupancy Raw Data'!$B$8:$BE$45,'Occupancy Raw Data'!AN$3,FALSE))/100</f>
        <v>0.71440805330435098</v>
      </c>
      <c r="I122" s="99">
        <f>(VLOOKUP($A122,'Occupancy Raw Data'!$B$8:$BE$45,'Occupancy Raw Data'!AO$3,FALSE))/100</f>
        <v>0.73280403208978995</v>
      </c>
      <c r="J122" s="119">
        <f>(VLOOKUP($A122,'Occupancy Raw Data'!$B$8:$BE$45,'Occupancy Raw Data'!AP$3,FALSE))/100</f>
        <v>0.72360604269706996</v>
      </c>
      <c r="K122" s="120">
        <f>(VLOOKUP($A122,'Occupancy Raw Data'!$B$8:$BE$45,'Occupancy Raw Data'!AR$3,FALSE))/100</f>
        <v>0.625169998858225</v>
      </c>
      <c r="M122" s="121">
        <f>VLOOKUP($A122,'ADR Raw Data'!$B$6:$BE$43,'ADR Raw Data'!AG$1,FALSE)</f>
        <v>98.351806113956002</v>
      </c>
      <c r="N122" s="122">
        <f>VLOOKUP($A122,'ADR Raw Data'!$B$6:$BE$43,'ADR Raw Data'!AH$1,FALSE)</f>
        <v>107.53839228811501</v>
      </c>
      <c r="O122" s="122">
        <f>VLOOKUP($A122,'ADR Raw Data'!$B$6:$BE$43,'ADR Raw Data'!AI$1,FALSE)</f>
        <v>112.466984633479</v>
      </c>
      <c r="P122" s="122">
        <f>VLOOKUP($A122,'ADR Raw Data'!$B$6:$BE$43,'ADR Raw Data'!AJ$1,FALSE)</f>
        <v>113.349537782944</v>
      </c>
      <c r="Q122" s="122">
        <f>VLOOKUP($A122,'ADR Raw Data'!$B$6:$BE$43,'ADR Raw Data'!AK$1,FALSE)</f>
        <v>112.145950057538</v>
      </c>
      <c r="R122" s="123">
        <f>VLOOKUP($A122,'ADR Raw Data'!$B$6:$BE$43,'ADR Raw Data'!AL$1,FALSE)</f>
        <v>109.41155858649</v>
      </c>
      <c r="S122" s="122">
        <f>VLOOKUP($A122,'ADR Raw Data'!$B$6:$BE$43,'ADR Raw Data'!AN$1,FALSE)</f>
        <v>126.338162813214</v>
      </c>
      <c r="T122" s="122">
        <f>VLOOKUP($A122,'ADR Raw Data'!$B$6:$BE$43,'ADR Raw Data'!AO$1,FALSE)</f>
        <v>126.206004397491</v>
      </c>
      <c r="U122" s="123">
        <f>VLOOKUP($A122,'ADR Raw Data'!$B$6:$BE$43,'ADR Raw Data'!AP$1,FALSE)</f>
        <v>126.271243651265</v>
      </c>
      <c r="V122" s="124">
        <f>VLOOKUP($A122,'ADR Raw Data'!$B$6:$BE$43,'ADR Raw Data'!AR$1,FALSE)</f>
        <v>114.987079765014</v>
      </c>
      <c r="X122" s="121">
        <f>VLOOKUP($A122,'RevPAR Raw Data'!$B$6:$BE$43,'RevPAR Raw Data'!AG$1,FALSE)</f>
        <v>45.166802995195901</v>
      </c>
      <c r="Y122" s="122">
        <f>VLOOKUP($A122,'RevPAR Raw Data'!$B$6:$BE$43,'RevPAR Raw Data'!AH$1,FALSE)</f>
        <v>62.114255959379499</v>
      </c>
      <c r="Z122" s="122">
        <f>VLOOKUP($A122,'RevPAR Raw Data'!$B$6:$BE$43,'RevPAR Raw Data'!AI$1,FALSE)</f>
        <v>70.739360912048994</v>
      </c>
      <c r="AA122" s="122">
        <f>VLOOKUP($A122,'RevPAR Raw Data'!$B$6:$BE$43,'RevPAR Raw Data'!AJ$1,FALSE)</f>
        <v>73.948799236104193</v>
      </c>
      <c r="AB122" s="122">
        <f>VLOOKUP($A122,'RevPAR Raw Data'!$B$6:$BE$43,'RevPAR Raw Data'!AK$1,FALSE)</f>
        <v>68.494818725243107</v>
      </c>
      <c r="AC122" s="123">
        <f>VLOOKUP($A122,'RevPAR Raw Data'!$B$6:$BE$43,'RevPAR Raw Data'!AL$1,FALSE)</f>
        <v>64.092807565594299</v>
      </c>
      <c r="AD122" s="122">
        <f>VLOOKUP($A122,'RevPAR Raw Data'!$B$6:$BE$43,'RevPAR Raw Data'!AN$1,FALSE)</f>
        <v>90.257000953436403</v>
      </c>
      <c r="AE122" s="122">
        <f>VLOOKUP($A122,'RevPAR Raw Data'!$B$6:$BE$43,'RevPAR Raw Data'!AO$1,FALSE)</f>
        <v>92.4842688964236</v>
      </c>
      <c r="AF122" s="123">
        <f>VLOOKUP($A122,'RevPAR Raw Data'!$B$6:$BE$43,'RevPAR Raw Data'!AP$1,FALSE)</f>
        <v>91.370634924930002</v>
      </c>
      <c r="AG122" s="124">
        <f>VLOOKUP($A122,'RevPAR Raw Data'!$B$6:$BE$43,'RevPAR Raw Data'!AR$1,FALSE)</f>
        <v>71.8864725254045</v>
      </c>
    </row>
    <row r="123" spans="1:33" x14ac:dyDescent="0.25">
      <c r="A123" s="101" t="s">
        <v>132</v>
      </c>
      <c r="B123" s="89">
        <f>(VLOOKUP($A122,'Occupancy Raw Data'!$B$8:$BE$51,'Occupancy Raw Data'!AT$3,FALSE))/100</f>
        <v>1.8768896486119301E-2</v>
      </c>
      <c r="C123" s="90">
        <f>(VLOOKUP($A122,'Occupancy Raw Data'!$B$8:$BE$51,'Occupancy Raw Data'!AU$3,FALSE))/100</f>
        <v>1.8803450569778099E-2</v>
      </c>
      <c r="D123" s="90">
        <f>(VLOOKUP($A122,'Occupancy Raw Data'!$B$8:$BE$51,'Occupancy Raw Data'!AV$3,FALSE))/100</f>
        <v>7.0544512639021196E-3</v>
      </c>
      <c r="E123" s="90">
        <f>(VLOOKUP($A122,'Occupancy Raw Data'!$B$8:$BE$51,'Occupancy Raw Data'!AW$3,FALSE))/100</f>
        <v>4.5030240438579998E-2</v>
      </c>
      <c r="F123" s="90">
        <f>(VLOOKUP($A122,'Occupancy Raw Data'!$B$8:$BE$51,'Occupancy Raw Data'!AX$3,FALSE))/100</f>
        <v>3.8781017026549097E-2</v>
      </c>
      <c r="G123" s="90">
        <f>(VLOOKUP($A122,'Occupancy Raw Data'!$B$8:$BE$51,'Occupancy Raw Data'!AY$3,FALSE))/100</f>
        <v>2.6077962994291402E-2</v>
      </c>
      <c r="H123" s="91">
        <f>(VLOOKUP($A122,'Occupancy Raw Data'!$B$8:$BE$51,'Occupancy Raw Data'!BA$3,FALSE))/100</f>
        <v>-3.4942935069933401E-2</v>
      </c>
      <c r="I123" s="91">
        <f>(VLOOKUP($A122,'Occupancy Raw Data'!$B$8:$BE$51,'Occupancy Raw Data'!BB$3,FALSE))/100</f>
        <v>-6.6086339900908897E-2</v>
      </c>
      <c r="J123" s="90">
        <f>(VLOOKUP($A122,'Occupancy Raw Data'!$B$8:$BE$51,'Occupancy Raw Data'!BC$3,FALSE))/100</f>
        <v>-5.0958812020218201E-2</v>
      </c>
      <c r="K123" s="92">
        <f>(VLOOKUP($A122,'Occupancy Raw Data'!$B$8:$BE$51,'Occupancy Raw Data'!BE$3,FALSE))/100</f>
        <v>-7.0281772901895989E-4</v>
      </c>
      <c r="M123" s="89">
        <f>(VLOOKUP($A122,'ADR Raw Data'!$B$6:$BE$49,'ADR Raw Data'!AT$1,FALSE))/100</f>
        <v>-1.1982325266767499E-2</v>
      </c>
      <c r="N123" s="90">
        <f>(VLOOKUP($A122,'ADR Raw Data'!$B$6:$BE$49,'ADR Raw Data'!AU$1,FALSE))/100</f>
        <v>-5.4208166751973401E-3</v>
      </c>
      <c r="O123" s="90">
        <f>(VLOOKUP($A122,'ADR Raw Data'!$B$6:$BE$49,'ADR Raw Data'!AV$1,FALSE))/100</f>
        <v>-5.70920067438788E-3</v>
      </c>
      <c r="P123" s="90">
        <f>(VLOOKUP($A122,'ADR Raw Data'!$B$6:$BE$49,'ADR Raw Data'!AW$1,FALSE))/100</f>
        <v>3.5354164489002998E-2</v>
      </c>
      <c r="Q123" s="90">
        <f>(VLOOKUP($A122,'ADR Raw Data'!$B$6:$BE$49,'ADR Raw Data'!AX$1,FALSE))/100</f>
        <v>4.6939526134466197E-2</v>
      </c>
      <c r="R123" s="90">
        <f>(VLOOKUP($A122,'ADR Raw Data'!$B$6:$BE$49,'ADR Raw Data'!AY$1,FALSE))/100</f>
        <v>1.3539948352795601E-2</v>
      </c>
      <c r="S123" s="91">
        <f>(VLOOKUP($A122,'ADR Raw Data'!$B$6:$BE$49,'ADR Raw Data'!BA$1,FALSE))/100</f>
        <v>-1.08269225867616E-2</v>
      </c>
      <c r="T123" s="91">
        <f>(VLOOKUP($A122,'ADR Raw Data'!$B$6:$BE$49,'ADR Raw Data'!BB$1,FALSE))/100</f>
        <v>-3.8358312719883901E-2</v>
      </c>
      <c r="U123" s="90">
        <f>(VLOOKUP($A122,'ADR Raw Data'!$B$6:$BE$49,'ADR Raw Data'!BC$1,FALSE))/100</f>
        <v>-2.5167414678519302E-2</v>
      </c>
      <c r="V123" s="92">
        <f>(VLOOKUP($A122,'ADR Raw Data'!$B$6:$BE$49,'ADR Raw Data'!BE$1,FALSE))/100</f>
        <v>-4.1054136006870605E-3</v>
      </c>
      <c r="X123" s="89">
        <f>(VLOOKUP($A122,'RevPAR Raw Data'!$B$6:$BE$49,'RevPAR Raw Data'!AT$1,FALSE))/100</f>
        <v>6.5616761967567704E-3</v>
      </c>
      <c r="Y123" s="90">
        <f>(VLOOKUP($A122,'RevPAR Raw Data'!$B$6:$BE$49,'RevPAR Raw Data'!AU$1,FALSE))/100</f>
        <v>1.32807038361809E-2</v>
      </c>
      <c r="Z123" s="90">
        <f>(VLOOKUP($A122,'RevPAR Raw Data'!$B$6:$BE$49,'RevPAR Raw Data'!AV$1,FALSE))/100</f>
        <v>1.3049753116009298E-3</v>
      </c>
      <c r="AA123" s="90">
        <f>(VLOOKUP($A122,'RevPAR Raw Data'!$B$6:$BE$49,'RevPAR Raw Data'!AW$1,FALSE))/100</f>
        <v>8.1976411455028E-2</v>
      </c>
      <c r="AB123" s="90">
        <f>(VLOOKUP($A122,'RevPAR Raw Data'!$B$6:$BE$49,'RevPAR Raw Data'!AX$1,FALSE))/100</f>
        <v>8.7540905723254209E-2</v>
      </c>
      <c r="AC123" s="90">
        <f>(VLOOKUP($A122,'RevPAR Raw Data'!$B$6:$BE$49,'RevPAR Raw Data'!AY$1,FALSE))/100</f>
        <v>3.9971005619175902E-2</v>
      </c>
      <c r="AD123" s="91">
        <f>(VLOOKUP($A122,'RevPAR Raw Data'!$B$6:$BE$49,'RevPAR Raw Data'!BA$1,FALSE))/100</f>
        <v>-4.5391533203738704E-2</v>
      </c>
      <c r="AE123" s="91">
        <f>(VLOOKUP($A122,'RevPAR Raw Data'!$B$6:$BE$49,'RevPAR Raw Data'!BB$1,FALSE))/100</f>
        <v>-0.101909692128361</v>
      </c>
      <c r="AF123" s="90">
        <f>(VLOOKUP($A122,'RevPAR Raw Data'!$B$6:$BE$49,'RevPAR Raw Data'!BC$1,FALSE))/100</f>
        <v>-7.4843725145099904E-2</v>
      </c>
      <c r="AG123" s="92">
        <f>(VLOOKUP($A122,'RevPAR Raw Data'!$B$6:$BE$49,'RevPAR Raw Data'!BE$1,FALSE))/100</f>
        <v>-4.8053459722425104E-3</v>
      </c>
    </row>
    <row r="124" spans="1:33" x14ac:dyDescent="0.25">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x14ac:dyDescent="0.25">
      <c r="A125" s="116" t="s">
        <v>45</v>
      </c>
      <c r="B125" s="117">
        <f>(VLOOKUP($A125,'Occupancy Raw Data'!$B$8:$BE$45,'Occupancy Raw Data'!AG$3,FALSE))/100</f>
        <v>0.50985588972431006</v>
      </c>
      <c r="C125" s="118">
        <f>(VLOOKUP($A125,'Occupancy Raw Data'!$B$8:$BE$45,'Occupancy Raw Data'!AH$3,FALSE))/100</f>
        <v>0.612347744360902</v>
      </c>
      <c r="D125" s="118">
        <f>(VLOOKUP($A125,'Occupancy Raw Data'!$B$8:$BE$45,'Occupancy Raw Data'!AI$3,FALSE))/100</f>
        <v>0.63701441102756806</v>
      </c>
      <c r="E125" s="118">
        <f>(VLOOKUP($A125,'Occupancy Raw Data'!$B$8:$BE$45,'Occupancy Raw Data'!AJ$3,FALSE))/100</f>
        <v>0.64819360902255596</v>
      </c>
      <c r="F125" s="118">
        <f>(VLOOKUP($A125,'Occupancy Raw Data'!$B$8:$BE$45,'Occupancy Raw Data'!AK$3,FALSE))/100</f>
        <v>0.60594987468671602</v>
      </c>
      <c r="G125" s="119">
        <f>(VLOOKUP($A125,'Occupancy Raw Data'!$B$8:$BE$45,'Occupancy Raw Data'!AL$3,FALSE))/100</f>
        <v>0.602672305764411</v>
      </c>
      <c r="H125" s="99">
        <f>(VLOOKUP($A125,'Occupancy Raw Data'!$B$8:$BE$45,'Occupancy Raw Data'!AN$3,FALSE))/100</f>
        <v>0.65047243107769404</v>
      </c>
      <c r="I125" s="99">
        <f>(VLOOKUP($A125,'Occupancy Raw Data'!$B$8:$BE$45,'Occupancy Raw Data'!AO$3,FALSE))/100</f>
        <v>0.66217919799498703</v>
      </c>
      <c r="J125" s="119">
        <f>(VLOOKUP($A125,'Occupancy Raw Data'!$B$8:$BE$45,'Occupancy Raw Data'!AP$3,FALSE))/100</f>
        <v>0.65632581453633998</v>
      </c>
      <c r="K125" s="120">
        <f>(VLOOKUP($A125,'Occupancy Raw Data'!$B$8:$BE$45,'Occupancy Raw Data'!AR$3,FALSE))/100</f>
        <v>0.61800187969924802</v>
      </c>
      <c r="M125" s="121">
        <f>VLOOKUP($A125,'ADR Raw Data'!$B$6:$BE$43,'ADR Raw Data'!AG$1,FALSE)</f>
        <v>88.370270748405403</v>
      </c>
      <c r="N125" s="122">
        <f>VLOOKUP($A125,'ADR Raw Data'!$B$6:$BE$43,'ADR Raw Data'!AH$1,FALSE)</f>
        <v>94.045450037091697</v>
      </c>
      <c r="O125" s="122">
        <f>VLOOKUP($A125,'ADR Raw Data'!$B$6:$BE$43,'ADR Raw Data'!AI$1,FALSE)</f>
        <v>94.677210057589605</v>
      </c>
      <c r="P125" s="122">
        <f>VLOOKUP($A125,'ADR Raw Data'!$B$6:$BE$43,'ADR Raw Data'!AJ$1,FALSE)</f>
        <v>95.126604592384595</v>
      </c>
      <c r="Q125" s="122">
        <f>VLOOKUP($A125,'ADR Raw Data'!$B$6:$BE$43,'ADR Raw Data'!AK$1,FALSE)</f>
        <v>92.950753565519804</v>
      </c>
      <c r="R125" s="123">
        <f>VLOOKUP($A125,'ADR Raw Data'!$B$6:$BE$43,'ADR Raw Data'!AL$1,FALSE)</f>
        <v>93.231204205184696</v>
      </c>
      <c r="S125" s="122">
        <f>VLOOKUP($A125,'ADR Raw Data'!$B$6:$BE$43,'ADR Raw Data'!AN$1,FALSE)</f>
        <v>99.529269021648005</v>
      </c>
      <c r="T125" s="122">
        <f>VLOOKUP($A125,'ADR Raw Data'!$B$6:$BE$43,'ADR Raw Data'!AO$1,FALSE)</f>
        <v>99.817770016880502</v>
      </c>
      <c r="U125" s="123">
        <f>VLOOKUP($A125,'ADR Raw Data'!$B$6:$BE$43,'ADR Raw Data'!AP$1,FALSE)</f>
        <v>99.674806004509804</v>
      </c>
      <c r="V125" s="124">
        <f>VLOOKUP($A125,'ADR Raw Data'!$B$6:$BE$43,'ADR Raw Data'!AR$1,FALSE)</f>
        <v>95.186400384730305</v>
      </c>
      <c r="X125" s="121">
        <f>VLOOKUP($A125,'RevPAR Raw Data'!$B$6:$BE$43,'RevPAR Raw Data'!AG$1,FALSE)</f>
        <v>45.056103017606503</v>
      </c>
      <c r="Y125" s="122">
        <f>VLOOKUP($A125,'RevPAR Raw Data'!$B$6:$BE$43,'RevPAR Raw Data'!AH$1,FALSE)</f>
        <v>57.588519197619</v>
      </c>
      <c r="Z125" s="122">
        <f>VLOOKUP($A125,'RevPAR Raw Data'!$B$6:$BE$43,'RevPAR Raw Data'!AI$1,FALSE)</f>
        <v>60.310747202568898</v>
      </c>
      <c r="AA125" s="122">
        <f>VLOOKUP($A125,'RevPAR Raw Data'!$B$6:$BE$43,'RevPAR Raw Data'!AJ$1,FALSE)</f>
        <v>61.660457144799402</v>
      </c>
      <c r="AB125" s="122">
        <f>VLOOKUP($A125,'RevPAR Raw Data'!$B$6:$BE$43,'RevPAR Raw Data'!AK$1,FALSE)</f>
        <v>56.323497475062602</v>
      </c>
      <c r="AC125" s="123">
        <f>VLOOKUP($A125,'RevPAR Raw Data'!$B$6:$BE$43,'RevPAR Raw Data'!AL$1,FALSE)</f>
        <v>56.187864807531298</v>
      </c>
      <c r="AD125" s="122">
        <f>VLOOKUP($A125,'RevPAR Raw Data'!$B$6:$BE$43,'RevPAR Raw Data'!AN$1,FALSE)</f>
        <v>64.741045583897204</v>
      </c>
      <c r="AE125" s="122">
        <f>VLOOKUP($A125,'RevPAR Raw Data'!$B$6:$BE$43,'RevPAR Raw Data'!AO$1,FALSE)</f>
        <v>66.097250895426001</v>
      </c>
      <c r="AF125" s="123">
        <f>VLOOKUP($A125,'RevPAR Raw Data'!$B$6:$BE$43,'RevPAR Raw Data'!AP$1,FALSE)</f>
        <v>65.419148239661595</v>
      </c>
      <c r="AG125" s="124">
        <f>VLOOKUP($A125,'RevPAR Raw Data'!$B$6:$BE$43,'RevPAR Raw Data'!AR$1,FALSE)</f>
        <v>58.825374359568499</v>
      </c>
    </row>
    <row r="126" spans="1:33" x14ac:dyDescent="0.25">
      <c r="A126" s="101" t="s">
        <v>132</v>
      </c>
      <c r="B126" s="89">
        <f>(VLOOKUP($A125,'Occupancy Raw Data'!$B$8:$BE$51,'Occupancy Raw Data'!AT$3,FALSE))/100</f>
        <v>1.6248934051003302E-2</v>
      </c>
      <c r="C126" s="90">
        <f>(VLOOKUP($A125,'Occupancy Raw Data'!$B$8:$BE$51,'Occupancy Raw Data'!AU$3,FALSE))/100</f>
        <v>3.6385229868030199E-3</v>
      </c>
      <c r="D126" s="90">
        <f>(VLOOKUP($A125,'Occupancy Raw Data'!$B$8:$BE$51,'Occupancy Raw Data'!AV$3,FALSE))/100</f>
        <v>1.29526268070839E-2</v>
      </c>
      <c r="E126" s="90">
        <f>(VLOOKUP($A125,'Occupancy Raw Data'!$B$8:$BE$51,'Occupancy Raw Data'!AW$3,FALSE))/100</f>
        <v>1.0277418208055999E-2</v>
      </c>
      <c r="F126" s="90">
        <f>(VLOOKUP($A125,'Occupancy Raw Data'!$B$8:$BE$51,'Occupancy Raw Data'!AX$3,FALSE))/100</f>
        <v>4.1346445086915297E-3</v>
      </c>
      <c r="G126" s="90">
        <f>(VLOOKUP($A125,'Occupancy Raw Data'!$B$8:$BE$51,'Occupancy Raw Data'!AY$3,FALSE))/100</f>
        <v>9.2461301337796592E-3</v>
      </c>
      <c r="H126" s="91">
        <f>(VLOOKUP($A125,'Occupancy Raw Data'!$B$8:$BE$51,'Occupancy Raw Data'!BA$3,FALSE))/100</f>
        <v>-2.1502020488614302E-2</v>
      </c>
      <c r="I126" s="91">
        <f>(VLOOKUP($A125,'Occupancy Raw Data'!$B$8:$BE$51,'Occupancy Raw Data'!BB$3,FALSE))/100</f>
        <v>-5.0769750092045401E-2</v>
      </c>
      <c r="J126" s="90">
        <f>(VLOOKUP($A125,'Occupancy Raw Data'!$B$8:$BE$51,'Occupancy Raw Data'!BC$3,FALSE))/100</f>
        <v>-3.6488526984418297E-2</v>
      </c>
      <c r="K126" s="92">
        <f>(VLOOKUP($A125,'Occupancy Raw Data'!$B$8:$BE$51,'Occupancy Raw Data'!BE$3,FALSE))/100</f>
        <v>-4.97683494567463E-3</v>
      </c>
      <c r="M126" s="89">
        <f>(VLOOKUP($A125,'ADR Raw Data'!$B$6:$BE$49,'ADR Raw Data'!AT$1,FALSE))/100</f>
        <v>2.17370764475769E-2</v>
      </c>
      <c r="N126" s="90">
        <f>(VLOOKUP($A125,'ADR Raw Data'!$B$6:$BE$49,'ADR Raw Data'!AU$1,FALSE))/100</f>
        <v>2.18268898393085E-2</v>
      </c>
      <c r="O126" s="90">
        <f>(VLOOKUP($A125,'ADR Raw Data'!$B$6:$BE$49,'ADR Raw Data'!AV$1,FALSE))/100</f>
        <v>1.3853283596389002E-2</v>
      </c>
      <c r="P126" s="90">
        <f>(VLOOKUP($A125,'ADR Raw Data'!$B$6:$BE$49,'ADR Raw Data'!AW$1,FALSE))/100</f>
        <v>1.7805207539709201E-2</v>
      </c>
      <c r="Q126" s="90">
        <f>(VLOOKUP($A125,'ADR Raw Data'!$B$6:$BE$49,'ADR Raw Data'!AX$1,FALSE))/100</f>
        <v>1.5391981655597299E-2</v>
      </c>
      <c r="R126" s="90">
        <f>(VLOOKUP($A125,'ADR Raw Data'!$B$6:$BE$49,'ADR Raw Data'!AY$1,FALSE))/100</f>
        <v>1.7866690683786799E-2</v>
      </c>
      <c r="S126" s="91">
        <f>(VLOOKUP($A125,'ADR Raw Data'!$B$6:$BE$49,'ADR Raw Data'!BA$1,FALSE))/100</f>
        <v>-2.13211257272003E-2</v>
      </c>
      <c r="T126" s="91">
        <f>(VLOOKUP($A125,'ADR Raw Data'!$B$6:$BE$49,'ADR Raw Data'!BB$1,FALSE))/100</f>
        <v>-3.3623740156791697E-2</v>
      </c>
      <c r="U126" s="90">
        <f>(VLOOKUP($A125,'ADR Raw Data'!$B$6:$BE$49,'ADR Raw Data'!BC$1,FALSE))/100</f>
        <v>-2.7689796918695001E-2</v>
      </c>
      <c r="V126" s="92">
        <f>(VLOOKUP($A125,'ADR Raw Data'!$B$6:$BE$49,'ADR Raw Data'!BE$1,FALSE))/100</f>
        <v>1.8920215783423001E-3</v>
      </c>
      <c r="X126" s="89">
        <f>(VLOOKUP($A125,'RevPAR Raw Data'!$B$6:$BE$49,'RevPAR Raw Data'!AT$1,FALSE))/100</f>
        <v>3.8339214820238499E-2</v>
      </c>
      <c r="Y126" s="90">
        <f>(VLOOKUP($A125,'RevPAR Raw Data'!$B$6:$BE$49,'RevPAR Raw Data'!AU$1,FALSE))/100</f>
        <v>2.5544830466522297E-2</v>
      </c>
      <c r="Z126" s="90">
        <f>(VLOOKUP($A125,'RevPAR Raw Data'!$B$6:$BE$49,'RevPAR Raw Data'!AV$1,FALSE))/100</f>
        <v>2.6985346815949697E-2</v>
      </c>
      <c r="AA126" s="90">
        <f>(VLOOKUP($A125,'RevPAR Raw Data'!$B$6:$BE$49,'RevPAR Raw Data'!AW$1,FALSE))/100</f>
        <v>2.8265617311932098E-2</v>
      </c>
      <c r="AB126" s="90">
        <f>(VLOOKUP($A125,'RevPAR Raw Data'!$B$6:$BE$49,'RevPAR Raw Data'!AX$1,FALSE))/100</f>
        <v>1.9590266536719001E-2</v>
      </c>
      <c r="AC126" s="90">
        <f>(VLOOKUP($A125,'RevPAR Raw Data'!$B$6:$BE$49,'RevPAR Raw Data'!AY$1,FALSE))/100</f>
        <v>2.72780185646888E-2</v>
      </c>
      <c r="AD126" s="91">
        <f>(VLOOKUP($A125,'RevPAR Raw Data'!$B$6:$BE$49,'RevPAR Raw Data'!BA$1,FALSE))/100</f>
        <v>-4.2364698933588095E-2</v>
      </c>
      <c r="AE126" s="91">
        <f>(VLOOKUP($A125,'RevPAR Raw Data'!$B$6:$BE$49,'RevPAR Raw Data'!BB$1,FALSE))/100</f>
        <v>-8.268642136391699E-2</v>
      </c>
      <c r="AF126" s="90">
        <f>(VLOOKUP($A125,'RevPAR Raw Data'!$B$6:$BE$49,'RevPAR Raw Data'!BC$1,FALSE))/100</f>
        <v>-6.3167964001052498E-2</v>
      </c>
      <c r="AG126" s="92">
        <f>(VLOOKUP($A125,'RevPAR Raw Data'!$B$6:$BE$49,'RevPAR Raw Data'!BE$1,FALSE))/100</f>
        <v>-3.09422964644139E-3</v>
      </c>
    </row>
    <row r="127" spans="1:33" x14ac:dyDescent="0.25">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x14ac:dyDescent="0.25">
      <c r="A128" s="116" t="s">
        <v>105</v>
      </c>
      <c r="B128" s="117">
        <f>(VLOOKUP($A128,'Occupancy Raw Data'!$B$8:$BE$45,'Occupancy Raw Data'!AG$3,FALSE))/100</f>
        <v>0.37016021361815704</v>
      </c>
      <c r="C128" s="118">
        <f>(VLOOKUP($A128,'Occupancy Raw Data'!$B$8:$BE$45,'Occupancy Raw Data'!AH$3,FALSE))/100</f>
        <v>0.54706275033377805</v>
      </c>
      <c r="D128" s="118">
        <f>(VLOOKUP($A128,'Occupancy Raw Data'!$B$8:$BE$45,'Occupancy Raw Data'!AI$3,FALSE))/100</f>
        <v>0.63167556742323006</v>
      </c>
      <c r="E128" s="118">
        <f>(VLOOKUP($A128,'Occupancy Raw Data'!$B$8:$BE$45,'Occupancy Raw Data'!AJ$3,FALSE))/100</f>
        <v>0.664385847797062</v>
      </c>
      <c r="F128" s="118">
        <f>(VLOOKUP($A128,'Occupancy Raw Data'!$B$8:$BE$45,'Occupancy Raw Data'!AK$3,FALSE))/100</f>
        <v>0.69125500667556694</v>
      </c>
      <c r="G128" s="119">
        <f>(VLOOKUP($A128,'Occupancy Raw Data'!$B$8:$BE$45,'Occupancy Raw Data'!AL$3,FALSE))/100</f>
        <v>0.58090787716955905</v>
      </c>
      <c r="H128" s="99">
        <f>(VLOOKUP($A128,'Occupancy Raw Data'!$B$8:$BE$45,'Occupancy Raw Data'!AN$3,FALSE))/100</f>
        <v>0.81016355140186902</v>
      </c>
      <c r="I128" s="99">
        <f>(VLOOKUP($A128,'Occupancy Raw Data'!$B$8:$BE$45,'Occupancy Raw Data'!AO$3,FALSE))/100</f>
        <v>0.80999666221628797</v>
      </c>
      <c r="J128" s="119">
        <f>(VLOOKUP($A128,'Occupancy Raw Data'!$B$8:$BE$45,'Occupancy Raw Data'!AP$3,FALSE))/100</f>
        <v>0.81008010680907805</v>
      </c>
      <c r="K128" s="120">
        <f>(VLOOKUP($A128,'Occupancy Raw Data'!$B$8:$BE$45,'Occupancy Raw Data'!AR$3,FALSE))/100</f>
        <v>0.64638565706656392</v>
      </c>
      <c r="M128" s="121">
        <f>VLOOKUP($A128,'ADR Raw Data'!$B$6:$BE$43,'ADR Raw Data'!AG$1,FALSE)</f>
        <v>160.18484445446299</v>
      </c>
      <c r="N128" s="122">
        <f>VLOOKUP($A128,'ADR Raw Data'!$B$6:$BE$43,'ADR Raw Data'!AH$1,FALSE)</f>
        <v>170.864781879194</v>
      </c>
      <c r="O128" s="122">
        <f>VLOOKUP($A128,'ADR Raw Data'!$B$6:$BE$43,'ADR Raw Data'!AI$1,FALSE)</f>
        <v>183.875192866578</v>
      </c>
      <c r="P128" s="122">
        <f>VLOOKUP($A128,'ADR Raw Data'!$B$6:$BE$43,'ADR Raw Data'!AJ$1,FALSE)</f>
        <v>185.37789625722101</v>
      </c>
      <c r="Q128" s="122">
        <f>VLOOKUP($A128,'ADR Raw Data'!$B$6:$BE$43,'ADR Raw Data'!AK$1,FALSE)</f>
        <v>190.23213906325401</v>
      </c>
      <c r="R128" s="123">
        <f>VLOOKUP($A128,'ADR Raw Data'!$B$6:$BE$43,'ADR Raw Data'!AL$1,FALSE)</f>
        <v>180.26219662146599</v>
      </c>
      <c r="S128" s="122">
        <f>VLOOKUP($A128,'ADR Raw Data'!$B$6:$BE$43,'ADR Raw Data'!AN$1,FALSE)</f>
        <v>200.70387166546499</v>
      </c>
      <c r="T128" s="122">
        <f>VLOOKUP($A128,'ADR Raw Data'!$B$6:$BE$43,'ADR Raw Data'!AO$1,FALSE)</f>
        <v>196.31145256000801</v>
      </c>
      <c r="U128" s="123">
        <f>VLOOKUP($A128,'ADR Raw Data'!$B$6:$BE$43,'ADR Raw Data'!AP$1,FALSE)</f>
        <v>198.50788833951299</v>
      </c>
      <c r="V128" s="124">
        <f>VLOOKUP($A128,'ADR Raw Data'!$B$6:$BE$43,'ADR Raw Data'!AR$1,FALSE)</f>
        <v>186.79543560047199</v>
      </c>
      <c r="X128" s="121">
        <f>VLOOKUP($A128,'RevPAR Raw Data'!$B$6:$BE$43,'RevPAR Raw Data'!AG$1,FALSE)</f>
        <v>59.294056241655497</v>
      </c>
      <c r="Y128" s="122">
        <f>VLOOKUP($A128,'RevPAR Raw Data'!$B$6:$BE$43,'RevPAR Raw Data'!AH$1,FALSE)</f>
        <v>93.4737575100133</v>
      </c>
      <c r="Z128" s="122">
        <f>VLOOKUP($A128,'RevPAR Raw Data'!$B$6:$BE$43,'RevPAR Raw Data'!AI$1,FALSE)</f>
        <v>116.149466789052</v>
      </c>
      <c r="AA128" s="122">
        <f>VLOOKUP($A128,'RevPAR Raw Data'!$B$6:$BE$43,'RevPAR Raw Data'!AJ$1,FALSE)</f>
        <v>123.16245076769</v>
      </c>
      <c r="AB128" s="122">
        <f>VLOOKUP($A128,'RevPAR Raw Data'!$B$6:$BE$43,'RevPAR Raw Data'!AK$1,FALSE)</f>
        <v>131.49891855807701</v>
      </c>
      <c r="AC128" s="123">
        <f>VLOOKUP($A128,'RevPAR Raw Data'!$B$6:$BE$43,'RevPAR Raw Data'!AL$1,FALSE)</f>
        <v>104.715729973297</v>
      </c>
      <c r="AD128" s="122">
        <f>VLOOKUP($A128,'RevPAR Raw Data'!$B$6:$BE$43,'RevPAR Raw Data'!AN$1,FALSE)</f>
        <v>162.60296144859799</v>
      </c>
      <c r="AE128" s="122">
        <f>VLOOKUP($A128,'RevPAR Raw Data'!$B$6:$BE$43,'RevPAR Raw Data'!AO$1,FALSE)</f>
        <v>159.011621328437</v>
      </c>
      <c r="AF128" s="123">
        <f>VLOOKUP($A128,'RevPAR Raw Data'!$B$6:$BE$43,'RevPAR Raw Data'!AP$1,FALSE)</f>
        <v>160.807291388518</v>
      </c>
      <c r="AG128" s="124">
        <f>VLOOKUP($A128,'RevPAR Raw Data'!$B$6:$BE$43,'RevPAR Raw Data'!AR$1,FALSE)</f>
        <v>120.741890377646</v>
      </c>
    </row>
    <row r="129" spans="1:33" x14ac:dyDescent="0.25">
      <c r="A129" s="101" t="s">
        <v>132</v>
      </c>
      <c r="B129" s="89">
        <f>(VLOOKUP($A128,'Occupancy Raw Data'!$B$8:$BE$51,'Occupancy Raw Data'!AT$3,FALSE))/100</f>
        <v>-0.165380997177798</v>
      </c>
      <c r="C129" s="90">
        <f>(VLOOKUP($A128,'Occupancy Raw Data'!$B$8:$BE$51,'Occupancy Raw Data'!AU$3,FALSE))/100</f>
        <v>-4.26401869158878E-2</v>
      </c>
      <c r="D129" s="90">
        <f>(VLOOKUP($A128,'Occupancy Raw Data'!$B$8:$BE$51,'Occupancy Raw Data'!AV$3,FALSE))/100</f>
        <v>-8.0752884031572505E-2</v>
      </c>
      <c r="E129" s="90">
        <f>(VLOOKUP($A128,'Occupancy Raw Data'!$B$8:$BE$51,'Occupancy Raw Data'!AW$3,FALSE))/100</f>
        <v>0.132735808792146</v>
      </c>
      <c r="F129" s="90">
        <f>(VLOOKUP($A128,'Occupancy Raw Data'!$B$8:$BE$51,'Occupancy Raw Data'!AX$3,FALSE))/100</f>
        <v>0.20249673392364598</v>
      </c>
      <c r="G129" s="90">
        <f>(VLOOKUP($A128,'Occupancy Raw Data'!$B$8:$BE$51,'Occupancy Raw Data'!AY$3,FALSE))/100</f>
        <v>1.4337335353770799E-2</v>
      </c>
      <c r="H129" s="91">
        <f>(VLOOKUP($A128,'Occupancy Raw Data'!$B$8:$BE$51,'Occupancy Raw Data'!BA$3,FALSE))/100</f>
        <v>7.7341322680869892E-2</v>
      </c>
      <c r="I129" s="91">
        <f>(VLOOKUP($A128,'Occupancy Raw Data'!$B$8:$BE$51,'Occupancy Raw Data'!BB$3,FALSE))/100</f>
        <v>-3.09473894379554E-2</v>
      </c>
      <c r="J129" s="90">
        <f>(VLOOKUP($A128,'Occupancy Raw Data'!$B$8:$BE$51,'Occupancy Raw Data'!BC$3,FALSE))/100</f>
        <v>2.0337379788743403E-2</v>
      </c>
      <c r="K129" s="92">
        <f>(VLOOKUP($A128,'Occupancy Raw Data'!$B$8:$BE$51,'Occupancy Raw Data'!BE$3,FALSE))/100</f>
        <v>1.64776455150435E-2</v>
      </c>
      <c r="M129" s="89">
        <f>(VLOOKUP($A128,'ADR Raw Data'!$B$6:$BE$49,'ADR Raw Data'!AT$1,FALSE))/100</f>
        <v>-3.8333633591468901E-2</v>
      </c>
      <c r="N129" s="90">
        <f>(VLOOKUP($A128,'ADR Raw Data'!$B$6:$BE$49,'ADR Raw Data'!AU$1,FALSE))/100</f>
        <v>-5.9312797779506002E-2</v>
      </c>
      <c r="O129" s="90">
        <f>(VLOOKUP($A128,'ADR Raw Data'!$B$6:$BE$49,'ADR Raw Data'!AV$1,FALSE))/100</f>
        <v>-2.3324336519603001E-2</v>
      </c>
      <c r="P129" s="90">
        <f>(VLOOKUP($A128,'ADR Raw Data'!$B$6:$BE$49,'ADR Raw Data'!AW$1,FALSE))/100</f>
        <v>5.9070694988425793E-2</v>
      </c>
      <c r="Q129" s="90">
        <f>(VLOOKUP($A128,'ADR Raw Data'!$B$6:$BE$49,'ADR Raw Data'!AX$1,FALSE))/100</f>
        <v>0.12122962323361</v>
      </c>
      <c r="R129" s="90">
        <f>(VLOOKUP($A128,'ADR Raw Data'!$B$6:$BE$49,'ADR Raw Data'!AY$1,FALSE))/100</f>
        <v>1.7629871766019701E-2</v>
      </c>
      <c r="S129" s="91">
        <f>(VLOOKUP($A128,'ADR Raw Data'!$B$6:$BE$49,'ADR Raw Data'!BA$1,FALSE))/100</f>
        <v>6.7139077018104204E-2</v>
      </c>
      <c r="T129" s="91">
        <f>(VLOOKUP($A128,'ADR Raw Data'!$B$6:$BE$49,'ADR Raw Data'!BB$1,FALSE))/100</f>
        <v>-7.1102241626898703E-3</v>
      </c>
      <c r="U129" s="90">
        <f>(VLOOKUP($A128,'ADR Raw Data'!$B$6:$BE$49,'ADR Raw Data'!BC$1,FALSE))/100</f>
        <v>2.7731500751102697E-2</v>
      </c>
      <c r="V129" s="92">
        <f>(VLOOKUP($A128,'ADR Raw Data'!$B$6:$BE$49,'ADR Raw Data'!BE$1,FALSE))/100</f>
        <v>2.1571429041121099E-2</v>
      </c>
      <c r="X129" s="89">
        <f>(VLOOKUP($A128,'RevPAR Raw Data'!$B$6:$BE$49,'RevPAR Raw Data'!AT$1,FALSE))/100</f>
        <v>-0.19737497622046199</v>
      </c>
      <c r="Y129" s="90">
        <f>(VLOOKUP($A128,'RevPAR Raw Data'!$B$6:$BE$49,'RevPAR Raw Data'!AU$1,FALSE))/100</f>
        <v>-9.9423875911571494E-2</v>
      </c>
      <c r="Z129" s="90">
        <f>(VLOOKUP($A128,'RevPAR Raw Data'!$B$6:$BE$49,'RevPAR Raw Data'!AV$1,FALSE))/100</f>
        <v>-0.102193713109094</v>
      </c>
      <c r="AA129" s="90">
        <f>(VLOOKUP($A128,'RevPAR Raw Data'!$B$6:$BE$49,'RevPAR Raw Data'!AW$1,FALSE))/100</f>
        <v>0.19964730025577498</v>
      </c>
      <c r="AB129" s="90">
        <f>(VLOOKUP($A128,'RevPAR Raw Data'!$B$6:$BE$49,'RevPAR Raw Data'!AX$1,FALSE))/100</f>
        <v>0.34827495991685703</v>
      </c>
      <c r="AC129" s="90">
        <f>(VLOOKUP($A128,'RevPAR Raw Data'!$B$6:$BE$49,'RevPAR Raw Data'!AY$1,FALSE))/100</f>
        <v>3.2219972503543901E-2</v>
      </c>
      <c r="AD129" s="91">
        <f>(VLOOKUP($A128,'RevPAR Raw Data'!$B$6:$BE$49,'RevPAR Raw Data'!BA$1,FALSE))/100</f>
        <v>0.149673024719127</v>
      </c>
      <c r="AE129" s="91">
        <f>(VLOOKUP($A128,'RevPAR Raw Data'!$B$6:$BE$49,'RevPAR Raw Data'!BB$1,FALSE))/100</f>
        <v>-3.7837570724491398E-2</v>
      </c>
      <c r="AF129" s="90">
        <f>(VLOOKUP($A128,'RevPAR Raw Data'!$B$6:$BE$49,'RevPAR Raw Data'!BC$1,FALSE))/100</f>
        <v>4.86328666027332E-2</v>
      </c>
      <c r="AG129" s="92">
        <f>(VLOOKUP($A128,'RevPAR Raw Data'!$B$6:$BE$49,'RevPAR Raw Data'!BE$1,FALSE))/100</f>
        <v>3.8404520917157202E-2</v>
      </c>
    </row>
    <row r="130" spans="1:33" x14ac:dyDescent="0.25">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5">
      <c r="A131" s="116" t="s">
        <v>90</v>
      </c>
      <c r="B131" s="117">
        <f>(VLOOKUP($A131,'Occupancy Raw Data'!$B$8:$BE$45,'Occupancy Raw Data'!AG$3,FALSE))/100</f>
        <v>0.42189111747850999</v>
      </c>
      <c r="C131" s="118">
        <f>(VLOOKUP($A131,'Occupancy Raw Data'!$B$8:$BE$45,'Occupancy Raw Data'!AH$3,FALSE))/100</f>
        <v>0.52876790830945497</v>
      </c>
      <c r="D131" s="118">
        <f>(VLOOKUP($A131,'Occupancy Raw Data'!$B$8:$BE$45,'Occupancy Raw Data'!AI$3,FALSE))/100</f>
        <v>0.59707736389684796</v>
      </c>
      <c r="E131" s="118">
        <f>(VLOOKUP($A131,'Occupancy Raw Data'!$B$8:$BE$45,'Occupancy Raw Data'!AJ$3,FALSE))/100</f>
        <v>0.61595988538681901</v>
      </c>
      <c r="F131" s="118">
        <f>(VLOOKUP($A131,'Occupancy Raw Data'!$B$8:$BE$45,'Occupancy Raw Data'!AK$3,FALSE))/100</f>
        <v>0.54527220630372397</v>
      </c>
      <c r="G131" s="119">
        <f>(VLOOKUP($A131,'Occupancy Raw Data'!$B$8:$BE$45,'Occupancy Raw Data'!AL$3,FALSE))/100</f>
        <v>0.54179369627507101</v>
      </c>
      <c r="H131" s="99">
        <f>(VLOOKUP($A131,'Occupancy Raw Data'!$B$8:$BE$45,'Occupancy Raw Data'!AN$3,FALSE))/100</f>
        <v>0.70971346704870997</v>
      </c>
      <c r="I131" s="99">
        <f>(VLOOKUP($A131,'Occupancy Raw Data'!$B$8:$BE$45,'Occupancy Raw Data'!AO$3,FALSE))/100</f>
        <v>0.75106017191977004</v>
      </c>
      <c r="J131" s="119">
        <f>(VLOOKUP($A131,'Occupancy Raw Data'!$B$8:$BE$45,'Occupancy Raw Data'!AP$3,FALSE))/100</f>
        <v>0.73038681948424</v>
      </c>
      <c r="K131" s="120">
        <f>(VLOOKUP($A131,'Occupancy Raw Data'!$B$8:$BE$45,'Occupancy Raw Data'!AR$3,FALSE))/100</f>
        <v>0.59567744576340498</v>
      </c>
      <c r="M131" s="121">
        <f>VLOOKUP($A131,'ADR Raw Data'!$B$6:$BE$43,'ADR Raw Data'!AG$1,FALSE)</f>
        <v>92.444959929367002</v>
      </c>
      <c r="N131" s="122">
        <f>VLOOKUP($A131,'ADR Raw Data'!$B$6:$BE$43,'ADR Raw Data'!AH$1,FALSE)</f>
        <v>102.38843502763601</v>
      </c>
      <c r="O131" s="122">
        <f>VLOOKUP($A131,'ADR Raw Data'!$B$6:$BE$43,'ADR Raw Data'!AI$1,FALSE)</f>
        <v>107.621194932335</v>
      </c>
      <c r="P131" s="122">
        <f>VLOOKUP($A131,'ADR Raw Data'!$B$6:$BE$43,'ADR Raw Data'!AJ$1,FALSE)</f>
        <v>107.11802111922501</v>
      </c>
      <c r="Q131" s="122">
        <f>VLOOKUP($A131,'ADR Raw Data'!$B$6:$BE$43,'ADR Raw Data'!AK$1,FALSE)</f>
        <v>102.51532790330999</v>
      </c>
      <c r="R131" s="123">
        <f>VLOOKUP($A131,'ADR Raw Data'!$B$6:$BE$43,'ADR Raw Data'!AL$1,FALSE)</f>
        <v>103.094137270871</v>
      </c>
      <c r="S131" s="122">
        <f>VLOOKUP($A131,'ADR Raw Data'!$B$6:$BE$43,'ADR Raw Data'!AN$1,FALSE)</f>
        <v>122.359930962089</v>
      </c>
      <c r="T131" s="122">
        <f>VLOOKUP($A131,'ADR Raw Data'!$B$6:$BE$43,'ADR Raw Data'!AO$1,FALSE)</f>
        <v>124.10306195635501</v>
      </c>
      <c r="U131" s="123">
        <f>VLOOKUP($A131,'ADR Raw Data'!$B$6:$BE$43,'ADR Raw Data'!AP$1,FALSE)</f>
        <v>123.25616582648399</v>
      </c>
      <c r="V131" s="124">
        <f>VLOOKUP($A131,'ADR Raw Data'!$B$6:$BE$43,'ADR Raw Data'!AR$1,FALSE)</f>
        <v>110.157442140128</v>
      </c>
      <c r="X131" s="121">
        <f>VLOOKUP($A131,'RevPAR Raw Data'!$B$6:$BE$43,'RevPAR Raw Data'!AG$1,FALSE)</f>
        <v>39.001707449856703</v>
      </c>
      <c r="Y131" s="122">
        <f>VLOOKUP($A131,'RevPAR Raw Data'!$B$6:$BE$43,'RevPAR Raw Data'!AH$1,FALSE)</f>
        <v>54.139718624641802</v>
      </c>
      <c r="Z131" s="122">
        <f>VLOOKUP($A131,'RevPAR Raw Data'!$B$6:$BE$43,'RevPAR Raw Data'!AI$1,FALSE)</f>
        <v>64.258179369627499</v>
      </c>
      <c r="AA131" s="122">
        <f>VLOOKUP($A131,'RevPAR Raw Data'!$B$6:$BE$43,'RevPAR Raw Data'!AJ$1,FALSE)</f>
        <v>65.980404011461303</v>
      </c>
      <c r="AB131" s="122">
        <f>VLOOKUP($A131,'RevPAR Raw Data'!$B$6:$BE$43,'RevPAR Raw Data'!AK$1,FALSE)</f>
        <v>55.898759025787903</v>
      </c>
      <c r="AC131" s="123">
        <f>VLOOKUP($A131,'RevPAR Raw Data'!$B$6:$BE$43,'RevPAR Raw Data'!AL$1,FALSE)</f>
        <v>55.855753696275002</v>
      </c>
      <c r="AD131" s="122">
        <f>VLOOKUP($A131,'RevPAR Raw Data'!$B$6:$BE$43,'RevPAR Raw Data'!AN$1,FALSE)</f>
        <v>86.840490830945498</v>
      </c>
      <c r="AE131" s="122">
        <f>VLOOKUP($A131,'RevPAR Raw Data'!$B$6:$BE$43,'RevPAR Raw Data'!AO$1,FALSE)</f>
        <v>93.208867048710601</v>
      </c>
      <c r="AF131" s="123">
        <f>VLOOKUP($A131,'RevPAR Raw Data'!$B$6:$BE$43,'RevPAR Raw Data'!AP$1,FALSE)</f>
        <v>90.024678939827993</v>
      </c>
      <c r="AG131" s="124">
        <f>VLOOKUP($A131,'RevPAR Raw Data'!$B$6:$BE$43,'RevPAR Raw Data'!AR$1,FALSE)</f>
        <v>65.618303765861597</v>
      </c>
    </row>
    <row r="132" spans="1:33" x14ac:dyDescent="0.25">
      <c r="A132" s="101" t="s">
        <v>132</v>
      </c>
      <c r="B132" s="89">
        <f>(VLOOKUP($A131,'Occupancy Raw Data'!$B$8:$BE$51,'Occupancy Raw Data'!AT$3,FALSE))/100</f>
        <v>5.1196073251328199E-3</v>
      </c>
      <c r="C132" s="90">
        <f>(VLOOKUP($A131,'Occupancy Raw Data'!$B$8:$BE$51,'Occupancy Raw Data'!AU$3,FALSE))/100</f>
        <v>-2.7818927062141098E-2</v>
      </c>
      <c r="D132" s="90">
        <f>(VLOOKUP($A131,'Occupancy Raw Data'!$B$8:$BE$51,'Occupancy Raw Data'!AV$3,FALSE))/100</f>
        <v>-4.6496610931987405E-2</v>
      </c>
      <c r="E132" s="90">
        <f>(VLOOKUP($A131,'Occupancy Raw Data'!$B$8:$BE$51,'Occupancy Raw Data'!AW$3,FALSE))/100</f>
        <v>-2.7204509798634501E-2</v>
      </c>
      <c r="F132" s="90">
        <f>(VLOOKUP($A131,'Occupancy Raw Data'!$B$8:$BE$51,'Occupancy Raw Data'!AX$3,FALSE))/100</f>
        <v>-5.7280355610494701E-2</v>
      </c>
      <c r="G132" s="90">
        <f>(VLOOKUP($A131,'Occupancy Raw Data'!$B$8:$BE$51,'Occupancy Raw Data'!AY$3,FALSE))/100</f>
        <v>-3.3002612844698499E-2</v>
      </c>
      <c r="H132" s="91">
        <f>(VLOOKUP($A131,'Occupancy Raw Data'!$B$8:$BE$51,'Occupancy Raw Data'!BA$3,FALSE))/100</f>
        <v>-9.8442496240864E-2</v>
      </c>
      <c r="I132" s="91">
        <f>(VLOOKUP($A131,'Occupancy Raw Data'!$B$8:$BE$51,'Occupancy Raw Data'!BB$3,FALSE))/100</f>
        <v>-8.9915885717085101E-2</v>
      </c>
      <c r="J132" s="90">
        <f>(VLOOKUP($A131,'Occupancy Raw Data'!$B$8:$BE$51,'Occupancy Raw Data'!BC$3,FALSE))/100</f>
        <v>-9.4059407846298099E-2</v>
      </c>
      <c r="K132" s="92">
        <f>(VLOOKUP($A131,'Occupancy Raw Data'!$B$8:$BE$51,'Occupancy Raw Data'!BE$3,FALSE))/100</f>
        <v>-5.5351989540252201E-2</v>
      </c>
      <c r="M132" s="89">
        <f>(VLOOKUP($A131,'ADR Raw Data'!$B$6:$BE$49,'ADR Raw Data'!AT$1,FALSE))/100</f>
        <v>-8.6609565182447501E-3</v>
      </c>
      <c r="N132" s="90">
        <f>(VLOOKUP($A131,'ADR Raw Data'!$B$6:$BE$49,'ADR Raw Data'!AU$1,FALSE))/100</f>
        <v>-2.0278289657860702E-3</v>
      </c>
      <c r="O132" s="90">
        <f>(VLOOKUP($A131,'ADR Raw Data'!$B$6:$BE$49,'ADR Raw Data'!AV$1,FALSE))/100</f>
        <v>-4.8953950266565002E-3</v>
      </c>
      <c r="P132" s="90">
        <f>(VLOOKUP($A131,'ADR Raw Data'!$B$6:$BE$49,'ADR Raw Data'!AW$1,FALSE))/100</f>
        <v>2.8481336953528002E-3</v>
      </c>
      <c r="Q132" s="90">
        <f>(VLOOKUP($A131,'ADR Raw Data'!$B$6:$BE$49,'ADR Raw Data'!AX$1,FALSE))/100</f>
        <v>-1.7843479901291301E-2</v>
      </c>
      <c r="R132" s="90">
        <f>(VLOOKUP($A131,'ADR Raw Data'!$B$6:$BE$49,'ADR Raw Data'!AY$1,FALSE))/100</f>
        <v>-6.4074676004602102E-3</v>
      </c>
      <c r="S132" s="91">
        <f>(VLOOKUP($A131,'ADR Raw Data'!$B$6:$BE$49,'ADR Raw Data'!BA$1,FALSE))/100</f>
        <v>-5.1728924547778596E-2</v>
      </c>
      <c r="T132" s="91">
        <f>(VLOOKUP($A131,'ADR Raw Data'!$B$6:$BE$49,'ADR Raw Data'!BB$1,FALSE))/100</f>
        <v>-5.2218490549131295E-2</v>
      </c>
      <c r="U132" s="90">
        <f>(VLOOKUP($A131,'ADR Raw Data'!$B$6:$BE$49,'ADR Raw Data'!BC$1,FALSE))/100</f>
        <v>-5.19435221668662E-2</v>
      </c>
      <c r="V132" s="92">
        <f>(VLOOKUP($A131,'ADR Raw Data'!$B$6:$BE$49,'ADR Raw Data'!BE$1,FALSE))/100</f>
        <v>-2.81839433051785E-2</v>
      </c>
      <c r="X132" s="89">
        <f>(VLOOKUP($A131,'RevPAR Raw Data'!$B$6:$BE$49,'RevPAR Raw Data'!AT$1,FALSE))/100</f>
        <v>-3.58568988954539E-3</v>
      </c>
      <c r="Y132" s="90">
        <f>(VLOOKUP($A131,'RevPAR Raw Data'!$B$6:$BE$49,'RevPAR Raw Data'!AU$1,FALSE))/100</f>
        <v>-2.9790344001833498E-2</v>
      </c>
      <c r="Z132" s="90">
        <f>(VLOOKUP($A131,'RevPAR Raw Data'!$B$6:$BE$49,'RevPAR Raw Data'!AV$1,FALSE))/100</f>
        <v>-5.1164386680731103E-2</v>
      </c>
      <c r="AA132" s="90">
        <f>(VLOOKUP($A131,'RevPAR Raw Data'!$B$6:$BE$49,'RevPAR Raw Data'!AW$1,FALSE))/100</f>
        <v>-2.4433858184304703E-2</v>
      </c>
      <c r="AB132" s="90">
        <f>(VLOOKUP($A131,'RevPAR Raw Data'!$B$6:$BE$49,'RevPAR Raw Data'!AX$1,FALSE))/100</f>
        <v>-7.4101754637711292E-2</v>
      </c>
      <c r="AC132" s="90">
        <f>(VLOOKUP($A131,'RevPAR Raw Data'!$B$6:$BE$49,'RevPAR Raw Data'!AY$1,FALSE))/100</f>
        <v>-3.9198617272625705E-2</v>
      </c>
      <c r="AD132" s="91">
        <f>(VLOOKUP($A131,'RevPAR Raw Data'!$B$6:$BE$49,'RevPAR Raw Data'!BA$1,FALSE))/100</f>
        <v>-0.14507909632830399</v>
      </c>
      <c r="AE132" s="91">
        <f>(VLOOKUP($A131,'RevPAR Raw Data'!$B$6:$BE$49,'RevPAR Raw Data'!BB$1,FALSE))/100</f>
        <v>-0.13743910443768201</v>
      </c>
      <c r="AF132" s="90">
        <f>(VLOOKUP($A131,'RevPAR Raw Data'!$B$6:$BE$49,'RevPAR Raw Data'!BC$1,FALSE))/100</f>
        <v>-0.14111715307669701</v>
      </c>
      <c r="AG132" s="92">
        <f>(VLOOKUP($A131,'RevPAR Raw Data'!$B$6:$BE$49,'RevPAR Raw Data'!BE$1,FALSE))/100</f>
        <v>-8.1975895510399396E-2</v>
      </c>
    </row>
    <row r="133" spans="1:33" x14ac:dyDescent="0.25">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5">
      <c r="A134" s="116" t="s">
        <v>44</v>
      </c>
      <c r="B134" s="117">
        <f>(VLOOKUP($A134,'Occupancy Raw Data'!$B$8:$BE$45,'Occupancy Raw Data'!AG$3,FALSE))/100</f>
        <v>0.47437357630979399</v>
      </c>
      <c r="C134" s="118">
        <f>(VLOOKUP($A134,'Occupancy Raw Data'!$B$8:$BE$45,'Occupancy Raw Data'!AH$3,FALSE))/100</f>
        <v>0.57702164009111601</v>
      </c>
      <c r="D134" s="118">
        <f>(VLOOKUP($A134,'Occupancy Raw Data'!$B$8:$BE$45,'Occupancy Raw Data'!AI$3,FALSE))/100</f>
        <v>0.589194191343963</v>
      </c>
      <c r="E134" s="118">
        <f>(VLOOKUP($A134,'Occupancy Raw Data'!$B$8:$BE$45,'Occupancy Raw Data'!AJ$3,FALSE))/100</f>
        <v>0.624216970387243</v>
      </c>
      <c r="F134" s="118">
        <f>(VLOOKUP($A134,'Occupancy Raw Data'!$B$8:$BE$45,'Occupancy Raw Data'!AK$3,FALSE))/100</f>
        <v>0.60207858769931599</v>
      </c>
      <c r="G134" s="119">
        <f>(VLOOKUP($A134,'Occupancy Raw Data'!$B$8:$BE$45,'Occupancy Raw Data'!AL$3,FALSE))/100</f>
        <v>0.57337699316628699</v>
      </c>
      <c r="H134" s="99">
        <f>(VLOOKUP($A134,'Occupancy Raw Data'!$B$8:$BE$45,'Occupancy Raw Data'!AN$3,FALSE))/100</f>
        <v>0.70294703872437292</v>
      </c>
      <c r="I134" s="99">
        <f>(VLOOKUP($A134,'Occupancy Raw Data'!$B$8:$BE$45,'Occupancy Raw Data'!AO$3,FALSE))/100</f>
        <v>0.72152619589977207</v>
      </c>
      <c r="J134" s="119">
        <f>(VLOOKUP($A134,'Occupancy Raw Data'!$B$8:$BE$45,'Occupancy Raw Data'!AP$3,FALSE))/100</f>
        <v>0.712236617312072</v>
      </c>
      <c r="K134" s="120">
        <f>(VLOOKUP($A134,'Occupancy Raw Data'!$B$8:$BE$45,'Occupancy Raw Data'!AR$3,FALSE))/100</f>
        <v>0.61305117149365396</v>
      </c>
      <c r="M134" s="121">
        <f>VLOOKUP($A134,'ADR Raw Data'!$B$6:$BE$43,'ADR Raw Data'!AG$1,FALSE)</f>
        <v>84.424256452581005</v>
      </c>
      <c r="N134" s="122">
        <f>VLOOKUP($A134,'ADR Raw Data'!$B$6:$BE$43,'ADR Raw Data'!AH$1,FALSE)</f>
        <v>89.275199000740102</v>
      </c>
      <c r="O134" s="122">
        <f>VLOOKUP($A134,'ADR Raw Data'!$B$6:$BE$43,'ADR Raw Data'!AI$1,FALSE)</f>
        <v>90.256960577503904</v>
      </c>
      <c r="P134" s="122">
        <f>VLOOKUP($A134,'ADR Raw Data'!$B$6:$BE$43,'ADR Raw Data'!AJ$1,FALSE)</f>
        <v>91.160429456038301</v>
      </c>
      <c r="Q134" s="122">
        <f>VLOOKUP($A134,'ADR Raw Data'!$B$6:$BE$43,'ADR Raw Data'!AK$1,FALSE)</f>
        <v>90.0377926341924</v>
      </c>
      <c r="R134" s="123">
        <f>VLOOKUP($A134,'ADR Raw Data'!$B$6:$BE$43,'ADR Raw Data'!AL$1,FALSE)</f>
        <v>89.244930396781996</v>
      </c>
      <c r="S134" s="122">
        <f>VLOOKUP($A134,'ADR Raw Data'!$B$6:$BE$43,'ADR Raw Data'!AN$1,FALSE)</f>
        <v>110.75844749367</v>
      </c>
      <c r="T134" s="122">
        <f>VLOOKUP($A134,'ADR Raw Data'!$B$6:$BE$43,'ADR Raw Data'!AO$1,FALSE)</f>
        <v>110.555874842146</v>
      </c>
      <c r="U134" s="123">
        <f>VLOOKUP($A134,'ADR Raw Data'!$B$6:$BE$43,'ADR Raw Data'!AP$1,FALSE)</f>
        <v>110.65584010793999</v>
      </c>
      <c r="V134" s="124">
        <f>VLOOKUP($A134,'ADR Raw Data'!$B$6:$BE$43,'ADR Raw Data'!AR$1,FALSE)</f>
        <v>96.352066736335701</v>
      </c>
      <c r="X134" s="121">
        <f>VLOOKUP($A134,'RevPAR Raw Data'!$B$6:$BE$43,'RevPAR Raw Data'!AG$1,FALSE)</f>
        <v>40.048636460706099</v>
      </c>
      <c r="Y134" s="122">
        <f>VLOOKUP($A134,'RevPAR Raw Data'!$B$6:$BE$43,'RevPAR Raw Data'!AH$1,FALSE)</f>
        <v>51.513721746867802</v>
      </c>
      <c r="Z134" s="122">
        <f>VLOOKUP($A134,'RevPAR Raw Data'!$B$6:$BE$43,'RevPAR Raw Data'!AI$1,FALSE)</f>
        <v>53.178876900626399</v>
      </c>
      <c r="AA134" s="122">
        <f>VLOOKUP($A134,'RevPAR Raw Data'!$B$6:$BE$43,'RevPAR Raw Data'!AJ$1,FALSE)</f>
        <v>56.903887094248198</v>
      </c>
      <c r="AB134" s="122">
        <f>VLOOKUP($A134,'RevPAR Raw Data'!$B$6:$BE$43,'RevPAR Raw Data'!AK$1,FALSE)</f>
        <v>54.209827028758497</v>
      </c>
      <c r="AC134" s="123">
        <f>VLOOKUP($A134,'RevPAR Raw Data'!$B$6:$BE$43,'RevPAR Raw Data'!AL$1,FALSE)</f>
        <v>51.170989846241397</v>
      </c>
      <c r="AD134" s="122">
        <f>VLOOKUP($A134,'RevPAR Raw Data'!$B$6:$BE$43,'RevPAR Raw Data'!AN$1,FALSE)</f>
        <v>77.857322679384893</v>
      </c>
      <c r="AE134" s="122">
        <f>VLOOKUP($A134,'RevPAR Raw Data'!$B$6:$BE$43,'RevPAR Raw Data'!AO$1,FALSE)</f>
        <v>79.768959809225507</v>
      </c>
      <c r="AF134" s="123">
        <f>VLOOKUP($A134,'RevPAR Raw Data'!$B$6:$BE$43,'RevPAR Raw Data'!AP$1,FALSE)</f>
        <v>78.8131412443052</v>
      </c>
      <c r="AG134" s="124">
        <f>VLOOKUP($A134,'RevPAR Raw Data'!$B$6:$BE$43,'RevPAR Raw Data'!AR$1,FALSE)</f>
        <v>59.068747388545297</v>
      </c>
    </row>
    <row r="135" spans="1:33" ht="16" thickBot="1" x14ac:dyDescent="0.3">
      <c r="A135" s="105" t="s">
        <v>132</v>
      </c>
      <c r="B135" s="95">
        <f>(VLOOKUP($A134,'Occupancy Raw Data'!$B$8:$BE$51,'Occupancy Raw Data'!AT$3,FALSE))/100</f>
        <v>5.1104100946372195E-2</v>
      </c>
      <c r="C135" s="96">
        <f>(VLOOKUP($A134,'Occupancy Raw Data'!$B$8:$BE$51,'Occupancy Raw Data'!AU$3,FALSE))/100</f>
        <v>4.6070460704606998E-2</v>
      </c>
      <c r="D135" s="96">
        <f>(VLOOKUP($A134,'Occupancy Raw Data'!$B$8:$BE$51,'Occupancy Raw Data'!AV$3,FALSE))/100</f>
        <v>4.1132075471698101E-2</v>
      </c>
      <c r="E135" s="96">
        <f>(VLOOKUP($A134,'Occupancy Raw Data'!$B$8:$BE$51,'Occupancy Raw Data'!AW$3,FALSE))/100</f>
        <v>2.8380438606778399E-2</v>
      </c>
      <c r="F135" s="96">
        <f>(VLOOKUP($A134,'Occupancy Raw Data'!$B$8:$BE$51,'Occupancy Raw Data'!AX$3,FALSE))/100</f>
        <v>3.8046146293568901E-2</v>
      </c>
      <c r="G135" s="96">
        <f>(VLOOKUP($A134,'Occupancy Raw Data'!$B$8:$BE$51,'Occupancy Raw Data'!AY$3,FALSE))/100</f>
        <v>4.0295500335795806E-2</v>
      </c>
      <c r="H135" s="97">
        <f>(VLOOKUP($A134,'Occupancy Raw Data'!$B$8:$BE$51,'Occupancy Raw Data'!BA$3,FALSE))/100</f>
        <v>-6.3803564656806908E-2</v>
      </c>
      <c r="I135" s="97">
        <f>(VLOOKUP($A134,'Occupancy Raw Data'!$B$8:$BE$51,'Occupancy Raw Data'!BB$3,FALSE))/100</f>
        <v>-9.9102302017598398E-2</v>
      </c>
      <c r="J135" s="96">
        <f>(VLOOKUP($A134,'Occupancy Raw Data'!$B$8:$BE$51,'Occupancy Raw Data'!BC$3,FALSE))/100</f>
        <v>-8.2022111106013998E-2</v>
      </c>
      <c r="K135" s="98">
        <f>(VLOOKUP($A134,'Occupancy Raw Data'!$B$8:$BE$51,'Occupancy Raw Data'!BE$3,FALSE))/100</f>
        <v>-3.7677854345347199E-3</v>
      </c>
      <c r="M135" s="95">
        <f>(VLOOKUP($A134,'ADR Raw Data'!$B$6:$BE$49,'ADR Raw Data'!AT$1,FALSE))/100</f>
        <v>3.0672390724428601E-2</v>
      </c>
      <c r="N135" s="96">
        <f>(VLOOKUP($A134,'ADR Raw Data'!$B$6:$BE$49,'ADR Raw Data'!AU$1,FALSE))/100</f>
        <v>2.08926798594695E-2</v>
      </c>
      <c r="O135" s="96">
        <f>(VLOOKUP($A134,'ADR Raw Data'!$B$6:$BE$49,'ADR Raw Data'!AV$1,FALSE))/100</f>
        <v>2.6305025652677897E-2</v>
      </c>
      <c r="P135" s="96">
        <f>(VLOOKUP($A134,'ADR Raw Data'!$B$6:$BE$49,'ADR Raw Data'!AW$1,FALSE))/100</f>
        <v>-3.24325249325195E-3</v>
      </c>
      <c r="Q135" s="96">
        <f>(VLOOKUP($A134,'ADR Raw Data'!$B$6:$BE$49,'ADR Raw Data'!AX$1,FALSE))/100</f>
        <v>7.7682399216184609E-3</v>
      </c>
      <c r="R135" s="96">
        <f>(VLOOKUP($A134,'ADR Raw Data'!$B$6:$BE$49,'ADR Raw Data'!AY$1,FALSE))/100</f>
        <v>1.5009869782192299E-2</v>
      </c>
      <c r="S135" s="97">
        <f>(VLOOKUP($A134,'ADR Raw Data'!$B$6:$BE$49,'ADR Raw Data'!BA$1,FALSE))/100</f>
        <v>-4.2574520115386705E-2</v>
      </c>
      <c r="T135" s="97">
        <f>(VLOOKUP($A134,'ADR Raw Data'!$B$6:$BE$49,'ADR Raw Data'!BB$1,FALSE))/100</f>
        <v>-5.9383353709833997E-2</v>
      </c>
      <c r="U135" s="96">
        <f>(VLOOKUP($A134,'ADR Raw Data'!$B$6:$BE$49,'ADR Raw Data'!BC$1,FALSE))/100</f>
        <v>-5.1299944135389498E-2</v>
      </c>
      <c r="V135" s="98">
        <f>(VLOOKUP($A134,'ADR Raw Data'!$B$6:$BE$49,'ADR Raw Data'!BE$1,FALSE))/100</f>
        <v>-1.9508101645928599E-2</v>
      </c>
      <c r="X135" s="95">
        <f>(VLOOKUP($A134,'RevPAR Raw Data'!$B$6:$BE$49,'RevPAR Raw Data'!AT$1,FALSE))/100</f>
        <v>8.3343976622648613E-2</v>
      </c>
      <c r="Y135" s="96">
        <f>(VLOOKUP($A134,'RevPAR Raw Data'!$B$6:$BE$49,'RevPAR Raw Data'!AU$1,FALSE))/100</f>
        <v>6.7925675950556194E-2</v>
      </c>
      <c r="Z135" s="96">
        <f>(VLOOKUP($A134,'RevPAR Raw Data'!$B$6:$BE$49,'RevPAR Raw Data'!AV$1,FALSE))/100</f>
        <v>6.8519081424806907E-2</v>
      </c>
      <c r="AA135" s="96">
        <f>(VLOOKUP($A134,'RevPAR Raw Data'!$B$6:$BE$49,'RevPAR Raw Data'!AW$1,FALSE))/100</f>
        <v>2.5045141185255401E-2</v>
      </c>
      <c r="AB135" s="96">
        <f>(VLOOKUP($A134,'RevPAR Raw Data'!$B$6:$BE$49,'RevPAR Raw Data'!AX$1,FALSE))/100</f>
        <v>4.6109937807688801E-2</v>
      </c>
      <c r="AC135" s="96">
        <f>(VLOOKUP($A134,'RevPAR Raw Data'!$B$6:$BE$49,'RevPAR Raw Data'!AY$1,FALSE))/100</f>
        <v>5.5910200330836705E-2</v>
      </c>
      <c r="AD135" s="97">
        <f>(VLOOKUP($A134,'RevPAR Raw Data'!$B$6:$BE$49,'RevPAR Raw Data'!BA$1,FALSE))/100</f>
        <v>-0.103661678625279</v>
      </c>
      <c r="AE135" s="97">
        <f>(VLOOKUP($A134,'RevPAR Raw Data'!$B$6:$BE$49,'RevPAR Raw Data'!BB$1,FALSE))/100</f>
        <v>-0.15260062867326199</v>
      </c>
      <c r="AF135" s="96">
        <f>(VLOOKUP($A134,'RevPAR Raw Data'!$B$6:$BE$49,'RevPAR Raw Data'!BC$1,FALSE))/100</f>
        <v>-0.12911432552379801</v>
      </c>
      <c r="AG135" s="98">
        <f>(VLOOKUP($A134,'RevPAR Raw Data'!$B$6:$BE$49,'RevPAR Raw Data'!BE$1,FALSE))/100</f>
        <v>-2.3202384739226402E-2</v>
      </c>
    </row>
    <row r="136" spans="1:33" ht="14.25" customHeight="1" x14ac:dyDescent="0.25">
      <c r="A136" s="156" t="s">
        <v>118</v>
      </c>
      <c r="B136" s="157"/>
      <c r="C136" s="157"/>
      <c r="D136" s="157"/>
      <c r="E136" s="157"/>
      <c r="F136" s="157"/>
      <c r="G136" s="157"/>
      <c r="H136" s="157"/>
      <c r="I136" s="157"/>
      <c r="J136" s="157"/>
      <c r="K136" s="157"/>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x14ac:dyDescent="0.25">
      <c r="A137" s="156"/>
      <c r="B137" s="157"/>
      <c r="C137" s="157"/>
      <c r="D137" s="157"/>
      <c r="E137" s="157"/>
      <c r="F137" s="157"/>
      <c r="G137" s="157"/>
      <c r="H137" s="157"/>
      <c r="I137" s="157"/>
      <c r="J137" s="157"/>
      <c r="K137" s="157"/>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6" thickBot="1" x14ac:dyDescent="0.3">
      <c r="A138" s="158"/>
      <c r="B138" s="159"/>
      <c r="C138" s="159"/>
      <c r="D138" s="159"/>
      <c r="E138" s="159"/>
      <c r="F138" s="159"/>
      <c r="G138" s="159"/>
      <c r="H138" s="159"/>
      <c r="I138" s="159"/>
      <c r="J138" s="159"/>
      <c r="K138" s="159"/>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qKgrEshwq3WXsJcm4TpQMr9llAQBy1TDZCK9aoO6chfm5FHKM9KYimHJvF/TSuX5GzDhPzVJLSZP6BHAp8caCw==" saltValue="F+OaTUgb8/5AFkafaTXw7w=="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S13" sqref="S13:V13"/>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50"/>
      <c r="B1" s="51" t="s">
        <v>94</v>
      </c>
      <c r="D1" s="201"/>
      <c r="E1" s="201"/>
      <c r="F1" s="201"/>
      <c r="G1" s="201"/>
      <c r="H1" s="201"/>
      <c r="I1" s="201"/>
      <c r="J1" s="201"/>
      <c r="K1" s="201"/>
      <c r="L1" s="201"/>
      <c r="M1" s="201"/>
      <c r="N1" s="201"/>
      <c r="O1" s="201"/>
      <c r="P1" s="201"/>
      <c r="Q1" s="201"/>
      <c r="R1" s="201"/>
      <c r="S1" s="201"/>
      <c r="T1" s="201"/>
      <c r="U1" s="201"/>
      <c r="V1" s="201"/>
      <c r="W1" s="201"/>
      <c r="X1" s="201"/>
      <c r="Y1" s="202"/>
      <c r="Z1" s="202"/>
      <c r="AA1" s="202"/>
      <c r="AB1" s="202"/>
      <c r="AC1" s="202"/>
      <c r="AD1" s="202"/>
      <c r="AE1" s="202"/>
      <c r="AF1" s="202"/>
      <c r="AG1" s="202"/>
      <c r="AH1" s="202"/>
      <c r="AI1" s="202"/>
      <c r="AJ1" s="202"/>
      <c r="AK1" s="202"/>
      <c r="AL1" s="202"/>
    </row>
    <row r="2" spans="1:50" ht="15" customHeight="1" x14ac:dyDescent="0.25">
      <c r="A2" s="201"/>
      <c r="B2" t="s">
        <v>138</v>
      </c>
      <c r="C2" s="201"/>
      <c r="D2" s="201"/>
      <c r="E2" s="201"/>
      <c r="F2" s="201"/>
      <c r="G2" s="201"/>
      <c r="H2" s="201"/>
      <c r="I2" s="201"/>
      <c r="J2" s="201"/>
      <c r="K2" s="201"/>
      <c r="L2" s="201"/>
      <c r="M2" s="201"/>
      <c r="N2" s="201"/>
      <c r="O2" s="201"/>
      <c r="P2" s="201"/>
      <c r="Q2" s="201"/>
      <c r="R2" s="201"/>
      <c r="S2" s="201"/>
      <c r="T2" s="201"/>
      <c r="U2" s="201"/>
      <c r="V2" s="201"/>
      <c r="W2" s="201"/>
      <c r="X2" s="201"/>
      <c r="Y2" s="202"/>
      <c r="Z2" s="202"/>
      <c r="AA2" s="202"/>
      <c r="AB2" s="202"/>
      <c r="AC2" s="202"/>
      <c r="AD2" s="202"/>
      <c r="AE2" s="202"/>
      <c r="AF2" s="202"/>
      <c r="AG2" s="202"/>
      <c r="AH2" s="202"/>
      <c r="AI2" s="202"/>
      <c r="AJ2" s="202"/>
      <c r="AK2" s="202"/>
      <c r="AL2" s="202"/>
    </row>
    <row r="3" spans="1:50" x14ac:dyDescent="0.25">
      <c r="A3" s="201"/>
      <c r="B3" s="201"/>
      <c r="C3" s="201"/>
      <c r="D3" s="201"/>
      <c r="E3" s="201"/>
      <c r="F3" s="201"/>
      <c r="G3" s="201"/>
      <c r="H3" s="201"/>
      <c r="I3" s="201"/>
      <c r="J3" s="201"/>
      <c r="K3" s="201"/>
      <c r="L3" s="201"/>
      <c r="M3" s="201"/>
      <c r="N3" s="201"/>
      <c r="O3" s="201"/>
      <c r="P3" s="201"/>
      <c r="Q3" s="201"/>
      <c r="R3" s="201"/>
      <c r="S3" s="201"/>
      <c r="T3" s="201"/>
      <c r="U3" s="201"/>
      <c r="V3" s="201"/>
      <c r="W3" s="201"/>
      <c r="X3" s="201"/>
      <c r="Y3" s="202"/>
      <c r="Z3" s="202"/>
      <c r="AA3" s="202"/>
      <c r="AB3" s="202"/>
      <c r="AC3" s="202"/>
      <c r="AD3" s="202"/>
      <c r="AE3" s="202"/>
      <c r="AF3" s="202"/>
      <c r="AG3" s="202"/>
      <c r="AH3" s="202"/>
      <c r="AI3" s="202"/>
      <c r="AJ3" s="202"/>
      <c r="AK3" s="202"/>
      <c r="AL3" s="202"/>
    </row>
    <row r="4" spans="1:50" x14ac:dyDescent="0.25">
      <c r="A4" s="201"/>
      <c r="B4" s="201"/>
      <c r="C4" s="201"/>
      <c r="D4" s="201"/>
      <c r="E4" s="201"/>
      <c r="F4" s="201"/>
      <c r="G4" s="201"/>
      <c r="H4" s="201"/>
      <c r="I4" s="201"/>
      <c r="J4" s="201"/>
      <c r="K4" s="201"/>
      <c r="L4" s="201"/>
      <c r="M4" s="201"/>
      <c r="N4" s="201"/>
      <c r="O4" s="201"/>
      <c r="P4" s="201"/>
      <c r="Q4" s="201"/>
      <c r="R4" s="201"/>
      <c r="S4" s="201"/>
      <c r="T4" s="201"/>
      <c r="U4" s="201"/>
      <c r="V4" s="201"/>
      <c r="W4" s="201"/>
      <c r="X4" s="201"/>
      <c r="Y4" s="202"/>
      <c r="Z4" s="202"/>
      <c r="AA4" s="202"/>
      <c r="AB4" s="202"/>
      <c r="AC4" s="202"/>
      <c r="AD4" s="202"/>
      <c r="AE4" s="202"/>
      <c r="AF4" s="202"/>
      <c r="AG4" s="202"/>
      <c r="AH4" s="202"/>
      <c r="AI4" s="202"/>
      <c r="AJ4" s="202"/>
      <c r="AK4" s="202"/>
      <c r="AL4" s="202"/>
    </row>
    <row r="5" spans="1:50" x14ac:dyDescent="0.25">
      <c r="A5" s="201"/>
      <c r="B5" s="201"/>
      <c r="C5" s="201"/>
      <c r="D5" s="201"/>
      <c r="E5" s="201"/>
      <c r="F5" s="201"/>
      <c r="G5" s="201"/>
      <c r="H5" s="201"/>
      <c r="I5" s="201"/>
      <c r="J5" s="201"/>
      <c r="K5" s="201"/>
      <c r="L5" s="201"/>
      <c r="M5" s="201"/>
      <c r="N5" s="201"/>
      <c r="O5" s="201"/>
      <c r="P5" s="201"/>
      <c r="Q5" s="201"/>
      <c r="R5" s="201"/>
      <c r="S5" s="201"/>
      <c r="T5" s="201"/>
      <c r="U5" s="201"/>
      <c r="V5" s="201"/>
      <c r="W5" s="201"/>
      <c r="X5" s="201"/>
      <c r="Y5" s="202"/>
      <c r="Z5" s="202"/>
      <c r="AA5" s="202"/>
      <c r="AB5" s="202"/>
      <c r="AC5" s="202"/>
      <c r="AD5" s="202"/>
      <c r="AE5" s="202"/>
      <c r="AF5" s="202"/>
      <c r="AG5" s="202"/>
      <c r="AH5" s="202"/>
      <c r="AI5" s="202"/>
      <c r="AJ5" s="202"/>
      <c r="AK5" s="202"/>
      <c r="AL5" s="202"/>
    </row>
    <row r="6" spans="1:50" x14ac:dyDescent="0.25">
      <c r="A6" s="201"/>
      <c r="B6" s="201"/>
      <c r="C6" s="201"/>
      <c r="D6" s="201"/>
      <c r="E6" s="201"/>
      <c r="F6" s="201"/>
      <c r="G6" s="201"/>
      <c r="H6" s="201"/>
      <c r="I6" s="201"/>
      <c r="J6" s="201"/>
      <c r="K6" s="201"/>
      <c r="L6" s="201"/>
      <c r="M6" s="201"/>
      <c r="N6" s="201"/>
      <c r="O6" s="201"/>
      <c r="P6" s="201"/>
      <c r="Q6" s="201"/>
      <c r="R6" s="201"/>
      <c r="S6" s="201"/>
      <c r="T6" s="201"/>
      <c r="U6" s="201"/>
      <c r="V6" s="201"/>
      <c r="W6" s="201"/>
      <c r="X6" s="201"/>
      <c r="Y6" s="202"/>
      <c r="Z6" s="202"/>
      <c r="AA6" s="202"/>
      <c r="AB6" s="202"/>
      <c r="AC6" s="202"/>
      <c r="AD6" s="202"/>
      <c r="AE6" s="202"/>
      <c r="AF6" s="202"/>
      <c r="AG6" s="202"/>
      <c r="AH6" s="202"/>
      <c r="AI6" s="202"/>
      <c r="AJ6" s="202"/>
      <c r="AK6" s="202"/>
      <c r="AL6" s="202"/>
    </row>
    <row r="7" spans="1:50" x14ac:dyDescent="0.25">
      <c r="A7" s="201"/>
      <c r="B7" s="201"/>
      <c r="C7" s="201"/>
      <c r="D7" s="201"/>
      <c r="E7" s="201"/>
      <c r="F7" s="201"/>
      <c r="G7" s="201"/>
      <c r="H7" s="201"/>
      <c r="I7" s="201"/>
      <c r="J7" s="201"/>
      <c r="K7" s="201"/>
      <c r="L7" s="201"/>
      <c r="M7" s="201"/>
      <c r="N7" s="201"/>
      <c r="O7" s="201"/>
      <c r="P7" s="201"/>
      <c r="Q7" s="201"/>
      <c r="R7" s="201"/>
      <c r="S7" s="201"/>
      <c r="T7" s="201"/>
      <c r="U7" s="201"/>
      <c r="V7" s="201"/>
      <c r="W7" s="201"/>
      <c r="X7" s="201"/>
      <c r="Y7" s="202"/>
      <c r="Z7" s="202"/>
      <c r="AA7" s="202"/>
      <c r="AB7" s="202"/>
      <c r="AC7" s="202"/>
      <c r="AD7" s="202"/>
      <c r="AE7" s="202"/>
      <c r="AF7" s="202"/>
      <c r="AG7" s="202"/>
      <c r="AH7" s="202"/>
      <c r="AI7" s="202"/>
      <c r="AJ7" s="202"/>
      <c r="AK7" s="202"/>
      <c r="AL7" s="202"/>
    </row>
    <row r="8" spans="1:50" ht="18" customHeight="1" x14ac:dyDescent="0.35">
      <c r="A8" s="52"/>
      <c r="B8" s="201"/>
      <c r="C8" s="201"/>
      <c r="D8" s="172">
        <v>2025</v>
      </c>
      <c r="E8" s="172"/>
      <c r="F8" s="172"/>
      <c r="G8" s="172"/>
      <c r="H8" s="172"/>
      <c r="I8" s="172"/>
      <c r="J8" s="172"/>
      <c r="K8" s="52"/>
      <c r="L8" s="52"/>
      <c r="M8" s="52"/>
      <c r="N8" s="52"/>
      <c r="O8" s="201"/>
      <c r="P8" s="172">
        <v>2024</v>
      </c>
      <c r="Q8" s="172"/>
      <c r="R8" s="172"/>
      <c r="S8" s="172"/>
      <c r="T8" s="172"/>
      <c r="U8" s="172"/>
      <c r="V8" s="172"/>
      <c r="W8" s="52"/>
      <c r="X8" s="52"/>
      <c r="Y8" s="202"/>
      <c r="Z8" s="202"/>
      <c r="AA8" s="202"/>
      <c r="AB8" s="202"/>
      <c r="AC8" s="202"/>
      <c r="AD8" s="202"/>
      <c r="AE8" s="202"/>
      <c r="AF8" s="202"/>
      <c r="AG8" s="202"/>
      <c r="AH8" s="202"/>
      <c r="AI8" s="202"/>
      <c r="AJ8" s="202"/>
      <c r="AK8" s="202"/>
      <c r="AL8" s="202"/>
    </row>
    <row r="9" spans="1:50" ht="15.75" customHeight="1" x14ac:dyDescent="0.3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49999999999999" customHeight="1" x14ac:dyDescent="0.25">
      <c r="A10" s="203"/>
      <c r="B10" s="201"/>
      <c r="C10" s="58" t="s">
        <v>121</v>
      </c>
      <c r="D10" s="59">
        <v>9</v>
      </c>
      <c r="E10" s="60">
        <v>10</v>
      </c>
      <c r="F10" s="60">
        <v>11</v>
      </c>
      <c r="G10" s="60">
        <v>12</v>
      </c>
      <c r="H10" s="60">
        <v>13</v>
      </c>
      <c r="I10" s="60">
        <v>14</v>
      </c>
      <c r="J10" s="61">
        <v>15</v>
      </c>
      <c r="K10" s="203"/>
      <c r="L10" s="203"/>
      <c r="M10" s="204" t="s">
        <v>97</v>
      </c>
      <c r="N10" s="205"/>
      <c r="O10" s="58" t="s">
        <v>121</v>
      </c>
      <c r="P10" s="59">
        <v>11</v>
      </c>
      <c r="Q10" s="60">
        <v>12</v>
      </c>
      <c r="R10" s="60">
        <v>13</v>
      </c>
      <c r="S10" s="60">
        <v>14</v>
      </c>
      <c r="T10" s="60">
        <v>15</v>
      </c>
      <c r="U10" s="60">
        <v>16</v>
      </c>
      <c r="V10" s="61">
        <v>17</v>
      </c>
      <c r="W10" s="203"/>
      <c r="X10" s="203"/>
      <c r="Y10" s="202"/>
      <c r="Z10" s="202"/>
      <c r="AA10" s="202"/>
      <c r="AB10" s="202"/>
      <c r="AC10" s="202"/>
      <c r="AD10" s="202"/>
      <c r="AE10" s="202"/>
      <c r="AF10" s="202"/>
      <c r="AG10" s="202"/>
      <c r="AH10" s="202"/>
      <c r="AI10" s="202"/>
      <c r="AJ10" s="202"/>
      <c r="AK10" s="202"/>
      <c r="AL10" s="202"/>
    </row>
    <row r="11" spans="1:50" ht="20.149999999999999" customHeight="1" x14ac:dyDescent="0.25">
      <c r="A11" s="203"/>
      <c r="B11" s="201"/>
      <c r="C11" s="58" t="s">
        <v>121</v>
      </c>
      <c r="D11" s="62">
        <v>16</v>
      </c>
      <c r="E11" s="63">
        <v>17</v>
      </c>
      <c r="F11" s="63">
        <v>18</v>
      </c>
      <c r="G11" s="63">
        <v>19</v>
      </c>
      <c r="H11" s="63">
        <v>20</v>
      </c>
      <c r="I11" s="63">
        <v>21</v>
      </c>
      <c r="J11" s="64">
        <v>22</v>
      </c>
      <c r="K11" s="203"/>
      <c r="L11" s="203"/>
      <c r="M11" s="204" t="s">
        <v>97</v>
      </c>
      <c r="N11" s="205"/>
      <c r="O11" s="58" t="s">
        <v>121</v>
      </c>
      <c r="P11" s="62">
        <v>18</v>
      </c>
      <c r="Q11" s="63">
        <v>19</v>
      </c>
      <c r="R11" s="63">
        <v>20</v>
      </c>
      <c r="S11" s="63">
        <v>21</v>
      </c>
      <c r="T11" s="63">
        <v>22</v>
      </c>
      <c r="U11" s="63">
        <v>23</v>
      </c>
      <c r="V11" s="64">
        <v>24</v>
      </c>
      <c r="W11" s="203"/>
      <c r="X11" s="203"/>
      <c r="Y11" s="202"/>
      <c r="Z11" s="202"/>
      <c r="AA11" s="202"/>
      <c r="AB11" s="202"/>
      <c r="AC11" s="202"/>
      <c r="AD11" s="202"/>
      <c r="AE11" s="202"/>
      <c r="AF11" s="202"/>
      <c r="AG11" s="202"/>
      <c r="AH11" s="202"/>
      <c r="AI11" s="202"/>
      <c r="AJ11" s="202"/>
      <c r="AK11" s="202"/>
      <c r="AL11" s="202"/>
    </row>
    <row r="12" spans="1:50" ht="20.149999999999999" customHeight="1" x14ac:dyDescent="0.25">
      <c r="A12" s="203"/>
      <c r="B12" s="201"/>
      <c r="C12" s="58" t="s">
        <v>128</v>
      </c>
      <c r="D12" s="65">
        <v>23</v>
      </c>
      <c r="E12" s="66">
        <v>24</v>
      </c>
      <c r="F12" s="66">
        <v>25</v>
      </c>
      <c r="G12" s="66">
        <v>26</v>
      </c>
      <c r="H12" s="66">
        <v>27</v>
      </c>
      <c r="I12" s="66">
        <v>28</v>
      </c>
      <c r="J12" s="67">
        <v>1</v>
      </c>
      <c r="K12" s="203"/>
      <c r="L12" s="203"/>
      <c r="M12" s="204" t="s">
        <v>97</v>
      </c>
      <c r="N12" s="205"/>
      <c r="O12" s="58" t="s">
        <v>128</v>
      </c>
      <c r="P12" s="65">
        <v>25</v>
      </c>
      <c r="Q12" s="66">
        <v>26</v>
      </c>
      <c r="R12" s="66">
        <v>27</v>
      </c>
      <c r="S12" s="66">
        <v>28</v>
      </c>
      <c r="T12" s="66">
        <v>29</v>
      </c>
      <c r="U12" s="66">
        <v>1</v>
      </c>
      <c r="V12" s="67">
        <v>2</v>
      </c>
      <c r="W12" s="203"/>
      <c r="X12" s="203"/>
      <c r="Y12" s="202"/>
      <c r="Z12" s="202"/>
      <c r="AA12" s="202"/>
      <c r="AB12" s="202"/>
      <c r="AC12" s="202"/>
      <c r="AD12" s="202"/>
      <c r="AE12" s="202"/>
      <c r="AF12" s="202"/>
      <c r="AG12" s="202"/>
      <c r="AH12" s="202"/>
      <c r="AI12" s="202"/>
      <c r="AJ12" s="202"/>
      <c r="AK12" s="202"/>
      <c r="AL12" s="202"/>
    </row>
    <row r="13" spans="1:50" ht="20.149999999999999" customHeight="1" x14ac:dyDescent="0.25">
      <c r="A13" s="203"/>
      <c r="B13" s="201"/>
      <c r="C13" s="58" t="s">
        <v>131</v>
      </c>
      <c r="D13" s="79">
        <v>2</v>
      </c>
      <c r="E13" s="80">
        <v>3</v>
      </c>
      <c r="F13" s="80">
        <v>4</v>
      </c>
      <c r="G13" s="80">
        <v>5</v>
      </c>
      <c r="H13" s="80">
        <v>6</v>
      </c>
      <c r="I13" s="80">
        <v>7</v>
      </c>
      <c r="J13" s="81">
        <v>8</v>
      </c>
      <c r="K13" s="203"/>
      <c r="L13" s="203"/>
      <c r="M13" s="204" t="s">
        <v>97</v>
      </c>
      <c r="N13" s="205"/>
      <c r="O13" s="58" t="s">
        <v>131</v>
      </c>
      <c r="P13" s="79">
        <v>3</v>
      </c>
      <c r="Q13" s="80">
        <v>4</v>
      </c>
      <c r="R13" s="80">
        <v>5</v>
      </c>
      <c r="S13" s="80">
        <v>6</v>
      </c>
      <c r="T13" s="80">
        <v>7</v>
      </c>
      <c r="U13" s="80">
        <v>8</v>
      </c>
      <c r="V13" s="81">
        <v>9</v>
      </c>
      <c r="W13" s="203"/>
      <c r="X13" s="203"/>
      <c r="Y13" s="202"/>
      <c r="Z13" s="202"/>
      <c r="AA13" s="202"/>
      <c r="AB13" s="202"/>
      <c r="AC13" s="202"/>
      <c r="AD13" s="202"/>
      <c r="AE13" s="202"/>
      <c r="AF13" s="202"/>
      <c r="AG13" s="202"/>
      <c r="AH13" s="202"/>
      <c r="AI13" s="202"/>
      <c r="AJ13" s="202"/>
      <c r="AK13" s="202"/>
      <c r="AL13" s="202"/>
    </row>
    <row r="14" spans="1:50" ht="20.149999999999999" customHeight="1" x14ac:dyDescent="0.25">
      <c r="A14" s="203"/>
      <c r="B14" s="201"/>
      <c r="C14" s="58" t="s">
        <v>131</v>
      </c>
      <c r="D14" s="68">
        <v>9</v>
      </c>
      <c r="E14" s="69">
        <v>10</v>
      </c>
      <c r="F14" s="69">
        <v>11</v>
      </c>
      <c r="G14" s="69">
        <v>12</v>
      </c>
      <c r="H14" s="69">
        <v>13</v>
      </c>
      <c r="I14" s="69">
        <v>14</v>
      </c>
      <c r="J14" s="70">
        <v>15</v>
      </c>
      <c r="K14" s="203"/>
      <c r="L14" s="203"/>
      <c r="M14" s="204" t="s">
        <v>97</v>
      </c>
      <c r="N14" s="205"/>
      <c r="O14" s="58" t="s">
        <v>131</v>
      </c>
      <c r="P14" s="68">
        <v>10</v>
      </c>
      <c r="Q14" s="69">
        <v>11</v>
      </c>
      <c r="R14" s="69">
        <v>12</v>
      </c>
      <c r="S14" s="69">
        <v>13</v>
      </c>
      <c r="T14" s="69">
        <v>14</v>
      </c>
      <c r="U14" s="69">
        <v>15</v>
      </c>
      <c r="V14" s="70">
        <v>16</v>
      </c>
      <c r="W14" s="203"/>
      <c r="X14" s="203"/>
      <c r="Y14" s="202"/>
      <c r="Z14" s="202"/>
      <c r="AA14" s="202"/>
      <c r="AB14" s="202"/>
      <c r="AC14" s="202"/>
      <c r="AD14" s="202"/>
      <c r="AE14" s="202"/>
      <c r="AF14" s="202"/>
      <c r="AG14" s="202"/>
      <c r="AH14" s="202"/>
      <c r="AI14" s="202"/>
      <c r="AJ14" s="202"/>
      <c r="AK14" s="202"/>
      <c r="AL14" s="202"/>
    </row>
    <row r="15" spans="1:50" ht="20.149999999999999" customHeight="1" x14ac:dyDescent="0.25">
      <c r="A15" s="203"/>
      <c r="B15" s="201"/>
      <c r="C15" s="58" t="s">
        <v>131</v>
      </c>
      <c r="D15" s="82">
        <v>16</v>
      </c>
      <c r="E15" s="83">
        <v>17</v>
      </c>
      <c r="F15" s="83">
        <v>18</v>
      </c>
      <c r="G15" s="83">
        <v>19</v>
      </c>
      <c r="H15" s="83">
        <v>20</v>
      </c>
      <c r="I15" s="83">
        <v>21</v>
      </c>
      <c r="J15" s="84">
        <v>22</v>
      </c>
      <c r="K15" s="203"/>
      <c r="L15" s="203"/>
      <c r="M15" s="204" t="s">
        <v>97</v>
      </c>
      <c r="N15" s="205"/>
      <c r="O15" s="58" t="s">
        <v>131</v>
      </c>
      <c r="P15" s="82">
        <v>17</v>
      </c>
      <c r="Q15" s="83">
        <v>18</v>
      </c>
      <c r="R15" s="83">
        <v>19</v>
      </c>
      <c r="S15" s="83">
        <v>20</v>
      </c>
      <c r="T15" s="83">
        <v>21</v>
      </c>
      <c r="U15" s="83">
        <v>22</v>
      </c>
      <c r="V15" s="84">
        <v>23</v>
      </c>
      <c r="W15" s="203"/>
      <c r="X15" s="203"/>
      <c r="Y15" s="202"/>
      <c r="Z15" s="202"/>
      <c r="AA15" s="202"/>
      <c r="AB15" s="202"/>
      <c r="AC15" s="202"/>
      <c r="AD15" s="202"/>
      <c r="AE15" s="202"/>
      <c r="AF15" s="202"/>
      <c r="AG15" s="202"/>
      <c r="AH15" s="202"/>
      <c r="AI15" s="202"/>
      <c r="AJ15" s="202"/>
      <c r="AK15" s="202"/>
      <c r="AL15" s="202"/>
    </row>
    <row r="16" spans="1:50" x14ac:dyDescent="0.25">
      <c r="A16" s="201"/>
      <c r="B16" s="201"/>
      <c r="C16" s="201"/>
      <c r="D16" s="201"/>
      <c r="E16" s="201"/>
      <c r="F16" s="201"/>
      <c r="G16" s="201"/>
      <c r="H16" s="201"/>
      <c r="I16" s="201"/>
      <c r="J16" s="201"/>
      <c r="K16" s="201"/>
      <c r="L16" s="201"/>
      <c r="M16" s="201"/>
      <c r="N16" s="201"/>
      <c r="O16" s="201"/>
      <c r="P16" s="201"/>
      <c r="Q16" s="201"/>
      <c r="R16" s="201"/>
      <c r="S16" s="201"/>
      <c r="T16" s="201"/>
      <c r="U16" s="201"/>
      <c r="V16" s="201"/>
      <c r="W16" s="201"/>
      <c r="X16" s="201"/>
      <c r="Y16" s="202"/>
      <c r="Z16" s="202"/>
      <c r="AA16" s="202"/>
      <c r="AB16" s="202"/>
      <c r="AC16" s="202"/>
      <c r="AD16" s="202"/>
      <c r="AE16" s="202"/>
      <c r="AF16" s="202"/>
      <c r="AG16" s="202"/>
      <c r="AH16" s="202"/>
      <c r="AI16" s="202"/>
      <c r="AJ16" s="202"/>
      <c r="AK16" s="202"/>
      <c r="AL16" s="202"/>
    </row>
    <row r="17" spans="1:50" x14ac:dyDescent="0.25">
      <c r="A17" s="201"/>
      <c r="B17" s="201"/>
      <c r="C17" s="201"/>
      <c r="D17" s="201"/>
      <c r="E17" s="201"/>
      <c r="F17" s="201"/>
      <c r="G17" s="201"/>
      <c r="H17" s="201"/>
      <c r="I17" s="201"/>
      <c r="J17" s="201"/>
      <c r="K17" s="201"/>
      <c r="L17" s="201"/>
      <c r="M17" s="201"/>
      <c r="N17" s="201"/>
      <c r="O17" s="201"/>
      <c r="P17" s="201"/>
      <c r="Q17" s="201"/>
      <c r="R17" s="201"/>
      <c r="S17" s="201"/>
      <c r="T17" s="201"/>
      <c r="U17" s="201"/>
      <c r="V17" s="201"/>
      <c r="W17" s="201"/>
      <c r="X17" s="201"/>
      <c r="Y17" s="202"/>
      <c r="Z17" s="202"/>
      <c r="AA17" s="202"/>
      <c r="AB17" s="202"/>
      <c r="AC17" s="202"/>
      <c r="AD17" s="202"/>
      <c r="AE17" s="202"/>
      <c r="AF17" s="202"/>
      <c r="AG17" s="202"/>
      <c r="AH17" s="202"/>
      <c r="AI17" s="202"/>
      <c r="AJ17" s="202"/>
      <c r="AK17" s="202"/>
      <c r="AL17" s="202"/>
    </row>
    <row r="18" spans="1:50" ht="13" x14ac:dyDescent="0.3">
      <c r="A18" s="201"/>
      <c r="B18" s="201"/>
      <c r="C18" s="201"/>
      <c r="D18" s="174" t="s">
        <v>98</v>
      </c>
      <c r="E18" s="174"/>
      <c r="F18" s="174"/>
      <c r="G18" s="174"/>
      <c r="H18" s="174"/>
      <c r="I18" s="174"/>
      <c r="J18" s="174"/>
      <c r="K18" s="201"/>
      <c r="L18" s="201"/>
      <c r="M18" s="201"/>
      <c r="N18" s="201"/>
      <c r="O18" s="201"/>
      <c r="P18" s="174" t="s">
        <v>99</v>
      </c>
      <c r="Q18" s="174"/>
      <c r="R18" s="174"/>
      <c r="S18" s="174"/>
      <c r="T18" s="174"/>
      <c r="U18" s="174"/>
      <c r="V18" s="174"/>
      <c r="W18" s="201"/>
      <c r="X18" s="201"/>
      <c r="Y18" s="202"/>
      <c r="Z18" s="202"/>
      <c r="AA18" s="202"/>
      <c r="AB18" s="202"/>
      <c r="AC18" s="202"/>
      <c r="AD18" s="202"/>
      <c r="AE18" s="202"/>
      <c r="AF18" s="202"/>
      <c r="AG18" s="202"/>
      <c r="AH18" s="202"/>
      <c r="AI18" s="202"/>
      <c r="AJ18" s="202"/>
      <c r="AK18" s="202"/>
      <c r="AL18" s="202"/>
    </row>
    <row r="19" spans="1:50" ht="13.15" customHeight="1" x14ac:dyDescent="0.25">
      <c r="A19" s="201"/>
      <c r="B19" s="201"/>
      <c r="C19" s="173" t="s">
        <v>122</v>
      </c>
      <c r="D19" s="173"/>
      <c r="E19" s="173"/>
      <c r="F19" s="173"/>
      <c r="G19" s="201"/>
      <c r="H19" s="201" t="s">
        <v>123</v>
      </c>
      <c r="I19" s="201"/>
      <c r="J19" s="201"/>
      <c r="K19" s="201"/>
      <c r="L19" s="201"/>
      <c r="M19" s="201"/>
      <c r="N19" s="201"/>
      <c r="O19" s="173" t="s">
        <v>124</v>
      </c>
      <c r="P19" s="173"/>
      <c r="Q19" s="173"/>
      <c r="R19" s="173"/>
      <c r="S19" s="201"/>
      <c r="T19" s="201" t="s">
        <v>123</v>
      </c>
      <c r="U19" s="201"/>
      <c r="V19" s="201"/>
      <c r="W19" s="201"/>
      <c r="X19" s="201"/>
      <c r="Y19" s="202"/>
      <c r="Z19" s="202"/>
      <c r="AA19" s="202"/>
      <c r="AB19" s="202"/>
      <c r="AC19" s="202"/>
      <c r="AD19" s="202"/>
      <c r="AE19" s="202"/>
      <c r="AF19" s="202"/>
      <c r="AG19" s="202"/>
      <c r="AH19" s="202"/>
      <c r="AI19" s="202"/>
      <c r="AJ19" s="202"/>
      <c r="AK19" s="202"/>
      <c r="AL19" s="202"/>
    </row>
    <row r="20" spans="1:50" x14ac:dyDescent="0.25">
      <c r="A20" s="71"/>
      <c r="B20" s="71"/>
      <c r="C20" s="173" t="s">
        <v>125</v>
      </c>
      <c r="D20" s="173"/>
      <c r="E20" s="173"/>
      <c r="F20" s="173"/>
      <c r="G20" s="7"/>
      <c r="H20" s="7" t="s">
        <v>126</v>
      </c>
      <c r="I20" s="7"/>
      <c r="J20" s="7"/>
      <c r="K20" s="71"/>
      <c r="L20" s="71"/>
      <c r="M20" s="71"/>
      <c r="N20" s="71"/>
      <c r="O20" s="173" t="s">
        <v>127</v>
      </c>
      <c r="P20" s="173"/>
      <c r="Q20" s="173"/>
      <c r="R20" s="173"/>
      <c r="S20" s="7"/>
      <c r="T20" s="7" t="s">
        <v>126</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5">
      <c r="A21" s="73"/>
      <c r="B21" s="73"/>
      <c r="C21" s="173" t="s">
        <v>129</v>
      </c>
      <c r="D21" s="173"/>
      <c r="E21" s="173"/>
      <c r="F21" s="173"/>
      <c r="G21" s="7"/>
      <c r="H21" s="7" t="s">
        <v>130</v>
      </c>
      <c r="I21" s="7"/>
      <c r="J21" s="7"/>
      <c r="K21" s="71"/>
      <c r="L21" s="71"/>
      <c r="M21" s="71"/>
      <c r="N21" s="71"/>
      <c r="O21" s="173" t="s">
        <v>135</v>
      </c>
      <c r="P21" s="173"/>
      <c r="Q21" s="173"/>
      <c r="R21" s="173"/>
      <c r="S21" s="74"/>
      <c r="T21" s="74" t="s">
        <v>130</v>
      </c>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5">
      <c r="A22" s="71"/>
      <c r="B22" s="71"/>
      <c r="C22" s="173" t="s">
        <v>139</v>
      </c>
      <c r="D22" s="173"/>
      <c r="E22" s="173"/>
      <c r="F22" s="173"/>
      <c r="G22" s="7"/>
      <c r="H22" s="7" t="s">
        <v>140</v>
      </c>
      <c r="I22" s="7"/>
      <c r="J22" s="7"/>
      <c r="K22" s="71"/>
      <c r="L22" s="71"/>
      <c r="M22" s="71"/>
      <c r="N22" s="71"/>
      <c r="O22" s="173" t="s">
        <v>141</v>
      </c>
      <c r="P22" s="173"/>
      <c r="Q22" s="173"/>
      <c r="R22" s="173"/>
      <c r="S22" s="7"/>
      <c r="T22" s="7" t="s">
        <v>140</v>
      </c>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5">
      <c r="A23" s="71"/>
      <c r="B23" s="71"/>
      <c r="C23" s="173"/>
      <c r="D23" s="173"/>
      <c r="E23" s="173"/>
      <c r="F23" s="173"/>
      <c r="G23" s="7"/>
      <c r="H23" s="7"/>
      <c r="I23" s="7"/>
      <c r="J23" s="71"/>
      <c r="K23" s="71"/>
      <c r="L23" s="71"/>
      <c r="M23" s="71"/>
      <c r="N23" s="71"/>
      <c r="O23" s="173"/>
      <c r="P23" s="173"/>
      <c r="Q23" s="173"/>
      <c r="R23" s="173"/>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5">
      <c r="A24" s="201"/>
      <c r="B24" s="201"/>
      <c r="C24" s="173"/>
      <c r="D24" s="173"/>
      <c r="E24" s="173"/>
      <c r="F24" s="173"/>
      <c r="G24" s="7"/>
      <c r="H24" s="7"/>
      <c r="I24" s="7"/>
      <c r="J24" s="201"/>
      <c r="K24" s="201"/>
      <c r="L24" s="201"/>
      <c r="M24" s="201"/>
      <c r="N24" s="201"/>
      <c r="O24" s="173"/>
      <c r="P24" s="173"/>
      <c r="Q24" s="173"/>
      <c r="R24" s="173"/>
      <c r="S24" s="7"/>
      <c r="T24" s="7"/>
      <c r="U24" s="7"/>
      <c r="V24" s="7"/>
      <c r="W24" s="7"/>
      <c r="X24" s="201"/>
      <c r="Y24" s="202"/>
      <c r="Z24" s="202"/>
      <c r="AA24" s="202"/>
      <c r="AB24" s="202"/>
      <c r="AC24" s="202"/>
      <c r="AD24" s="202"/>
      <c r="AE24" s="202"/>
      <c r="AF24" s="202"/>
      <c r="AG24" s="202"/>
      <c r="AH24" s="202"/>
      <c r="AI24" s="202"/>
      <c r="AJ24" s="202"/>
      <c r="AK24" s="202"/>
      <c r="AL24" s="202"/>
    </row>
    <row r="25" spans="1:50" ht="12.75" customHeight="1" x14ac:dyDescent="0.25">
      <c r="Y25" s="202"/>
      <c r="Z25" s="202"/>
      <c r="AA25" s="202"/>
      <c r="AB25" s="202"/>
      <c r="AC25" s="202"/>
      <c r="AD25" s="202"/>
      <c r="AE25" s="202"/>
      <c r="AF25" s="202"/>
      <c r="AG25" s="202"/>
      <c r="AH25" s="202"/>
      <c r="AI25" s="202"/>
      <c r="AJ25" s="202"/>
      <c r="AK25" s="202"/>
      <c r="AL25" s="202"/>
    </row>
    <row r="26" spans="1:50" x14ac:dyDescent="0.25">
      <c r="A26" s="201"/>
      <c r="B26" s="201"/>
      <c r="C26" s="173"/>
      <c r="D26" s="173"/>
      <c r="E26" s="173"/>
      <c r="F26" s="173"/>
      <c r="G26" s="7"/>
      <c r="H26" s="7"/>
      <c r="I26" s="7"/>
      <c r="J26" s="201"/>
      <c r="K26" s="201"/>
      <c r="L26" s="201"/>
      <c r="M26" s="201"/>
      <c r="N26" s="201"/>
      <c r="O26" s="173"/>
      <c r="P26" s="173"/>
      <c r="Q26" s="173"/>
      <c r="R26" s="173"/>
      <c r="S26" s="7"/>
      <c r="T26" s="7"/>
      <c r="U26" s="7"/>
      <c r="V26" s="7"/>
      <c r="W26" s="7"/>
      <c r="X26" s="201"/>
      <c r="Y26" s="202"/>
      <c r="Z26" s="202"/>
      <c r="AA26" s="202"/>
      <c r="AB26" s="202"/>
      <c r="AC26" s="202"/>
      <c r="AD26" s="202"/>
      <c r="AE26" s="202"/>
      <c r="AF26" s="202"/>
      <c r="AG26" s="202"/>
      <c r="AH26" s="202"/>
      <c r="AI26" s="202"/>
      <c r="AJ26" s="202"/>
      <c r="AK26" s="202"/>
      <c r="AL26" s="202"/>
    </row>
    <row r="27" spans="1:50" x14ac:dyDescent="0.25">
      <c r="A27" s="201"/>
      <c r="B27" s="201"/>
      <c r="C27" s="173"/>
      <c r="D27" s="206"/>
      <c r="E27" s="206"/>
      <c r="F27" s="7"/>
      <c r="G27" s="7"/>
      <c r="H27" s="7"/>
      <c r="I27" s="7"/>
      <c r="J27" s="201"/>
      <c r="K27" s="201"/>
      <c r="L27" s="201"/>
      <c r="M27" s="201"/>
      <c r="N27" s="201"/>
      <c r="O27" s="173"/>
      <c r="P27" s="206"/>
      <c r="Q27" s="206"/>
      <c r="R27" s="7"/>
      <c r="S27" s="7"/>
      <c r="T27" s="7"/>
      <c r="U27" s="7"/>
      <c r="V27" s="7"/>
      <c r="W27" s="7"/>
      <c r="X27" s="201"/>
      <c r="Y27" s="202"/>
      <c r="Z27" s="202"/>
      <c r="AA27" s="202"/>
      <c r="AB27" s="202"/>
      <c r="AC27" s="202"/>
      <c r="AD27" s="202"/>
      <c r="AE27" s="202"/>
      <c r="AF27" s="202"/>
      <c r="AG27" s="202"/>
      <c r="AH27" s="202"/>
      <c r="AI27" s="202"/>
      <c r="AJ27" s="202"/>
      <c r="AK27" s="202"/>
      <c r="AL27" s="202"/>
    </row>
    <row r="28" spans="1:50" x14ac:dyDescent="0.25">
      <c r="A28" s="201"/>
      <c r="B28" s="201"/>
      <c r="C28" s="173"/>
      <c r="D28" s="206"/>
      <c r="E28" s="206"/>
      <c r="F28" s="201"/>
      <c r="G28" s="201"/>
      <c r="H28" s="201"/>
      <c r="I28" s="201"/>
      <c r="J28" s="201"/>
      <c r="K28" s="201"/>
      <c r="L28" s="201"/>
      <c r="M28" s="201"/>
      <c r="N28" s="201"/>
      <c r="O28" s="173"/>
      <c r="P28" s="206"/>
      <c r="Q28" s="206"/>
      <c r="R28" s="201"/>
      <c r="S28" s="201"/>
      <c r="T28" s="201"/>
      <c r="U28" s="201"/>
      <c r="V28" s="201"/>
      <c r="W28" s="201"/>
      <c r="X28" s="201"/>
      <c r="Y28" s="202"/>
      <c r="Z28" s="202"/>
      <c r="AA28" s="202"/>
      <c r="AB28" s="202"/>
      <c r="AC28" s="202"/>
      <c r="AD28" s="202"/>
      <c r="AE28" s="202"/>
      <c r="AF28" s="202"/>
      <c r="AG28" s="202"/>
      <c r="AH28" s="202"/>
      <c r="AI28" s="202"/>
      <c r="AJ28" s="202"/>
      <c r="AK28" s="202"/>
      <c r="AL28" s="202"/>
    </row>
    <row r="29" spans="1:50" x14ac:dyDescent="0.25">
      <c r="A29" s="201"/>
      <c r="B29" s="201"/>
      <c r="C29" s="173"/>
      <c r="D29" s="206"/>
      <c r="E29" s="206"/>
      <c r="F29" s="201"/>
      <c r="G29" s="201"/>
      <c r="H29" s="201"/>
      <c r="I29" s="201"/>
      <c r="J29" s="201"/>
      <c r="K29" s="201"/>
      <c r="L29" s="201"/>
      <c r="M29" s="201"/>
      <c r="N29" s="201"/>
      <c r="O29" s="173"/>
      <c r="P29" s="206"/>
      <c r="Q29" s="206"/>
      <c r="R29" s="201"/>
      <c r="T29" s="201"/>
      <c r="U29" s="201"/>
      <c r="V29" s="201"/>
      <c r="W29" s="201"/>
      <c r="X29" s="201"/>
      <c r="Y29" s="202"/>
      <c r="Z29" s="202"/>
      <c r="AA29" s="202"/>
      <c r="AB29" s="202"/>
      <c r="AC29" s="202"/>
      <c r="AD29" s="202"/>
      <c r="AE29" s="202"/>
      <c r="AF29" s="202"/>
      <c r="AG29" s="202"/>
      <c r="AH29" s="202"/>
      <c r="AI29" s="202"/>
      <c r="AJ29" s="202"/>
      <c r="AK29" s="202"/>
      <c r="AL29" s="202"/>
    </row>
    <row r="30" spans="1:50" ht="13" x14ac:dyDescent="0.3">
      <c r="A30" s="201"/>
      <c r="B30" s="201"/>
      <c r="C30" s="207"/>
      <c r="D30" s="201"/>
      <c r="E30" s="201"/>
      <c r="F30" s="201"/>
      <c r="G30" s="75" t="s">
        <v>100</v>
      </c>
      <c r="H30" s="201">
        <v>30</v>
      </c>
      <c r="I30" s="201"/>
      <c r="J30" s="201"/>
      <c r="K30" s="201"/>
      <c r="L30" s="201"/>
      <c r="M30" s="201"/>
      <c r="N30" s="201"/>
      <c r="O30" s="207"/>
      <c r="P30" s="201"/>
      <c r="Q30" s="201"/>
      <c r="R30" s="201"/>
      <c r="S30" s="75" t="s">
        <v>100</v>
      </c>
      <c r="T30" s="201">
        <v>30</v>
      </c>
      <c r="U30" s="201"/>
      <c r="V30" s="201"/>
      <c r="W30" s="201"/>
      <c r="X30" s="201"/>
      <c r="Y30" s="202"/>
      <c r="Z30" s="202"/>
      <c r="AA30" s="202"/>
      <c r="AB30" s="202"/>
      <c r="AC30" s="202"/>
      <c r="AD30" s="202"/>
      <c r="AE30" s="202"/>
      <c r="AF30" s="202"/>
      <c r="AG30" s="202"/>
      <c r="AH30" s="202"/>
      <c r="AI30" s="202"/>
      <c r="AJ30" s="202"/>
      <c r="AK30" s="202"/>
      <c r="AL30" s="202"/>
    </row>
    <row r="31" spans="1:50" ht="13" x14ac:dyDescent="0.3">
      <c r="A31" s="201"/>
      <c r="B31" s="201"/>
      <c r="C31" s="207"/>
      <c r="D31" s="201"/>
      <c r="E31" s="201"/>
      <c r="F31" s="201"/>
      <c r="G31" s="75" t="s">
        <v>101</v>
      </c>
      <c r="H31" s="201">
        <v>12</v>
      </c>
      <c r="I31" s="201"/>
      <c r="J31" s="201"/>
      <c r="K31" s="201"/>
      <c r="L31" s="201"/>
      <c r="M31" s="201"/>
      <c r="N31" s="201"/>
      <c r="O31" s="207"/>
      <c r="P31" s="201"/>
      <c r="Q31" s="201"/>
      <c r="R31" s="201"/>
      <c r="S31" s="75" t="s">
        <v>101</v>
      </c>
      <c r="T31" s="201">
        <v>12</v>
      </c>
      <c r="U31" s="201"/>
      <c r="V31" s="201"/>
      <c r="W31" s="201"/>
      <c r="X31" s="201"/>
      <c r="Y31" s="202"/>
      <c r="Z31" s="202"/>
      <c r="AA31" s="202"/>
      <c r="AB31" s="202"/>
      <c r="AC31" s="202"/>
      <c r="AD31" s="202"/>
      <c r="AE31" s="202"/>
      <c r="AF31" s="202"/>
      <c r="AG31" s="202"/>
      <c r="AH31" s="202"/>
      <c r="AI31" s="202"/>
      <c r="AJ31" s="202"/>
      <c r="AK31" s="202"/>
      <c r="AL31" s="202"/>
    </row>
    <row r="32" spans="1:50" x14ac:dyDescent="0.25">
      <c r="A32" s="201"/>
      <c r="B32" s="201"/>
      <c r="C32" s="207"/>
      <c r="D32" s="201"/>
      <c r="E32" s="201"/>
      <c r="F32" s="201"/>
      <c r="G32" s="201"/>
      <c r="H32" s="201"/>
      <c r="I32" s="201"/>
      <c r="J32" s="201"/>
      <c r="K32" s="201"/>
      <c r="L32" s="201"/>
      <c r="M32" s="201"/>
      <c r="N32" s="201"/>
      <c r="O32" s="207"/>
      <c r="P32" s="201"/>
      <c r="Q32" s="201"/>
      <c r="R32" s="201"/>
      <c r="S32" s="201"/>
      <c r="T32" s="201"/>
      <c r="U32" s="201"/>
      <c r="V32" s="201"/>
      <c r="W32" s="201"/>
      <c r="X32" s="201"/>
      <c r="Y32" s="202"/>
      <c r="Z32" s="202"/>
      <c r="AA32" s="202"/>
      <c r="AB32" s="202"/>
      <c r="AC32" s="202"/>
      <c r="AD32" s="202"/>
      <c r="AE32" s="202"/>
      <c r="AF32" s="202"/>
      <c r="AG32" s="202"/>
      <c r="AH32" s="202"/>
      <c r="AI32" s="202"/>
      <c r="AJ32" s="202"/>
      <c r="AK32" s="202"/>
      <c r="AL32" s="202"/>
    </row>
    <row r="33" spans="1:38" x14ac:dyDescent="0.25">
      <c r="A33" s="201"/>
      <c r="B33" s="201"/>
      <c r="C33" s="207"/>
      <c r="D33" s="201"/>
      <c r="E33" s="201"/>
      <c r="F33" s="201"/>
      <c r="G33" s="201"/>
      <c r="H33" s="201"/>
      <c r="I33" s="201"/>
      <c r="J33" s="201"/>
      <c r="K33" s="201"/>
      <c r="L33" s="201"/>
      <c r="M33" s="201"/>
      <c r="N33" s="201"/>
      <c r="O33" s="207"/>
      <c r="P33" s="201"/>
      <c r="Q33" s="201"/>
      <c r="R33" s="201"/>
      <c r="S33" s="201"/>
      <c r="T33" s="201"/>
      <c r="U33" s="201"/>
      <c r="V33" s="201"/>
      <c r="W33" s="201"/>
      <c r="X33" s="201"/>
      <c r="Y33" s="202"/>
      <c r="Z33" s="202"/>
      <c r="AA33" s="202"/>
      <c r="AB33" s="202"/>
      <c r="AC33" s="202"/>
      <c r="AD33" s="202"/>
      <c r="AE33" s="202"/>
      <c r="AF33" s="202"/>
      <c r="AG33" s="202"/>
      <c r="AH33" s="202"/>
      <c r="AI33" s="202"/>
      <c r="AJ33" s="202"/>
      <c r="AK33" s="202"/>
      <c r="AL33" s="202"/>
    </row>
    <row r="34" spans="1:38" ht="13" x14ac:dyDescent="0.3">
      <c r="A34" s="201"/>
      <c r="B34" s="76"/>
      <c r="C34" s="77"/>
      <c r="D34" s="201"/>
      <c r="E34" s="201"/>
      <c r="F34" s="201"/>
      <c r="G34" s="201"/>
      <c r="H34" s="201"/>
      <c r="I34" s="201"/>
      <c r="J34" s="201"/>
      <c r="K34" s="201"/>
      <c r="L34" s="201"/>
      <c r="M34" s="201"/>
      <c r="N34" s="201"/>
      <c r="O34" s="207"/>
      <c r="P34" s="201"/>
      <c r="Q34" s="201"/>
      <c r="R34" s="201"/>
      <c r="S34" s="201"/>
      <c r="T34" s="201"/>
      <c r="U34" s="201"/>
      <c r="V34" s="201"/>
      <c r="W34" s="201"/>
      <c r="X34" s="201"/>
      <c r="Y34" s="202"/>
      <c r="Z34" s="202"/>
      <c r="AA34" s="202"/>
      <c r="AB34" s="202"/>
      <c r="AC34" s="202"/>
      <c r="AD34" s="202"/>
      <c r="AE34" s="202"/>
      <c r="AF34" s="202"/>
      <c r="AG34" s="202"/>
      <c r="AH34" s="202"/>
      <c r="AI34" s="202"/>
      <c r="AJ34" s="202"/>
      <c r="AK34" s="202"/>
      <c r="AL34" s="202"/>
    </row>
    <row r="35" spans="1:38" ht="13" x14ac:dyDescent="0.3">
      <c r="A35" s="201"/>
      <c r="B35" s="76"/>
      <c r="C35" s="77"/>
      <c r="D35" s="201"/>
      <c r="E35" s="201"/>
      <c r="F35" s="201"/>
      <c r="G35" s="201"/>
      <c r="H35" s="201"/>
      <c r="I35" s="201"/>
      <c r="J35" s="201"/>
      <c r="K35" s="201"/>
      <c r="L35" s="201"/>
      <c r="M35" s="201"/>
      <c r="N35" s="201"/>
      <c r="O35" s="201"/>
      <c r="P35" s="201"/>
      <c r="Q35" s="201"/>
      <c r="R35" s="201"/>
      <c r="S35" s="201"/>
      <c r="T35" s="201"/>
      <c r="U35" s="201"/>
      <c r="V35" s="201"/>
      <c r="W35" s="201"/>
      <c r="X35" s="201"/>
      <c r="Y35" s="202"/>
      <c r="Z35" s="202"/>
      <c r="AA35" s="202"/>
      <c r="AB35" s="202"/>
      <c r="AC35" s="202"/>
      <c r="AD35" s="202"/>
      <c r="AE35" s="202"/>
      <c r="AF35" s="202"/>
      <c r="AG35" s="202"/>
      <c r="AH35" s="202"/>
      <c r="AI35" s="202"/>
      <c r="AJ35" s="202"/>
      <c r="AK35" s="202"/>
      <c r="AL35" s="202"/>
    </row>
    <row r="36" spans="1:38" ht="13" x14ac:dyDescent="0.3">
      <c r="A36" s="201"/>
      <c r="B36" s="201"/>
      <c r="C36" s="77"/>
      <c r="D36" s="201"/>
      <c r="E36" s="201"/>
      <c r="F36" s="201"/>
      <c r="G36" s="201"/>
      <c r="H36" s="201"/>
      <c r="I36" s="201"/>
      <c r="J36" s="201"/>
      <c r="K36" s="201"/>
      <c r="L36" s="201"/>
      <c r="M36" s="201"/>
      <c r="N36" s="201"/>
      <c r="O36" s="201"/>
      <c r="P36" s="201"/>
      <c r="Q36" s="201"/>
      <c r="R36" s="201"/>
      <c r="S36" s="201"/>
      <c r="T36" s="201"/>
      <c r="U36" s="201"/>
      <c r="V36" s="201"/>
      <c r="W36" s="201"/>
      <c r="X36" s="201"/>
      <c r="Y36" s="202"/>
      <c r="Z36" s="202"/>
      <c r="AA36" s="202"/>
      <c r="AB36" s="202"/>
      <c r="AC36" s="202"/>
      <c r="AD36" s="202"/>
      <c r="AE36" s="202"/>
      <c r="AF36" s="202"/>
      <c r="AG36" s="202"/>
      <c r="AH36" s="202"/>
      <c r="AI36" s="202"/>
      <c r="AJ36" s="202"/>
      <c r="AK36" s="202"/>
      <c r="AL36" s="202"/>
    </row>
    <row r="37" spans="1:38" ht="13" x14ac:dyDescent="0.3">
      <c r="A37" s="201"/>
      <c r="C37" s="78" t="s">
        <v>142</v>
      </c>
      <c r="D37" s="201"/>
      <c r="E37" s="201"/>
      <c r="F37" s="201"/>
      <c r="G37" s="201"/>
      <c r="H37" s="201"/>
      <c r="I37" s="201"/>
      <c r="J37" s="201"/>
      <c r="K37" s="201"/>
      <c r="L37" s="201"/>
      <c r="M37" s="201"/>
      <c r="N37" s="201"/>
      <c r="O37" s="201"/>
      <c r="P37" s="201"/>
      <c r="Q37" s="201"/>
      <c r="R37" s="201"/>
      <c r="S37" s="201"/>
      <c r="T37" s="201"/>
      <c r="U37" s="201"/>
      <c r="V37" s="201"/>
      <c r="W37" s="201"/>
      <c r="X37" s="201"/>
      <c r="Y37" s="202"/>
      <c r="Z37" s="202"/>
      <c r="AA37" s="202"/>
      <c r="AB37" s="202"/>
      <c r="AC37" s="202"/>
      <c r="AD37" s="202"/>
      <c r="AE37" s="202"/>
      <c r="AF37" s="202"/>
      <c r="AG37" s="202"/>
      <c r="AH37" s="202"/>
      <c r="AI37" s="202"/>
      <c r="AJ37" s="202"/>
      <c r="AK37" s="202"/>
      <c r="AL37" s="202"/>
    </row>
    <row r="38" spans="1:38" x14ac:dyDescent="0.25">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2"/>
      <c r="Z38" s="202"/>
      <c r="AA38" s="202"/>
      <c r="AB38" s="202"/>
      <c r="AC38" s="202"/>
      <c r="AD38" s="202"/>
      <c r="AE38" s="202"/>
      <c r="AF38" s="202"/>
      <c r="AG38" s="202"/>
      <c r="AH38" s="202"/>
      <c r="AI38" s="202"/>
      <c r="AJ38" s="202"/>
      <c r="AK38" s="202"/>
      <c r="AL38" s="202"/>
    </row>
    <row r="39" spans="1:38" x14ac:dyDescent="0.25">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2"/>
      <c r="Z39" s="202"/>
      <c r="AA39" s="202"/>
      <c r="AB39" s="202"/>
      <c r="AC39" s="202"/>
      <c r="AD39" s="202"/>
      <c r="AE39" s="202"/>
      <c r="AF39" s="202"/>
      <c r="AG39" s="202"/>
      <c r="AH39" s="202"/>
      <c r="AI39" s="202"/>
      <c r="AJ39" s="202"/>
      <c r="AK39" s="202"/>
      <c r="AL39" s="202"/>
    </row>
    <row r="40" spans="1:38" x14ac:dyDescent="0.25">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2"/>
      <c r="Z40" s="202"/>
      <c r="AA40" s="202"/>
      <c r="AB40" s="202"/>
      <c r="AC40" s="202"/>
      <c r="AD40" s="202"/>
      <c r="AE40" s="202"/>
      <c r="AF40" s="202"/>
      <c r="AG40" s="202"/>
      <c r="AH40" s="202"/>
      <c r="AI40" s="202"/>
      <c r="AJ40" s="202"/>
      <c r="AK40" s="202"/>
      <c r="AL40" s="202"/>
    </row>
    <row r="41" spans="1:38" x14ac:dyDescent="0.25">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2"/>
      <c r="Z41" s="202"/>
      <c r="AA41" s="202"/>
      <c r="AB41" s="202"/>
      <c r="AC41" s="202"/>
      <c r="AD41" s="202"/>
      <c r="AE41" s="202"/>
      <c r="AF41" s="202"/>
      <c r="AG41" s="202"/>
      <c r="AH41" s="202"/>
      <c r="AI41" s="202"/>
      <c r="AJ41" s="202"/>
      <c r="AK41" s="202"/>
      <c r="AL41" s="202"/>
    </row>
    <row r="42" spans="1:38" x14ac:dyDescent="0.25">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2"/>
      <c r="Z42" s="202"/>
      <c r="AA42" s="202"/>
      <c r="AB42" s="202"/>
      <c r="AC42" s="202"/>
      <c r="AD42" s="202"/>
      <c r="AE42" s="202"/>
      <c r="AF42" s="202"/>
      <c r="AG42" s="202"/>
      <c r="AH42" s="202"/>
      <c r="AI42" s="202"/>
      <c r="AJ42" s="202"/>
      <c r="AK42" s="202"/>
      <c r="AL42" s="202"/>
    </row>
    <row r="43" spans="1:38" ht="12.75" customHeight="1" x14ac:dyDescent="0.25">
      <c r="A43" s="201"/>
      <c r="X43" s="201"/>
      <c r="Y43" s="202"/>
      <c r="Z43" s="202"/>
      <c r="AA43" s="202"/>
      <c r="AB43" s="202"/>
      <c r="AC43" s="202"/>
      <c r="AD43" s="202"/>
      <c r="AE43" s="202"/>
      <c r="AF43" s="202"/>
      <c r="AG43" s="202"/>
      <c r="AH43" s="202"/>
      <c r="AI43" s="202"/>
      <c r="AJ43" s="202"/>
      <c r="AK43" s="202"/>
      <c r="AL43" s="202"/>
    </row>
    <row r="44" spans="1:38" ht="41.25" customHeight="1" x14ac:dyDescent="0.25">
      <c r="A44" s="201"/>
      <c r="B44" s="175" t="s">
        <v>120</v>
      </c>
      <c r="C44" s="175"/>
      <c r="D44" s="175"/>
      <c r="E44" s="175"/>
      <c r="F44" s="175"/>
      <c r="G44" s="175"/>
      <c r="H44" s="175"/>
      <c r="I44" s="175"/>
      <c r="J44" s="175"/>
      <c r="K44" s="175"/>
      <c r="L44" s="175"/>
      <c r="M44" s="175"/>
      <c r="N44" s="175"/>
      <c r="O44" s="175"/>
      <c r="P44" s="175"/>
      <c r="Q44" s="175"/>
      <c r="R44" s="175"/>
      <c r="S44" s="175"/>
      <c r="T44" s="175"/>
      <c r="U44" s="175"/>
      <c r="V44" s="175"/>
      <c r="W44" s="175"/>
      <c r="X44" s="201"/>
      <c r="Y44" s="202"/>
      <c r="Z44" s="202"/>
      <c r="AA44" s="202"/>
      <c r="AB44" s="202"/>
      <c r="AC44" s="202"/>
      <c r="AD44" s="202"/>
      <c r="AE44" s="202"/>
      <c r="AF44" s="202"/>
      <c r="AG44" s="202"/>
      <c r="AH44" s="202"/>
      <c r="AI44" s="202"/>
      <c r="AJ44" s="202"/>
      <c r="AK44" s="202"/>
      <c r="AL44" s="202"/>
    </row>
    <row r="45" spans="1:38" x14ac:dyDescent="0.25">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2"/>
      <c r="Z45" s="202"/>
      <c r="AA45" s="202"/>
      <c r="AB45" s="202"/>
      <c r="AC45" s="202"/>
      <c r="AD45" s="202"/>
      <c r="AE45" s="202"/>
      <c r="AF45" s="202"/>
      <c r="AG45" s="202"/>
      <c r="AH45" s="202"/>
      <c r="AI45" s="202"/>
      <c r="AJ45" s="202"/>
      <c r="AK45" s="202"/>
      <c r="AL45" s="202"/>
    </row>
    <row r="46" spans="1:38" x14ac:dyDescent="0.25">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2"/>
      <c r="AF46" s="202"/>
      <c r="AG46" s="202"/>
      <c r="AH46" s="202"/>
      <c r="AI46" s="202"/>
      <c r="AJ46" s="202"/>
      <c r="AK46" s="202"/>
      <c r="AL46" s="202"/>
    </row>
    <row r="47" spans="1:38" x14ac:dyDescent="0.25">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2"/>
      <c r="AF47" s="202"/>
      <c r="AG47" s="202"/>
      <c r="AH47" s="202"/>
      <c r="AI47" s="202"/>
      <c r="AJ47" s="202"/>
      <c r="AK47" s="202"/>
      <c r="AL47" s="202"/>
    </row>
    <row r="48" spans="1:38" x14ac:dyDescent="0.25">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c r="AE48" s="202"/>
      <c r="AF48" s="202"/>
      <c r="AG48" s="202"/>
      <c r="AH48" s="202"/>
      <c r="AI48" s="202"/>
      <c r="AJ48" s="202"/>
      <c r="AK48" s="202"/>
      <c r="AL48" s="202"/>
    </row>
    <row r="49" spans="1:38" x14ac:dyDescent="0.25">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c r="AE49" s="202"/>
      <c r="AF49" s="202"/>
      <c r="AG49" s="202"/>
      <c r="AH49" s="202"/>
      <c r="AI49" s="202"/>
      <c r="AJ49" s="202"/>
      <c r="AK49" s="202"/>
      <c r="AL49" s="202"/>
    </row>
    <row r="50" spans="1:38" x14ac:dyDescent="0.25">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c r="AB50" s="202"/>
      <c r="AC50" s="202"/>
      <c r="AD50" s="202"/>
      <c r="AE50" s="202"/>
      <c r="AF50" s="202"/>
      <c r="AG50" s="202"/>
      <c r="AH50" s="202"/>
      <c r="AI50" s="202"/>
      <c r="AJ50" s="202"/>
      <c r="AK50" s="202"/>
      <c r="AL50" s="202"/>
    </row>
    <row r="51" spans="1:38" x14ac:dyDescent="0.25">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c r="AD51" s="202"/>
      <c r="AE51" s="202"/>
      <c r="AF51" s="202"/>
      <c r="AG51" s="202"/>
      <c r="AH51" s="202"/>
      <c r="AI51" s="202"/>
      <c r="AJ51" s="202"/>
      <c r="AK51" s="202"/>
      <c r="AL51" s="202"/>
    </row>
    <row r="52" spans="1:38" x14ac:dyDescent="0.25">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c r="AE52" s="202"/>
      <c r="AF52" s="202"/>
      <c r="AG52" s="202"/>
      <c r="AH52" s="202"/>
      <c r="AI52" s="202"/>
      <c r="AJ52" s="202"/>
      <c r="AK52" s="202"/>
      <c r="AL52" s="202"/>
    </row>
    <row r="53" spans="1:38" x14ac:dyDescent="0.25">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c r="AE53" s="202"/>
      <c r="AF53" s="202"/>
      <c r="AG53" s="202"/>
      <c r="AH53" s="202"/>
      <c r="AI53" s="202"/>
      <c r="AJ53" s="202"/>
      <c r="AK53" s="202"/>
      <c r="AL53" s="202"/>
    </row>
    <row r="54" spans="1:38" x14ac:dyDescent="0.25">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c r="AE54" s="202"/>
      <c r="AF54" s="202"/>
      <c r="AG54" s="202"/>
      <c r="AH54" s="202"/>
      <c r="AI54" s="202"/>
      <c r="AJ54" s="202"/>
      <c r="AK54" s="202"/>
      <c r="AL54" s="202"/>
    </row>
    <row r="55" spans="1:38" x14ac:dyDescent="0.25">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c r="AE55" s="202"/>
      <c r="AF55" s="202"/>
      <c r="AG55" s="202"/>
      <c r="AH55" s="202"/>
      <c r="AI55" s="202"/>
      <c r="AJ55" s="202"/>
      <c r="AK55" s="202"/>
      <c r="AL55" s="202"/>
    </row>
    <row r="56" spans="1:38" x14ac:dyDescent="0.25">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c r="AH56" s="202"/>
      <c r="AI56" s="202"/>
      <c r="AJ56" s="202"/>
      <c r="AK56" s="202"/>
      <c r="AL56" s="202"/>
    </row>
    <row r="57" spans="1:38" x14ac:dyDescent="0.25">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202"/>
      <c r="AB57" s="202"/>
      <c r="AC57" s="202"/>
      <c r="AD57" s="202"/>
      <c r="AE57" s="202"/>
      <c r="AF57" s="202"/>
      <c r="AG57" s="202"/>
      <c r="AH57" s="202"/>
      <c r="AI57" s="202"/>
      <c r="AJ57" s="202"/>
      <c r="AK57" s="202"/>
      <c r="AL57" s="202"/>
    </row>
    <row r="58" spans="1:38" x14ac:dyDescent="0.25">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c r="AD58" s="202"/>
      <c r="AE58" s="202"/>
      <c r="AF58" s="202"/>
      <c r="AG58" s="202"/>
      <c r="AH58" s="202"/>
      <c r="AI58" s="202"/>
      <c r="AJ58" s="202"/>
      <c r="AK58" s="202"/>
      <c r="AL58" s="202"/>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G39" sqref="G39"/>
    </sheetView>
  </sheetViews>
  <sheetFormatPr defaultRowHeight="12.5" x14ac:dyDescent="0.25"/>
  <cols>
    <col min="1" max="1" width="28" customWidth="1"/>
    <col min="2" max="2" width="19.54296875" customWidth="1"/>
    <col min="3" max="3" width="2.81640625" customWidth="1"/>
    <col min="4" max="5" width="5.453125" customWidth="1"/>
    <col min="6" max="6" width="4.453125" customWidth="1"/>
  </cols>
  <sheetData>
    <row r="1" spans="1:57" ht="18" x14ac:dyDescent="0.4">
      <c r="A1" s="44" t="s">
        <v>104</v>
      </c>
      <c r="B1" s="44" t="s">
        <v>136</v>
      </c>
    </row>
    <row r="2" spans="1:57" ht="90" x14ac:dyDescent="0.4">
      <c r="A2" s="45" t="s">
        <v>103</v>
      </c>
      <c r="B2" s="88" t="s">
        <v>137</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8" t="s">
        <v>5</v>
      </c>
      <c r="E4" s="189"/>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ht="13" x14ac:dyDescent="0.25">
      <c r="A5" s="32"/>
      <c r="B5" s="32"/>
      <c r="C5" s="3"/>
      <c r="D5" s="190" t="s">
        <v>8</v>
      </c>
      <c r="E5" s="192" t="s">
        <v>9</v>
      </c>
      <c r="F5" s="5"/>
      <c r="G5" s="180" t="s">
        <v>0</v>
      </c>
      <c r="H5" s="176" t="s">
        <v>1</v>
      </c>
      <c r="I5" s="176" t="s">
        <v>10</v>
      </c>
      <c r="J5" s="176" t="s">
        <v>2</v>
      </c>
      <c r="K5" s="176" t="s">
        <v>11</v>
      </c>
      <c r="L5" s="178" t="s">
        <v>12</v>
      </c>
      <c r="M5" s="5"/>
      <c r="N5" s="180" t="s">
        <v>3</v>
      </c>
      <c r="O5" s="176" t="s">
        <v>4</v>
      </c>
      <c r="P5" s="178" t="s">
        <v>13</v>
      </c>
      <c r="Q5" s="2"/>
      <c r="R5" s="184" t="s">
        <v>14</v>
      </c>
      <c r="S5" s="2"/>
      <c r="T5" s="180" t="s">
        <v>0</v>
      </c>
      <c r="U5" s="176" t="s">
        <v>1</v>
      </c>
      <c r="V5" s="176" t="s">
        <v>10</v>
      </c>
      <c r="W5" s="176" t="s">
        <v>2</v>
      </c>
      <c r="X5" s="176" t="s">
        <v>11</v>
      </c>
      <c r="Y5" s="178" t="s">
        <v>12</v>
      </c>
      <c r="Z5" s="2"/>
      <c r="AA5" s="180" t="s">
        <v>3</v>
      </c>
      <c r="AB5" s="176" t="s">
        <v>4</v>
      </c>
      <c r="AC5" s="178" t="s">
        <v>13</v>
      </c>
      <c r="AD5" s="1"/>
      <c r="AE5" s="186" t="s">
        <v>14</v>
      </c>
      <c r="AF5" s="38"/>
      <c r="AG5" s="180" t="s">
        <v>0</v>
      </c>
      <c r="AH5" s="176" t="s">
        <v>1</v>
      </c>
      <c r="AI5" s="176" t="s">
        <v>10</v>
      </c>
      <c r="AJ5" s="176" t="s">
        <v>2</v>
      </c>
      <c r="AK5" s="176" t="s">
        <v>11</v>
      </c>
      <c r="AL5" s="178" t="s">
        <v>12</v>
      </c>
      <c r="AM5" s="5"/>
      <c r="AN5" s="180" t="s">
        <v>3</v>
      </c>
      <c r="AO5" s="176" t="s">
        <v>4</v>
      </c>
      <c r="AP5" s="178" t="s">
        <v>13</v>
      </c>
      <c r="AQ5" s="2"/>
      <c r="AR5" s="184" t="s">
        <v>14</v>
      </c>
      <c r="AS5" s="2"/>
      <c r="AT5" s="180" t="s">
        <v>0</v>
      </c>
      <c r="AU5" s="176" t="s">
        <v>1</v>
      </c>
      <c r="AV5" s="176" t="s">
        <v>10</v>
      </c>
      <c r="AW5" s="176" t="s">
        <v>2</v>
      </c>
      <c r="AX5" s="176" t="s">
        <v>11</v>
      </c>
      <c r="AY5" s="178" t="s">
        <v>12</v>
      </c>
      <c r="AZ5" s="2"/>
      <c r="BA5" s="180" t="s">
        <v>3</v>
      </c>
      <c r="BB5" s="176" t="s">
        <v>4</v>
      </c>
      <c r="BC5" s="178" t="s">
        <v>13</v>
      </c>
      <c r="BD5" s="1"/>
      <c r="BE5" s="186" t="s">
        <v>14</v>
      </c>
    </row>
    <row r="6" spans="1:57" ht="13" x14ac:dyDescent="0.25">
      <c r="A6" s="32"/>
      <c r="B6" s="32"/>
      <c r="C6" s="3"/>
      <c r="D6" s="191"/>
      <c r="E6" s="193"/>
      <c r="F6" s="5"/>
      <c r="G6" s="181"/>
      <c r="H6" s="177"/>
      <c r="I6" s="177"/>
      <c r="J6" s="177"/>
      <c r="K6" s="177"/>
      <c r="L6" s="179"/>
      <c r="M6" s="5"/>
      <c r="N6" s="181"/>
      <c r="O6" s="177"/>
      <c r="P6" s="179"/>
      <c r="Q6" s="2"/>
      <c r="R6" s="185"/>
      <c r="S6" s="2"/>
      <c r="T6" s="181"/>
      <c r="U6" s="177"/>
      <c r="V6" s="177"/>
      <c r="W6" s="177"/>
      <c r="X6" s="177"/>
      <c r="Y6" s="179"/>
      <c r="Z6" s="2"/>
      <c r="AA6" s="181"/>
      <c r="AB6" s="177"/>
      <c r="AC6" s="179"/>
      <c r="AD6" s="1"/>
      <c r="AE6" s="187"/>
      <c r="AF6" s="39"/>
      <c r="AG6" s="181"/>
      <c r="AH6" s="177"/>
      <c r="AI6" s="177"/>
      <c r="AJ6" s="177"/>
      <c r="AK6" s="177"/>
      <c r="AL6" s="179"/>
      <c r="AM6" s="5"/>
      <c r="AN6" s="181"/>
      <c r="AO6" s="177"/>
      <c r="AP6" s="179"/>
      <c r="AQ6" s="2"/>
      <c r="AR6" s="185"/>
      <c r="AS6" s="2"/>
      <c r="AT6" s="181"/>
      <c r="AU6" s="177"/>
      <c r="AV6" s="177"/>
      <c r="AW6" s="177"/>
      <c r="AX6" s="177"/>
      <c r="AY6" s="179"/>
      <c r="AZ6" s="2"/>
      <c r="BA6" s="181"/>
      <c r="BB6" s="177"/>
      <c r="BC6" s="179"/>
      <c r="BD6" s="1"/>
      <c r="BE6" s="18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208">
        <v>49.321804133934499</v>
      </c>
      <c r="H8" s="209">
        <v>59.814445244674999</v>
      </c>
      <c r="I8" s="209">
        <v>64.267514791532193</v>
      </c>
      <c r="J8" s="209">
        <v>63.733382762448898</v>
      </c>
      <c r="K8" s="209">
        <v>61.734115326864597</v>
      </c>
      <c r="L8" s="210">
        <v>59.774182407005</v>
      </c>
      <c r="M8" s="211"/>
      <c r="N8" s="212">
        <v>67.899202226443904</v>
      </c>
      <c r="O8" s="213">
        <v>69.792618354328496</v>
      </c>
      <c r="P8" s="214">
        <v>68.845905244308696</v>
      </c>
      <c r="Q8" s="211"/>
      <c r="R8" s="215">
        <v>62.366225324142299</v>
      </c>
      <c r="S8" s="216"/>
      <c r="T8" s="208">
        <v>-0.47839120664630502</v>
      </c>
      <c r="U8" s="209">
        <v>-0.52507911600326695</v>
      </c>
      <c r="V8" s="209">
        <v>-0.78647953078825195</v>
      </c>
      <c r="W8" s="209">
        <v>-2.1245370964635799</v>
      </c>
      <c r="X8" s="209">
        <v>-1.7813857420716801</v>
      </c>
      <c r="Y8" s="210">
        <v>-1.1789926687266301</v>
      </c>
      <c r="Z8" s="211"/>
      <c r="AA8" s="212">
        <v>-0.80621928683830302</v>
      </c>
      <c r="AB8" s="213">
        <v>-2.97352271017126</v>
      </c>
      <c r="AC8" s="214">
        <v>-1.9167410428024301</v>
      </c>
      <c r="AD8" s="211"/>
      <c r="AE8" s="215">
        <v>-1.4129854911706401</v>
      </c>
      <c r="AF8" s="29"/>
      <c r="AG8" s="208">
        <v>48.747361922818797</v>
      </c>
      <c r="AH8" s="209">
        <v>57.439713390734603</v>
      </c>
      <c r="AI8" s="209">
        <v>62.442637702622498</v>
      </c>
      <c r="AJ8" s="209">
        <v>62.341191175572902</v>
      </c>
      <c r="AK8" s="209">
        <v>60.221731137623699</v>
      </c>
      <c r="AL8" s="210">
        <v>58.238482620551501</v>
      </c>
      <c r="AM8" s="211"/>
      <c r="AN8" s="212">
        <v>68.431866255450103</v>
      </c>
      <c r="AO8" s="213">
        <v>69.8464191278036</v>
      </c>
      <c r="AP8" s="214">
        <v>69.139267978504904</v>
      </c>
      <c r="AQ8" s="211"/>
      <c r="AR8" s="215">
        <v>61.353649282458797</v>
      </c>
      <c r="AS8" s="216"/>
      <c r="AT8" s="208">
        <v>-0.49652630714643797</v>
      </c>
      <c r="AU8" s="209">
        <v>0.33572126008872999</v>
      </c>
      <c r="AV8" s="209">
        <v>0.84332774471768401</v>
      </c>
      <c r="AW8" s="209">
        <v>-1.18262838100253</v>
      </c>
      <c r="AX8" s="209">
        <v>-2.3218387649340002</v>
      </c>
      <c r="AY8" s="210">
        <v>-0.58267088928132504</v>
      </c>
      <c r="AZ8" s="211"/>
      <c r="BA8" s="212">
        <v>6.5847959439098505E-2</v>
      </c>
      <c r="BB8" s="213">
        <v>-1.9154960279920801</v>
      </c>
      <c r="BC8" s="214">
        <v>-0.94469363496490399</v>
      </c>
      <c r="BD8" s="211"/>
      <c r="BE8" s="215">
        <v>-0.70029247413565698</v>
      </c>
    </row>
    <row r="9" spans="1:57" x14ac:dyDescent="0.25">
      <c r="A9" s="20" t="s">
        <v>18</v>
      </c>
      <c r="B9" s="3" t="str">
        <f>TRIM(A9)</f>
        <v>Virginia</v>
      </c>
      <c r="C9" s="10"/>
      <c r="D9" s="24" t="s">
        <v>16</v>
      </c>
      <c r="E9" s="27" t="s">
        <v>17</v>
      </c>
      <c r="F9" s="3"/>
      <c r="G9" s="217">
        <v>46.1736191353028</v>
      </c>
      <c r="H9" s="211">
        <v>59.786081056865797</v>
      </c>
      <c r="I9" s="211">
        <v>63.449025871710397</v>
      </c>
      <c r="J9" s="211">
        <v>62.716189746473297</v>
      </c>
      <c r="K9" s="211">
        <v>59.383824465357101</v>
      </c>
      <c r="L9" s="218">
        <v>58.3017480551419</v>
      </c>
      <c r="M9" s="211"/>
      <c r="N9" s="219">
        <v>68.378059405451097</v>
      </c>
      <c r="O9" s="220">
        <v>69.578650123272098</v>
      </c>
      <c r="P9" s="221">
        <v>68.978354764361598</v>
      </c>
      <c r="Q9" s="211"/>
      <c r="R9" s="222">
        <v>61.352207114918897</v>
      </c>
      <c r="S9" s="216"/>
      <c r="T9" s="217">
        <v>-0.583905482449112</v>
      </c>
      <c r="U9" s="211">
        <v>-1.68181749222939</v>
      </c>
      <c r="V9" s="211">
        <v>-2.0400252637316201</v>
      </c>
      <c r="W9" s="211">
        <v>-3.96217732337941</v>
      </c>
      <c r="X9" s="211">
        <v>-2.72215018281545</v>
      </c>
      <c r="Y9" s="218">
        <v>-2.3006145255292201</v>
      </c>
      <c r="Z9" s="211"/>
      <c r="AA9" s="219">
        <v>3.0711019020181101</v>
      </c>
      <c r="AB9" s="220">
        <v>0.28063419298423298</v>
      </c>
      <c r="AC9" s="221">
        <v>1.64458361900449</v>
      </c>
      <c r="AD9" s="211"/>
      <c r="AE9" s="222">
        <v>-1.06711251949436</v>
      </c>
      <c r="AF9" s="30"/>
      <c r="AG9" s="217">
        <v>45.292937713700802</v>
      </c>
      <c r="AH9" s="211">
        <v>55.4825530024114</v>
      </c>
      <c r="AI9" s="211">
        <v>60.436297669599298</v>
      </c>
      <c r="AJ9" s="211">
        <v>59.970423738085103</v>
      </c>
      <c r="AK9" s="211">
        <v>56.923474243296702</v>
      </c>
      <c r="AL9" s="218">
        <v>55.620781205312497</v>
      </c>
      <c r="AM9" s="211"/>
      <c r="AN9" s="219">
        <v>64.731866673922198</v>
      </c>
      <c r="AO9" s="220">
        <v>66.160462815365307</v>
      </c>
      <c r="AP9" s="221">
        <v>65.446343615070504</v>
      </c>
      <c r="AQ9" s="211"/>
      <c r="AR9" s="222">
        <v>58.428791637282004</v>
      </c>
      <c r="AS9" s="216"/>
      <c r="AT9" s="217">
        <v>2.2610275936862401</v>
      </c>
      <c r="AU9" s="211">
        <v>1.6084286850468701</v>
      </c>
      <c r="AV9" s="211">
        <v>1.9133155338802501</v>
      </c>
      <c r="AW9" s="211">
        <v>-0.92374406125749398</v>
      </c>
      <c r="AX9" s="211">
        <v>-1.90883215204606</v>
      </c>
      <c r="AY9" s="218">
        <v>0.48623862870837098</v>
      </c>
      <c r="AZ9" s="211"/>
      <c r="BA9" s="219">
        <v>-1.74989528348853</v>
      </c>
      <c r="BB9" s="220">
        <v>-3.23994119812876</v>
      </c>
      <c r="BC9" s="221">
        <v>-2.5083908192867699</v>
      </c>
      <c r="BD9" s="211"/>
      <c r="BE9" s="222">
        <v>-0.49189183098480499</v>
      </c>
    </row>
    <row r="10" spans="1:57" x14ac:dyDescent="0.25">
      <c r="A10" s="21" t="s">
        <v>19</v>
      </c>
      <c r="B10" s="3" t="str">
        <f t="shared" ref="B10:B45" si="0">TRIM(A10)</f>
        <v>Norfolk/Virginia Beach, VA</v>
      </c>
      <c r="C10" s="3"/>
      <c r="D10" s="24" t="s">
        <v>16</v>
      </c>
      <c r="E10" s="27" t="s">
        <v>17</v>
      </c>
      <c r="F10" s="3"/>
      <c r="G10" s="217">
        <v>45.439219392577002</v>
      </c>
      <c r="H10" s="211">
        <v>53.952846816010599</v>
      </c>
      <c r="I10" s="211">
        <v>53.965618534317599</v>
      </c>
      <c r="J10" s="211">
        <v>54.284911491992098</v>
      </c>
      <c r="K10" s="211">
        <v>55.615724539579503</v>
      </c>
      <c r="L10" s="218">
        <v>52.6516641548953</v>
      </c>
      <c r="M10" s="211"/>
      <c r="N10" s="219">
        <v>71.920100130271507</v>
      </c>
      <c r="O10" s="220">
        <v>72.701729290658704</v>
      </c>
      <c r="P10" s="221">
        <v>72.310914710465099</v>
      </c>
      <c r="Q10" s="211"/>
      <c r="R10" s="222">
        <v>58.268592885058098</v>
      </c>
      <c r="S10" s="216"/>
      <c r="T10" s="217">
        <v>0.44459023622301302</v>
      </c>
      <c r="U10" s="211">
        <v>4.6063511744712704</v>
      </c>
      <c r="V10" s="211">
        <v>0.79622892852586702</v>
      </c>
      <c r="W10" s="211">
        <v>-2.9155377111060301</v>
      </c>
      <c r="X10" s="211">
        <v>-1.6870547457893099</v>
      </c>
      <c r="Y10" s="218">
        <v>0.15927708321268999</v>
      </c>
      <c r="Z10" s="211"/>
      <c r="AA10" s="219">
        <v>7.7846406124943801</v>
      </c>
      <c r="AB10" s="220">
        <v>4.0994861609542896</v>
      </c>
      <c r="AC10" s="221">
        <v>5.9000621906055999</v>
      </c>
      <c r="AD10" s="211"/>
      <c r="AE10" s="222">
        <v>2.1221689969903501</v>
      </c>
      <c r="AF10" s="30"/>
      <c r="AG10" s="217">
        <v>43.852926476053703</v>
      </c>
      <c r="AH10" s="211">
        <v>49.320017180583001</v>
      </c>
      <c r="AI10" s="211">
        <v>50.580640492358299</v>
      </c>
      <c r="AJ10" s="211">
        <v>51.487743114602601</v>
      </c>
      <c r="AK10" s="211">
        <v>52.525124583324001</v>
      </c>
      <c r="AL10" s="218">
        <v>49.552453531496504</v>
      </c>
      <c r="AM10" s="211"/>
      <c r="AN10" s="219">
        <v>65.634391402931101</v>
      </c>
      <c r="AO10" s="220">
        <v>67.723295960218906</v>
      </c>
      <c r="AP10" s="221">
        <v>66.679565995305893</v>
      </c>
      <c r="AQ10" s="211"/>
      <c r="AR10" s="222">
        <v>54.449811829503297</v>
      </c>
      <c r="AS10" s="216"/>
      <c r="AT10" s="217">
        <v>-0.64867622856059304</v>
      </c>
      <c r="AU10" s="211">
        <v>0.69627951546577005</v>
      </c>
      <c r="AV10" s="211">
        <v>-1.95472922634229</v>
      </c>
      <c r="AW10" s="211">
        <v>-5.0139700315597704</v>
      </c>
      <c r="AX10" s="211">
        <v>-7.30659972062496</v>
      </c>
      <c r="AY10" s="218">
        <v>-3.0581896284449401</v>
      </c>
      <c r="AZ10" s="211"/>
      <c r="BA10" s="219">
        <v>-4.6569192593639297</v>
      </c>
      <c r="BB10" s="220">
        <v>-4.8021957713536096</v>
      </c>
      <c r="BC10" s="221">
        <v>-4.7297186578749404</v>
      </c>
      <c r="BD10" s="211"/>
      <c r="BE10" s="222">
        <v>-3.65191244976466</v>
      </c>
    </row>
    <row r="11" spans="1:57" x14ac:dyDescent="0.25">
      <c r="A11" s="21" t="s">
        <v>20</v>
      </c>
      <c r="B11" s="2" t="s">
        <v>71</v>
      </c>
      <c r="C11" s="3"/>
      <c r="D11" s="24" t="s">
        <v>16</v>
      </c>
      <c r="E11" s="27" t="s">
        <v>17</v>
      </c>
      <c r="F11" s="3"/>
      <c r="G11" s="217">
        <v>48.836706452170901</v>
      </c>
      <c r="H11" s="211">
        <v>63.553018508908401</v>
      </c>
      <c r="I11" s="211">
        <v>68.781352707143995</v>
      </c>
      <c r="J11" s="211">
        <v>71.004151530876996</v>
      </c>
      <c r="K11" s="211">
        <v>69.045147898287397</v>
      </c>
      <c r="L11" s="218">
        <v>64.244075419477497</v>
      </c>
      <c r="M11" s="211"/>
      <c r="N11" s="219">
        <v>87.030790520671104</v>
      </c>
      <c r="O11" s="220">
        <v>88.038401660612294</v>
      </c>
      <c r="P11" s="221">
        <v>87.534596090641699</v>
      </c>
      <c r="Q11" s="211"/>
      <c r="R11" s="222">
        <v>70.898509896953001</v>
      </c>
      <c r="S11" s="216"/>
      <c r="T11" s="217">
        <v>-2.7335596494262799</v>
      </c>
      <c r="U11" s="211">
        <v>-0.83469135844296305</v>
      </c>
      <c r="V11" s="211">
        <v>1.6339035726584501</v>
      </c>
      <c r="W11" s="211">
        <v>4.8701116489831602</v>
      </c>
      <c r="X11" s="211">
        <v>8.63283792162804</v>
      </c>
      <c r="Y11" s="218">
        <v>2.54841402645823</v>
      </c>
      <c r="Z11" s="211"/>
      <c r="AA11" s="219">
        <v>7.5486105521121196</v>
      </c>
      <c r="AB11" s="220">
        <v>7.6626602638570001</v>
      </c>
      <c r="AC11" s="221">
        <v>7.60593339565854</v>
      </c>
      <c r="AD11" s="211"/>
      <c r="AE11" s="222">
        <v>4.2772973393435798</v>
      </c>
      <c r="AF11" s="30"/>
      <c r="AG11" s="217">
        <v>45.9237148556916</v>
      </c>
      <c r="AH11" s="211">
        <v>57.760074925580099</v>
      </c>
      <c r="AI11" s="211">
        <v>62.897890561023303</v>
      </c>
      <c r="AJ11" s="211">
        <v>65.239612514089401</v>
      </c>
      <c r="AK11" s="211">
        <v>61.076497804958997</v>
      </c>
      <c r="AL11" s="218">
        <v>58.579558132268701</v>
      </c>
      <c r="AM11" s="211"/>
      <c r="AN11" s="219">
        <v>71.440805330435097</v>
      </c>
      <c r="AO11" s="220">
        <v>73.280403208978996</v>
      </c>
      <c r="AP11" s="221">
        <v>72.360604269706997</v>
      </c>
      <c r="AQ11" s="211"/>
      <c r="AR11" s="222">
        <v>62.5169998858225</v>
      </c>
      <c r="AS11" s="216"/>
      <c r="AT11" s="217">
        <v>1.87688964861193</v>
      </c>
      <c r="AU11" s="211">
        <v>1.88034505697781</v>
      </c>
      <c r="AV11" s="211">
        <v>0.70544512639021195</v>
      </c>
      <c r="AW11" s="211">
        <v>4.5030240438579998</v>
      </c>
      <c r="AX11" s="211">
        <v>3.8781017026549098</v>
      </c>
      <c r="AY11" s="218">
        <v>2.6077962994291402</v>
      </c>
      <c r="AZ11" s="211"/>
      <c r="BA11" s="219">
        <v>-3.4942935069933401</v>
      </c>
      <c r="BB11" s="220">
        <v>-6.6086339900908904</v>
      </c>
      <c r="BC11" s="221">
        <v>-5.09588120202182</v>
      </c>
      <c r="BD11" s="211"/>
      <c r="BE11" s="222">
        <v>-7.0281772901895995E-2</v>
      </c>
    </row>
    <row r="12" spans="1:57" x14ac:dyDescent="0.25">
      <c r="A12" s="21" t="s">
        <v>21</v>
      </c>
      <c r="B12" s="3" t="str">
        <f t="shared" si="0"/>
        <v>Virginia Area</v>
      </c>
      <c r="C12" s="3"/>
      <c r="D12" s="24" t="s">
        <v>16</v>
      </c>
      <c r="E12" s="27" t="s">
        <v>17</v>
      </c>
      <c r="F12" s="3"/>
      <c r="G12" s="217">
        <v>40.205603253501998</v>
      </c>
      <c r="H12" s="211">
        <v>54.8847718029823</v>
      </c>
      <c r="I12" s="211">
        <v>55.738816086760004</v>
      </c>
      <c r="J12" s="211">
        <v>53.9584274740171</v>
      </c>
      <c r="K12" s="211">
        <v>51.597379123361897</v>
      </c>
      <c r="L12" s="218">
        <v>51.276999548124699</v>
      </c>
      <c r="M12" s="211"/>
      <c r="N12" s="219">
        <v>59.439674649796601</v>
      </c>
      <c r="O12" s="220">
        <v>58.346136466335203</v>
      </c>
      <c r="P12" s="221">
        <v>58.892905558065898</v>
      </c>
      <c r="Q12" s="211"/>
      <c r="R12" s="222">
        <v>53.452972693822197</v>
      </c>
      <c r="S12" s="216"/>
      <c r="T12" s="217">
        <v>4.1185332622730302</v>
      </c>
      <c r="U12" s="211">
        <v>5.0335752230880297</v>
      </c>
      <c r="V12" s="211">
        <v>4.3975611261523904</v>
      </c>
      <c r="W12" s="211">
        <v>0.258387634353063</v>
      </c>
      <c r="X12" s="211">
        <v>-2.6111741386327698</v>
      </c>
      <c r="Y12" s="218">
        <v>2.1206776121781399</v>
      </c>
      <c r="Z12" s="211"/>
      <c r="AA12" s="219">
        <v>4.55844106742805</v>
      </c>
      <c r="AB12" s="220">
        <v>1.7653241771767101</v>
      </c>
      <c r="AC12" s="221">
        <v>3.1559417283629299</v>
      </c>
      <c r="AD12" s="211"/>
      <c r="AE12" s="222">
        <v>2.4443218497870398</v>
      </c>
      <c r="AF12" s="30"/>
      <c r="AG12" s="217">
        <v>40.092012041920299</v>
      </c>
      <c r="AH12" s="211">
        <v>51.109690124267097</v>
      </c>
      <c r="AI12" s="211">
        <v>53.928336992688799</v>
      </c>
      <c r="AJ12" s="211">
        <v>53.553158740578098</v>
      </c>
      <c r="AK12" s="211">
        <v>53.8236492451164</v>
      </c>
      <c r="AL12" s="218">
        <v>50.501369428914103</v>
      </c>
      <c r="AM12" s="211"/>
      <c r="AN12" s="219">
        <v>62.066253197220298</v>
      </c>
      <c r="AO12" s="220">
        <v>60.585667104012998</v>
      </c>
      <c r="AP12" s="221">
        <v>61.325734004638697</v>
      </c>
      <c r="AQ12" s="211"/>
      <c r="AR12" s="222">
        <v>53.594719994826598</v>
      </c>
      <c r="AS12" s="216"/>
      <c r="AT12" s="217">
        <v>5.1129001056937904</v>
      </c>
      <c r="AU12" s="211">
        <v>4.0488633035210997</v>
      </c>
      <c r="AV12" s="211">
        <v>4.1476178819938996</v>
      </c>
      <c r="AW12" s="211">
        <v>0.64246750785259898</v>
      </c>
      <c r="AX12" s="211">
        <v>-2.86813317630145E-2</v>
      </c>
      <c r="AY12" s="218">
        <v>2.60594945799029</v>
      </c>
      <c r="AZ12" s="211"/>
      <c r="BA12" s="219">
        <v>1.3681559856216701</v>
      </c>
      <c r="BB12" s="220">
        <v>-0.15498552452087699</v>
      </c>
      <c r="BC12" s="221">
        <v>0.60964286345476104</v>
      </c>
      <c r="BD12" s="211"/>
      <c r="BE12" s="222">
        <v>1.9430378658465699</v>
      </c>
    </row>
    <row r="13" spans="1:57" x14ac:dyDescent="0.25">
      <c r="A13" s="34" t="s">
        <v>22</v>
      </c>
      <c r="B13" s="2" t="s">
        <v>83</v>
      </c>
      <c r="C13" s="3"/>
      <c r="D13" s="24" t="s">
        <v>16</v>
      </c>
      <c r="E13" s="27" t="s">
        <v>17</v>
      </c>
      <c r="F13" s="3"/>
      <c r="G13" s="217">
        <v>54.920121619009102</v>
      </c>
      <c r="H13" s="211">
        <v>70.763985307298796</v>
      </c>
      <c r="I13" s="211">
        <v>77.447758308581797</v>
      </c>
      <c r="J13" s="211">
        <v>72.851016713826198</v>
      </c>
      <c r="K13" s="211">
        <v>61.438689607901701</v>
      </c>
      <c r="L13" s="218">
        <v>67.484314311323502</v>
      </c>
      <c r="M13" s="211"/>
      <c r="N13" s="219">
        <v>62.541520940613999</v>
      </c>
      <c r="O13" s="220">
        <v>68.068858855164393</v>
      </c>
      <c r="P13" s="221">
        <v>65.305189897889207</v>
      </c>
      <c r="Q13" s="211"/>
      <c r="R13" s="222">
        <v>66.861707336056597</v>
      </c>
      <c r="S13" s="216"/>
      <c r="T13" s="217">
        <v>-0.12606728137297701</v>
      </c>
      <c r="U13" s="211">
        <v>-3.5989101147217899</v>
      </c>
      <c r="V13" s="211">
        <v>-5.0465116716459297</v>
      </c>
      <c r="W13" s="211">
        <v>-8.71483233908077</v>
      </c>
      <c r="X13" s="211">
        <v>-11.8054709021087</v>
      </c>
      <c r="Y13" s="218">
        <v>-6.12257311058951</v>
      </c>
      <c r="Z13" s="211"/>
      <c r="AA13" s="219">
        <v>-8.3661070700061604</v>
      </c>
      <c r="AB13" s="220">
        <v>-8.6014098342619203</v>
      </c>
      <c r="AC13" s="221">
        <v>-8.4888883456162105</v>
      </c>
      <c r="AD13" s="211"/>
      <c r="AE13" s="222">
        <v>-6.7951462027402698</v>
      </c>
      <c r="AF13" s="30"/>
      <c r="AG13" s="217">
        <v>51.849549201216099</v>
      </c>
      <c r="AH13" s="211">
        <v>61.677270250795203</v>
      </c>
      <c r="AI13" s="211">
        <v>70.065598692419897</v>
      </c>
      <c r="AJ13" s="211">
        <v>66.105511520413302</v>
      </c>
      <c r="AK13" s="211">
        <v>57.717842141338103</v>
      </c>
      <c r="AL13" s="218">
        <v>61.483154361236501</v>
      </c>
      <c r="AM13" s="211"/>
      <c r="AN13" s="219">
        <v>62.646751261006301</v>
      </c>
      <c r="AO13" s="220">
        <v>67.334223800066695</v>
      </c>
      <c r="AP13" s="221">
        <v>64.990487530536498</v>
      </c>
      <c r="AQ13" s="211"/>
      <c r="AR13" s="222">
        <v>62.485249552465099</v>
      </c>
      <c r="AS13" s="216"/>
      <c r="AT13" s="217">
        <v>-1.0804527223882501</v>
      </c>
      <c r="AU13" s="211">
        <v>-1.9325834664097301</v>
      </c>
      <c r="AV13" s="211">
        <v>-0.36402367385086498</v>
      </c>
      <c r="AW13" s="211">
        <v>-4.87148910743998</v>
      </c>
      <c r="AX13" s="211">
        <v>-6.9658899456194501</v>
      </c>
      <c r="AY13" s="218">
        <v>-3.07245307501563</v>
      </c>
      <c r="AZ13" s="211"/>
      <c r="BA13" s="219">
        <v>-3.9341292515700701</v>
      </c>
      <c r="BB13" s="220">
        <v>-4.4713578674615002</v>
      </c>
      <c r="BC13" s="221">
        <v>-4.2131826680457696</v>
      </c>
      <c r="BD13" s="211"/>
      <c r="BE13" s="222">
        <v>-3.4139956066310799</v>
      </c>
    </row>
    <row r="14" spans="1:57" x14ac:dyDescent="0.25">
      <c r="A14" s="21" t="s">
        <v>23</v>
      </c>
      <c r="B14" s="3" t="str">
        <f t="shared" si="0"/>
        <v>Arlington, VA</v>
      </c>
      <c r="C14" s="3"/>
      <c r="D14" s="24" t="s">
        <v>16</v>
      </c>
      <c r="E14" s="27" t="s">
        <v>17</v>
      </c>
      <c r="F14" s="3"/>
      <c r="G14" s="217">
        <v>61.414077362079802</v>
      </c>
      <c r="H14" s="211">
        <v>80.944831959416604</v>
      </c>
      <c r="I14" s="211">
        <v>90.710209258084902</v>
      </c>
      <c r="J14" s="211">
        <v>81.969985203973707</v>
      </c>
      <c r="K14" s="211">
        <v>65.937433946311501</v>
      </c>
      <c r="L14" s="218">
        <v>76.195307545973293</v>
      </c>
      <c r="M14" s="211"/>
      <c r="N14" s="219">
        <v>67.089410272669596</v>
      </c>
      <c r="O14" s="220">
        <v>73.620798985415306</v>
      </c>
      <c r="P14" s="221">
        <v>70.355104629042401</v>
      </c>
      <c r="Q14" s="211"/>
      <c r="R14" s="222">
        <v>74.526678141135903</v>
      </c>
      <c r="S14" s="216"/>
      <c r="T14" s="217">
        <v>1.41851044356421</v>
      </c>
      <c r="U14" s="211">
        <v>-10.3613675330592</v>
      </c>
      <c r="V14" s="211">
        <v>-5.4764704731362697</v>
      </c>
      <c r="W14" s="211">
        <v>-10.19069674464</v>
      </c>
      <c r="X14" s="211">
        <v>-12.1196906205099</v>
      </c>
      <c r="Y14" s="218">
        <v>-7.7816033047485096</v>
      </c>
      <c r="Z14" s="211"/>
      <c r="AA14" s="219">
        <v>-2.6746648162379798</v>
      </c>
      <c r="AB14" s="220">
        <v>-2.72218353556298</v>
      </c>
      <c r="AC14" s="221">
        <v>-2.6995328104052798</v>
      </c>
      <c r="AD14" s="211"/>
      <c r="AE14" s="222">
        <v>-6.4638901915193703</v>
      </c>
      <c r="AF14" s="30"/>
      <c r="AG14" s="217">
        <v>58.898752906362198</v>
      </c>
      <c r="AH14" s="211">
        <v>71.882265905728104</v>
      </c>
      <c r="AI14" s="211">
        <v>83.507715070809496</v>
      </c>
      <c r="AJ14" s="211">
        <v>78.696364404988302</v>
      </c>
      <c r="AK14" s="211">
        <v>67.1581061086451</v>
      </c>
      <c r="AL14" s="218">
        <v>72.028640879306707</v>
      </c>
      <c r="AM14" s="211"/>
      <c r="AN14" s="219">
        <v>66.650813781441499</v>
      </c>
      <c r="AO14" s="220">
        <v>70.505707038680995</v>
      </c>
      <c r="AP14" s="221">
        <v>68.578260410061205</v>
      </c>
      <c r="AQ14" s="211"/>
      <c r="AR14" s="222">
        <v>71.042817888093694</v>
      </c>
      <c r="AS14" s="216"/>
      <c r="AT14" s="217">
        <v>7.1811327766547697</v>
      </c>
      <c r="AU14" s="211">
        <v>1.2473363113381</v>
      </c>
      <c r="AV14" s="211">
        <v>5.2445335933534203</v>
      </c>
      <c r="AW14" s="211">
        <v>9.8556104566086804E-3</v>
      </c>
      <c r="AX14" s="211">
        <v>-0.86866213752842303</v>
      </c>
      <c r="AY14" s="218">
        <v>2.3917141372759398</v>
      </c>
      <c r="AZ14" s="211"/>
      <c r="BA14" s="219">
        <v>1.19918335796523</v>
      </c>
      <c r="BB14" s="220">
        <v>0.95904744314052404</v>
      </c>
      <c r="BC14" s="221">
        <v>1.0755982883363899</v>
      </c>
      <c r="BD14" s="211"/>
      <c r="BE14" s="222">
        <v>2.0253153858330202</v>
      </c>
    </row>
    <row r="15" spans="1:57" x14ac:dyDescent="0.25">
      <c r="A15" s="21" t="s">
        <v>24</v>
      </c>
      <c r="B15" s="3" t="str">
        <f t="shared" si="0"/>
        <v>Suburban Virginia Area</v>
      </c>
      <c r="C15" s="3"/>
      <c r="D15" s="24" t="s">
        <v>16</v>
      </c>
      <c r="E15" s="27" t="s">
        <v>17</v>
      </c>
      <c r="F15" s="3"/>
      <c r="G15" s="217">
        <v>47.4745818301082</v>
      </c>
      <c r="H15" s="211">
        <v>60.741226631682501</v>
      </c>
      <c r="I15" s="211">
        <v>66.234831092161301</v>
      </c>
      <c r="J15" s="211">
        <v>63.397835355854298</v>
      </c>
      <c r="K15" s="211">
        <v>58.0190226303706</v>
      </c>
      <c r="L15" s="218">
        <v>59.173499508035398</v>
      </c>
      <c r="M15" s="211"/>
      <c r="N15" s="219">
        <v>52.164644145621502</v>
      </c>
      <c r="O15" s="220">
        <v>58.3961954739258</v>
      </c>
      <c r="P15" s="221">
        <v>55.280419809773598</v>
      </c>
      <c r="Q15" s="211"/>
      <c r="R15" s="222">
        <v>58.061191022817702</v>
      </c>
      <c r="S15" s="216"/>
      <c r="T15" s="217">
        <v>3.1909267100538199</v>
      </c>
      <c r="U15" s="211">
        <v>-6.8217688376650196</v>
      </c>
      <c r="V15" s="211">
        <v>-9.2001754603756005</v>
      </c>
      <c r="W15" s="211">
        <v>-13.380864484733801</v>
      </c>
      <c r="X15" s="211">
        <v>-6.3418155160992198</v>
      </c>
      <c r="Y15" s="218">
        <v>-7.3328680556447496</v>
      </c>
      <c r="Z15" s="211"/>
      <c r="AA15" s="219">
        <v>-13.271843338844199</v>
      </c>
      <c r="AB15" s="220">
        <v>-13.649381813725199</v>
      </c>
      <c r="AC15" s="221">
        <v>-13.4716626008153</v>
      </c>
      <c r="AD15" s="211"/>
      <c r="AE15" s="222">
        <v>-9.0874193649673494</v>
      </c>
      <c r="AF15" s="30"/>
      <c r="AG15" s="217">
        <v>46.289767136766102</v>
      </c>
      <c r="AH15" s="211">
        <v>60.011479173499502</v>
      </c>
      <c r="AI15" s="211">
        <v>66.009347326992398</v>
      </c>
      <c r="AJ15" s="211">
        <v>62.704985241062602</v>
      </c>
      <c r="AK15" s="211">
        <v>54.886848146933403</v>
      </c>
      <c r="AL15" s="218">
        <v>57.9804854050508</v>
      </c>
      <c r="AM15" s="211"/>
      <c r="AN15" s="219">
        <v>53.886520170547698</v>
      </c>
      <c r="AO15" s="220">
        <v>58.773368317481101</v>
      </c>
      <c r="AP15" s="221">
        <v>56.329944244014399</v>
      </c>
      <c r="AQ15" s="211"/>
      <c r="AR15" s="222">
        <v>57.508902216183202</v>
      </c>
      <c r="AS15" s="216"/>
      <c r="AT15" s="217">
        <v>2.7386523312426201</v>
      </c>
      <c r="AU15" s="211">
        <v>-0.84089870629023999</v>
      </c>
      <c r="AV15" s="211">
        <v>-0.42174432428089698</v>
      </c>
      <c r="AW15" s="211">
        <v>-5.2427848997036</v>
      </c>
      <c r="AX15" s="211">
        <v>-3.5237142776144301</v>
      </c>
      <c r="AY15" s="218">
        <v>-1.7050211710599501</v>
      </c>
      <c r="AZ15" s="211"/>
      <c r="BA15" s="219">
        <v>-3.0621678068353999</v>
      </c>
      <c r="BB15" s="220">
        <v>-2.5084039079827498</v>
      </c>
      <c r="BC15" s="221">
        <v>-2.7740627630675201</v>
      </c>
      <c r="BD15" s="211"/>
      <c r="BE15" s="222">
        <v>-2.0065763027651502</v>
      </c>
    </row>
    <row r="16" spans="1:57" x14ac:dyDescent="0.25">
      <c r="A16" s="21" t="s">
        <v>25</v>
      </c>
      <c r="B16" s="3" t="str">
        <f t="shared" si="0"/>
        <v>Alexandria, VA</v>
      </c>
      <c r="C16" s="3"/>
      <c r="D16" s="24" t="s">
        <v>16</v>
      </c>
      <c r="E16" s="27" t="s">
        <v>17</v>
      </c>
      <c r="F16" s="3"/>
      <c r="G16" s="217">
        <v>49.077405129395302</v>
      </c>
      <c r="H16" s="211">
        <v>65.811767436462802</v>
      </c>
      <c r="I16" s="211">
        <v>73.262156202854797</v>
      </c>
      <c r="J16" s="211">
        <v>72.647092955784998</v>
      </c>
      <c r="K16" s="211">
        <v>62.748056168039902</v>
      </c>
      <c r="L16" s="218">
        <v>64.709295578507593</v>
      </c>
      <c r="M16" s="211"/>
      <c r="N16" s="219">
        <v>63.537193918997303</v>
      </c>
      <c r="O16" s="220">
        <v>68.155970755483295</v>
      </c>
      <c r="P16" s="221">
        <v>65.846582337240307</v>
      </c>
      <c r="Q16" s="211"/>
      <c r="R16" s="222">
        <v>65.034234652431195</v>
      </c>
      <c r="S16" s="216"/>
      <c r="T16" s="217">
        <v>-9.7260006362040006</v>
      </c>
      <c r="U16" s="211">
        <v>-11.386813375773601</v>
      </c>
      <c r="V16" s="211">
        <v>-14.231882882737599</v>
      </c>
      <c r="W16" s="211">
        <v>-13.379180702341401</v>
      </c>
      <c r="X16" s="211">
        <v>-15.095595223181499</v>
      </c>
      <c r="Y16" s="218">
        <v>-12.9841346981169</v>
      </c>
      <c r="Z16" s="211"/>
      <c r="AA16" s="219">
        <v>-4.8618829267089501</v>
      </c>
      <c r="AB16" s="220">
        <v>-8.9506408570210603</v>
      </c>
      <c r="AC16" s="221">
        <v>-7.0227685985479003</v>
      </c>
      <c r="AD16" s="211"/>
      <c r="AE16" s="222">
        <v>-11.339681062495201</v>
      </c>
      <c r="AF16" s="30"/>
      <c r="AG16" s="217">
        <v>48.569687826389597</v>
      </c>
      <c r="AH16" s="211">
        <v>57.879772542648197</v>
      </c>
      <c r="AI16" s="211">
        <v>67.651154694209097</v>
      </c>
      <c r="AJ16" s="211">
        <v>66.014854357665001</v>
      </c>
      <c r="AK16" s="211">
        <v>58.790762446327001</v>
      </c>
      <c r="AL16" s="218">
        <v>59.7812463734478</v>
      </c>
      <c r="AM16" s="211"/>
      <c r="AN16" s="219">
        <v>63.725774631542301</v>
      </c>
      <c r="AO16" s="220">
        <v>67.471277706858501</v>
      </c>
      <c r="AP16" s="221">
        <v>65.598526169200397</v>
      </c>
      <c r="AQ16" s="211"/>
      <c r="AR16" s="222">
        <v>61.443326315091397</v>
      </c>
      <c r="AS16" s="216"/>
      <c r="AT16" s="217">
        <v>-3.67549502728586</v>
      </c>
      <c r="AU16" s="211">
        <v>-3.17630699022568</v>
      </c>
      <c r="AV16" s="211">
        <v>-0.12939983480094799</v>
      </c>
      <c r="AW16" s="211">
        <v>-4.1411942097526104</v>
      </c>
      <c r="AX16" s="211">
        <v>-5.9988391544825497</v>
      </c>
      <c r="AY16" s="218">
        <v>-3.3759316556208399</v>
      </c>
      <c r="AZ16" s="211"/>
      <c r="BA16" s="219">
        <v>-3.6899462152079301</v>
      </c>
      <c r="BB16" s="220">
        <v>-5.9919710955106797</v>
      </c>
      <c r="BC16" s="221">
        <v>-4.8877246633620501</v>
      </c>
      <c r="BD16" s="211"/>
      <c r="BE16" s="222">
        <v>-3.8421526350562498</v>
      </c>
    </row>
    <row r="17" spans="1:57" x14ac:dyDescent="0.25">
      <c r="A17" s="21" t="s">
        <v>26</v>
      </c>
      <c r="B17" s="3" t="str">
        <f t="shared" si="0"/>
        <v>Fairfax/Tysons Corner, VA</v>
      </c>
      <c r="C17" s="3"/>
      <c r="D17" s="24" t="s">
        <v>16</v>
      </c>
      <c r="E17" s="27" t="s">
        <v>17</v>
      </c>
      <c r="F17" s="3"/>
      <c r="G17" s="217">
        <v>45.817929759704199</v>
      </c>
      <c r="H17" s="211">
        <v>64.487060998151506</v>
      </c>
      <c r="I17" s="211">
        <v>75.323475046210703</v>
      </c>
      <c r="J17" s="211">
        <v>73.509704251386296</v>
      </c>
      <c r="K17" s="211">
        <v>61.587338262476798</v>
      </c>
      <c r="L17" s="218">
        <v>64.145101663585905</v>
      </c>
      <c r="M17" s="211"/>
      <c r="N17" s="219">
        <v>59.138170055452797</v>
      </c>
      <c r="O17" s="220">
        <v>61.367837338262397</v>
      </c>
      <c r="P17" s="221">
        <v>60.253003696857597</v>
      </c>
      <c r="Q17" s="211"/>
      <c r="R17" s="222">
        <v>63.033073673092098</v>
      </c>
      <c r="S17" s="216"/>
      <c r="T17" s="217">
        <v>-0.76433788516106604</v>
      </c>
      <c r="U17" s="211">
        <v>-8.6265173902364101</v>
      </c>
      <c r="V17" s="211">
        <v>-9.4877108263310603</v>
      </c>
      <c r="W17" s="211">
        <v>-10.059575560475</v>
      </c>
      <c r="X17" s="211">
        <v>-9.3157005905862906</v>
      </c>
      <c r="Y17" s="218">
        <v>-8.2620994855808494</v>
      </c>
      <c r="Z17" s="211"/>
      <c r="AA17" s="219">
        <v>-14.802619566855499</v>
      </c>
      <c r="AB17" s="220">
        <v>-12.8021399775844</v>
      </c>
      <c r="AC17" s="221">
        <v>-13.795478125952201</v>
      </c>
      <c r="AD17" s="211"/>
      <c r="AE17" s="222">
        <v>-9.8426330895755196</v>
      </c>
      <c r="AF17" s="30"/>
      <c r="AG17" s="217">
        <v>47.778997227356697</v>
      </c>
      <c r="AH17" s="211">
        <v>61.896372458410298</v>
      </c>
      <c r="AI17" s="211">
        <v>74.7227356746765</v>
      </c>
      <c r="AJ17" s="211">
        <v>71.542860443622899</v>
      </c>
      <c r="AK17" s="211">
        <v>57.855822550831697</v>
      </c>
      <c r="AL17" s="218">
        <v>62.759357670979597</v>
      </c>
      <c r="AM17" s="211"/>
      <c r="AN17" s="219">
        <v>61.128119223659802</v>
      </c>
      <c r="AO17" s="220">
        <v>63.695702402957401</v>
      </c>
      <c r="AP17" s="221">
        <v>62.411910813308602</v>
      </c>
      <c r="AQ17" s="211"/>
      <c r="AR17" s="222">
        <v>62.660087140216497</v>
      </c>
      <c r="AS17" s="216"/>
      <c r="AT17" s="217">
        <v>3.3530093367030598</v>
      </c>
      <c r="AU17" s="211">
        <v>1.15726413838299</v>
      </c>
      <c r="AV17" s="211">
        <v>2.1752964374052901</v>
      </c>
      <c r="AW17" s="211">
        <v>-1.67677155242559</v>
      </c>
      <c r="AX17" s="211">
        <v>-1.88710586788045</v>
      </c>
      <c r="AY17" s="218">
        <v>0.48550480686595299</v>
      </c>
      <c r="AZ17" s="211"/>
      <c r="BA17" s="219">
        <v>-2.0196580200068199</v>
      </c>
      <c r="BB17" s="220">
        <v>-4.6862848139380597</v>
      </c>
      <c r="BC17" s="221">
        <v>-3.3987782087379599</v>
      </c>
      <c r="BD17" s="211"/>
      <c r="BE17" s="222">
        <v>-0.65133357749076504</v>
      </c>
    </row>
    <row r="18" spans="1:57" x14ac:dyDescent="0.25">
      <c r="A18" s="21" t="s">
        <v>27</v>
      </c>
      <c r="B18" s="3" t="str">
        <f t="shared" si="0"/>
        <v>I-95 Fredericksburg, VA</v>
      </c>
      <c r="C18" s="3"/>
      <c r="D18" s="24" t="s">
        <v>16</v>
      </c>
      <c r="E18" s="27" t="s">
        <v>17</v>
      </c>
      <c r="F18" s="3"/>
      <c r="G18" s="217">
        <v>50.9446470003314</v>
      </c>
      <c r="H18" s="211">
        <v>59.7613523367583</v>
      </c>
      <c r="I18" s="211">
        <v>63.539940338084101</v>
      </c>
      <c r="J18" s="211">
        <v>65.130924759695006</v>
      </c>
      <c r="K18" s="211">
        <v>64.887857695282193</v>
      </c>
      <c r="L18" s="218">
        <v>60.852944426030199</v>
      </c>
      <c r="M18" s="211"/>
      <c r="N18" s="219">
        <v>76.201524693403996</v>
      </c>
      <c r="O18" s="220">
        <v>82.410783338857499</v>
      </c>
      <c r="P18" s="221">
        <v>79.306154016130805</v>
      </c>
      <c r="Q18" s="211"/>
      <c r="R18" s="222">
        <v>66.125290023201799</v>
      </c>
      <c r="S18" s="216"/>
      <c r="T18" s="217">
        <v>-3.1659292404211801</v>
      </c>
      <c r="U18" s="211">
        <v>-6.2106722586227603</v>
      </c>
      <c r="V18" s="211">
        <v>-8.5434723903711802</v>
      </c>
      <c r="W18" s="211">
        <v>-11.6636827135723</v>
      </c>
      <c r="X18" s="211">
        <v>-8.4565115077487096</v>
      </c>
      <c r="Y18" s="218">
        <v>-7.9149766008235298</v>
      </c>
      <c r="Z18" s="211"/>
      <c r="AA18" s="219">
        <v>4.9631903099096899</v>
      </c>
      <c r="AB18" s="220">
        <v>2.4032097471882601</v>
      </c>
      <c r="AC18" s="221">
        <v>3.6173218399653502</v>
      </c>
      <c r="AD18" s="211"/>
      <c r="AE18" s="222">
        <v>-4.26381651515727</v>
      </c>
      <c r="AF18" s="30"/>
      <c r="AG18" s="217">
        <v>45.481162302507997</v>
      </c>
      <c r="AH18" s="211">
        <v>53.756490995470102</v>
      </c>
      <c r="AI18" s="211">
        <v>59.305601590984402</v>
      </c>
      <c r="AJ18" s="211">
        <v>58.3139984532095</v>
      </c>
      <c r="AK18" s="211">
        <v>57.250580046403698</v>
      </c>
      <c r="AL18" s="218">
        <v>54.821566677715097</v>
      </c>
      <c r="AM18" s="211"/>
      <c r="AN18" s="219">
        <v>67.719036570544603</v>
      </c>
      <c r="AO18" s="220">
        <v>71.232460501602006</v>
      </c>
      <c r="AP18" s="221">
        <v>69.475748536073297</v>
      </c>
      <c r="AQ18" s="211"/>
      <c r="AR18" s="222">
        <v>59.008475780103197</v>
      </c>
      <c r="AS18" s="216"/>
      <c r="AT18" s="217">
        <v>-4.29622105648264</v>
      </c>
      <c r="AU18" s="211">
        <v>-2.95529666457448</v>
      </c>
      <c r="AV18" s="211">
        <v>0.3133422148085</v>
      </c>
      <c r="AW18" s="211">
        <v>-7.4177988398890298</v>
      </c>
      <c r="AX18" s="211">
        <v>-7.3528211378104897</v>
      </c>
      <c r="AY18" s="218">
        <v>-4.4311463438758203</v>
      </c>
      <c r="AZ18" s="211"/>
      <c r="BA18" s="219">
        <v>-2.3184539849368999</v>
      </c>
      <c r="BB18" s="220">
        <v>-2.3182092023652001</v>
      </c>
      <c r="BC18" s="221">
        <v>-2.3183284991095201</v>
      </c>
      <c r="BD18" s="211"/>
      <c r="BE18" s="222">
        <v>-3.7198420327222501</v>
      </c>
    </row>
    <row r="19" spans="1:57" x14ac:dyDescent="0.25">
      <c r="A19" s="21" t="s">
        <v>28</v>
      </c>
      <c r="B19" s="3" t="str">
        <f t="shared" si="0"/>
        <v>Dulles Airport Area, VA</v>
      </c>
      <c r="C19" s="3"/>
      <c r="D19" s="24" t="s">
        <v>16</v>
      </c>
      <c r="E19" s="27" t="s">
        <v>17</v>
      </c>
      <c r="F19" s="3"/>
      <c r="G19" s="217">
        <v>48.089908426602499</v>
      </c>
      <c r="H19" s="211">
        <v>67.181574322449293</v>
      </c>
      <c r="I19" s="211">
        <v>76.958653223568504</v>
      </c>
      <c r="J19" s="211">
        <v>76.699657755989193</v>
      </c>
      <c r="K19" s="211">
        <v>70.243270742761993</v>
      </c>
      <c r="L19" s="218">
        <v>67.834612894274301</v>
      </c>
      <c r="M19" s="211"/>
      <c r="N19" s="219">
        <v>67.098325779298804</v>
      </c>
      <c r="O19" s="220">
        <v>64.573119970400498</v>
      </c>
      <c r="P19" s="221">
        <v>65.835722874849594</v>
      </c>
      <c r="Q19" s="211"/>
      <c r="R19" s="222">
        <v>67.263501460152995</v>
      </c>
      <c r="S19" s="216"/>
      <c r="T19" s="217">
        <v>-9.8089637727728292</v>
      </c>
      <c r="U19" s="211">
        <v>-10.4302318822232</v>
      </c>
      <c r="V19" s="211">
        <v>-4.7995632148720802</v>
      </c>
      <c r="W19" s="211">
        <v>-5.9476803462092702</v>
      </c>
      <c r="X19" s="211">
        <v>-2.01077674074407</v>
      </c>
      <c r="Y19" s="218">
        <v>-6.4086889944193999</v>
      </c>
      <c r="Z19" s="211"/>
      <c r="AA19" s="219">
        <v>-5.0536174006216603</v>
      </c>
      <c r="AB19" s="220">
        <v>-15.363691318169501</v>
      </c>
      <c r="AC19" s="221">
        <v>-10.4059652040708</v>
      </c>
      <c r="AD19" s="211"/>
      <c r="AE19" s="222">
        <v>-7.5620085526094201</v>
      </c>
      <c r="AF19" s="30"/>
      <c r="AG19" s="217">
        <v>52.576079918601401</v>
      </c>
      <c r="AH19" s="211">
        <v>67.963185644251197</v>
      </c>
      <c r="AI19" s="211">
        <v>77.978447877162097</v>
      </c>
      <c r="AJ19" s="211">
        <v>75.1595597077051</v>
      </c>
      <c r="AK19" s="211">
        <v>65.690037924336295</v>
      </c>
      <c r="AL19" s="218">
        <v>67.873462214411205</v>
      </c>
      <c r="AM19" s="211"/>
      <c r="AN19" s="219">
        <v>62.510406067893797</v>
      </c>
      <c r="AO19" s="220">
        <v>64.850615114235495</v>
      </c>
      <c r="AP19" s="221">
        <v>63.680510591064603</v>
      </c>
      <c r="AQ19" s="211"/>
      <c r="AR19" s="222">
        <v>66.675476036312205</v>
      </c>
      <c r="AS19" s="216"/>
      <c r="AT19" s="217">
        <v>1.8246515412476401</v>
      </c>
      <c r="AU19" s="211">
        <v>1.5978308368826399</v>
      </c>
      <c r="AV19" s="211">
        <v>5.8079991660769501</v>
      </c>
      <c r="AW19" s="211">
        <v>1.8258092772533101</v>
      </c>
      <c r="AX19" s="211">
        <v>-0.18314586164772001</v>
      </c>
      <c r="AY19" s="218">
        <v>2.2656450418516401</v>
      </c>
      <c r="AZ19" s="211"/>
      <c r="BA19" s="219">
        <v>-6.5336216200643102</v>
      </c>
      <c r="BB19" s="220">
        <v>-8.0768853360757404</v>
      </c>
      <c r="BC19" s="221">
        <v>-7.3258521646213302</v>
      </c>
      <c r="BD19" s="211"/>
      <c r="BE19" s="222">
        <v>-0.54324322462795804</v>
      </c>
    </row>
    <row r="20" spans="1:57" x14ac:dyDescent="0.25">
      <c r="A20" s="21" t="s">
        <v>29</v>
      </c>
      <c r="B20" s="3" t="str">
        <f t="shared" si="0"/>
        <v>Williamsburg, VA</v>
      </c>
      <c r="C20" s="3"/>
      <c r="D20" s="24" t="s">
        <v>16</v>
      </c>
      <c r="E20" s="27" t="s">
        <v>17</v>
      </c>
      <c r="F20" s="3"/>
      <c r="G20" s="217">
        <v>33.091341077085502</v>
      </c>
      <c r="H20" s="211">
        <v>40.351108764519502</v>
      </c>
      <c r="I20" s="211">
        <v>41.314677930306203</v>
      </c>
      <c r="J20" s="211">
        <v>39.017951425554301</v>
      </c>
      <c r="K20" s="211">
        <v>41.209081309398002</v>
      </c>
      <c r="L20" s="218">
        <v>38.996832101372704</v>
      </c>
      <c r="M20" s="211"/>
      <c r="N20" s="219">
        <v>60.150475184793997</v>
      </c>
      <c r="O20" s="220">
        <v>64.849524815205896</v>
      </c>
      <c r="P20" s="221">
        <v>62.5</v>
      </c>
      <c r="Q20" s="211"/>
      <c r="R20" s="222">
        <v>45.7120229295519</v>
      </c>
      <c r="S20" s="216"/>
      <c r="T20" s="217">
        <v>-4.9556970567919203</v>
      </c>
      <c r="U20" s="211">
        <v>2.7265814598231399</v>
      </c>
      <c r="V20" s="211">
        <v>-5.1834967294864498</v>
      </c>
      <c r="W20" s="211">
        <v>-13.544910414374799</v>
      </c>
      <c r="X20" s="211">
        <v>-6.7148500136884497</v>
      </c>
      <c r="Y20" s="218">
        <v>-5.7940310964118504</v>
      </c>
      <c r="Z20" s="211"/>
      <c r="AA20" s="219">
        <v>-0.37944278954545302</v>
      </c>
      <c r="AB20" s="220">
        <v>2.34463325514835</v>
      </c>
      <c r="AC20" s="221">
        <v>1.0154431986460699</v>
      </c>
      <c r="AD20" s="211"/>
      <c r="AE20" s="222">
        <v>-3.24617143814306</v>
      </c>
      <c r="AF20" s="30"/>
      <c r="AG20" s="217">
        <v>31.3324973600844</v>
      </c>
      <c r="AH20" s="211">
        <v>34.134107708553302</v>
      </c>
      <c r="AI20" s="211">
        <v>33.206837381203798</v>
      </c>
      <c r="AJ20" s="211">
        <v>33.276135163674702</v>
      </c>
      <c r="AK20" s="211">
        <v>35.912750791974602</v>
      </c>
      <c r="AL20" s="218">
        <v>33.572465681098201</v>
      </c>
      <c r="AM20" s="211"/>
      <c r="AN20" s="219">
        <v>51.0856652587117</v>
      </c>
      <c r="AO20" s="220">
        <v>56.184002111932401</v>
      </c>
      <c r="AP20" s="221">
        <v>53.634833685322</v>
      </c>
      <c r="AQ20" s="211"/>
      <c r="AR20" s="222">
        <v>39.304570825162102</v>
      </c>
      <c r="AS20" s="216"/>
      <c r="AT20" s="217">
        <v>-5.5704632403009002</v>
      </c>
      <c r="AU20" s="211">
        <v>1.0516216886632299</v>
      </c>
      <c r="AV20" s="211">
        <v>-7.30742409893677</v>
      </c>
      <c r="AW20" s="211">
        <v>-10.9171951116986</v>
      </c>
      <c r="AX20" s="211">
        <v>-9.8675966630878804</v>
      </c>
      <c r="AY20" s="218">
        <v>-6.7343455617158998</v>
      </c>
      <c r="AZ20" s="211"/>
      <c r="BA20" s="219">
        <v>-15.3296760809062</v>
      </c>
      <c r="BB20" s="220">
        <v>-12.5518350925874</v>
      </c>
      <c r="BC20" s="221">
        <v>-13.8971251489693</v>
      </c>
      <c r="BD20" s="211"/>
      <c r="BE20" s="222">
        <v>-9.6595546168354502</v>
      </c>
    </row>
    <row r="21" spans="1:57" x14ac:dyDescent="0.25">
      <c r="A21" s="21" t="s">
        <v>30</v>
      </c>
      <c r="B21" s="3" t="str">
        <f t="shared" si="0"/>
        <v>Virginia Beach, VA</v>
      </c>
      <c r="C21" s="3"/>
      <c r="D21" s="24" t="s">
        <v>16</v>
      </c>
      <c r="E21" s="27" t="s">
        <v>17</v>
      </c>
      <c r="F21" s="3"/>
      <c r="G21" s="217">
        <v>40.158952781673598</v>
      </c>
      <c r="H21" s="211">
        <v>49.322113136979802</v>
      </c>
      <c r="I21" s="211">
        <v>45.745675549322101</v>
      </c>
      <c r="J21" s="211">
        <v>47.5299984416393</v>
      </c>
      <c r="K21" s="211">
        <v>51.347981923016903</v>
      </c>
      <c r="L21" s="218">
        <v>46.820944366526398</v>
      </c>
      <c r="M21" s="211"/>
      <c r="N21" s="219">
        <v>79.624435094280798</v>
      </c>
      <c r="O21" s="220">
        <v>80.185444911952601</v>
      </c>
      <c r="P21" s="221">
        <v>79.904940003116707</v>
      </c>
      <c r="Q21" s="211"/>
      <c r="R21" s="222">
        <v>56.273514548409302</v>
      </c>
      <c r="S21" s="216"/>
      <c r="T21" s="217">
        <v>5.5199089822121801</v>
      </c>
      <c r="U21" s="211">
        <v>13.1020874531069</v>
      </c>
      <c r="V21" s="211">
        <v>3.3910790666981598</v>
      </c>
      <c r="W21" s="211">
        <v>-3.8209385654385701</v>
      </c>
      <c r="X21" s="211">
        <v>-2.1210355071517899</v>
      </c>
      <c r="Y21" s="218">
        <v>2.77177089598205</v>
      </c>
      <c r="Z21" s="211"/>
      <c r="AA21" s="219">
        <v>12.535868266583501</v>
      </c>
      <c r="AB21" s="220">
        <v>7.8294596976464099</v>
      </c>
      <c r="AC21" s="221">
        <v>10.1241493948366</v>
      </c>
      <c r="AD21" s="211"/>
      <c r="AE21" s="222">
        <v>5.6329581184460302</v>
      </c>
      <c r="AF21" s="30"/>
      <c r="AG21" s="217">
        <v>38.631442182763102</v>
      </c>
      <c r="AH21" s="211">
        <v>43.062719004685199</v>
      </c>
      <c r="AI21" s="211">
        <v>44.095249368686801</v>
      </c>
      <c r="AJ21" s="211">
        <v>44.3379103535353</v>
      </c>
      <c r="AK21" s="211">
        <v>47.705571338383798</v>
      </c>
      <c r="AL21" s="218">
        <v>43.564219821808699</v>
      </c>
      <c r="AM21" s="211"/>
      <c r="AN21" s="219">
        <v>68.213315484861596</v>
      </c>
      <c r="AO21" s="220">
        <v>71.176539773395504</v>
      </c>
      <c r="AP21" s="221">
        <v>69.698070954307894</v>
      </c>
      <c r="AQ21" s="211"/>
      <c r="AR21" s="222">
        <v>51.0493090876355</v>
      </c>
      <c r="AS21" s="216"/>
      <c r="AT21" s="217">
        <v>-5.4786847498249198</v>
      </c>
      <c r="AU21" s="211">
        <v>-3.16920758183339</v>
      </c>
      <c r="AV21" s="211">
        <v>-4.1715809086415598</v>
      </c>
      <c r="AW21" s="211">
        <v>-10.876464049636001</v>
      </c>
      <c r="AX21" s="211">
        <v>-14.878459328391701</v>
      </c>
      <c r="AY21" s="218">
        <v>-8.1506620646540409</v>
      </c>
      <c r="AZ21" s="211"/>
      <c r="BA21" s="219">
        <v>-5.48995709633666</v>
      </c>
      <c r="BB21" s="220">
        <v>-3.3558549351911999</v>
      </c>
      <c r="BC21" s="221">
        <v>-4.4078212621369399</v>
      </c>
      <c r="BD21" s="211"/>
      <c r="BE21" s="222">
        <v>-6.7106896181006803</v>
      </c>
    </row>
    <row r="22" spans="1:57" x14ac:dyDescent="0.25">
      <c r="A22" s="34" t="s">
        <v>31</v>
      </c>
      <c r="B22" s="3" t="str">
        <f t="shared" si="0"/>
        <v>Norfolk/Portsmouth, VA</v>
      </c>
      <c r="C22" s="3"/>
      <c r="D22" s="24" t="s">
        <v>16</v>
      </c>
      <c r="E22" s="27" t="s">
        <v>17</v>
      </c>
      <c r="F22" s="3"/>
      <c r="G22" s="217">
        <v>56.6865566865566</v>
      </c>
      <c r="H22" s="211">
        <v>64.619164619164593</v>
      </c>
      <c r="I22" s="211">
        <v>66.479466479466396</v>
      </c>
      <c r="J22" s="211">
        <v>64.970164970164902</v>
      </c>
      <c r="K22" s="211">
        <v>64.654264654264594</v>
      </c>
      <c r="L22" s="218">
        <v>63.481923481923403</v>
      </c>
      <c r="M22" s="211"/>
      <c r="N22" s="219">
        <v>71.375921375921294</v>
      </c>
      <c r="O22" s="220">
        <v>68.006318006317997</v>
      </c>
      <c r="P22" s="221">
        <v>69.691119691119596</v>
      </c>
      <c r="Q22" s="211"/>
      <c r="R22" s="222">
        <v>65.255979541693804</v>
      </c>
      <c r="S22" s="216"/>
      <c r="T22" s="217">
        <v>1.8460712177162999</v>
      </c>
      <c r="U22" s="211">
        <v>10.051794876697601</v>
      </c>
      <c r="V22" s="211">
        <v>9.4525938275938195</v>
      </c>
      <c r="W22" s="211">
        <v>-1.1814384709332499</v>
      </c>
      <c r="X22" s="211">
        <v>-4.9152840830276796</v>
      </c>
      <c r="Y22" s="218">
        <v>2.76890423698207</v>
      </c>
      <c r="Z22" s="211"/>
      <c r="AA22" s="219">
        <v>1.2033373109874399</v>
      </c>
      <c r="AB22" s="220">
        <v>-4.3135634381925101</v>
      </c>
      <c r="AC22" s="221">
        <v>-1.56572643850787</v>
      </c>
      <c r="AD22" s="211"/>
      <c r="AE22" s="222">
        <v>1.4063308160300001</v>
      </c>
      <c r="AF22" s="30"/>
      <c r="AG22" s="217">
        <v>54.975429975429897</v>
      </c>
      <c r="AH22" s="211">
        <v>60.885398385398297</v>
      </c>
      <c r="AI22" s="211">
        <v>61.894524394524304</v>
      </c>
      <c r="AJ22" s="211">
        <v>62.442962442962397</v>
      </c>
      <c r="AK22" s="211">
        <v>61.087223587223498</v>
      </c>
      <c r="AL22" s="218">
        <v>60.257107757107697</v>
      </c>
      <c r="AM22" s="211"/>
      <c r="AN22" s="219">
        <v>70.573008073007998</v>
      </c>
      <c r="AO22" s="220">
        <v>70.840645840645806</v>
      </c>
      <c r="AP22" s="221">
        <v>70.706826956826902</v>
      </c>
      <c r="AQ22" s="211"/>
      <c r="AR22" s="222">
        <v>63.242741814170301</v>
      </c>
      <c r="AS22" s="216"/>
      <c r="AT22" s="217">
        <v>9.7868549829592197</v>
      </c>
      <c r="AU22" s="211">
        <v>8.8913772789303103</v>
      </c>
      <c r="AV22" s="211">
        <v>5.6883018395509897</v>
      </c>
      <c r="AW22" s="211">
        <v>2.0318633930522698</v>
      </c>
      <c r="AX22" s="211">
        <v>-2.6505245172098499</v>
      </c>
      <c r="AY22" s="218">
        <v>4.4310930472086598</v>
      </c>
      <c r="AZ22" s="211"/>
      <c r="BA22" s="219">
        <v>-0.50534788517940099</v>
      </c>
      <c r="BB22" s="220">
        <v>-4.4826362954325001</v>
      </c>
      <c r="BC22" s="221">
        <v>-2.5383126491411301</v>
      </c>
      <c r="BD22" s="211"/>
      <c r="BE22" s="222">
        <v>2.09889474635591</v>
      </c>
    </row>
    <row r="23" spans="1:57" x14ac:dyDescent="0.25">
      <c r="A23" s="35" t="s">
        <v>32</v>
      </c>
      <c r="B23" s="3" t="str">
        <f t="shared" si="0"/>
        <v>Newport News/Hampton, VA</v>
      </c>
      <c r="C23" s="3"/>
      <c r="D23" s="24" t="s">
        <v>16</v>
      </c>
      <c r="E23" s="27" t="s">
        <v>17</v>
      </c>
      <c r="F23" s="3"/>
      <c r="G23" s="217">
        <v>52.100721459895297</v>
      </c>
      <c r="H23" s="211">
        <v>58.480690338095897</v>
      </c>
      <c r="I23" s="211">
        <v>60.418729664733299</v>
      </c>
      <c r="J23" s="211">
        <v>61.635309096053099</v>
      </c>
      <c r="K23" s="211">
        <v>60.0650728533031</v>
      </c>
      <c r="L23" s="218">
        <v>58.5401046824161</v>
      </c>
      <c r="M23" s="211"/>
      <c r="N23" s="219">
        <v>65.709435563728903</v>
      </c>
      <c r="O23" s="220">
        <v>65.483095204413601</v>
      </c>
      <c r="P23" s="221">
        <v>65.596265384071202</v>
      </c>
      <c r="Q23" s="211"/>
      <c r="R23" s="222">
        <v>60.5561505971747</v>
      </c>
      <c r="S23" s="216"/>
      <c r="T23" s="217">
        <v>0.51855895196506496</v>
      </c>
      <c r="U23" s="211">
        <v>-4.9873592277637302</v>
      </c>
      <c r="V23" s="211">
        <v>-5.9665345662703597</v>
      </c>
      <c r="W23" s="211">
        <v>-2.0678804225668599</v>
      </c>
      <c r="X23" s="211">
        <v>-2.9041847701806498</v>
      </c>
      <c r="Y23" s="218">
        <v>-3.21811123064689</v>
      </c>
      <c r="Z23" s="211"/>
      <c r="AA23" s="219">
        <v>9.7589792060491405</v>
      </c>
      <c r="AB23" s="220">
        <v>4.2567567567567499</v>
      </c>
      <c r="AC23" s="221">
        <v>6.9418819188191803</v>
      </c>
      <c r="AD23" s="211"/>
      <c r="AE23" s="222">
        <v>-0.28618016039399602</v>
      </c>
      <c r="AF23" s="30"/>
      <c r="AG23" s="217">
        <v>49.179516197481902</v>
      </c>
      <c r="AH23" s="211">
        <v>55.347890573746497</v>
      </c>
      <c r="AI23" s="211">
        <v>59.177574132090001</v>
      </c>
      <c r="AJ23" s="211">
        <v>62.905613302245598</v>
      </c>
      <c r="AK23" s="211">
        <v>62.808545417987702</v>
      </c>
      <c r="AL23" s="218">
        <v>57.883827924710303</v>
      </c>
      <c r="AM23" s="211"/>
      <c r="AN23" s="219">
        <v>67.962593626659896</v>
      </c>
      <c r="AO23" s="220">
        <v>67.4520170862437</v>
      </c>
      <c r="AP23" s="221">
        <v>67.707305356451798</v>
      </c>
      <c r="AQ23" s="211"/>
      <c r="AR23" s="222">
        <v>60.690535762350798</v>
      </c>
      <c r="AS23" s="216"/>
      <c r="AT23" s="217">
        <v>2.0065619107997601</v>
      </c>
      <c r="AU23" s="211">
        <v>-1.3878310939504499</v>
      </c>
      <c r="AV23" s="211">
        <v>-2.2521101955002498</v>
      </c>
      <c r="AW23" s="211">
        <v>-0.89214410015947199</v>
      </c>
      <c r="AX23" s="211">
        <v>-2.4275574632061501</v>
      </c>
      <c r="AY23" s="218">
        <v>-1.12867737801768</v>
      </c>
      <c r="AZ23" s="211"/>
      <c r="BA23" s="219">
        <v>-1.95927210052838</v>
      </c>
      <c r="BB23" s="220">
        <v>-3.05998754362549</v>
      </c>
      <c r="BC23" s="221">
        <v>-2.5106616456296802</v>
      </c>
      <c r="BD23" s="211"/>
      <c r="BE23" s="222">
        <v>-1.58892484319366</v>
      </c>
    </row>
    <row r="24" spans="1:57" x14ac:dyDescent="0.25">
      <c r="A24" s="36" t="s">
        <v>33</v>
      </c>
      <c r="B24" s="3" t="str">
        <f t="shared" si="0"/>
        <v>Chesapeake/Suffolk, VA</v>
      </c>
      <c r="C24" s="3"/>
      <c r="D24" s="25" t="s">
        <v>16</v>
      </c>
      <c r="E24" s="28" t="s">
        <v>17</v>
      </c>
      <c r="F24" s="3"/>
      <c r="G24" s="223">
        <v>53.834561286001303</v>
      </c>
      <c r="H24" s="224">
        <v>65.622906898861302</v>
      </c>
      <c r="I24" s="224">
        <v>68.101138647019397</v>
      </c>
      <c r="J24" s="224">
        <v>69.273275284661693</v>
      </c>
      <c r="K24" s="224">
        <v>69.172806430006602</v>
      </c>
      <c r="L24" s="225">
        <v>65.200937709310097</v>
      </c>
      <c r="M24" s="211"/>
      <c r="N24" s="226">
        <v>78.164768921634206</v>
      </c>
      <c r="O24" s="227">
        <v>79.604822505023407</v>
      </c>
      <c r="P24" s="228">
        <v>78.884795713328799</v>
      </c>
      <c r="Q24" s="211"/>
      <c r="R24" s="229">
        <v>69.110611424743993</v>
      </c>
      <c r="S24" s="216"/>
      <c r="T24" s="223">
        <v>-4.5876336854319399</v>
      </c>
      <c r="U24" s="224">
        <v>-0.65160020388472495</v>
      </c>
      <c r="V24" s="224">
        <v>1.8015735815984399</v>
      </c>
      <c r="W24" s="224">
        <v>4.7384544410577396</v>
      </c>
      <c r="X24" s="224">
        <v>7.6947441473865901</v>
      </c>
      <c r="Y24" s="225">
        <v>1.9586545419346799</v>
      </c>
      <c r="Z24" s="211"/>
      <c r="AA24" s="226">
        <v>10.2955911864361</v>
      </c>
      <c r="AB24" s="227">
        <v>5.0379039860928696</v>
      </c>
      <c r="AC24" s="228">
        <v>7.5785851484538798</v>
      </c>
      <c r="AD24" s="211"/>
      <c r="AE24" s="229">
        <v>3.7258005989530698</v>
      </c>
      <c r="AF24" s="31"/>
      <c r="AG24" s="223">
        <v>53.922471533824499</v>
      </c>
      <c r="AH24" s="224">
        <v>63.688881446751502</v>
      </c>
      <c r="AI24" s="224">
        <v>65.363362357669104</v>
      </c>
      <c r="AJ24" s="224">
        <v>65.715003348961801</v>
      </c>
      <c r="AK24" s="224">
        <v>63.412592096450098</v>
      </c>
      <c r="AL24" s="225">
        <v>62.420462156731404</v>
      </c>
      <c r="AM24" s="211"/>
      <c r="AN24" s="226">
        <v>71.127762893503004</v>
      </c>
      <c r="AO24" s="227">
        <v>72.325016744809105</v>
      </c>
      <c r="AP24" s="228">
        <v>71.726389819155997</v>
      </c>
      <c r="AQ24" s="211"/>
      <c r="AR24" s="229">
        <v>65.079298631709804</v>
      </c>
      <c r="AS24" s="40"/>
      <c r="AT24" s="223">
        <v>-1.8977952384232899</v>
      </c>
      <c r="AU24" s="224">
        <v>0.44093717888941902</v>
      </c>
      <c r="AV24" s="224">
        <v>-2.2658904320272599</v>
      </c>
      <c r="AW24" s="224">
        <v>-3.5018322034815599</v>
      </c>
      <c r="AX24" s="224">
        <v>-2.3582091775831202</v>
      </c>
      <c r="AY24" s="225">
        <v>-1.94635381668562</v>
      </c>
      <c r="AZ24" s="211"/>
      <c r="BA24" s="226">
        <v>1.4179957642910599</v>
      </c>
      <c r="BB24" s="227">
        <v>-1.8048161636551501</v>
      </c>
      <c r="BC24" s="228">
        <v>-0.232870253038122</v>
      </c>
      <c r="BD24" s="211"/>
      <c r="BE24" s="229">
        <v>-1.4131669484373599</v>
      </c>
    </row>
    <row r="25" spans="1:57" ht="13" x14ac:dyDescent="0.3">
      <c r="A25" s="35" t="s">
        <v>105</v>
      </c>
      <c r="B25" s="3" t="s">
        <v>105</v>
      </c>
      <c r="C25" s="9"/>
      <c r="D25" s="23" t="s">
        <v>16</v>
      </c>
      <c r="E25" s="26" t="s">
        <v>17</v>
      </c>
      <c r="F25" s="3"/>
      <c r="G25" s="208">
        <v>31.575433911882499</v>
      </c>
      <c r="H25" s="209">
        <v>52.603471295059997</v>
      </c>
      <c r="I25" s="209">
        <v>64.753004005340401</v>
      </c>
      <c r="J25" s="209">
        <v>75.734312416555397</v>
      </c>
      <c r="K25" s="209">
        <v>83.644859813084096</v>
      </c>
      <c r="L25" s="210">
        <v>61.662216288384499</v>
      </c>
      <c r="M25" s="211"/>
      <c r="N25" s="212">
        <v>94.492656875834399</v>
      </c>
      <c r="O25" s="213">
        <v>94.192256341789005</v>
      </c>
      <c r="P25" s="214">
        <v>94.342456608811702</v>
      </c>
      <c r="Q25" s="211"/>
      <c r="R25" s="215">
        <v>70.999427808506496</v>
      </c>
      <c r="S25" s="216"/>
      <c r="T25" s="208">
        <v>-42.105263157894697</v>
      </c>
      <c r="U25" s="209">
        <v>-27.339787920700701</v>
      </c>
      <c r="V25" s="209">
        <v>-17.726887192536001</v>
      </c>
      <c r="W25" s="209">
        <v>16.478439425051299</v>
      </c>
      <c r="X25" s="209">
        <v>33.368813198509798</v>
      </c>
      <c r="Y25" s="210">
        <v>-7.5190228273928703</v>
      </c>
      <c r="Z25" s="211"/>
      <c r="AA25" s="212">
        <v>22.5541125541125</v>
      </c>
      <c r="AB25" s="213">
        <v>18.671152228763599</v>
      </c>
      <c r="AC25" s="214">
        <v>20.584470989761002</v>
      </c>
      <c r="AD25" s="211"/>
      <c r="AE25" s="215">
        <v>1.45816298718997</v>
      </c>
      <c r="AG25" s="208">
        <v>37.016021361815703</v>
      </c>
      <c r="AH25" s="209">
        <v>54.7062750333778</v>
      </c>
      <c r="AI25" s="209">
        <v>63.167556742323001</v>
      </c>
      <c r="AJ25" s="209">
        <v>66.438584779706204</v>
      </c>
      <c r="AK25" s="209">
        <v>69.125500667556693</v>
      </c>
      <c r="AL25" s="210">
        <v>58.090787716955901</v>
      </c>
      <c r="AM25" s="211"/>
      <c r="AN25" s="212">
        <v>81.016355140186903</v>
      </c>
      <c r="AO25" s="213">
        <v>80.9996662216288</v>
      </c>
      <c r="AP25" s="214">
        <v>81.008010680907802</v>
      </c>
      <c r="AQ25" s="211"/>
      <c r="AR25" s="215">
        <v>64.638565706656394</v>
      </c>
      <c r="AS25" s="216"/>
      <c r="AT25" s="208">
        <v>-16.538099717779801</v>
      </c>
      <c r="AU25" s="209">
        <v>-4.2640186915887801</v>
      </c>
      <c r="AV25" s="209">
        <v>-8.0752884031572503</v>
      </c>
      <c r="AW25" s="209">
        <v>13.273580879214601</v>
      </c>
      <c r="AX25" s="209">
        <v>20.249673392364599</v>
      </c>
      <c r="AY25" s="210">
        <v>1.4337335353770799</v>
      </c>
      <c r="AZ25" s="211"/>
      <c r="BA25" s="212">
        <v>7.7341322680869897</v>
      </c>
      <c r="BB25" s="213">
        <v>-3.0947389437955399</v>
      </c>
      <c r="BC25" s="214">
        <v>2.0337379788743402</v>
      </c>
      <c r="BD25" s="211"/>
      <c r="BE25" s="215">
        <v>1.64776455150435</v>
      </c>
    </row>
    <row r="26" spans="1:57" x14ac:dyDescent="0.25">
      <c r="A26" s="35" t="s">
        <v>43</v>
      </c>
      <c r="B26" s="3" t="str">
        <f t="shared" si="0"/>
        <v>Richmond North/Glen Allen, VA</v>
      </c>
      <c r="C26" s="10"/>
      <c r="D26" s="24" t="s">
        <v>16</v>
      </c>
      <c r="E26" s="27" t="s">
        <v>17</v>
      </c>
      <c r="F26" s="3"/>
      <c r="G26" s="217">
        <v>42.257879656160398</v>
      </c>
      <c r="H26" s="211">
        <v>57.524355300859497</v>
      </c>
      <c r="I26" s="211">
        <v>65.398280802292206</v>
      </c>
      <c r="J26" s="211">
        <v>68.286532951289303</v>
      </c>
      <c r="K26" s="211">
        <v>62.899713467048699</v>
      </c>
      <c r="L26" s="218">
        <v>59.273352435530001</v>
      </c>
      <c r="M26" s="211"/>
      <c r="N26" s="219">
        <v>88.2750716332378</v>
      </c>
      <c r="O26" s="220">
        <v>88.492836676217706</v>
      </c>
      <c r="P26" s="221">
        <v>88.383954154727704</v>
      </c>
      <c r="Q26" s="211"/>
      <c r="R26" s="222">
        <v>67.590667212443705</v>
      </c>
      <c r="S26" s="216"/>
      <c r="T26" s="217">
        <v>-3.0734954620283799</v>
      </c>
      <c r="U26" s="211">
        <v>-3.25074654004862</v>
      </c>
      <c r="V26" s="211">
        <v>-2.6608197333997698</v>
      </c>
      <c r="W26" s="211">
        <v>-1.4158926853288101</v>
      </c>
      <c r="X26" s="211">
        <v>-1.65860212268844</v>
      </c>
      <c r="Y26" s="218">
        <v>-2.3402992800073799</v>
      </c>
      <c r="Z26" s="211"/>
      <c r="AA26" s="219">
        <v>2.74372978306869</v>
      </c>
      <c r="AB26" s="220">
        <v>4.8388098243410402</v>
      </c>
      <c r="AC26" s="221">
        <v>3.7819876140122202</v>
      </c>
      <c r="AD26" s="211"/>
      <c r="AE26" s="222">
        <v>-0.13937748292796601</v>
      </c>
      <c r="AG26" s="217">
        <v>42.189111747851001</v>
      </c>
      <c r="AH26" s="211">
        <v>52.876790830945502</v>
      </c>
      <c r="AI26" s="211">
        <v>59.707736389684797</v>
      </c>
      <c r="AJ26" s="211">
        <v>61.595988538681901</v>
      </c>
      <c r="AK26" s="211">
        <v>54.527220630372398</v>
      </c>
      <c r="AL26" s="218">
        <v>54.1793696275071</v>
      </c>
      <c r="AM26" s="211"/>
      <c r="AN26" s="219">
        <v>70.971346704870996</v>
      </c>
      <c r="AO26" s="220">
        <v>75.106017191977003</v>
      </c>
      <c r="AP26" s="221">
        <v>73.038681948423999</v>
      </c>
      <c r="AQ26" s="211"/>
      <c r="AR26" s="222">
        <v>59.567744576340502</v>
      </c>
      <c r="AS26" s="216"/>
      <c r="AT26" s="217">
        <v>0.511960732513282</v>
      </c>
      <c r="AU26" s="211">
        <v>-2.7818927062141099</v>
      </c>
      <c r="AV26" s="211">
        <v>-4.6496610931987403</v>
      </c>
      <c r="AW26" s="211">
        <v>-2.72045097986345</v>
      </c>
      <c r="AX26" s="211">
        <v>-5.7280355610494702</v>
      </c>
      <c r="AY26" s="218">
        <v>-3.3002612844698498</v>
      </c>
      <c r="AZ26" s="211"/>
      <c r="BA26" s="219">
        <v>-9.8442496240863999</v>
      </c>
      <c r="BB26" s="220">
        <v>-8.99158857170851</v>
      </c>
      <c r="BC26" s="221">
        <v>-9.4059407846298093</v>
      </c>
      <c r="BD26" s="211"/>
      <c r="BE26" s="222">
        <v>-5.53519895402522</v>
      </c>
    </row>
    <row r="27" spans="1:57" x14ac:dyDescent="0.25">
      <c r="A27" s="21" t="s">
        <v>44</v>
      </c>
      <c r="B27" s="3" t="str">
        <f t="shared" si="0"/>
        <v>Richmond West/Midlothian, VA</v>
      </c>
      <c r="C27" s="3"/>
      <c r="D27" s="24" t="s">
        <v>16</v>
      </c>
      <c r="E27" s="27" t="s">
        <v>17</v>
      </c>
      <c r="F27" s="3"/>
      <c r="G27" s="217">
        <v>56.805239179954398</v>
      </c>
      <c r="H27" s="211">
        <v>68.878132118451006</v>
      </c>
      <c r="I27" s="211">
        <v>65.546697038724304</v>
      </c>
      <c r="J27" s="211">
        <v>60.250569476081999</v>
      </c>
      <c r="K27" s="211">
        <v>63.752847380410003</v>
      </c>
      <c r="L27" s="218">
        <v>63.046697038724297</v>
      </c>
      <c r="M27" s="211"/>
      <c r="N27" s="219">
        <v>87.129840546696997</v>
      </c>
      <c r="O27" s="220">
        <v>88.923690205011297</v>
      </c>
      <c r="P27" s="221">
        <v>88.026765375854197</v>
      </c>
      <c r="Q27" s="211"/>
      <c r="R27" s="222">
        <v>70.183859420761394</v>
      </c>
      <c r="S27" s="216"/>
      <c r="T27" s="217">
        <v>12.775579423403</v>
      </c>
      <c r="U27" s="211">
        <v>6.9880583812472299</v>
      </c>
      <c r="V27" s="211">
        <v>11.1003861003861</v>
      </c>
      <c r="W27" s="211">
        <v>-4.8561151079136602</v>
      </c>
      <c r="X27" s="211">
        <v>5.8128544423440403</v>
      </c>
      <c r="Y27" s="218">
        <v>6.0237502394177298</v>
      </c>
      <c r="Z27" s="211"/>
      <c r="AA27" s="219">
        <v>12.915129151291501</v>
      </c>
      <c r="AB27" s="220">
        <v>9.2722183344996498</v>
      </c>
      <c r="AC27" s="221">
        <v>11.0452586206896</v>
      </c>
      <c r="AD27" s="211"/>
      <c r="AE27" s="222">
        <v>7.7701436602123604</v>
      </c>
      <c r="AG27" s="217">
        <v>47.437357630979399</v>
      </c>
      <c r="AH27" s="211">
        <v>57.702164009111598</v>
      </c>
      <c r="AI27" s="211">
        <v>58.9194191343963</v>
      </c>
      <c r="AJ27" s="211">
        <v>62.421697038724297</v>
      </c>
      <c r="AK27" s="211">
        <v>60.207858769931597</v>
      </c>
      <c r="AL27" s="218">
        <v>57.337699316628701</v>
      </c>
      <c r="AM27" s="211"/>
      <c r="AN27" s="219">
        <v>70.294703872437296</v>
      </c>
      <c r="AO27" s="220">
        <v>72.152619589977206</v>
      </c>
      <c r="AP27" s="221">
        <v>71.223661731207201</v>
      </c>
      <c r="AQ27" s="211"/>
      <c r="AR27" s="222">
        <v>61.305117149365401</v>
      </c>
      <c r="AS27" s="216"/>
      <c r="AT27" s="217">
        <v>5.1104100946372197</v>
      </c>
      <c r="AU27" s="211">
        <v>4.6070460704606999</v>
      </c>
      <c r="AV27" s="211">
        <v>4.11320754716981</v>
      </c>
      <c r="AW27" s="211">
        <v>2.83804386067784</v>
      </c>
      <c r="AX27" s="211">
        <v>3.8046146293568901</v>
      </c>
      <c r="AY27" s="218">
        <v>4.0295500335795804</v>
      </c>
      <c r="AZ27" s="211"/>
      <c r="BA27" s="219">
        <v>-6.3803564656806904</v>
      </c>
      <c r="BB27" s="220">
        <v>-9.9102302017598394</v>
      </c>
      <c r="BC27" s="221">
        <v>-8.2022111106014002</v>
      </c>
      <c r="BD27" s="211"/>
      <c r="BE27" s="222">
        <v>-0.376778543453472</v>
      </c>
    </row>
    <row r="28" spans="1:57" x14ac:dyDescent="0.25">
      <c r="A28" s="21" t="s">
        <v>45</v>
      </c>
      <c r="B28" s="3" t="str">
        <f t="shared" si="0"/>
        <v>Petersburg/Chester, VA</v>
      </c>
      <c r="C28" s="3"/>
      <c r="D28" s="24" t="s">
        <v>16</v>
      </c>
      <c r="E28" s="27" t="s">
        <v>17</v>
      </c>
      <c r="F28" s="3"/>
      <c r="G28" s="217">
        <v>59.619047619047599</v>
      </c>
      <c r="H28" s="211">
        <v>71.085714285714204</v>
      </c>
      <c r="I28" s="211">
        <v>73.809523809523796</v>
      </c>
      <c r="J28" s="211">
        <v>73.657142857142802</v>
      </c>
      <c r="K28" s="211">
        <v>69.447619047619</v>
      </c>
      <c r="L28" s="218">
        <v>69.523809523809504</v>
      </c>
      <c r="M28" s="211"/>
      <c r="N28" s="219">
        <v>78.647619047619003</v>
      </c>
      <c r="O28" s="220">
        <v>81.676190476190399</v>
      </c>
      <c r="P28" s="221">
        <v>80.161904761904694</v>
      </c>
      <c r="Q28" s="211"/>
      <c r="R28" s="222">
        <v>72.563265306122403</v>
      </c>
      <c r="S28" s="216"/>
      <c r="T28" s="217">
        <v>2.4591993479419401</v>
      </c>
      <c r="U28" s="211">
        <v>4.6935160185371698</v>
      </c>
      <c r="V28" s="211">
        <v>5.8680010465724699</v>
      </c>
      <c r="W28" s="211">
        <v>4.1896350195456096</v>
      </c>
      <c r="X28" s="211">
        <v>6.7685568455886402</v>
      </c>
      <c r="Y28" s="218">
        <v>4.8480096833649604</v>
      </c>
      <c r="Z28" s="211"/>
      <c r="AA28" s="219">
        <v>3.6655438140921599</v>
      </c>
      <c r="AB28" s="220">
        <v>5.4218517864500502</v>
      </c>
      <c r="AC28" s="221">
        <v>4.5529115068460504</v>
      </c>
      <c r="AD28" s="211"/>
      <c r="AE28" s="222">
        <v>4.7546870415095999</v>
      </c>
      <c r="AG28" s="217">
        <v>50.985588972431003</v>
      </c>
      <c r="AH28" s="211">
        <v>61.234774436090198</v>
      </c>
      <c r="AI28" s="211">
        <v>63.701441102756803</v>
      </c>
      <c r="AJ28" s="211">
        <v>64.819360902255596</v>
      </c>
      <c r="AK28" s="211">
        <v>60.594987468671597</v>
      </c>
      <c r="AL28" s="218">
        <v>60.267230576441101</v>
      </c>
      <c r="AM28" s="211"/>
      <c r="AN28" s="219">
        <v>65.047243107769404</v>
      </c>
      <c r="AO28" s="220">
        <v>66.217919799498702</v>
      </c>
      <c r="AP28" s="221">
        <v>65.632581453634003</v>
      </c>
      <c r="AQ28" s="211"/>
      <c r="AR28" s="222">
        <v>61.800187969924799</v>
      </c>
      <c r="AS28" s="216"/>
      <c r="AT28" s="217">
        <v>1.6248934051003301</v>
      </c>
      <c r="AU28" s="211">
        <v>0.363852298680302</v>
      </c>
      <c r="AV28" s="211">
        <v>1.29526268070839</v>
      </c>
      <c r="AW28" s="211">
        <v>1.0277418208055999</v>
      </c>
      <c r="AX28" s="211">
        <v>0.41346445086915301</v>
      </c>
      <c r="AY28" s="218">
        <v>0.92461301337796598</v>
      </c>
      <c r="AZ28" s="211"/>
      <c r="BA28" s="219">
        <v>-2.1502020488614302</v>
      </c>
      <c r="BB28" s="220">
        <v>-5.0769750092045403</v>
      </c>
      <c r="BC28" s="221">
        <v>-3.6488526984418299</v>
      </c>
      <c r="BD28" s="211"/>
      <c r="BE28" s="222">
        <v>-0.49768349456746303</v>
      </c>
    </row>
    <row r="29" spans="1:57" x14ac:dyDescent="0.25">
      <c r="A29" s="42" t="s">
        <v>93</v>
      </c>
      <c r="B29" s="37" t="s">
        <v>70</v>
      </c>
      <c r="C29" s="3"/>
      <c r="D29" s="24" t="s">
        <v>16</v>
      </c>
      <c r="E29" s="27" t="s">
        <v>17</v>
      </c>
      <c r="F29" s="3"/>
      <c r="G29" s="217">
        <v>40.618238021638298</v>
      </c>
      <c r="H29" s="211">
        <v>54.363730036063799</v>
      </c>
      <c r="I29" s="211">
        <v>55.8990211231324</v>
      </c>
      <c r="J29" s="211">
        <v>54.755280783101398</v>
      </c>
      <c r="K29" s="211">
        <v>51.777434312210197</v>
      </c>
      <c r="L29" s="218">
        <v>51.482740855229203</v>
      </c>
      <c r="M29" s="211"/>
      <c r="N29" s="219">
        <v>55.2910870685213</v>
      </c>
      <c r="O29" s="220">
        <v>55.991756826378101</v>
      </c>
      <c r="P29" s="221">
        <v>55.6414219474497</v>
      </c>
      <c r="Q29" s="211"/>
      <c r="R29" s="222">
        <v>52.6709354530065</v>
      </c>
      <c r="S29" s="216"/>
      <c r="T29" s="217">
        <v>8.3002408652581501</v>
      </c>
      <c r="U29" s="211">
        <v>10.0822478533855</v>
      </c>
      <c r="V29" s="211">
        <v>13.071690828817101</v>
      </c>
      <c r="W29" s="211">
        <v>7.0978441755155197</v>
      </c>
      <c r="X29" s="211">
        <v>2.9108706852138</v>
      </c>
      <c r="Y29" s="218">
        <v>8.2634818879541498</v>
      </c>
      <c r="Z29" s="211"/>
      <c r="AA29" s="219">
        <v>3.0781533760417998</v>
      </c>
      <c r="AB29" s="220">
        <v>1.7337435003437001</v>
      </c>
      <c r="AC29" s="221">
        <v>2.3973039601052499</v>
      </c>
      <c r="AD29" s="211"/>
      <c r="AE29" s="222">
        <v>6.4232924064180201</v>
      </c>
      <c r="AG29" s="217">
        <v>39.029388115062297</v>
      </c>
      <c r="AH29" s="211">
        <v>49.153113895157297</v>
      </c>
      <c r="AI29" s="211">
        <v>51.010297512515201</v>
      </c>
      <c r="AJ29" s="211">
        <v>51.222991725676302</v>
      </c>
      <c r="AK29" s="211">
        <v>49.111612585272198</v>
      </c>
      <c r="AL29" s="218">
        <v>47.905480766736702</v>
      </c>
      <c r="AM29" s="211"/>
      <c r="AN29" s="219">
        <v>55.331621404300499</v>
      </c>
      <c r="AO29" s="220">
        <v>54.787536876973199</v>
      </c>
      <c r="AP29" s="221">
        <v>55.059265496469898</v>
      </c>
      <c r="AQ29" s="211"/>
      <c r="AR29" s="222">
        <v>49.951103867239503</v>
      </c>
      <c r="AS29" s="216"/>
      <c r="AT29" s="217">
        <v>6.1890446036684299</v>
      </c>
      <c r="AU29" s="211">
        <v>6.2849226535551201</v>
      </c>
      <c r="AV29" s="211">
        <v>5.9977728483273003</v>
      </c>
      <c r="AW29" s="211">
        <v>2.1054977427186898</v>
      </c>
      <c r="AX29" s="211">
        <v>0.31190417838102502</v>
      </c>
      <c r="AY29" s="218">
        <v>4.0289331288939101</v>
      </c>
      <c r="AZ29" s="211"/>
      <c r="BA29" s="219">
        <v>2.0203494729409801</v>
      </c>
      <c r="BB29" s="220">
        <v>-1.03816443921753</v>
      </c>
      <c r="BC29" s="221">
        <v>0.47480286162077301</v>
      </c>
      <c r="BD29" s="211"/>
      <c r="BE29" s="222">
        <v>2.8773929542813299</v>
      </c>
    </row>
    <row r="30" spans="1:57" x14ac:dyDescent="0.25">
      <c r="A30" s="21" t="s">
        <v>47</v>
      </c>
      <c r="B30" s="3" t="str">
        <f t="shared" si="0"/>
        <v>Roanoke, VA</v>
      </c>
      <c r="C30" s="3"/>
      <c r="D30" s="24" t="s">
        <v>16</v>
      </c>
      <c r="E30" s="27" t="s">
        <v>17</v>
      </c>
      <c r="F30" s="3"/>
      <c r="G30" s="217">
        <v>45.204262877442197</v>
      </c>
      <c r="H30" s="211">
        <v>58.880994671403101</v>
      </c>
      <c r="I30" s="211">
        <v>60.301953818827698</v>
      </c>
      <c r="J30" s="211">
        <v>55.861456483126098</v>
      </c>
      <c r="K30" s="211">
        <v>50.923623445825903</v>
      </c>
      <c r="L30" s="218">
        <v>54.234458259325002</v>
      </c>
      <c r="M30" s="211"/>
      <c r="N30" s="219">
        <v>64.777975133214895</v>
      </c>
      <c r="O30" s="220">
        <v>63.445825932504398</v>
      </c>
      <c r="P30" s="221">
        <v>64.111900532859593</v>
      </c>
      <c r="Q30" s="211"/>
      <c r="R30" s="222">
        <v>57.056584623192002</v>
      </c>
      <c r="S30" s="216"/>
      <c r="T30" s="217">
        <v>7.5319476615438203</v>
      </c>
      <c r="U30" s="211">
        <v>4.0439905842542396</v>
      </c>
      <c r="V30" s="211">
        <v>-1.42880623525357</v>
      </c>
      <c r="W30" s="211">
        <v>-7.8622482826510298</v>
      </c>
      <c r="X30" s="211">
        <v>-14.3820196532567</v>
      </c>
      <c r="Y30" s="218">
        <v>-3.1224251604697399</v>
      </c>
      <c r="Z30" s="211"/>
      <c r="AA30" s="219">
        <v>8.7777343849999703</v>
      </c>
      <c r="AB30" s="220">
        <v>5.6980051129888301</v>
      </c>
      <c r="AC30" s="221">
        <v>7.2317554422540002</v>
      </c>
      <c r="AD30" s="211"/>
      <c r="AE30" s="222">
        <v>-2.3176002185091599E-2</v>
      </c>
      <c r="AG30" s="217">
        <v>45.617229129662498</v>
      </c>
      <c r="AH30" s="211">
        <v>57.815275310834799</v>
      </c>
      <c r="AI30" s="211">
        <v>59.946714031971503</v>
      </c>
      <c r="AJ30" s="211">
        <v>58.3037300177619</v>
      </c>
      <c r="AK30" s="211">
        <v>60.213143872113598</v>
      </c>
      <c r="AL30" s="218">
        <v>56.379218472468899</v>
      </c>
      <c r="AM30" s="211"/>
      <c r="AN30" s="219">
        <v>67.313499111900498</v>
      </c>
      <c r="AO30" s="220">
        <v>65.697158081705098</v>
      </c>
      <c r="AP30" s="221">
        <v>66.505328596802798</v>
      </c>
      <c r="AQ30" s="211"/>
      <c r="AR30" s="222">
        <v>59.272392793707098</v>
      </c>
      <c r="AS30" s="216"/>
      <c r="AT30" s="217">
        <v>12.929451498206101</v>
      </c>
      <c r="AU30" s="211">
        <v>8.5721699595786802</v>
      </c>
      <c r="AV30" s="211">
        <v>5.9698833150113302</v>
      </c>
      <c r="AW30" s="211">
        <v>-1.1821854938051299E-3</v>
      </c>
      <c r="AX30" s="211">
        <v>-2.01272634659896</v>
      </c>
      <c r="AY30" s="218">
        <v>4.4179660957282696</v>
      </c>
      <c r="AZ30" s="211"/>
      <c r="BA30" s="219">
        <v>2.1926035865725799</v>
      </c>
      <c r="BB30" s="220">
        <v>3.3637803923049501</v>
      </c>
      <c r="BC30" s="221">
        <v>2.7677402175922001</v>
      </c>
      <c r="BD30" s="211"/>
      <c r="BE30" s="222">
        <v>3.8831951245203</v>
      </c>
    </row>
    <row r="31" spans="1:57" x14ac:dyDescent="0.25">
      <c r="A31" s="21" t="s">
        <v>48</v>
      </c>
      <c r="B31" s="3" t="str">
        <f t="shared" si="0"/>
        <v>Charlottesville, VA</v>
      </c>
      <c r="C31" s="3"/>
      <c r="D31" s="24" t="s">
        <v>16</v>
      </c>
      <c r="E31" s="27" t="s">
        <v>17</v>
      </c>
      <c r="F31" s="3"/>
      <c r="G31" s="217">
        <v>42.623278099421</v>
      </c>
      <c r="H31" s="211">
        <v>56.218806148931897</v>
      </c>
      <c r="I31" s="211">
        <v>60.950289478937897</v>
      </c>
      <c r="J31" s="211">
        <v>58.554601716909502</v>
      </c>
      <c r="K31" s="211">
        <v>56.358554601716897</v>
      </c>
      <c r="L31" s="218">
        <v>54.9411060091834</v>
      </c>
      <c r="M31" s="211"/>
      <c r="N31" s="219">
        <v>60.7506488321022</v>
      </c>
      <c r="O31" s="220">
        <v>59.872229986025097</v>
      </c>
      <c r="P31" s="221">
        <v>60.311439409063603</v>
      </c>
      <c r="Q31" s="211"/>
      <c r="R31" s="222">
        <v>56.475486980577799</v>
      </c>
      <c r="S31" s="216"/>
      <c r="T31" s="217">
        <v>-3.2991771148657598</v>
      </c>
      <c r="U31" s="211">
        <v>-7.3409797847745004</v>
      </c>
      <c r="V31" s="211">
        <v>-2.6185114351171102</v>
      </c>
      <c r="W31" s="211">
        <v>-4.6446476024430901</v>
      </c>
      <c r="X31" s="211">
        <v>-2.0068378867701302</v>
      </c>
      <c r="Y31" s="218">
        <v>-4.0359928156666403</v>
      </c>
      <c r="Z31" s="211"/>
      <c r="AA31" s="219">
        <v>8.0819486838815209</v>
      </c>
      <c r="AB31" s="220">
        <v>-12.830724819989999</v>
      </c>
      <c r="AC31" s="221">
        <v>-3.4189976162398299</v>
      </c>
      <c r="AD31" s="211"/>
      <c r="AE31" s="222">
        <v>-3.8485721486517899</v>
      </c>
      <c r="AG31" s="217">
        <v>42.059293272110203</v>
      </c>
      <c r="AH31" s="211">
        <v>54.641645038929902</v>
      </c>
      <c r="AI31" s="211">
        <v>59.857256937512403</v>
      </c>
      <c r="AJ31" s="211">
        <v>58.824116590137699</v>
      </c>
      <c r="AK31" s="211">
        <v>53.768217209023703</v>
      </c>
      <c r="AL31" s="218">
        <v>53.8301058095428</v>
      </c>
      <c r="AM31" s="211"/>
      <c r="AN31" s="219">
        <v>60.511080055899299</v>
      </c>
      <c r="AO31" s="220">
        <v>62.577360750648801</v>
      </c>
      <c r="AP31" s="221">
        <v>61.544220403274103</v>
      </c>
      <c r="AQ31" s="211"/>
      <c r="AR31" s="222">
        <v>56.034138550608901</v>
      </c>
      <c r="AS31" s="216"/>
      <c r="AT31" s="217">
        <v>0.72053387023094695</v>
      </c>
      <c r="AU31" s="211">
        <v>3.91286960005865</v>
      </c>
      <c r="AV31" s="211">
        <v>2.1039281093718301</v>
      </c>
      <c r="AW31" s="211">
        <v>4.4177298017282798</v>
      </c>
      <c r="AX31" s="211">
        <v>-4.8410227637519201</v>
      </c>
      <c r="AY31" s="218">
        <v>1.2585258176478</v>
      </c>
      <c r="AZ31" s="211"/>
      <c r="BA31" s="219">
        <v>-9.4756087917082805</v>
      </c>
      <c r="BB31" s="220">
        <v>-11.9879700410229</v>
      </c>
      <c r="BC31" s="221">
        <v>-10.7705446656391</v>
      </c>
      <c r="BD31" s="211"/>
      <c r="BE31" s="222">
        <v>-2.85133573342977</v>
      </c>
    </row>
    <row r="32" spans="1:57" x14ac:dyDescent="0.25">
      <c r="A32" s="21" t="s">
        <v>49</v>
      </c>
      <c r="B32" t="s">
        <v>72</v>
      </c>
      <c r="C32" s="3"/>
      <c r="D32" s="24" t="s">
        <v>16</v>
      </c>
      <c r="E32" s="27" t="s">
        <v>17</v>
      </c>
      <c r="F32" s="3"/>
      <c r="G32" s="217">
        <v>48.783264551017503</v>
      </c>
      <c r="H32" s="211">
        <v>61.519851999430699</v>
      </c>
      <c r="I32" s="211">
        <v>66.543332858972505</v>
      </c>
      <c r="J32" s="211">
        <v>69.787960722925803</v>
      </c>
      <c r="K32" s="211">
        <v>69.745268251031703</v>
      </c>
      <c r="L32" s="218">
        <v>63.275935676675601</v>
      </c>
      <c r="M32" s="211"/>
      <c r="N32" s="219">
        <v>73.459513305820394</v>
      </c>
      <c r="O32" s="220">
        <v>71.324889711114196</v>
      </c>
      <c r="P32" s="221">
        <v>72.392201508467295</v>
      </c>
      <c r="Q32" s="211"/>
      <c r="R32" s="222">
        <v>65.880583057187494</v>
      </c>
      <c r="S32" s="216"/>
      <c r="T32" s="217">
        <v>18.831029034529799</v>
      </c>
      <c r="U32" s="211">
        <v>13.281845955817699</v>
      </c>
      <c r="V32" s="211">
        <v>15.768578832543101</v>
      </c>
      <c r="W32" s="211">
        <v>22.711104034445999</v>
      </c>
      <c r="X32" s="211">
        <v>36.080947166100302</v>
      </c>
      <c r="Y32" s="218">
        <v>21.235139796380299</v>
      </c>
      <c r="Z32" s="211"/>
      <c r="AA32" s="219">
        <v>46.679815644688702</v>
      </c>
      <c r="AB32" s="220">
        <v>39.647715849481997</v>
      </c>
      <c r="AC32" s="221">
        <v>43.129239095591998</v>
      </c>
      <c r="AD32" s="211"/>
      <c r="AE32" s="222">
        <v>27.351145508499901</v>
      </c>
      <c r="AG32" s="217">
        <v>47.538067454105501</v>
      </c>
      <c r="AH32" s="211">
        <v>60.786964565248297</v>
      </c>
      <c r="AI32" s="211">
        <v>64.8356339832076</v>
      </c>
      <c r="AJ32" s="211">
        <v>64.366016792372207</v>
      </c>
      <c r="AK32" s="211">
        <v>62.512451970969103</v>
      </c>
      <c r="AL32" s="218">
        <v>60.007826953180498</v>
      </c>
      <c r="AM32" s="211"/>
      <c r="AN32" s="219">
        <v>67.806318485840293</v>
      </c>
      <c r="AO32" s="220">
        <v>65.927849722498905</v>
      </c>
      <c r="AP32" s="221">
        <v>66.867084104169606</v>
      </c>
      <c r="AQ32" s="211"/>
      <c r="AR32" s="222">
        <v>61.967614710606</v>
      </c>
      <c r="AS32" s="216"/>
      <c r="AT32" s="217">
        <v>35.250138132634</v>
      </c>
      <c r="AU32" s="211">
        <v>22.481874829753501</v>
      </c>
      <c r="AV32" s="211">
        <v>18.026138915521301</v>
      </c>
      <c r="AW32" s="211">
        <v>19.1162036530766</v>
      </c>
      <c r="AX32" s="211">
        <v>25.508703242799999</v>
      </c>
      <c r="AY32" s="218">
        <v>23.191792180670799</v>
      </c>
      <c r="AZ32" s="211"/>
      <c r="BA32" s="219">
        <v>35.281703227684098</v>
      </c>
      <c r="BB32" s="220">
        <v>30.033875686308999</v>
      </c>
      <c r="BC32" s="221">
        <v>32.642741646239003</v>
      </c>
      <c r="BD32" s="211"/>
      <c r="BE32" s="222">
        <v>25.958732515848698</v>
      </c>
    </row>
    <row r="33" spans="1:57" x14ac:dyDescent="0.25">
      <c r="A33" s="21" t="s">
        <v>50</v>
      </c>
      <c r="B33" s="3" t="str">
        <f t="shared" si="0"/>
        <v>Staunton &amp; Harrisonburg, VA</v>
      </c>
      <c r="C33" s="3"/>
      <c r="D33" s="24" t="s">
        <v>16</v>
      </c>
      <c r="E33" s="27" t="s">
        <v>17</v>
      </c>
      <c r="F33" s="3"/>
      <c r="G33" s="217">
        <v>37.923614846691699</v>
      </c>
      <c r="H33" s="211">
        <v>48.431056123363803</v>
      </c>
      <c r="I33" s="211">
        <v>47.839340147032402</v>
      </c>
      <c r="J33" s="211">
        <v>49.255872332795398</v>
      </c>
      <c r="K33" s="211">
        <v>51.945490407028799</v>
      </c>
      <c r="L33" s="218">
        <v>47.079074771382402</v>
      </c>
      <c r="M33" s="211"/>
      <c r="N33" s="219">
        <v>59.0460821230051</v>
      </c>
      <c r="O33" s="220">
        <v>62.739824278285802</v>
      </c>
      <c r="P33" s="221">
        <v>60.892953200645501</v>
      </c>
      <c r="Q33" s="211"/>
      <c r="R33" s="222">
        <v>51.025897179743303</v>
      </c>
      <c r="S33" s="216"/>
      <c r="T33" s="217">
        <v>17.327498762656202</v>
      </c>
      <c r="U33" s="211">
        <v>8.2610817513044292</v>
      </c>
      <c r="V33" s="211">
        <v>7.8464704082919203</v>
      </c>
      <c r="W33" s="211">
        <v>-0.83008730396012598</v>
      </c>
      <c r="X33" s="211">
        <v>5.5379406046595898</v>
      </c>
      <c r="Y33" s="218">
        <v>6.84979720341037</v>
      </c>
      <c r="Z33" s="211"/>
      <c r="AA33" s="219">
        <v>8.3904866103898499</v>
      </c>
      <c r="AB33" s="220">
        <v>16.3587892054036</v>
      </c>
      <c r="AC33" s="221">
        <v>12.3541996007276</v>
      </c>
      <c r="AD33" s="211"/>
      <c r="AE33" s="222">
        <v>8.6649733936962292</v>
      </c>
      <c r="AG33" s="217">
        <v>39.187735341581401</v>
      </c>
      <c r="AH33" s="211">
        <v>45.279720279720202</v>
      </c>
      <c r="AI33" s="211">
        <v>49.166218396987603</v>
      </c>
      <c r="AJ33" s="211">
        <v>48.861395015241101</v>
      </c>
      <c r="AK33" s="211">
        <v>50.448269679038901</v>
      </c>
      <c r="AL33" s="218">
        <v>46.588667742513799</v>
      </c>
      <c r="AM33" s="211"/>
      <c r="AN33" s="219">
        <v>64.384974000358596</v>
      </c>
      <c r="AO33" s="220">
        <v>66.626322395553103</v>
      </c>
      <c r="AP33" s="221">
        <v>65.505648197955793</v>
      </c>
      <c r="AQ33" s="211"/>
      <c r="AR33" s="222">
        <v>51.993519301211599</v>
      </c>
      <c r="AS33" s="216"/>
      <c r="AT33" s="217">
        <v>9.6194804462201802</v>
      </c>
      <c r="AU33" s="211">
        <v>7.8088578088578</v>
      </c>
      <c r="AV33" s="211">
        <v>11.6844932517901</v>
      </c>
      <c r="AW33" s="211">
        <v>3.7525336926183601</v>
      </c>
      <c r="AX33" s="211">
        <v>6.7257768563293503</v>
      </c>
      <c r="AY33" s="218">
        <v>7.7770125999066204</v>
      </c>
      <c r="AZ33" s="211"/>
      <c r="BA33" s="219">
        <v>0.17337055801277601</v>
      </c>
      <c r="BB33" s="220">
        <v>3.5377692976191999</v>
      </c>
      <c r="BC33" s="221">
        <v>1.8565669430963501</v>
      </c>
      <c r="BD33" s="211"/>
      <c r="BE33" s="222">
        <v>5.5681945203513497</v>
      </c>
    </row>
    <row r="34" spans="1:57" x14ac:dyDescent="0.25">
      <c r="A34" s="21" t="s">
        <v>51</v>
      </c>
      <c r="B34" s="3" t="str">
        <f t="shared" si="0"/>
        <v>Blacksburg &amp; Wytheville, VA</v>
      </c>
      <c r="C34" s="3"/>
      <c r="D34" s="24" t="s">
        <v>16</v>
      </c>
      <c r="E34" s="27" t="s">
        <v>17</v>
      </c>
      <c r="F34" s="3"/>
      <c r="G34" s="217">
        <v>35.066981875492502</v>
      </c>
      <c r="H34" s="211">
        <v>47.7541371158392</v>
      </c>
      <c r="I34" s="211">
        <v>51.063829787233999</v>
      </c>
      <c r="J34" s="211">
        <v>46.828211189913297</v>
      </c>
      <c r="K34" s="211">
        <v>49.251379038613003</v>
      </c>
      <c r="L34" s="218">
        <v>45.992907801418397</v>
      </c>
      <c r="M34" s="211"/>
      <c r="N34" s="219">
        <v>61.150512214342001</v>
      </c>
      <c r="O34" s="220">
        <v>62.5098502758077</v>
      </c>
      <c r="P34" s="221">
        <v>61.830181245074797</v>
      </c>
      <c r="Q34" s="211"/>
      <c r="R34" s="222">
        <v>50.517843071034498</v>
      </c>
      <c r="S34" s="216"/>
      <c r="T34" s="217">
        <v>7.9061704804303297</v>
      </c>
      <c r="U34" s="211">
        <v>8.4306979117080498</v>
      </c>
      <c r="V34" s="211">
        <v>11.0851323617281</v>
      </c>
      <c r="W34" s="211">
        <v>3.3003668221571099</v>
      </c>
      <c r="X34" s="211">
        <v>-0.810617572951424</v>
      </c>
      <c r="Y34" s="218">
        <v>5.73423320369099</v>
      </c>
      <c r="Z34" s="211"/>
      <c r="AA34" s="219">
        <v>12.551476510212799</v>
      </c>
      <c r="AB34" s="220">
        <v>6.3722221344133301</v>
      </c>
      <c r="AC34" s="221">
        <v>9.3407175367825097</v>
      </c>
      <c r="AD34" s="211"/>
      <c r="AE34" s="222">
        <v>6.9680304755380904</v>
      </c>
      <c r="AG34" s="217">
        <v>40.371355397951099</v>
      </c>
      <c r="AH34" s="211">
        <v>49.093774625689498</v>
      </c>
      <c r="AI34" s="211">
        <v>51.733648542159102</v>
      </c>
      <c r="AJ34" s="211">
        <v>49.2760047281323</v>
      </c>
      <c r="AK34" s="211">
        <v>56.378053585500297</v>
      </c>
      <c r="AL34" s="218">
        <v>49.370567375886502</v>
      </c>
      <c r="AM34" s="211"/>
      <c r="AN34" s="219">
        <v>67.799448384554694</v>
      </c>
      <c r="AO34" s="220">
        <v>66.750394011032299</v>
      </c>
      <c r="AP34" s="221">
        <v>67.274921197793503</v>
      </c>
      <c r="AQ34" s="211"/>
      <c r="AR34" s="222">
        <v>54.486097039288502</v>
      </c>
      <c r="AS34" s="216"/>
      <c r="AT34" s="217">
        <v>10.488937328238</v>
      </c>
      <c r="AU34" s="211">
        <v>4.7948184402198404</v>
      </c>
      <c r="AV34" s="211">
        <v>6.31155380924291</v>
      </c>
      <c r="AW34" s="211">
        <v>-0.51737666784981495</v>
      </c>
      <c r="AX34" s="211">
        <v>2.27940480763669</v>
      </c>
      <c r="AY34" s="218">
        <v>4.2882141301059002</v>
      </c>
      <c r="AZ34" s="211"/>
      <c r="BA34" s="219">
        <v>9.3341534516353004</v>
      </c>
      <c r="BB34" s="220">
        <v>11.992735145246</v>
      </c>
      <c r="BC34" s="221">
        <v>10.637115127020101</v>
      </c>
      <c r="BD34" s="211"/>
      <c r="BE34" s="222">
        <v>6.4430514163001398</v>
      </c>
    </row>
    <row r="35" spans="1:57" x14ac:dyDescent="0.25">
      <c r="A35" s="21" t="s">
        <v>52</v>
      </c>
      <c r="B35" s="3" t="str">
        <f t="shared" si="0"/>
        <v>Lynchburg, VA</v>
      </c>
      <c r="C35" s="3"/>
      <c r="D35" s="24" t="s">
        <v>16</v>
      </c>
      <c r="E35" s="27" t="s">
        <v>17</v>
      </c>
      <c r="F35" s="3"/>
      <c r="G35" s="217">
        <v>38.569753810081998</v>
      </c>
      <c r="H35" s="211">
        <v>65.8264947245017</v>
      </c>
      <c r="I35" s="211">
        <v>59.525205158264903</v>
      </c>
      <c r="J35" s="211">
        <v>62.045720984759598</v>
      </c>
      <c r="K35" s="211">
        <v>51.172332942555599</v>
      </c>
      <c r="L35" s="218">
        <v>55.427901524032798</v>
      </c>
      <c r="M35" s="211"/>
      <c r="N35" s="219">
        <v>74.003516998827607</v>
      </c>
      <c r="O35" s="220">
        <v>52.784290738569702</v>
      </c>
      <c r="P35" s="221">
        <v>63.3939038686987</v>
      </c>
      <c r="Q35" s="211"/>
      <c r="R35" s="222">
        <v>57.703902193937303</v>
      </c>
      <c r="S35" s="216"/>
      <c r="T35" s="217">
        <v>-2.13150612777148</v>
      </c>
      <c r="U35" s="211">
        <v>12.7018880730548</v>
      </c>
      <c r="V35" s="211">
        <v>-1.3070884914190199</v>
      </c>
      <c r="W35" s="211">
        <v>10.533806332652301</v>
      </c>
      <c r="X35" s="211">
        <v>-10.695494065378901</v>
      </c>
      <c r="Y35" s="218">
        <v>2.0528433652245699</v>
      </c>
      <c r="Z35" s="211"/>
      <c r="AA35" s="219">
        <v>-7.5169263168703697</v>
      </c>
      <c r="AB35" s="220">
        <v>-6.2221202771341204</v>
      </c>
      <c r="AC35" s="221">
        <v>-6.9822420907185796</v>
      </c>
      <c r="AD35" s="211"/>
      <c r="AE35" s="222">
        <v>-0.96656942582546601</v>
      </c>
      <c r="AG35" s="217">
        <v>36.957796014067902</v>
      </c>
      <c r="AH35" s="211">
        <v>53.260550996482998</v>
      </c>
      <c r="AI35" s="211">
        <v>55.341441969519302</v>
      </c>
      <c r="AJ35" s="211">
        <v>59.254103165298901</v>
      </c>
      <c r="AK35" s="211">
        <v>62.206916764360997</v>
      </c>
      <c r="AL35" s="218">
        <v>53.404161781946001</v>
      </c>
      <c r="AM35" s="211"/>
      <c r="AN35" s="219">
        <v>73.300117233294202</v>
      </c>
      <c r="AO35" s="220">
        <v>59.876905041031598</v>
      </c>
      <c r="AP35" s="221">
        <v>66.588511137162897</v>
      </c>
      <c r="AQ35" s="211"/>
      <c r="AR35" s="222">
        <v>57.171118740579402</v>
      </c>
      <c r="AS35" s="216"/>
      <c r="AT35" s="217">
        <v>-0.31201456570216501</v>
      </c>
      <c r="AU35" s="211">
        <v>-7.1508186540411502</v>
      </c>
      <c r="AV35" s="211">
        <v>-5.88121253334391</v>
      </c>
      <c r="AW35" s="211">
        <v>-2.8826816492165399</v>
      </c>
      <c r="AX35" s="211">
        <v>2.0855594574178702</v>
      </c>
      <c r="AY35" s="218">
        <v>-2.96660525781519</v>
      </c>
      <c r="AZ35" s="211"/>
      <c r="BA35" s="219">
        <v>7.4077843963541499</v>
      </c>
      <c r="BB35" s="220">
        <v>-2.4639098154852399</v>
      </c>
      <c r="BC35" s="221">
        <v>2.7329507845345402</v>
      </c>
      <c r="BD35" s="211"/>
      <c r="BE35" s="222">
        <v>-1.14144889668836</v>
      </c>
    </row>
    <row r="36" spans="1:57" x14ac:dyDescent="0.25">
      <c r="A36" s="21" t="s">
        <v>73</v>
      </c>
      <c r="B36" s="3" t="str">
        <f t="shared" si="0"/>
        <v>Central Virginia</v>
      </c>
      <c r="C36" s="3"/>
      <c r="D36" s="24" t="s">
        <v>16</v>
      </c>
      <c r="E36" s="27" t="s">
        <v>17</v>
      </c>
      <c r="F36" s="3"/>
      <c r="G36" s="217">
        <v>46.816638370118802</v>
      </c>
      <c r="H36" s="211">
        <v>62.800145525102998</v>
      </c>
      <c r="I36" s="211">
        <v>66.595925297113695</v>
      </c>
      <c r="J36" s="211">
        <v>68.178510793111798</v>
      </c>
      <c r="K36" s="211">
        <v>65.319548872180405</v>
      </c>
      <c r="L36" s="218">
        <v>61.942153771525497</v>
      </c>
      <c r="M36" s="211"/>
      <c r="N36" s="219">
        <v>80.899830220713</v>
      </c>
      <c r="O36" s="220">
        <v>79.402134368178494</v>
      </c>
      <c r="P36" s="221">
        <v>80.150982294445697</v>
      </c>
      <c r="Q36" s="211"/>
      <c r="R36" s="222">
        <v>67.144676206645599</v>
      </c>
      <c r="S36" s="216"/>
      <c r="T36" s="217">
        <v>-2.21662749125213</v>
      </c>
      <c r="U36" s="211">
        <v>3.0270770198915501E-2</v>
      </c>
      <c r="V36" s="211">
        <v>1.30805032194547</v>
      </c>
      <c r="W36" s="211">
        <v>4.0980289081666399</v>
      </c>
      <c r="X36" s="211">
        <v>5.4233443953139204</v>
      </c>
      <c r="Y36" s="218">
        <v>1.92919557743146</v>
      </c>
      <c r="Z36" s="211"/>
      <c r="AA36" s="219">
        <v>5.6969544100865503</v>
      </c>
      <c r="AB36" s="220">
        <v>3.48571715139667</v>
      </c>
      <c r="AC36" s="221">
        <v>4.5899780828750396</v>
      </c>
      <c r="AD36" s="211"/>
      <c r="AE36" s="222">
        <v>2.8213329962229601</v>
      </c>
      <c r="AG36" s="217">
        <v>44.320036436785898</v>
      </c>
      <c r="AH36" s="211">
        <v>56.791285535355001</v>
      </c>
      <c r="AI36" s="211">
        <v>61.5326223099404</v>
      </c>
      <c r="AJ36" s="211">
        <v>63.506281550081603</v>
      </c>
      <c r="AK36" s="211">
        <v>60.024291190647801</v>
      </c>
      <c r="AL36" s="218">
        <v>57.234903404562097</v>
      </c>
      <c r="AM36" s="211"/>
      <c r="AN36" s="219">
        <v>69.849318708012206</v>
      </c>
      <c r="AO36" s="220">
        <v>69.967071819850901</v>
      </c>
      <c r="AP36" s="221">
        <v>69.908210232339201</v>
      </c>
      <c r="AQ36" s="211"/>
      <c r="AR36" s="222">
        <v>60.856505879342201</v>
      </c>
      <c r="AS36" s="216"/>
      <c r="AT36" s="217">
        <v>1.5395264765574099</v>
      </c>
      <c r="AU36" s="211">
        <v>1.21463469907514</v>
      </c>
      <c r="AV36" s="211">
        <v>0.33879242312744501</v>
      </c>
      <c r="AW36" s="211">
        <v>3.3392420514789101</v>
      </c>
      <c r="AX36" s="211">
        <v>2.0392956805803002</v>
      </c>
      <c r="AY36" s="218">
        <v>1.7106030258542499</v>
      </c>
      <c r="AZ36" s="211"/>
      <c r="BA36" s="219">
        <v>-3.2838682017307899</v>
      </c>
      <c r="BB36" s="220">
        <v>-7.1245930451180399</v>
      </c>
      <c r="BC36" s="221">
        <v>-5.2442672215299204</v>
      </c>
      <c r="BD36" s="211"/>
      <c r="BE36" s="222">
        <v>-0.68112376981711298</v>
      </c>
    </row>
    <row r="37" spans="1:57" x14ac:dyDescent="0.25">
      <c r="A37" s="21" t="s">
        <v>74</v>
      </c>
      <c r="B37" s="3" t="str">
        <f t="shared" si="0"/>
        <v>Chesapeake Bay</v>
      </c>
      <c r="C37" s="3"/>
      <c r="D37" s="24" t="s">
        <v>16</v>
      </c>
      <c r="E37" s="27" t="s">
        <v>17</v>
      </c>
      <c r="F37" s="3"/>
      <c r="G37" s="217">
        <v>42.064112587959301</v>
      </c>
      <c r="H37" s="211">
        <v>63.721657544956898</v>
      </c>
      <c r="I37" s="211">
        <v>65.5199374511336</v>
      </c>
      <c r="J37" s="211">
        <v>64.503518373729406</v>
      </c>
      <c r="K37" s="211">
        <v>53.870211102423703</v>
      </c>
      <c r="L37" s="218">
        <v>57.9358874120406</v>
      </c>
      <c r="M37" s="211"/>
      <c r="N37" s="219">
        <v>52.071931196247</v>
      </c>
      <c r="O37" s="220">
        <v>54.652071931196197</v>
      </c>
      <c r="P37" s="221">
        <v>53.362001563721599</v>
      </c>
      <c r="Q37" s="211"/>
      <c r="R37" s="222">
        <v>56.629062883949501</v>
      </c>
      <c r="S37" s="216"/>
      <c r="T37" s="217">
        <v>-7.8767123287671197</v>
      </c>
      <c r="U37" s="211">
        <v>6.6753926701570601</v>
      </c>
      <c r="V37" s="211">
        <v>8.4087968952134506</v>
      </c>
      <c r="W37" s="211">
        <v>13.793103448275801</v>
      </c>
      <c r="X37" s="211">
        <v>0.73099415204678297</v>
      </c>
      <c r="Y37" s="218">
        <v>4.9575070821529703</v>
      </c>
      <c r="Z37" s="211"/>
      <c r="AA37" s="219">
        <v>6.05095541401273</v>
      </c>
      <c r="AB37" s="220">
        <v>7.5384615384615303</v>
      </c>
      <c r="AC37" s="221">
        <v>6.8075117370892002</v>
      </c>
      <c r="AD37" s="211"/>
      <c r="AE37" s="222">
        <v>5.44925124792013</v>
      </c>
      <c r="AG37" s="217">
        <v>42.904612978889702</v>
      </c>
      <c r="AH37" s="211">
        <v>59.675527756059402</v>
      </c>
      <c r="AI37" s="211">
        <v>64.894448788115696</v>
      </c>
      <c r="AJ37" s="211">
        <v>61.278342455043003</v>
      </c>
      <c r="AK37" s="211">
        <v>53.479280688037498</v>
      </c>
      <c r="AL37" s="218">
        <v>56.446442533229003</v>
      </c>
      <c r="AM37" s="211"/>
      <c r="AN37" s="219">
        <v>53.029710711493301</v>
      </c>
      <c r="AO37" s="220">
        <v>51.759186864737998</v>
      </c>
      <c r="AP37" s="221">
        <v>52.394448788115703</v>
      </c>
      <c r="AQ37" s="211"/>
      <c r="AR37" s="222">
        <v>55.288730034625203</v>
      </c>
      <c r="AS37" s="216"/>
      <c r="AT37" s="217">
        <v>-5.0194720900043199</v>
      </c>
      <c r="AU37" s="211">
        <v>8.4161931818181799</v>
      </c>
      <c r="AV37" s="211">
        <v>12.200067590402099</v>
      </c>
      <c r="AW37" s="211">
        <v>5.4845222072678297</v>
      </c>
      <c r="AX37" s="211">
        <v>0.33003300330032997</v>
      </c>
      <c r="AY37" s="218">
        <v>4.7442872687703996</v>
      </c>
      <c r="AZ37" s="211"/>
      <c r="BA37" s="219">
        <v>1.61048689138576</v>
      </c>
      <c r="BB37" s="220">
        <v>-3.0036630036630001</v>
      </c>
      <c r="BC37" s="221">
        <v>-0.72222222222222199</v>
      </c>
      <c r="BD37" s="211"/>
      <c r="BE37" s="222">
        <v>3.2056293979671602</v>
      </c>
    </row>
    <row r="38" spans="1:57" x14ac:dyDescent="0.25">
      <c r="A38" s="21" t="s">
        <v>75</v>
      </c>
      <c r="B38" s="3" t="str">
        <f t="shared" si="0"/>
        <v>Coastal Virginia - Eastern Shore</v>
      </c>
      <c r="C38" s="3"/>
      <c r="D38" s="24" t="s">
        <v>16</v>
      </c>
      <c r="E38" s="27" t="s">
        <v>17</v>
      </c>
      <c r="F38" s="3"/>
      <c r="G38" s="217">
        <v>31.938325991189402</v>
      </c>
      <c r="H38" s="211">
        <v>41.262848751835499</v>
      </c>
      <c r="I38" s="211">
        <v>42.878120411159998</v>
      </c>
      <c r="J38" s="211">
        <v>43.171806167400803</v>
      </c>
      <c r="K38" s="211">
        <v>40.455212922173203</v>
      </c>
      <c r="L38" s="218">
        <v>39.941262848751798</v>
      </c>
      <c r="M38" s="211"/>
      <c r="N38" s="219">
        <v>45.741556534508</v>
      </c>
      <c r="O38" s="220">
        <v>46.989720998531503</v>
      </c>
      <c r="P38" s="221">
        <v>46.365638766519801</v>
      </c>
      <c r="Q38" s="211"/>
      <c r="R38" s="222">
        <v>41.776798825256897</v>
      </c>
      <c r="S38" s="216"/>
      <c r="T38" s="217">
        <v>-21.5214078812383</v>
      </c>
      <c r="U38" s="211">
        <v>-19.329444197705701</v>
      </c>
      <c r="V38" s="211">
        <v>-15.9424825273023</v>
      </c>
      <c r="W38" s="211">
        <v>-17.397944199706298</v>
      </c>
      <c r="X38" s="211">
        <v>-24.606194099586101</v>
      </c>
      <c r="Y38" s="218">
        <v>-19.725893294175201</v>
      </c>
      <c r="Z38" s="211"/>
      <c r="AA38" s="219">
        <v>-13.7462107397909</v>
      </c>
      <c r="AB38" s="220">
        <v>-7.5030869233294801</v>
      </c>
      <c r="AC38" s="221">
        <v>-10.691689087307401</v>
      </c>
      <c r="AD38" s="211"/>
      <c r="AE38" s="222">
        <v>-17.0656236759473</v>
      </c>
      <c r="AG38" s="217">
        <v>29.933110367892901</v>
      </c>
      <c r="AH38" s="211">
        <v>38.591601635079797</v>
      </c>
      <c r="AI38" s="211">
        <v>40.635451505016697</v>
      </c>
      <c r="AJ38" s="211">
        <v>40.728353771831998</v>
      </c>
      <c r="AK38" s="211">
        <v>39.464882943143799</v>
      </c>
      <c r="AL38" s="218">
        <v>37.870680044593001</v>
      </c>
      <c r="AM38" s="211"/>
      <c r="AN38" s="219">
        <v>46.060943887030803</v>
      </c>
      <c r="AO38" s="220">
        <v>45.799407846039898</v>
      </c>
      <c r="AP38" s="221">
        <v>45.929909141479598</v>
      </c>
      <c r="AQ38" s="211"/>
      <c r="AR38" s="222">
        <v>40.176676570458397</v>
      </c>
      <c r="AS38" s="216"/>
      <c r="AT38" s="217">
        <v>-23.940677014140199</v>
      </c>
      <c r="AU38" s="211">
        <v>-18.264745174526499</v>
      </c>
      <c r="AV38" s="211">
        <v>-17.330386576025401</v>
      </c>
      <c r="AW38" s="211">
        <v>-18.772344709534199</v>
      </c>
      <c r="AX38" s="211">
        <v>-19.364873669644201</v>
      </c>
      <c r="AY38" s="218">
        <v>-19.358163111528398</v>
      </c>
      <c r="AZ38" s="211"/>
      <c r="BA38" s="219">
        <v>-14.5953332094636</v>
      </c>
      <c r="BB38" s="220">
        <v>-17.653589933382602</v>
      </c>
      <c r="BC38" s="221">
        <v>-16.1484735673498</v>
      </c>
      <c r="BD38" s="211"/>
      <c r="BE38" s="222">
        <v>-18.340488994808201</v>
      </c>
    </row>
    <row r="39" spans="1:57" x14ac:dyDescent="0.25">
      <c r="A39" s="21" t="s">
        <v>76</v>
      </c>
      <c r="B39" s="3" t="str">
        <f t="shared" si="0"/>
        <v>Coastal Virginia - Hampton Roads</v>
      </c>
      <c r="C39" s="3"/>
      <c r="D39" s="24" t="s">
        <v>16</v>
      </c>
      <c r="E39" s="27" t="s">
        <v>17</v>
      </c>
      <c r="F39" s="3"/>
      <c r="G39" s="217">
        <v>45.538853503184697</v>
      </c>
      <c r="H39" s="211">
        <v>53.959235668789802</v>
      </c>
      <c r="I39" s="211">
        <v>53.992356687898003</v>
      </c>
      <c r="J39" s="211">
        <v>54.198726114649602</v>
      </c>
      <c r="K39" s="211">
        <v>55.645859872611403</v>
      </c>
      <c r="L39" s="218">
        <v>52.667006369426701</v>
      </c>
      <c r="M39" s="211"/>
      <c r="N39" s="219">
        <v>72.056050955413994</v>
      </c>
      <c r="O39" s="220">
        <v>72.889171974522199</v>
      </c>
      <c r="P39" s="221">
        <v>72.472611464968097</v>
      </c>
      <c r="Q39" s="211"/>
      <c r="R39" s="222">
        <v>58.325750682438503</v>
      </c>
      <c r="S39" s="216"/>
      <c r="T39" s="217">
        <v>0.78292020052246702</v>
      </c>
      <c r="U39" s="211">
        <v>4.6660089610022899</v>
      </c>
      <c r="V39" s="211">
        <v>0.99150142853523904</v>
      </c>
      <c r="W39" s="211">
        <v>-2.9920090840776501</v>
      </c>
      <c r="X39" s="211">
        <v>-1.5796946022932199</v>
      </c>
      <c r="Y39" s="218">
        <v>0.27590447910317201</v>
      </c>
      <c r="Z39" s="211"/>
      <c r="AA39" s="219">
        <v>7.96100061584408</v>
      </c>
      <c r="AB39" s="220">
        <v>4.3929124206742802</v>
      </c>
      <c r="AC39" s="221">
        <v>6.1367295165840696</v>
      </c>
      <c r="AD39" s="211"/>
      <c r="AE39" s="222">
        <v>2.2809928584818802</v>
      </c>
      <c r="AG39" s="217">
        <v>43.884777134384002</v>
      </c>
      <c r="AH39" s="211">
        <v>49.298232158607199</v>
      </c>
      <c r="AI39" s="211">
        <v>50.488001432664703</v>
      </c>
      <c r="AJ39" s="211">
        <v>51.4153960294719</v>
      </c>
      <c r="AK39" s="211">
        <v>52.520594555873899</v>
      </c>
      <c r="AL39" s="218">
        <v>49.520575973809997</v>
      </c>
      <c r="AM39" s="211"/>
      <c r="AN39" s="219">
        <v>65.631910623665803</v>
      </c>
      <c r="AO39" s="220">
        <v>67.771480360995099</v>
      </c>
      <c r="AP39" s="221">
        <v>66.702433416363206</v>
      </c>
      <c r="AQ39" s="211"/>
      <c r="AR39" s="222">
        <v>54.433578055372898</v>
      </c>
      <c r="AS39" s="216"/>
      <c r="AT39" s="217">
        <v>-0.44695571506235798</v>
      </c>
      <c r="AU39" s="211">
        <v>0.70585017541779105</v>
      </c>
      <c r="AV39" s="211">
        <v>-2.0373128842110999</v>
      </c>
      <c r="AW39" s="211">
        <v>-5.0359076637674898</v>
      </c>
      <c r="AX39" s="211">
        <v>-7.26520353755049</v>
      </c>
      <c r="AY39" s="218">
        <v>-3.0338042864533299</v>
      </c>
      <c r="AZ39" s="211"/>
      <c r="BA39" s="219">
        <v>-4.71553426747034</v>
      </c>
      <c r="BB39" s="220">
        <v>-4.7590504782440703</v>
      </c>
      <c r="BC39" s="221">
        <v>-4.73659241320295</v>
      </c>
      <c r="BD39" s="211"/>
      <c r="BE39" s="222">
        <v>-3.6391095291967699</v>
      </c>
    </row>
    <row r="40" spans="1:57" x14ac:dyDescent="0.25">
      <c r="A40" s="20" t="s">
        <v>77</v>
      </c>
      <c r="B40" s="3" t="str">
        <f t="shared" si="0"/>
        <v>Northern Virginia</v>
      </c>
      <c r="C40" s="3"/>
      <c r="D40" s="24" t="s">
        <v>16</v>
      </c>
      <c r="E40" s="27" t="s">
        <v>17</v>
      </c>
      <c r="F40" s="3"/>
      <c r="G40" s="217">
        <v>50.615983598848899</v>
      </c>
      <c r="H40" s="211">
        <v>66.798954238531394</v>
      </c>
      <c r="I40" s="211">
        <v>74.786991931084998</v>
      </c>
      <c r="J40" s="211">
        <v>72.678541200368599</v>
      </c>
      <c r="K40" s="211">
        <v>64.327496379332999</v>
      </c>
      <c r="L40" s="218">
        <v>65.841593469633395</v>
      </c>
      <c r="M40" s="211"/>
      <c r="N40" s="219">
        <v>64.921850019749002</v>
      </c>
      <c r="O40" s="220">
        <v>68.472924934639906</v>
      </c>
      <c r="P40" s="221">
        <v>66.697387477194496</v>
      </c>
      <c r="Q40" s="211"/>
      <c r="R40" s="222">
        <v>66.086106043222202</v>
      </c>
      <c r="S40" s="216"/>
      <c r="T40" s="217">
        <v>-3.7461112939240802</v>
      </c>
      <c r="U40" s="211">
        <v>-9.4826767930062896</v>
      </c>
      <c r="V40" s="211">
        <v>-8.4677194896319694</v>
      </c>
      <c r="W40" s="211">
        <v>-10.543964038540301</v>
      </c>
      <c r="X40" s="211">
        <v>-8.9084071136035092</v>
      </c>
      <c r="Y40" s="218">
        <v>-8.5411063982562894</v>
      </c>
      <c r="Z40" s="211"/>
      <c r="AA40" s="219">
        <v>-5.2247136873046998</v>
      </c>
      <c r="AB40" s="220">
        <v>-8.0950085057147003</v>
      </c>
      <c r="AC40" s="221">
        <v>-6.7201072509316404</v>
      </c>
      <c r="AD40" s="211"/>
      <c r="AE40" s="222">
        <v>-8.02334468490543</v>
      </c>
      <c r="AG40" s="217">
        <v>50.236518893298403</v>
      </c>
      <c r="AH40" s="211">
        <v>62.525156582090297</v>
      </c>
      <c r="AI40" s="211">
        <v>71.968514303985501</v>
      </c>
      <c r="AJ40" s="211">
        <v>69.191415727801001</v>
      </c>
      <c r="AK40" s="211">
        <v>60.7002463934395</v>
      </c>
      <c r="AL40" s="218">
        <v>62.924370380123001</v>
      </c>
      <c r="AM40" s="211"/>
      <c r="AN40" s="219">
        <v>62.982207008106499</v>
      </c>
      <c r="AO40" s="220">
        <v>66.333910132224801</v>
      </c>
      <c r="AP40" s="221">
        <v>64.658058570165693</v>
      </c>
      <c r="AQ40" s="211"/>
      <c r="AR40" s="222">
        <v>63.419709862992299</v>
      </c>
      <c r="AS40" s="216"/>
      <c r="AT40" s="217">
        <v>1.2539213260783899</v>
      </c>
      <c r="AU40" s="211">
        <v>-0.37623518963408598</v>
      </c>
      <c r="AV40" s="211">
        <v>2.5123378714618099</v>
      </c>
      <c r="AW40" s="211">
        <v>-2.3494716067444399</v>
      </c>
      <c r="AX40" s="211">
        <v>-3.1484273542076799</v>
      </c>
      <c r="AY40" s="218">
        <v>-0.47078499516910099</v>
      </c>
      <c r="AZ40" s="211"/>
      <c r="BA40" s="219">
        <v>-2.87000875370008</v>
      </c>
      <c r="BB40" s="220">
        <v>-3.9571736034611402</v>
      </c>
      <c r="BC40" s="221">
        <v>-3.4307368655310402</v>
      </c>
      <c r="BD40" s="211"/>
      <c r="BE40" s="222">
        <v>-1.3510939889453999</v>
      </c>
    </row>
    <row r="41" spans="1:57" x14ac:dyDescent="0.25">
      <c r="A41" s="22" t="s">
        <v>78</v>
      </c>
      <c r="B41" s="3" t="str">
        <f t="shared" si="0"/>
        <v>Shenandoah Valley</v>
      </c>
      <c r="C41" s="3"/>
      <c r="D41" s="25" t="s">
        <v>16</v>
      </c>
      <c r="E41" s="28" t="s">
        <v>17</v>
      </c>
      <c r="F41" s="3"/>
      <c r="G41" s="223">
        <v>36.658522200690797</v>
      </c>
      <c r="H41" s="224">
        <v>47.661976577639201</v>
      </c>
      <c r="I41" s="224">
        <v>46.928974639818001</v>
      </c>
      <c r="J41" s="224">
        <v>46.9036987109276</v>
      </c>
      <c r="K41" s="224">
        <v>47.720953745050103</v>
      </c>
      <c r="L41" s="225">
        <v>45.174825174825102</v>
      </c>
      <c r="M41" s="211"/>
      <c r="N41" s="226">
        <v>54.124189063948101</v>
      </c>
      <c r="O41" s="227">
        <v>55.910354705535397</v>
      </c>
      <c r="P41" s="228">
        <v>55.017271884741703</v>
      </c>
      <c r="Q41" s="211"/>
      <c r="R41" s="229">
        <v>47.986952806229901</v>
      </c>
      <c r="S41" s="216"/>
      <c r="T41" s="223">
        <v>4.5176779912035103</v>
      </c>
      <c r="U41" s="224">
        <v>2.07823690343935</v>
      </c>
      <c r="V41" s="224">
        <v>0.76531844685540495</v>
      </c>
      <c r="W41" s="224">
        <v>-4.28780120737816</v>
      </c>
      <c r="X41" s="224">
        <v>-1.43984294145451</v>
      </c>
      <c r="Y41" s="225">
        <v>5.0027200149633702E-2</v>
      </c>
      <c r="Z41" s="211"/>
      <c r="AA41" s="226">
        <v>3.0928584179332099</v>
      </c>
      <c r="AB41" s="227">
        <v>5.60545391609406</v>
      </c>
      <c r="AC41" s="228">
        <v>4.3544253622832096</v>
      </c>
      <c r="AD41" s="211"/>
      <c r="AE41" s="229">
        <v>1.42038717277968</v>
      </c>
      <c r="AG41" s="223">
        <v>35.947615934540998</v>
      </c>
      <c r="AH41" s="224">
        <v>43.5163120268246</v>
      </c>
      <c r="AI41" s="224">
        <v>47.044433665830098</v>
      </c>
      <c r="AJ41" s="224">
        <v>46.546742866783298</v>
      </c>
      <c r="AK41" s="224">
        <v>47.483076403973001</v>
      </c>
      <c r="AL41" s="225">
        <v>44.107636179590401</v>
      </c>
      <c r="AM41" s="211"/>
      <c r="AN41" s="226">
        <v>58.168666568253201</v>
      </c>
      <c r="AO41" s="227">
        <v>58.035751928833399</v>
      </c>
      <c r="AP41" s="228">
        <v>58.102195937041998</v>
      </c>
      <c r="AQ41" s="211"/>
      <c r="AR41" s="229">
        <v>48.1066539740685</v>
      </c>
      <c r="AS41" s="40"/>
      <c r="AT41" s="223">
        <v>0.93480325911917395</v>
      </c>
      <c r="AU41" s="224">
        <v>1.3927264252809699</v>
      </c>
      <c r="AV41" s="224">
        <v>3.6204000305889901</v>
      </c>
      <c r="AW41" s="224">
        <v>-2.9242920366210101</v>
      </c>
      <c r="AX41" s="224">
        <v>-2.1058804442994901</v>
      </c>
      <c r="AY41" s="225">
        <v>6.8398076649658301E-2</v>
      </c>
      <c r="AZ41" s="211"/>
      <c r="BA41" s="226">
        <v>-2.89242214179423</v>
      </c>
      <c r="BB41" s="227">
        <v>-2.27068025428752</v>
      </c>
      <c r="BC41" s="228">
        <v>-2.5829211029717798</v>
      </c>
      <c r="BD41" s="211"/>
      <c r="BE41" s="229">
        <v>-0.86413082844080602</v>
      </c>
    </row>
    <row r="42" spans="1:57" ht="13" x14ac:dyDescent="0.3">
      <c r="A42" s="19" t="s">
        <v>79</v>
      </c>
      <c r="B42" s="3" t="str">
        <f t="shared" si="0"/>
        <v>Southern Virginia</v>
      </c>
      <c r="C42" s="9"/>
      <c r="D42" s="23" t="s">
        <v>16</v>
      </c>
      <c r="E42" s="26" t="s">
        <v>17</v>
      </c>
      <c r="F42" s="3"/>
      <c r="G42" s="208">
        <v>46.035976015989299</v>
      </c>
      <c r="H42" s="209">
        <v>66.067066400177595</v>
      </c>
      <c r="I42" s="209">
        <v>67.554963357761395</v>
      </c>
      <c r="J42" s="209">
        <v>63.846324672440502</v>
      </c>
      <c r="K42" s="209">
        <v>59.471463468798497</v>
      </c>
      <c r="L42" s="210">
        <v>60.595158783033497</v>
      </c>
      <c r="M42" s="211"/>
      <c r="N42" s="212">
        <v>61.270264268265599</v>
      </c>
      <c r="O42" s="213">
        <v>62.491672218520897</v>
      </c>
      <c r="P42" s="214">
        <v>61.880968243393198</v>
      </c>
      <c r="Q42" s="211"/>
      <c r="R42" s="215">
        <v>60.962532914564797</v>
      </c>
      <c r="S42" s="216"/>
      <c r="T42" s="208">
        <v>-0.247579945007838</v>
      </c>
      <c r="U42" s="209">
        <v>6.85106410962673</v>
      </c>
      <c r="V42" s="209">
        <v>7.9865455549958497</v>
      </c>
      <c r="W42" s="209">
        <v>2.4426904348764298</v>
      </c>
      <c r="X42" s="209">
        <v>3.7462876237026799</v>
      </c>
      <c r="Y42" s="210">
        <v>4.4068016565777501</v>
      </c>
      <c r="Z42" s="211"/>
      <c r="AA42" s="212">
        <v>4.6976838278425399</v>
      </c>
      <c r="AB42" s="213">
        <v>6.3157043334262699</v>
      </c>
      <c r="AC42" s="214">
        <v>5.5084749717252004</v>
      </c>
      <c r="AD42" s="211"/>
      <c r="AE42" s="215">
        <v>4.7239317652125701</v>
      </c>
      <c r="AF42" s="29"/>
      <c r="AG42" s="208">
        <v>45.180990450810498</v>
      </c>
      <c r="AH42" s="209">
        <v>62.0475238729735</v>
      </c>
      <c r="AI42" s="209">
        <v>64.085054408172297</v>
      </c>
      <c r="AJ42" s="209">
        <v>64.873417721518905</v>
      </c>
      <c r="AK42" s="209">
        <v>61.853208971796498</v>
      </c>
      <c r="AL42" s="210">
        <v>59.608039085054401</v>
      </c>
      <c r="AM42" s="211"/>
      <c r="AN42" s="212">
        <v>65.417499444814496</v>
      </c>
      <c r="AO42" s="213">
        <v>63.446591161447898</v>
      </c>
      <c r="AP42" s="214">
        <v>64.432045303131204</v>
      </c>
      <c r="AQ42" s="211"/>
      <c r="AR42" s="215">
        <v>60.986326575933496</v>
      </c>
      <c r="AS42" s="216"/>
      <c r="AT42" s="208">
        <v>4.7176383680375498</v>
      </c>
      <c r="AU42" s="209">
        <v>7.3063845321698597</v>
      </c>
      <c r="AV42" s="209">
        <v>6.7666530226101296</v>
      </c>
      <c r="AW42" s="209">
        <v>5.8954917113405001</v>
      </c>
      <c r="AX42" s="209">
        <v>6.5809162584097196</v>
      </c>
      <c r="AY42" s="210">
        <v>6.3337227035999097</v>
      </c>
      <c r="AZ42" s="211"/>
      <c r="BA42" s="212">
        <v>8.4985585497021798</v>
      </c>
      <c r="BB42" s="213">
        <v>4.6086031341144196</v>
      </c>
      <c r="BC42" s="214">
        <v>6.5478239570436596</v>
      </c>
      <c r="BD42" s="211"/>
      <c r="BE42" s="215">
        <v>6.39825996749083</v>
      </c>
    </row>
    <row r="43" spans="1:57" x14ac:dyDescent="0.25">
      <c r="A43" s="20" t="s">
        <v>80</v>
      </c>
      <c r="B43" s="3" t="str">
        <f t="shared" si="0"/>
        <v>Southwest Virginia - Blue Ridge Highlands</v>
      </c>
      <c r="C43" s="10"/>
      <c r="D43" s="24" t="s">
        <v>16</v>
      </c>
      <c r="E43" s="27" t="s">
        <v>17</v>
      </c>
      <c r="F43" s="3"/>
      <c r="G43" s="217">
        <v>38.276485204427303</v>
      </c>
      <c r="H43" s="211">
        <v>49.932234018522699</v>
      </c>
      <c r="I43" s="211">
        <v>52.608990286875901</v>
      </c>
      <c r="J43" s="211">
        <v>50.8470747684662</v>
      </c>
      <c r="K43" s="211">
        <v>52.4169866726903</v>
      </c>
      <c r="L43" s="218">
        <v>48.816354190196499</v>
      </c>
      <c r="M43" s="211"/>
      <c r="N43" s="219">
        <v>62.389880280099298</v>
      </c>
      <c r="O43" s="220">
        <v>63.609667946690699</v>
      </c>
      <c r="P43" s="221">
        <v>62.999774113394999</v>
      </c>
      <c r="Q43" s="211"/>
      <c r="R43" s="222">
        <v>52.868759882538903</v>
      </c>
      <c r="S43" s="216"/>
      <c r="T43" s="217">
        <v>11.3612403146931</v>
      </c>
      <c r="U43" s="211">
        <v>10.115291304584201</v>
      </c>
      <c r="V43" s="211">
        <v>11.186544814053301</v>
      </c>
      <c r="W43" s="211">
        <v>8.10972073333898</v>
      </c>
      <c r="X43" s="211">
        <v>8.1659248235231203</v>
      </c>
      <c r="Y43" s="218">
        <v>9.68711066706582</v>
      </c>
      <c r="Z43" s="211"/>
      <c r="AA43" s="219">
        <v>20.521251995903999</v>
      </c>
      <c r="AB43" s="220">
        <v>14.0916855513466</v>
      </c>
      <c r="AC43" s="221">
        <v>17.187277316469</v>
      </c>
      <c r="AD43" s="211"/>
      <c r="AE43" s="222">
        <v>12.1304618035114</v>
      </c>
      <c r="AF43" s="30"/>
      <c r="AG43" s="217">
        <v>43.079399141630901</v>
      </c>
      <c r="AH43" s="211">
        <v>52.075333182742199</v>
      </c>
      <c r="AI43" s="211">
        <v>53.995369324598997</v>
      </c>
      <c r="AJ43" s="211">
        <v>52.5976959566297</v>
      </c>
      <c r="AK43" s="211">
        <v>56.948836683984602</v>
      </c>
      <c r="AL43" s="218">
        <v>51.739326857917298</v>
      </c>
      <c r="AM43" s="211"/>
      <c r="AN43" s="219">
        <v>67.031850011294296</v>
      </c>
      <c r="AO43" s="220">
        <v>65.682177546871401</v>
      </c>
      <c r="AP43" s="221">
        <v>66.357013779082905</v>
      </c>
      <c r="AQ43" s="211"/>
      <c r="AR43" s="222">
        <v>55.9158088353932</v>
      </c>
      <c r="AS43" s="216"/>
      <c r="AT43" s="217">
        <v>22.568420950733302</v>
      </c>
      <c r="AU43" s="211">
        <v>14.6910748902199</v>
      </c>
      <c r="AV43" s="211">
        <v>12.887205193846199</v>
      </c>
      <c r="AW43" s="211">
        <v>7.9397258258185701</v>
      </c>
      <c r="AX43" s="211">
        <v>10.281973336166301</v>
      </c>
      <c r="AY43" s="218">
        <v>13.090724959566799</v>
      </c>
      <c r="AZ43" s="211"/>
      <c r="BA43" s="219">
        <v>19.182730551166099</v>
      </c>
      <c r="BB43" s="220">
        <v>17.558250276451801</v>
      </c>
      <c r="BC43" s="221">
        <v>18.373177437673</v>
      </c>
      <c r="BD43" s="211"/>
      <c r="BE43" s="222">
        <v>14.8281855944865</v>
      </c>
    </row>
    <row r="44" spans="1:57" x14ac:dyDescent="0.25">
      <c r="A44" s="21" t="s">
        <v>81</v>
      </c>
      <c r="B44" s="3" t="str">
        <f t="shared" si="0"/>
        <v>Southwest Virginia - Heart of Appalachia</v>
      </c>
      <c r="C44" s="3"/>
      <c r="D44" s="24" t="s">
        <v>16</v>
      </c>
      <c r="E44" s="27" t="s">
        <v>17</v>
      </c>
      <c r="F44" s="3"/>
      <c r="G44" s="217">
        <v>37.542662116040901</v>
      </c>
      <c r="H44" s="211">
        <v>52.0136518771331</v>
      </c>
      <c r="I44" s="211">
        <v>54.539249146757598</v>
      </c>
      <c r="J44" s="211">
        <v>54.061433447098899</v>
      </c>
      <c r="K44" s="211">
        <v>47.030716723549403</v>
      </c>
      <c r="L44" s="218">
        <v>49.037542662116003</v>
      </c>
      <c r="M44" s="211"/>
      <c r="N44" s="219">
        <v>47.508532423208102</v>
      </c>
      <c r="O44" s="220">
        <v>45.665529010238899</v>
      </c>
      <c r="P44" s="221">
        <v>46.587030716723497</v>
      </c>
      <c r="Q44" s="211"/>
      <c r="R44" s="222">
        <v>48.337396392003903</v>
      </c>
      <c r="S44" s="216"/>
      <c r="T44" s="217">
        <v>-3.6826833352507302</v>
      </c>
      <c r="U44" s="211">
        <v>-3.4434917728016798</v>
      </c>
      <c r="V44" s="211">
        <v>-2.4559121004464401</v>
      </c>
      <c r="W44" s="211">
        <v>-5.6507467228973196</v>
      </c>
      <c r="X44" s="211">
        <v>-7.29196847300316</v>
      </c>
      <c r="Y44" s="218">
        <v>-4.5175761127075296</v>
      </c>
      <c r="Z44" s="211"/>
      <c r="AA44" s="219">
        <v>1.69795221843003</v>
      </c>
      <c r="AB44" s="220">
        <v>-0.220454953704459</v>
      </c>
      <c r="AC44" s="221">
        <v>0.74859050025455798</v>
      </c>
      <c r="AD44" s="211"/>
      <c r="AE44" s="222">
        <v>-3.1231700314906101</v>
      </c>
      <c r="AF44" s="30"/>
      <c r="AG44" s="217">
        <v>39.795221843003397</v>
      </c>
      <c r="AH44" s="211">
        <v>51.621160409556303</v>
      </c>
      <c r="AI44" s="211">
        <v>53.668941979522103</v>
      </c>
      <c r="AJ44" s="211">
        <v>54.317406143344698</v>
      </c>
      <c r="AK44" s="211">
        <v>49.965870307167201</v>
      </c>
      <c r="AL44" s="218">
        <v>49.873720136518699</v>
      </c>
      <c r="AM44" s="211"/>
      <c r="AN44" s="219">
        <v>51.160409556313901</v>
      </c>
      <c r="AO44" s="220">
        <v>50.238907849829303</v>
      </c>
      <c r="AP44" s="221">
        <v>50.699658703071599</v>
      </c>
      <c r="AQ44" s="211"/>
      <c r="AR44" s="222">
        <v>50.1097025841053</v>
      </c>
      <c r="AS44" s="216"/>
      <c r="AT44" s="217">
        <v>11.0375843684616</v>
      </c>
      <c r="AU44" s="211">
        <v>-0.74247051074785897</v>
      </c>
      <c r="AV44" s="211">
        <v>-1.76826918911771</v>
      </c>
      <c r="AW44" s="211">
        <v>-1.95672408908794</v>
      </c>
      <c r="AX44" s="211">
        <v>3.9138403352092701</v>
      </c>
      <c r="AY44" s="218">
        <v>1.38288684179941</v>
      </c>
      <c r="AZ44" s="211"/>
      <c r="BA44" s="219">
        <v>15.946668473366699</v>
      </c>
      <c r="BB44" s="220">
        <v>15.2403578974737</v>
      </c>
      <c r="BC44" s="221">
        <v>15.595643724914799</v>
      </c>
      <c r="BD44" s="211"/>
      <c r="BE44" s="222">
        <v>5.1191179660002097</v>
      </c>
    </row>
    <row r="45" spans="1:57" x14ac:dyDescent="0.25">
      <c r="A45" s="22" t="s">
        <v>82</v>
      </c>
      <c r="B45" s="3" t="str">
        <f t="shared" si="0"/>
        <v>Virginia Mountains</v>
      </c>
      <c r="C45" s="3"/>
      <c r="D45" s="25" t="s">
        <v>16</v>
      </c>
      <c r="E45" s="28" t="s">
        <v>17</v>
      </c>
      <c r="F45" s="3"/>
      <c r="G45" s="217">
        <v>44.899065167321503</v>
      </c>
      <c r="H45" s="211">
        <v>58.826717246985503</v>
      </c>
      <c r="I45" s="211">
        <v>60.533803007722497</v>
      </c>
      <c r="J45" s="211">
        <v>56.252540306191499</v>
      </c>
      <c r="K45" s="211">
        <v>51.537732014632098</v>
      </c>
      <c r="L45" s="218">
        <v>54.409971548570603</v>
      </c>
      <c r="M45" s="211"/>
      <c r="N45" s="219">
        <v>63.514428939168099</v>
      </c>
      <c r="O45" s="220">
        <v>61.671860181547203</v>
      </c>
      <c r="P45" s="221">
        <v>62.593144560357601</v>
      </c>
      <c r="Q45" s="211"/>
      <c r="R45" s="222">
        <v>56.7480209805098</v>
      </c>
      <c r="S45" s="216"/>
      <c r="T45" s="217">
        <v>16.1027950756549</v>
      </c>
      <c r="U45" s="211">
        <v>11.364849194959699</v>
      </c>
      <c r="V45" s="211">
        <v>7.7528471823382299</v>
      </c>
      <c r="W45" s="211">
        <v>0.62661137015202795</v>
      </c>
      <c r="X45" s="211">
        <v>-5.7592039934408499</v>
      </c>
      <c r="Y45" s="218">
        <v>5.3382401171541796</v>
      </c>
      <c r="Z45" s="211"/>
      <c r="AA45" s="219">
        <v>10.5056470829677</v>
      </c>
      <c r="AB45" s="220">
        <v>5.9761051708058002</v>
      </c>
      <c r="AC45" s="221">
        <v>8.2268193007091508</v>
      </c>
      <c r="AD45" s="211"/>
      <c r="AE45" s="222">
        <v>6.23177565104222</v>
      </c>
      <c r="AF45" s="31"/>
      <c r="AG45" s="217">
        <v>43.442622950819597</v>
      </c>
      <c r="AH45" s="211">
        <v>54.115296030348098</v>
      </c>
      <c r="AI45" s="211">
        <v>56.089960709930899</v>
      </c>
      <c r="AJ45" s="211">
        <v>54.813033464300197</v>
      </c>
      <c r="AK45" s="211">
        <v>56.3981845278417</v>
      </c>
      <c r="AL45" s="218">
        <v>52.971819536648098</v>
      </c>
      <c r="AM45" s="211"/>
      <c r="AN45" s="219">
        <v>64.916677956916402</v>
      </c>
      <c r="AO45" s="220">
        <v>63.914103779975598</v>
      </c>
      <c r="AP45" s="221">
        <v>64.415390868445996</v>
      </c>
      <c r="AQ45" s="211"/>
      <c r="AR45" s="222">
        <v>56.241411345733198</v>
      </c>
      <c r="AS45" s="216"/>
      <c r="AT45" s="217">
        <v>13.9641137387855</v>
      </c>
      <c r="AU45" s="211">
        <v>9.1422454988686201</v>
      </c>
      <c r="AV45" s="211">
        <v>6.9033840989486297</v>
      </c>
      <c r="AW45" s="211">
        <v>1.85640469037946</v>
      </c>
      <c r="AX45" s="211">
        <v>0.39126334115454298</v>
      </c>
      <c r="AY45" s="218">
        <v>5.8749365740697197</v>
      </c>
      <c r="AZ45" s="211"/>
      <c r="BA45" s="219">
        <v>3.07261433483762</v>
      </c>
      <c r="BB45" s="220">
        <v>3.1771000564692402</v>
      </c>
      <c r="BC45" s="221">
        <v>3.1244241719963401</v>
      </c>
      <c r="BD45" s="211"/>
      <c r="BE45" s="222">
        <v>4.9588499835290598</v>
      </c>
    </row>
    <row r="46" spans="1:57" x14ac:dyDescent="0.25">
      <c r="A46" s="48" t="s">
        <v>106</v>
      </c>
      <c r="B46" s="3" t="s">
        <v>112</v>
      </c>
      <c r="D46" s="25" t="s">
        <v>16</v>
      </c>
      <c r="E46" s="28" t="s">
        <v>17</v>
      </c>
      <c r="G46" s="217">
        <v>47.328244274809101</v>
      </c>
      <c r="H46" s="211">
        <v>60.513532269257396</v>
      </c>
      <c r="I46" s="211">
        <v>64.712005551700202</v>
      </c>
      <c r="J46" s="211">
        <v>53.365718251214403</v>
      </c>
      <c r="K46" s="211">
        <v>48.854961832061001</v>
      </c>
      <c r="L46" s="218">
        <v>54.954892435808397</v>
      </c>
      <c r="M46" s="211"/>
      <c r="N46" s="219">
        <v>52.428868841082497</v>
      </c>
      <c r="O46" s="220">
        <v>55.031228313671001</v>
      </c>
      <c r="P46" s="221">
        <v>53.730048577376799</v>
      </c>
      <c r="Q46" s="211"/>
      <c r="R46" s="222">
        <v>54.604937047685098</v>
      </c>
      <c r="S46" s="216"/>
      <c r="T46" s="217">
        <v>9.0607368071689294</v>
      </c>
      <c r="U46" s="211">
        <v>-7.4718433748615906E-2</v>
      </c>
      <c r="V46" s="211">
        <v>-3.1253192284161999</v>
      </c>
      <c r="W46" s="211">
        <v>-18.063554595906901</v>
      </c>
      <c r="X46" s="211">
        <v>-8.5297046133421794</v>
      </c>
      <c r="Y46" s="218">
        <v>-5.0196390611512998</v>
      </c>
      <c r="Z46" s="211"/>
      <c r="AA46" s="219">
        <v>-7.6715894402405098</v>
      </c>
      <c r="AB46" s="220">
        <v>-11.6679876339677</v>
      </c>
      <c r="AC46" s="221">
        <v>-9.7623315787626304</v>
      </c>
      <c r="AD46" s="211"/>
      <c r="AE46" s="222">
        <v>-6.4026258974729702</v>
      </c>
      <c r="AG46" s="217">
        <v>44.578417765440598</v>
      </c>
      <c r="AH46" s="211">
        <v>54.623525329632102</v>
      </c>
      <c r="AI46" s="211">
        <v>58.414295628036001</v>
      </c>
      <c r="AJ46" s="211">
        <v>56.896252602359397</v>
      </c>
      <c r="AK46" s="211">
        <v>51.795628036086001</v>
      </c>
      <c r="AL46" s="218">
        <v>53.2616238723108</v>
      </c>
      <c r="AM46" s="211"/>
      <c r="AN46" s="219">
        <v>60.400763358778597</v>
      </c>
      <c r="AO46" s="220">
        <v>64.365024288688403</v>
      </c>
      <c r="AP46" s="221">
        <v>62.382893823733497</v>
      </c>
      <c r="AQ46" s="211"/>
      <c r="AR46" s="222">
        <v>55.867701001288701</v>
      </c>
      <c r="AS46" s="216"/>
      <c r="AT46" s="217">
        <v>3.28551438550187</v>
      </c>
      <c r="AU46" s="211">
        <v>0.42857625648188302</v>
      </c>
      <c r="AV46" s="211">
        <v>-5.1327055092118696</v>
      </c>
      <c r="AW46" s="211">
        <v>-6.77403556949898</v>
      </c>
      <c r="AX46" s="211">
        <v>-3.4176245822373699</v>
      </c>
      <c r="AY46" s="218">
        <v>-2.7307432296807099</v>
      </c>
      <c r="AZ46" s="211"/>
      <c r="BA46" s="219">
        <v>4.7440640659392104</v>
      </c>
      <c r="BB46" s="220">
        <v>-4.4620940139355003</v>
      </c>
      <c r="BC46" s="221">
        <v>-0.21633466151504499</v>
      </c>
      <c r="BD46" s="211"/>
      <c r="BE46" s="222">
        <v>-1.94243845545528</v>
      </c>
    </row>
    <row r="47" spans="1:57" x14ac:dyDescent="0.25">
      <c r="A47" s="48" t="s">
        <v>107</v>
      </c>
      <c r="B47" s="3" t="s">
        <v>113</v>
      </c>
      <c r="D47" s="25" t="s">
        <v>16</v>
      </c>
      <c r="E47" s="28" t="s">
        <v>17</v>
      </c>
      <c r="G47" s="217">
        <v>47.624759204739497</v>
      </c>
      <c r="H47" s="211">
        <v>67.651655580997996</v>
      </c>
      <c r="I47" s="211">
        <v>75.873223567040995</v>
      </c>
      <c r="J47" s="211">
        <v>73.550685130665499</v>
      </c>
      <c r="K47" s="211">
        <v>65.776178533784005</v>
      </c>
      <c r="L47" s="218">
        <v>66.095300403445606</v>
      </c>
      <c r="M47" s="211"/>
      <c r="N47" s="219">
        <v>72.1913277359793</v>
      </c>
      <c r="O47" s="220">
        <v>71.980518300439698</v>
      </c>
      <c r="P47" s="221">
        <v>72.085923018209499</v>
      </c>
      <c r="Q47" s="211"/>
      <c r="R47" s="222">
        <v>67.806906864806706</v>
      </c>
      <c r="S47" s="216"/>
      <c r="T47" s="217">
        <v>-2.3692436302838602</v>
      </c>
      <c r="U47" s="211">
        <v>-4.9068732627724998</v>
      </c>
      <c r="V47" s="211">
        <v>-2.0348548428805402</v>
      </c>
      <c r="W47" s="211">
        <v>-3.37129429420153</v>
      </c>
      <c r="X47" s="211">
        <v>-2.9644243623089901</v>
      </c>
      <c r="Y47" s="218">
        <v>-3.1640663275440599</v>
      </c>
      <c r="Z47" s="211"/>
      <c r="AA47" s="219">
        <v>4.7268447838081098</v>
      </c>
      <c r="AB47" s="220">
        <v>-3.2080015946059399</v>
      </c>
      <c r="AC47" s="221">
        <v>0.60899602402006603</v>
      </c>
      <c r="AD47" s="211"/>
      <c r="AE47" s="222">
        <v>-2.0482886183789502</v>
      </c>
      <c r="AG47" s="217">
        <v>47.175009807409801</v>
      </c>
      <c r="AH47" s="211">
        <v>60.941876271542</v>
      </c>
      <c r="AI47" s="211">
        <v>70.0303801625749</v>
      </c>
      <c r="AJ47" s="211">
        <v>67.708532902719597</v>
      </c>
      <c r="AK47" s="211">
        <v>61.179078742096998</v>
      </c>
      <c r="AL47" s="218">
        <v>61.406975577268703</v>
      </c>
      <c r="AM47" s="211"/>
      <c r="AN47" s="219">
        <v>68.817910611161196</v>
      </c>
      <c r="AO47" s="220">
        <v>71.669491062154904</v>
      </c>
      <c r="AP47" s="221">
        <v>70.2446562641029</v>
      </c>
      <c r="AQ47" s="211"/>
      <c r="AR47" s="222">
        <v>63.9332363856225</v>
      </c>
      <c r="AS47" s="216"/>
      <c r="AT47" s="217">
        <v>2.6767602434365001</v>
      </c>
      <c r="AU47" s="211">
        <v>0.78416762397897199</v>
      </c>
      <c r="AV47" s="211">
        <v>1.0621770442434499</v>
      </c>
      <c r="AW47" s="211">
        <v>-1.50837503184998</v>
      </c>
      <c r="AX47" s="211">
        <v>-2.0985624873441999</v>
      </c>
      <c r="AY47" s="218">
        <v>2.9874436559835699E-2</v>
      </c>
      <c r="AZ47" s="211"/>
      <c r="BA47" s="219">
        <v>-0.43719812703039301</v>
      </c>
      <c r="BB47" s="220">
        <v>-2.59021063503784</v>
      </c>
      <c r="BC47" s="221">
        <v>-1.5459752527621899</v>
      </c>
      <c r="BD47" s="211"/>
      <c r="BE47" s="222">
        <v>-0.47226574695199702</v>
      </c>
    </row>
    <row r="48" spans="1:57" x14ac:dyDescent="0.25">
      <c r="A48" s="48" t="s">
        <v>108</v>
      </c>
      <c r="B48" s="3" t="s">
        <v>114</v>
      </c>
      <c r="D48" s="25" t="s">
        <v>16</v>
      </c>
      <c r="E48" s="28" t="s">
        <v>17</v>
      </c>
      <c r="G48" s="217">
        <v>45.969381652912297</v>
      </c>
      <c r="H48" s="211">
        <v>65.240401865805495</v>
      </c>
      <c r="I48" s="211">
        <v>72.018897261093102</v>
      </c>
      <c r="J48" s="211">
        <v>70.819878005023298</v>
      </c>
      <c r="K48" s="211">
        <v>64.400191364669197</v>
      </c>
      <c r="L48" s="218">
        <v>63.689750029900701</v>
      </c>
      <c r="M48" s="211"/>
      <c r="N48" s="219">
        <v>76.435235019734407</v>
      </c>
      <c r="O48" s="220">
        <v>78.229278794402504</v>
      </c>
      <c r="P48" s="221">
        <v>77.332256907068498</v>
      </c>
      <c r="Q48" s="211"/>
      <c r="R48" s="222">
        <v>67.587609137662895</v>
      </c>
      <c r="S48" s="216"/>
      <c r="T48" s="217">
        <v>-3.3881289309818299</v>
      </c>
      <c r="U48" s="211">
        <v>-4.7164699375993697</v>
      </c>
      <c r="V48" s="211">
        <v>-4.24200453619736</v>
      </c>
      <c r="W48" s="211">
        <v>-7.7003962412512399</v>
      </c>
      <c r="X48" s="211">
        <v>-5.9812156021353102</v>
      </c>
      <c r="Y48" s="218">
        <v>-5.3604619983775397</v>
      </c>
      <c r="Z48" s="211"/>
      <c r="AA48" s="219">
        <v>2.7866022200375502</v>
      </c>
      <c r="AB48" s="220">
        <v>-0.11620981480355699</v>
      </c>
      <c r="AC48" s="221">
        <v>1.2975785180473001</v>
      </c>
      <c r="AD48" s="211"/>
      <c r="AE48" s="222">
        <v>-3.2823025042809602</v>
      </c>
      <c r="AG48" s="217">
        <v>47.352421456168102</v>
      </c>
      <c r="AH48" s="211">
        <v>61.008865195124102</v>
      </c>
      <c r="AI48" s="211">
        <v>68.973217631101704</v>
      </c>
      <c r="AJ48" s="211">
        <v>67.603375147999898</v>
      </c>
      <c r="AK48" s="211">
        <v>61.4600662440237</v>
      </c>
      <c r="AL48" s="218">
        <v>61.277249232152201</v>
      </c>
      <c r="AM48" s="211"/>
      <c r="AN48" s="219">
        <v>70.2484351133606</v>
      </c>
      <c r="AO48" s="220">
        <v>72.748492511184494</v>
      </c>
      <c r="AP48" s="221">
        <v>71.498978377528701</v>
      </c>
      <c r="AQ48" s="211"/>
      <c r="AR48" s="222">
        <v>64.199633668281393</v>
      </c>
      <c r="AS48" s="216"/>
      <c r="AT48" s="217">
        <v>1.1525439579010599</v>
      </c>
      <c r="AU48" s="211">
        <v>-6.5956269554195895E-2</v>
      </c>
      <c r="AV48" s="211">
        <v>1.2948498418249801</v>
      </c>
      <c r="AW48" s="211">
        <v>-1.99192502181418</v>
      </c>
      <c r="AX48" s="211">
        <v>-3.6012014522941098</v>
      </c>
      <c r="AY48" s="218">
        <v>-0.745319491777785</v>
      </c>
      <c r="AZ48" s="211"/>
      <c r="BA48" s="219">
        <v>-3.8284988369306499</v>
      </c>
      <c r="BB48" s="220">
        <v>-4.2562105891220199</v>
      </c>
      <c r="BC48" s="221">
        <v>-4.0458794991442</v>
      </c>
      <c r="BD48" s="211"/>
      <c r="BE48" s="222">
        <v>-1.81705923497513</v>
      </c>
    </row>
    <row r="49" spans="1:57" x14ac:dyDescent="0.25">
      <c r="A49" s="48" t="s">
        <v>109</v>
      </c>
      <c r="B49" s="3" t="s">
        <v>115</v>
      </c>
      <c r="D49" s="25" t="s">
        <v>16</v>
      </c>
      <c r="E49" s="28" t="s">
        <v>17</v>
      </c>
      <c r="G49" s="217">
        <v>44.075158379727299</v>
      </c>
      <c r="H49" s="211">
        <v>60.217892109809902</v>
      </c>
      <c r="I49" s="211">
        <v>62.958341332309402</v>
      </c>
      <c r="J49" s="211">
        <v>62.526396621232401</v>
      </c>
      <c r="K49" s="211">
        <v>59.910731426377403</v>
      </c>
      <c r="L49" s="218">
        <v>57.937703973891303</v>
      </c>
      <c r="M49" s="211"/>
      <c r="N49" s="219">
        <v>71.057304665002803</v>
      </c>
      <c r="O49" s="220">
        <v>72.950662315223596</v>
      </c>
      <c r="P49" s="221">
        <v>72.0039834901132</v>
      </c>
      <c r="Q49" s="211"/>
      <c r="R49" s="222">
        <v>61.956640978526103</v>
      </c>
      <c r="S49" s="216"/>
      <c r="T49" s="217">
        <v>0.12413426840031699</v>
      </c>
      <c r="U49" s="211">
        <v>-0.87782801564949198</v>
      </c>
      <c r="V49" s="211">
        <v>-4.2398337718654302</v>
      </c>
      <c r="W49" s="211">
        <v>-5.5340265450364301</v>
      </c>
      <c r="X49" s="211">
        <v>-4.5858249462250598</v>
      </c>
      <c r="Y49" s="218">
        <v>-3.2750051495551</v>
      </c>
      <c r="Z49" s="211"/>
      <c r="AA49" s="219">
        <v>2.0525899584938498</v>
      </c>
      <c r="AB49" s="220">
        <v>1.4123500268425</v>
      </c>
      <c r="AC49" s="221">
        <v>1.72725408605126</v>
      </c>
      <c r="AD49" s="211"/>
      <c r="AE49" s="222">
        <v>-1.66947732782606</v>
      </c>
      <c r="AG49" s="217">
        <v>42.862713572662599</v>
      </c>
      <c r="AH49" s="211">
        <v>55.875647917066601</v>
      </c>
      <c r="AI49" s="211">
        <v>60.628239585332999</v>
      </c>
      <c r="AJ49" s="211">
        <v>60.2802841236321</v>
      </c>
      <c r="AK49" s="211">
        <v>57.520637358418099</v>
      </c>
      <c r="AL49" s="218">
        <v>55.433504511422498</v>
      </c>
      <c r="AM49" s="211"/>
      <c r="AN49" s="219">
        <v>66.844043962372794</v>
      </c>
      <c r="AO49" s="220">
        <v>68.413443079285798</v>
      </c>
      <c r="AP49" s="221">
        <v>67.628743520829303</v>
      </c>
      <c r="AQ49" s="211"/>
      <c r="AR49" s="222">
        <v>58.917858514110101</v>
      </c>
      <c r="AS49" s="216"/>
      <c r="AT49" s="217">
        <v>1.42705660914072</v>
      </c>
      <c r="AU49" s="211">
        <v>1.39700933610726</v>
      </c>
      <c r="AV49" s="211">
        <v>1.0208264753017999</v>
      </c>
      <c r="AW49" s="211">
        <v>-2.3023045011669399</v>
      </c>
      <c r="AX49" s="211">
        <v>-4.61911090118861</v>
      </c>
      <c r="AY49" s="218">
        <v>-0.79480689641736801</v>
      </c>
      <c r="AZ49" s="211"/>
      <c r="BA49" s="219">
        <v>-4.71301172206286</v>
      </c>
      <c r="BB49" s="220">
        <v>-5.2634134461326099</v>
      </c>
      <c r="BC49" s="221">
        <v>-4.9922027358499097</v>
      </c>
      <c r="BD49" s="211"/>
      <c r="BE49" s="222">
        <v>-2.2090863617812402</v>
      </c>
    </row>
    <row r="50" spans="1:57" x14ac:dyDescent="0.25">
      <c r="A50" s="48" t="s">
        <v>110</v>
      </c>
      <c r="B50" s="3" t="s">
        <v>116</v>
      </c>
      <c r="D50" s="25" t="s">
        <v>16</v>
      </c>
      <c r="E50" s="28" t="s">
        <v>17</v>
      </c>
      <c r="G50" s="217">
        <v>47.6678251326138</v>
      </c>
      <c r="H50" s="211">
        <v>55.821291384671603</v>
      </c>
      <c r="I50" s="211">
        <v>56.488933601609602</v>
      </c>
      <c r="J50" s="211">
        <v>56.374611304188697</v>
      </c>
      <c r="K50" s="211">
        <v>56.731296872141897</v>
      </c>
      <c r="L50" s="218">
        <v>54.616791659045099</v>
      </c>
      <c r="M50" s="211"/>
      <c r="N50" s="219">
        <v>63.919882933967401</v>
      </c>
      <c r="O50" s="220">
        <v>65.049387232485799</v>
      </c>
      <c r="P50" s="221">
        <v>64.484635083226607</v>
      </c>
      <c r="Q50" s="211"/>
      <c r="R50" s="222">
        <v>57.4361754945255</v>
      </c>
      <c r="S50" s="216"/>
      <c r="T50" s="217">
        <v>-1.3543384429090499</v>
      </c>
      <c r="U50" s="211">
        <v>-9.29175624619656E-2</v>
      </c>
      <c r="V50" s="211">
        <v>-1.9204631495662099</v>
      </c>
      <c r="W50" s="211">
        <v>-3.9608040977739201</v>
      </c>
      <c r="X50" s="211">
        <v>-2.8770654930841801</v>
      </c>
      <c r="Y50" s="218">
        <v>-2.0860296299653398</v>
      </c>
      <c r="Z50" s="211"/>
      <c r="AA50" s="219">
        <v>1.3899968770757101</v>
      </c>
      <c r="AB50" s="220">
        <v>0.35219780184520999</v>
      </c>
      <c r="AC50" s="221">
        <v>0.86388386180423504</v>
      </c>
      <c r="AD50" s="211"/>
      <c r="AE50" s="222">
        <v>-1.1587418289049001</v>
      </c>
      <c r="AG50" s="217">
        <v>46.1682777555339</v>
      </c>
      <c r="AH50" s="211">
        <v>53.038952124921302</v>
      </c>
      <c r="AI50" s="211">
        <v>55.275410398672904</v>
      </c>
      <c r="AJ50" s="211">
        <v>55.643768231996702</v>
      </c>
      <c r="AK50" s="211">
        <v>55.473316936452498</v>
      </c>
      <c r="AL50" s="218">
        <v>53.119945089515497</v>
      </c>
      <c r="AM50" s="211"/>
      <c r="AN50" s="219">
        <v>61.6587542183835</v>
      </c>
      <c r="AO50" s="220">
        <v>61.537845689319902</v>
      </c>
      <c r="AP50" s="221">
        <v>61.598293384577502</v>
      </c>
      <c r="AQ50" s="211"/>
      <c r="AR50" s="222">
        <v>55.542518351952197</v>
      </c>
      <c r="AS50" s="216"/>
      <c r="AT50" s="217">
        <v>1.68894160605053</v>
      </c>
      <c r="AU50" s="211">
        <v>0.94928933284927297</v>
      </c>
      <c r="AV50" s="211">
        <v>1.56511079149169</v>
      </c>
      <c r="AW50" s="211">
        <v>-1.6010282874898101</v>
      </c>
      <c r="AX50" s="211">
        <v>-1.22262194212891</v>
      </c>
      <c r="AY50" s="218">
        <v>0.19819395457286801</v>
      </c>
      <c r="AZ50" s="211"/>
      <c r="BA50" s="219">
        <v>-1.09381020674831</v>
      </c>
      <c r="BB50" s="220">
        <v>-2.8660274137040398</v>
      </c>
      <c r="BC50" s="221">
        <v>-1.98707016071533</v>
      </c>
      <c r="BD50" s="211"/>
      <c r="BE50" s="222">
        <v>-0.50239023426354101</v>
      </c>
    </row>
    <row r="51" spans="1:57" x14ac:dyDescent="0.25">
      <c r="A51" s="49" t="s">
        <v>111</v>
      </c>
      <c r="B51" s="3" t="s">
        <v>117</v>
      </c>
      <c r="D51" s="25" t="s">
        <v>16</v>
      </c>
      <c r="E51" s="28" t="s">
        <v>17</v>
      </c>
      <c r="G51" s="223">
        <v>46.707020389249301</v>
      </c>
      <c r="H51" s="224">
        <v>50.1448100092678</v>
      </c>
      <c r="I51" s="224">
        <v>50.115848007414201</v>
      </c>
      <c r="J51" s="224">
        <v>51.236677479147303</v>
      </c>
      <c r="K51" s="224">
        <v>51.338044485634803</v>
      </c>
      <c r="L51" s="225">
        <v>49.908480074142702</v>
      </c>
      <c r="M51" s="211"/>
      <c r="N51" s="226">
        <v>58.436631139944303</v>
      </c>
      <c r="O51" s="227">
        <v>59.276529193697797</v>
      </c>
      <c r="P51" s="228">
        <v>58.856580166821097</v>
      </c>
      <c r="Q51" s="211"/>
      <c r="R51" s="229">
        <v>52.465080100622203</v>
      </c>
      <c r="S51" s="216"/>
      <c r="T51" s="223">
        <v>2.7761969441126499</v>
      </c>
      <c r="U51" s="224">
        <v>3.0724696668621698</v>
      </c>
      <c r="V51" s="224">
        <v>4.0618243124723197</v>
      </c>
      <c r="W51" s="224">
        <v>4.2719773904949001</v>
      </c>
      <c r="X51" s="224">
        <v>4.8908136626584602</v>
      </c>
      <c r="Y51" s="225">
        <v>3.8302440716742598</v>
      </c>
      <c r="Z51" s="211"/>
      <c r="AA51" s="226">
        <v>4.91357474674221</v>
      </c>
      <c r="AB51" s="227">
        <v>3.1574074638380401</v>
      </c>
      <c r="AC51" s="228">
        <v>4.0218154634526204</v>
      </c>
      <c r="AD51" s="211"/>
      <c r="AE51" s="229">
        <v>3.89156986477964</v>
      </c>
      <c r="AG51" s="223">
        <v>44.245767134407899</v>
      </c>
      <c r="AH51" s="224">
        <v>46.928273222776198</v>
      </c>
      <c r="AI51" s="224">
        <v>47.746578916850197</v>
      </c>
      <c r="AJ51" s="224">
        <v>49.049054853299303</v>
      </c>
      <c r="AK51" s="224">
        <v>49.771686188101498</v>
      </c>
      <c r="AL51" s="225">
        <v>47.548272063086998</v>
      </c>
      <c r="AM51" s="211"/>
      <c r="AN51" s="226">
        <v>55.892670764235099</v>
      </c>
      <c r="AO51" s="227">
        <v>55.746435195919297</v>
      </c>
      <c r="AP51" s="228">
        <v>55.819540263203599</v>
      </c>
      <c r="AQ51" s="211"/>
      <c r="AR51" s="229">
        <v>49.911785169968802</v>
      </c>
      <c r="AS51" s="216"/>
      <c r="AT51" s="223">
        <v>4.4013720550618203</v>
      </c>
      <c r="AU51" s="224">
        <v>5.1476567713619898</v>
      </c>
      <c r="AV51" s="224">
        <v>5.6489637658999898</v>
      </c>
      <c r="AW51" s="224">
        <v>3.9695864651577302</v>
      </c>
      <c r="AX51" s="224">
        <v>3.74517073824263</v>
      </c>
      <c r="AY51" s="225">
        <v>4.5678033817156098</v>
      </c>
      <c r="AZ51" s="211"/>
      <c r="BA51" s="226">
        <v>2.6431368912100002</v>
      </c>
      <c r="BB51" s="227">
        <v>-0.15109392686585699</v>
      </c>
      <c r="BC51" s="228">
        <v>1.2288185430916001</v>
      </c>
      <c r="BD51" s="211"/>
      <c r="BE51" s="229">
        <v>3.47251332389843</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2" zoomScale="80" zoomScaleNormal="80" workbookViewId="0">
      <selection activeCell="G39" sqref="G39"/>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8" t="s">
        <v>5</v>
      </c>
      <c r="E2" s="189"/>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ht="13" x14ac:dyDescent="0.25">
      <c r="A3" s="32"/>
      <c r="B3" s="32"/>
      <c r="C3" s="3"/>
      <c r="D3" s="190" t="s">
        <v>8</v>
      </c>
      <c r="E3" s="192" t="s">
        <v>9</v>
      </c>
      <c r="F3" s="5"/>
      <c r="G3" s="180" t="s">
        <v>0</v>
      </c>
      <c r="H3" s="176" t="s">
        <v>1</v>
      </c>
      <c r="I3" s="176" t="s">
        <v>10</v>
      </c>
      <c r="J3" s="176" t="s">
        <v>2</v>
      </c>
      <c r="K3" s="176" t="s">
        <v>11</v>
      </c>
      <c r="L3" s="178" t="s">
        <v>12</v>
      </c>
      <c r="M3" s="5"/>
      <c r="N3" s="180" t="s">
        <v>3</v>
      </c>
      <c r="O3" s="176" t="s">
        <v>4</v>
      </c>
      <c r="P3" s="178" t="s">
        <v>13</v>
      </c>
      <c r="Q3" s="2"/>
      <c r="R3" s="184" t="s">
        <v>14</v>
      </c>
      <c r="S3" s="2"/>
      <c r="T3" s="180" t="s">
        <v>0</v>
      </c>
      <c r="U3" s="176" t="s">
        <v>1</v>
      </c>
      <c r="V3" s="176" t="s">
        <v>10</v>
      </c>
      <c r="W3" s="176" t="s">
        <v>2</v>
      </c>
      <c r="X3" s="176" t="s">
        <v>11</v>
      </c>
      <c r="Y3" s="178" t="s">
        <v>12</v>
      </c>
      <c r="Z3" s="2"/>
      <c r="AA3" s="180" t="s">
        <v>3</v>
      </c>
      <c r="AB3" s="176" t="s">
        <v>4</v>
      </c>
      <c r="AC3" s="178" t="s">
        <v>13</v>
      </c>
      <c r="AD3" s="1"/>
      <c r="AE3" s="186" t="s">
        <v>14</v>
      </c>
      <c r="AF3" s="38"/>
      <c r="AG3" s="180" t="s">
        <v>0</v>
      </c>
      <c r="AH3" s="176" t="s">
        <v>1</v>
      </c>
      <c r="AI3" s="176" t="s">
        <v>10</v>
      </c>
      <c r="AJ3" s="176" t="s">
        <v>2</v>
      </c>
      <c r="AK3" s="176" t="s">
        <v>11</v>
      </c>
      <c r="AL3" s="178" t="s">
        <v>12</v>
      </c>
      <c r="AM3" s="5"/>
      <c r="AN3" s="180" t="s">
        <v>3</v>
      </c>
      <c r="AO3" s="176" t="s">
        <v>4</v>
      </c>
      <c r="AP3" s="178" t="s">
        <v>13</v>
      </c>
      <c r="AQ3" s="2"/>
      <c r="AR3" s="184" t="s">
        <v>14</v>
      </c>
      <c r="AS3" s="2"/>
      <c r="AT3" s="180" t="s">
        <v>0</v>
      </c>
      <c r="AU3" s="176" t="s">
        <v>1</v>
      </c>
      <c r="AV3" s="176" t="s">
        <v>10</v>
      </c>
      <c r="AW3" s="176" t="s">
        <v>2</v>
      </c>
      <c r="AX3" s="176" t="s">
        <v>11</v>
      </c>
      <c r="AY3" s="178" t="s">
        <v>12</v>
      </c>
      <c r="AZ3" s="2"/>
      <c r="BA3" s="180" t="s">
        <v>3</v>
      </c>
      <c r="BB3" s="176" t="s">
        <v>4</v>
      </c>
      <c r="BC3" s="178" t="s">
        <v>13</v>
      </c>
      <c r="BD3" s="1"/>
      <c r="BE3" s="186" t="s">
        <v>14</v>
      </c>
    </row>
    <row r="4" spans="1:57" ht="13" x14ac:dyDescent="0.25">
      <c r="A4" s="32"/>
      <c r="B4" s="32"/>
      <c r="C4" s="3"/>
      <c r="D4" s="191"/>
      <c r="E4" s="193"/>
      <c r="F4" s="5"/>
      <c r="G4" s="181"/>
      <c r="H4" s="177"/>
      <c r="I4" s="177"/>
      <c r="J4" s="177"/>
      <c r="K4" s="177"/>
      <c r="L4" s="179"/>
      <c r="M4" s="5"/>
      <c r="N4" s="181"/>
      <c r="O4" s="177"/>
      <c r="P4" s="179"/>
      <c r="Q4" s="2"/>
      <c r="R4" s="185"/>
      <c r="S4" s="2"/>
      <c r="T4" s="181"/>
      <c r="U4" s="177"/>
      <c r="V4" s="177"/>
      <c r="W4" s="177"/>
      <c r="X4" s="177"/>
      <c r="Y4" s="179"/>
      <c r="Z4" s="2"/>
      <c r="AA4" s="181"/>
      <c r="AB4" s="177"/>
      <c r="AC4" s="179"/>
      <c r="AD4" s="1"/>
      <c r="AE4" s="187"/>
      <c r="AF4" s="39"/>
      <c r="AG4" s="181"/>
      <c r="AH4" s="177"/>
      <c r="AI4" s="177"/>
      <c r="AJ4" s="177"/>
      <c r="AK4" s="177"/>
      <c r="AL4" s="179"/>
      <c r="AM4" s="5"/>
      <c r="AN4" s="181"/>
      <c r="AO4" s="177"/>
      <c r="AP4" s="179"/>
      <c r="AQ4" s="2"/>
      <c r="AR4" s="185"/>
      <c r="AS4" s="2"/>
      <c r="AT4" s="181"/>
      <c r="AU4" s="177"/>
      <c r="AV4" s="177"/>
      <c r="AW4" s="177"/>
      <c r="AX4" s="177"/>
      <c r="AY4" s="179"/>
      <c r="AZ4" s="2"/>
      <c r="BA4" s="181"/>
      <c r="BB4" s="177"/>
      <c r="BC4" s="179"/>
      <c r="BD4" s="1"/>
      <c r="BE4" s="18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230">
        <v>151.85120749363301</v>
      </c>
      <c r="H6" s="231">
        <v>157.78746877726999</v>
      </c>
      <c r="I6" s="231">
        <v>163.063966334508</v>
      </c>
      <c r="J6" s="231">
        <v>160.164423335474</v>
      </c>
      <c r="K6" s="231">
        <v>155.96393511643399</v>
      </c>
      <c r="L6" s="232">
        <v>158.072608148803</v>
      </c>
      <c r="M6" s="233"/>
      <c r="N6" s="234">
        <v>164.31599286147801</v>
      </c>
      <c r="O6" s="235">
        <v>167.34565405699701</v>
      </c>
      <c r="P6" s="236">
        <v>165.85164599702799</v>
      </c>
      <c r="Q6" s="233"/>
      <c r="R6" s="237">
        <v>160.52622618152</v>
      </c>
      <c r="S6" s="216"/>
      <c r="T6" s="208">
        <v>4.3241930867285996</v>
      </c>
      <c r="U6" s="209">
        <v>3.7780337296496298</v>
      </c>
      <c r="V6" s="209">
        <v>4.0047769384190897</v>
      </c>
      <c r="W6" s="209">
        <v>2.8944946952295698</v>
      </c>
      <c r="X6" s="209">
        <v>1.7325863761895199</v>
      </c>
      <c r="Y6" s="210">
        <v>3.2902813465180398</v>
      </c>
      <c r="Z6" s="211"/>
      <c r="AA6" s="212">
        <v>0.40290007628146901</v>
      </c>
      <c r="AB6" s="213">
        <v>-1.0310630055410099</v>
      </c>
      <c r="AC6" s="214">
        <v>-0.35360254078471498</v>
      </c>
      <c r="AD6" s="211"/>
      <c r="AE6" s="215">
        <v>2.0597372169536698</v>
      </c>
      <c r="AF6" s="29"/>
      <c r="AG6" s="230">
        <v>155.26225190278399</v>
      </c>
      <c r="AH6" s="231">
        <v>156.00775245433999</v>
      </c>
      <c r="AI6" s="231">
        <v>161.17258567889101</v>
      </c>
      <c r="AJ6" s="231">
        <v>159.23272742367399</v>
      </c>
      <c r="AK6" s="231">
        <v>155.392948188421</v>
      </c>
      <c r="AL6" s="232">
        <v>157.55373449432699</v>
      </c>
      <c r="AM6" s="233"/>
      <c r="AN6" s="234">
        <v>166.698809438631</v>
      </c>
      <c r="AO6" s="235">
        <v>170.77124899269401</v>
      </c>
      <c r="AP6" s="236">
        <v>168.75621990087399</v>
      </c>
      <c r="AQ6" s="233"/>
      <c r="AR6" s="237">
        <v>161.16136676153101</v>
      </c>
      <c r="AS6" s="216"/>
      <c r="AT6" s="208">
        <v>-0.53583205386597799</v>
      </c>
      <c r="AU6" s="209">
        <v>3.0738287342049002</v>
      </c>
      <c r="AV6" s="209">
        <v>4.0172321653530698</v>
      </c>
      <c r="AW6" s="209">
        <v>3.4625461003686402</v>
      </c>
      <c r="AX6" s="209">
        <v>2.5712421646605801</v>
      </c>
      <c r="AY6" s="210">
        <v>2.6495318344371701</v>
      </c>
      <c r="AZ6" s="211"/>
      <c r="BA6" s="212">
        <v>1.9902014443560301</v>
      </c>
      <c r="BB6" s="213">
        <v>2.02100378766005</v>
      </c>
      <c r="BC6" s="214">
        <v>1.99400581159933</v>
      </c>
      <c r="BD6" s="211"/>
      <c r="BE6" s="215">
        <v>2.4209829179893201</v>
      </c>
    </row>
    <row r="7" spans="1:57" x14ac:dyDescent="0.25">
      <c r="A7" s="20" t="s">
        <v>18</v>
      </c>
      <c r="B7" s="3" t="str">
        <f>TRIM(A7)</f>
        <v>Virginia</v>
      </c>
      <c r="C7" s="10"/>
      <c r="D7" s="24" t="s">
        <v>16</v>
      </c>
      <c r="E7" s="27" t="s">
        <v>17</v>
      </c>
      <c r="F7" s="3"/>
      <c r="G7" s="238">
        <v>112.182501291384</v>
      </c>
      <c r="H7" s="233">
        <v>126.86136393712</v>
      </c>
      <c r="I7" s="233">
        <v>134.77005300631001</v>
      </c>
      <c r="J7" s="233">
        <v>130.97948203412801</v>
      </c>
      <c r="K7" s="233">
        <v>121.867437411164</v>
      </c>
      <c r="L7" s="239">
        <v>126.12634866513</v>
      </c>
      <c r="M7" s="233"/>
      <c r="N7" s="240">
        <v>132.02896993972499</v>
      </c>
      <c r="O7" s="241">
        <v>132.341696632446</v>
      </c>
      <c r="P7" s="242">
        <v>132.18669406355599</v>
      </c>
      <c r="Q7" s="233"/>
      <c r="R7" s="243">
        <v>128.07310668758601</v>
      </c>
      <c r="S7" s="216"/>
      <c r="T7" s="217">
        <v>-1.8460431458939399</v>
      </c>
      <c r="U7" s="211">
        <v>-2.27978438167926</v>
      </c>
      <c r="V7" s="211">
        <v>-1.1134493312118201</v>
      </c>
      <c r="W7" s="211">
        <v>-1.3934977560713699</v>
      </c>
      <c r="X7" s="211">
        <v>-0.94753414069713504</v>
      </c>
      <c r="Y7" s="218">
        <v>-1.52340487459601</v>
      </c>
      <c r="Z7" s="211"/>
      <c r="AA7" s="219">
        <v>2.64287041236136</v>
      </c>
      <c r="AB7" s="220">
        <v>1.3634072134434401</v>
      </c>
      <c r="AC7" s="221">
        <v>1.9823737421196801</v>
      </c>
      <c r="AD7" s="211"/>
      <c r="AE7" s="222">
        <v>-0.37786946329253701</v>
      </c>
      <c r="AF7" s="30"/>
      <c r="AG7" s="238">
        <v>110.759666890137</v>
      </c>
      <c r="AH7" s="233">
        <v>119.712673779931</v>
      </c>
      <c r="AI7" s="233">
        <v>126.443178040747</v>
      </c>
      <c r="AJ7" s="233">
        <v>124.36063607345</v>
      </c>
      <c r="AK7" s="233">
        <v>117.15311059139999</v>
      </c>
      <c r="AL7" s="239">
        <v>120.195305269882</v>
      </c>
      <c r="AM7" s="233"/>
      <c r="AN7" s="240">
        <v>125.55738355118</v>
      </c>
      <c r="AO7" s="241">
        <v>127.184886664258</v>
      </c>
      <c r="AP7" s="242">
        <v>126.38022037400199</v>
      </c>
      <c r="AQ7" s="233"/>
      <c r="AR7" s="243">
        <v>122.17516090741</v>
      </c>
      <c r="AS7" s="216"/>
      <c r="AT7" s="217">
        <v>1.0334377393031</v>
      </c>
      <c r="AU7" s="211">
        <v>1.0715582922946401</v>
      </c>
      <c r="AV7" s="211">
        <v>2.2120136515109401</v>
      </c>
      <c r="AW7" s="211">
        <v>2.2457123068346698</v>
      </c>
      <c r="AX7" s="211">
        <v>1.29919366722048</v>
      </c>
      <c r="AY7" s="218">
        <v>1.6267027723835601</v>
      </c>
      <c r="AZ7" s="211"/>
      <c r="BA7" s="219">
        <v>0.54360588010109701</v>
      </c>
      <c r="BB7" s="220">
        <v>1.5290197990007E-2</v>
      </c>
      <c r="BC7" s="221">
        <v>0.26742311616375097</v>
      </c>
      <c r="BD7" s="211"/>
      <c r="BE7" s="222">
        <v>1.12956512647271</v>
      </c>
    </row>
    <row r="8" spans="1:57" x14ac:dyDescent="0.25">
      <c r="A8" s="21" t="s">
        <v>19</v>
      </c>
      <c r="B8" s="3" t="str">
        <f t="shared" ref="B8:B43" si="0">TRIM(A8)</f>
        <v>Norfolk/Virginia Beach, VA</v>
      </c>
      <c r="C8" s="3"/>
      <c r="D8" s="24" t="s">
        <v>16</v>
      </c>
      <c r="E8" s="27" t="s">
        <v>17</v>
      </c>
      <c r="F8" s="3"/>
      <c r="G8" s="238">
        <v>94.914810669514793</v>
      </c>
      <c r="H8" s="233">
        <v>99.885420963923806</v>
      </c>
      <c r="I8" s="233">
        <v>100.91629924740801</v>
      </c>
      <c r="J8" s="233">
        <v>101.346578891398</v>
      </c>
      <c r="K8" s="233">
        <v>103.10255448491201</v>
      </c>
      <c r="L8" s="239">
        <v>100.219744197238</v>
      </c>
      <c r="M8" s="233"/>
      <c r="N8" s="240">
        <v>132.387375728086</v>
      </c>
      <c r="O8" s="241">
        <v>134.85988774857699</v>
      </c>
      <c r="P8" s="242">
        <v>133.63031325903401</v>
      </c>
      <c r="Q8" s="233"/>
      <c r="R8" s="243">
        <v>112.06611038445401</v>
      </c>
      <c r="S8" s="216"/>
      <c r="T8" s="217">
        <v>-0.15347268670634401</v>
      </c>
      <c r="U8" s="211">
        <v>2.6499431552668802</v>
      </c>
      <c r="V8" s="211">
        <v>0.84208224688312805</v>
      </c>
      <c r="W8" s="211">
        <v>-1.02120972043965</v>
      </c>
      <c r="X8" s="211">
        <v>-1.7967284806794599</v>
      </c>
      <c r="Y8" s="218">
        <v>6.8932765595932396E-4</v>
      </c>
      <c r="Z8" s="211"/>
      <c r="AA8" s="219">
        <v>5.4247167633170204</v>
      </c>
      <c r="AB8" s="220">
        <v>3.0519116867778702</v>
      </c>
      <c r="AC8" s="221">
        <v>4.1700585908026904</v>
      </c>
      <c r="AD8" s="211"/>
      <c r="AE8" s="222">
        <v>2.0508584468895599</v>
      </c>
      <c r="AF8" s="30"/>
      <c r="AG8" s="238">
        <v>95.984116912151407</v>
      </c>
      <c r="AH8" s="233">
        <v>96.803741401254101</v>
      </c>
      <c r="AI8" s="233">
        <v>98.763541673235196</v>
      </c>
      <c r="AJ8" s="233">
        <v>98.702070997800007</v>
      </c>
      <c r="AK8" s="233">
        <v>99.3370517959344</v>
      </c>
      <c r="AL8" s="239">
        <v>97.989878032744102</v>
      </c>
      <c r="AM8" s="233"/>
      <c r="AN8" s="240">
        <v>121.834466431756</v>
      </c>
      <c r="AO8" s="241">
        <v>126.81724463798299</v>
      </c>
      <c r="AP8" s="242">
        <v>124.366602995161</v>
      </c>
      <c r="AQ8" s="233"/>
      <c r="AR8" s="243">
        <v>107.226113183691</v>
      </c>
      <c r="AS8" s="216"/>
      <c r="AT8" s="217">
        <v>-1.12214109435983</v>
      </c>
      <c r="AU8" s="211">
        <v>0.205532719333994</v>
      </c>
      <c r="AV8" s="211">
        <v>0.12122899941475899</v>
      </c>
      <c r="AW8" s="211">
        <v>-1.6961001387959</v>
      </c>
      <c r="AX8" s="211">
        <v>-3.1664325112809402</v>
      </c>
      <c r="AY8" s="218">
        <v>-1.24912968078512</v>
      </c>
      <c r="AZ8" s="211"/>
      <c r="BA8" s="219">
        <v>-1.01908630505539</v>
      </c>
      <c r="BB8" s="220">
        <v>1.3826919707773999</v>
      </c>
      <c r="BC8" s="221">
        <v>0.21105470753252401</v>
      </c>
      <c r="BD8" s="211"/>
      <c r="BE8" s="222">
        <v>-0.75342153551024305</v>
      </c>
    </row>
    <row r="9" spans="1:57" ht="16" x14ac:dyDescent="0.45">
      <c r="A9" s="21" t="s">
        <v>20</v>
      </c>
      <c r="B9" s="46" t="s">
        <v>71</v>
      </c>
      <c r="C9" s="3"/>
      <c r="D9" s="24" t="s">
        <v>16</v>
      </c>
      <c r="E9" s="27" t="s">
        <v>17</v>
      </c>
      <c r="F9" s="3"/>
      <c r="G9" s="238">
        <v>97.492185823076198</v>
      </c>
      <c r="H9" s="233">
        <v>108.822437908274</v>
      </c>
      <c r="I9" s="233">
        <v>113.726411109713</v>
      </c>
      <c r="J9" s="233">
        <v>116.76003854680501</v>
      </c>
      <c r="K9" s="233">
        <v>119.900113591381</v>
      </c>
      <c r="L9" s="239">
        <v>112.28558081288099</v>
      </c>
      <c r="M9" s="233"/>
      <c r="N9" s="240">
        <v>143.27549075776301</v>
      </c>
      <c r="O9" s="241">
        <v>144.222578961587</v>
      </c>
      <c r="P9" s="242">
        <v>143.75176034384799</v>
      </c>
      <c r="Q9" s="233"/>
      <c r="R9" s="243">
        <v>123.385468806747</v>
      </c>
      <c r="S9" s="216"/>
      <c r="T9" s="217">
        <v>-5.6436188562271701</v>
      </c>
      <c r="U9" s="211">
        <v>-4.75219875255247</v>
      </c>
      <c r="V9" s="211">
        <v>-3.9458340342291001</v>
      </c>
      <c r="W9" s="211">
        <v>2.5170883669219299</v>
      </c>
      <c r="X9" s="211">
        <v>7.93760473392972</v>
      </c>
      <c r="Y9" s="218">
        <v>-0.34598126093897202</v>
      </c>
      <c r="Z9" s="211"/>
      <c r="AA9" s="219">
        <v>6.1046827406382498</v>
      </c>
      <c r="AB9" s="220">
        <v>5.5125954261466399</v>
      </c>
      <c r="AC9" s="221">
        <v>5.8054733655919204</v>
      </c>
      <c r="AD9" s="211"/>
      <c r="AE9" s="222">
        <v>2.3076682749377402</v>
      </c>
      <c r="AF9" s="30"/>
      <c r="AG9" s="238">
        <v>98.351806113956002</v>
      </c>
      <c r="AH9" s="233">
        <v>107.53839228811501</v>
      </c>
      <c r="AI9" s="233">
        <v>112.466984633479</v>
      </c>
      <c r="AJ9" s="233">
        <v>113.349537782944</v>
      </c>
      <c r="AK9" s="233">
        <v>112.145950057538</v>
      </c>
      <c r="AL9" s="239">
        <v>109.41155858649</v>
      </c>
      <c r="AM9" s="233"/>
      <c r="AN9" s="240">
        <v>126.338162813214</v>
      </c>
      <c r="AO9" s="241">
        <v>126.206004397491</v>
      </c>
      <c r="AP9" s="242">
        <v>126.271243651265</v>
      </c>
      <c r="AQ9" s="233"/>
      <c r="AR9" s="243">
        <v>114.987079765014</v>
      </c>
      <c r="AS9" s="216"/>
      <c r="AT9" s="217">
        <v>-1.19823252667675</v>
      </c>
      <c r="AU9" s="211">
        <v>-0.54208166751973397</v>
      </c>
      <c r="AV9" s="211">
        <v>-0.57092006743878798</v>
      </c>
      <c r="AW9" s="211">
        <v>3.5354164489003002</v>
      </c>
      <c r="AX9" s="211">
        <v>4.6939526134466201</v>
      </c>
      <c r="AY9" s="218">
        <v>1.3539948352795601</v>
      </c>
      <c r="AZ9" s="211"/>
      <c r="BA9" s="219">
        <v>-1.08269225867616</v>
      </c>
      <c r="BB9" s="220">
        <v>-3.8358312719883898</v>
      </c>
      <c r="BC9" s="221">
        <v>-2.5167414678519302</v>
      </c>
      <c r="BD9" s="211"/>
      <c r="BE9" s="222">
        <v>-0.41054136006870601</v>
      </c>
    </row>
    <row r="10" spans="1:57" x14ac:dyDescent="0.25">
      <c r="A10" s="21" t="s">
        <v>21</v>
      </c>
      <c r="B10" s="3" t="str">
        <f t="shared" si="0"/>
        <v>Virginia Area</v>
      </c>
      <c r="C10" s="3"/>
      <c r="D10" s="24" t="s">
        <v>16</v>
      </c>
      <c r="E10" s="27" t="s">
        <v>17</v>
      </c>
      <c r="F10" s="3"/>
      <c r="G10" s="238">
        <v>100.43077268895701</v>
      </c>
      <c r="H10" s="233">
        <v>107.579948954388</v>
      </c>
      <c r="I10" s="233">
        <v>108.15907944872301</v>
      </c>
      <c r="J10" s="233">
        <v>104.422870781341</v>
      </c>
      <c r="K10" s="233">
        <v>103.133555195516</v>
      </c>
      <c r="L10" s="239">
        <v>105.025469790969</v>
      </c>
      <c r="M10" s="233"/>
      <c r="N10" s="240">
        <v>120.358681769803</v>
      </c>
      <c r="O10" s="241">
        <v>116.395718711276</v>
      </c>
      <c r="P10" s="242">
        <v>118.395596562571</v>
      </c>
      <c r="Q10" s="233"/>
      <c r="R10" s="243">
        <v>109.23427280083</v>
      </c>
      <c r="S10" s="216"/>
      <c r="T10" s="217">
        <v>2.2973324003707201</v>
      </c>
      <c r="U10" s="211">
        <v>5.6813485659516196</v>
      </c>
      <c r="V10" s="211">
        <v>5.1069062358018504</v>
      </c>
      <c r="W10" s="211">
        <v>2.24785646791211</v>
      </c>
      <c r="X10" s="211">
        <v>-0.18444398673079701</v>
      </c>
      <c r="Y10" s="218">
        <v>3.0992614660703302</v>
      </c>
      <c r="Z10" s="211"/>
      <c r="AA10" s="219">
        <v>0.43874335892802002</v>
      </c>
      <c r="AB10" s="220">
        <v>-2.63622544550948</v>
      </c>
      <c r="AC10" s="221">
        <v>-1.0810341281303799</v>
      </c>
      <c r="AD10" s="211"/>
      <c r="AE10" s="222">
        <v>1.67043926438463</v>
      </c>
      <c r="AF10" s="30"/>
      <c r="AG10" s="238">
        <v>102.144584115513</v>
      </c>
      <c r="AH10" s="233">
        <v>103.123632790442</v>
      </c>
      <c r="AI10" s="233">
        <v>103.806225393494</v>
      </c>
      <c r="AJ10" s="233">
        <v>102.56751999746299</v>
      </c>
      <c r="AK10" s="233">
        <v>105.290870420017</v>
      </c>
      <c r="AL10" s="239">
        <v>103.45798449195399</v>
      </c>
      <c r="AM10" s="233"/>
      <c r="AN10" s="240">
        <v>123.459754834474</v>
      </c>
      <c r="AO10" s="241">
        <v>122.935968169513</v>
      </c>
      <c r="AP10" s="242">
        <v>123.200942941086</v>
      </c>
      <c r="AQ10" s="233"/>
      <c r="AR10" s="243">
        <v>109.91392782539501</v>
      </c>
      <c r="AS10" s="216"/>
      <c r="AT10" s="217">
        <v>1.9730021812574801</v>
      </c>
      <c r="AU10" s="211">
        <v>2.3288842342742</v>
      </c>
      <c r="AV10" s="211">
        <v>1.7022571175189001</v>
      </c>
      <c r="AW10" s="211">
        <v>1.46368492003329</v>
      </c>
      <c r="AX10" s="211">
        <v>1.2939929990058301</v>
      </c>
      <c r="AY10" s="218">
        <v>1.71372977724491</v>
      </c>
      <c r="AZ10" s="211"/>
      <c r="BA10" s="219">
        <v>0.33241523442105902</v>
      </c>
      <c r="BB10" s="220">
        <v>-1.25708101681185</v>
      </c>
      <c r="BC10" s="221">
        <v>-0.46187410735059498</v>
      </c>
      <c r="BD10" s="211"/>
      <c r="BE10" s="222">
        <v>0.81536250009947298</v>
      </c>
    </row>
    <row r="11" spans="1:57" x14ac:dyDescent="0.25">
      <c r="A11" s="34" t="s">
        <v>22</v>
      </c>
      <c r="B11" s="3" t="str">
        <f t="shared" si="0"/>
        <v>Washington, DC</v>
      </c>
      <c r="C11" s="3"/>
      <c r="D11" s="24" t="s">
        <v>16</v>
      </c>
      <c r="E11" s="27" t="s">
        <v>17</v>
      </c>
      <c r="F11" s="3"/>
      <c r="G11" s="238">
        <v>195.34180965790901</v>
      </c>
      <c r="H11" s="233">
        <v>228.106140472878</v>
      </c>
      <c r="I11" s="233">
        <v>243.65601107404601</v>
      </c>
      <c r="J11" s="233">
        <v>224.83476050323799</v>
      </c>
      <c r="K11" s="233">
        <v>180.48731849648101</v>
      </c>
      <c r="L11" s="239">
        <v>216.965537412202</v>
      </c>
      <c r="M11" s="233"/>
      <c r="N11" s="240">
        <v>159.331990276938</v>
      </c>
      <c r="O11" s="241">
        <v>166.094119105098</v>
      </c>
      <c r="P11" s="242">
        <v>162.85613892028601</v>
      </c>
      <c r="Q11" s="233"/>
      <c r="R11" s="243">
        <v>201.86560872756999</v>
      </c>
      <c r="S11" s="216"/>
      <c r="T11" s="217">
        <v>1.74589143765821</v>
      </c>
      <c r="U11" s="211">
        <v>1.9473265884464499</v>
      </c>
      <c r="V11" s="211">
        <v>3.67504290461798</v>
      </c>
      <c r="W11" s="211">
        <v>0.87139811952177604</v>
      </c>
      <c r="X11" s="211">
        <v>-3.1496585293299599</v>
      </c>
      <c r="Y11" s="218">
        <v>1.3809148527860999</v>
      </c>
      <c r="Z11" s="211"/>
      <c r="AA11" s="219">
        <v>-3.5170560478829498</v>
      </c>
      <c r="AB11" s="220">
        <v>-1.7397351159236401</v>
      </c>
      <c r="AC11" s="221">
        <v>-2.5819106353691201</v>
      </c>
      <c r="AD11" s="211"/>
      <c r="AE11" s="222">
        <v>0.58197108835779998</v>
      </c>
      <c r="AF11" s="30"/>
      <c r="AG11" s="238">
        <v>170.416292015338</v>
      </c>
      <c r="AH11" s="233">
        <v>191.578184648263</v>
      </c>
      <c r="AI11" s="233">
        <v>201.79010444199801</v>
      </c>
      <c r="AJ11" s="233">
        <v>192.422624764462</v>
      </c>
      <c r="AK11" s="233">
        <v>168.43136647546601</v>
      </c>
      <c r="AL11" s="239">
        <v>186.17217518787501</v>
      </c>
      <c r="AM11" s="233"/>
      <c r="AN11" s="240">
        <v>156.602683447712</v>
      </c>
      <c r="AO11" s="241">
        <v>163.50764032626401</v>
      </c>
      <c r="AP11" s="242">
        <v>160.17966778385599</v>
      </c>
      <c r="AQ11" s="233"/>
      <c r="AR11" s="243">
        <v>178.44799461073401</v>
      </c>
      <c r="AS11" s="216"/>
      <c r="AT11" s="217">
        <v>2.7892806706201099</v>
      </c>
      <c r="AU11" s="211">
        <v>3.6167178336125301</v>
      </c>
      <c r="AV11" s="211">
        <v>4.6520720620798199</v>
      </c>
      <c r="AW11" s="211">
        <v>3.2716468412587898</v>
      </c>
      <c r="AX11" s="211">
        <v>0.52579536065546895</v>
      </c>
      <c r="AY11" s="218">
        <v>3.1909501945468599</v>
      </c>
      <c r="AZ11" s="211"/>
      <c r="BA11" s="219">
        <v>-0.16113102277125699</v>
      </c>
      <c r="BB11" s="220">
        <v>0.75425531633572995</v>
      </c>
      <c r="BC11" s="221">
        <v>0.31606306549212498</v>
      </c>
      <c r="BD11" s="211"/>
      <c r="BE11" s="222">
        <v>2.4377867491615901</v>
      </c>
    </row>
    <row r="12" spans="1:57" x14ac:dyDescent="0.25">
      <c r="A12" s="21" t="s">
        <v>23</v>
      </c>
      <c r="B12" s="3" t="str">
        <f t="shared" si="0"/>
        <v>Arlington, VA</v>
      </c>
      <c r="C12" s="3"/>
      <c r="D12" s="24" t="s">
        <v>16</v>
      </c>
      <c r="E12" s="27" t="s">
        <v>17</v>
      </c>
      <c r="F12" s="3"/>
      <c r="G12" s="238">
        <v>187.44774565479199</v>
      </c>
      <c r="H12" s="233">
        <v>233.509729729729</v>
      </c>
      <c r="I12" s="233">
        <v>252.09989397646501</v>
      </c>
      <c r="J12" s="233">
        <v>238.12657555440899</v>
      </c>
      <c r="K12" s="233">
        <v>206.44232729604099</v>
      </c>
      <c r="L12" s="239">
        <v>226.81942576564501</v>
      </c>
      <c r="M12" s="233"/>
      <c r="N12" s="240">
        <v>164.513097038437</v>
      </c>
      <c r="O12" s="241">
        <v>167.73136089577901</v>
      </c>
      <c r="P12" s="242">
        <v>166.19692053477499</v>
      </c>
      <c r="Q12" s="233"/>
      <c r="R12" s="243">
        <v>210.468223734856</v>
      </c>
      <c r="S12" s="216"/>
      <c r="T12" s="217">
        <v>-6.8254403371479597</v>
      </c>
      <c r="U12" s="211">
        <v>-3.2447659342911601</v>
      </c>
      <c r="V12" s="211">
        <v>-1.9539432768593299</v>
      </c>
      <c r="W12" s="211">
        <v>-3.7231253376943698</v>
      </c>
      <c r="X12" s="211">
        <v>-2.3418104929370802</v>
      </c>
      <c r="Y12" s="218">
        <v>-3.48333729208617</v>
      </c>
      <c r="Z12" s="211"/>
      <c r="AA12" s="219">
        <v>1.1796484108482901</v>
      </c>
      <c r="AB12" s="220">
        <v>2.4058489368317302</v>
      </c>
      <c r="AC12" s="221">
        <v>1.8233572052871101</v>
      </c>
      <c r="AD12" s="211"/>
      <c r="AE12" s="222">
        <v>-2.7378173289565901</v>
      </c>
      <c r="AF12" s="30"/>
      <c r="AG12" s="238">
        <v>167.75322043782501</v>
      </c>
      <c r="AH12" s="233">
        <v>199.09211387194</v>
      </c>
      <c r="AI12" s="233">
        <v>212.00084351072499</v>
      </c>
      <c r="AJ12" s="233">
        <v>205.48245660567301</v>
      </c>
      <c r="AK12" s="233">
        <v>178.19747029664001</v>
      </c>
      <c r="AL12" s="239">
        <v>194.460092071573</v>
      </c>
      <c r="AM12" s="233"/>
      <c r="AN12" s="240">
        <v>149.00314437485099</v>
      </c>
      <c r="AO12" s="241">
        <v>152.899484729248</v>
      </c>
      <c r="AP12" s="242">
        <v>151.006069426518</v>
      </c>
      <c r="AQ12" s="233"/>
      <c r="AR12" s="243">
        <v>182.47536282395899</v>
      </c>
      <c r="AS12" s="216"/>
      <c r="AT12" s="217">
        <v>0.44312014368025399</v>
      </c>
      <c r="AU12" s="211">
        <v>0.69976807624678705</v>
      </c>
      <c r="AV12" s="211">
        <v>2.11272850107009</v>
      </c>
      <c r="AW12" s="211">
        <v>1.6887108118107299</v>
      </c>
      <c r="AX12" s="211">
        <v>-0.48143101434104701</v>
      </c>
      <c r="AY12" s="218">
        <v>1.0017936536380401</v>
      </c>
      <c r="AZ12" s="211"/>
      <c r="BA12" s="219">
        <v>-0.50430465907855104</v>
      </c>
      <c r="BB12" s="220">
        <v>1.3175154147119801</v>
      </c>
      <c r="BC12" s="221">
        <v>0.43523968977328997</v>
      </c>
      <c r="BD12" s="211"/>
      <c r="BE12" s="222">
        <v>0.93291065274009799</v>
      </c>
    </row>
    <row r="13" spans="1:57" x14ac:dyDescent="0.25">
      <c r="A13" s="21" t="s">
        <v>24</v>
      </c>
      <c r="B13" s="3" t="str">
        <f t="shared" si="0"/>
        <v>Suburban Virginia Area</v>
      </c>
      <c r="C13" s="3"/>
      <c r="D13" s="24" t="s">
        <v>16</v>
      </c>
      <c r="E13" s="27" t="s">
        <v>17</v>
      </c>
      <c r="F13" s="3"/>
      <c r="G13" s="238">
        <v>141.64616925734001</v>
      </c>
      <c r="H13" s="233">
        <v>151.56551025917901</v>
      </c>
      <c r="I13" s="233">
        <v>158.97535281010099</v>
      </c>
      <c r="J13" s="233">
        <v>149.350832902224</v>
      </c>
      <c r="K13" s="233">
        <v>137.6145732052</v>
      </c>
      <c r="L13" s="239">
        <v>148.42237224254501</v>
      </c>
      <c r="M13" s="233"/>
      <c r="N13" s="240">
        <v>135.858270983967</v>
      </c>
      <c r="O13" s="241">
        <v>140.236026397079</v>
      </c>
      <c r="P13" s="242">
        <v>138.17052061702699</v>
      </c>
      <c r="Q13" s="233"/>
      <c r="R13" s="243">
        <v>145.63355753712</v>
      </c>
      <c r="S13" s="216"/>
      <c r="T13" s="217">
        <v>4.1947451458813001</v>
      </c>
      <c r="U13" s="211">
        <v>0.59128631522424502</v>
      </c>
      <c r="V13" s="211">
        <v>-0.22800696678415899</v>
      </c>
      <c r="W13" s="211">
        <v>-3.7596941064741598</v>
      </c>
      <c r="X13" s="211">
        <v>-4.1187255228631301</v>
      </c>
      <c r="Y13" s="218">
        <v>-1.16934484925648</v>
      </c>
      <c r="Z13" s="211"/>
      <c r="AA13" s="219">
        <v>-5.4156014917111399</v>
      </c>
      <c r="AB13" s="220">
        <v>-2.4787817209126102</v>
      </c>
      <c r="AC13" s="221">
        <v>-3.86371402563497</v>
      </c>
      <c r="AD13" s="211"/>
      <c r="AE13" s="222">
        <v>-1.8202378606993399</v>
      </c>
      <c r="AF13" s="30"/>
      <c r="AG13" s="238">
        <v>133.23079000974201</v>
      </c>
      <c r="AH13" s="233">
        <v>137.56619415220601</v>
      </c>
      <c r="AI13" s="233">
        <v>139.58345133842599</v>
      </c>
      <c r="AJ13" s="233">
        <v>139.01843020594899</v>
      </c>
      <c r="AK13" s="233">
        <v>134.71048252166099</v>
      </c>
      <c r="AL13" s="239">
        <v>137.10670994018</v>
      </c>
      <c r="AM13" s="233"/>
      <c r="AN13" s="240">
        <v>140.27165702982299</v>
      </c>
      <c r="AO13" s="241">
        <v>148.24218889508899</v>
      </c>
      <c r="AP13" s="242">
        <v>144.42979184861699</v>
      </c>
      <c r="AQ13" s="233"/>
      <c r="AR13" s="243">
        <v>139.15612579308001</v>
      </c>
      <c r="AS13" s="216"/>
      <c r="AT13" s="217">
        <v>4.1920643271272402</v>
      </c>
      <c r="AU13" s="211">
        <v>2.4546621499715302</v>
      </c>
      <c r="AV13" s="211">
        <v>0.16156890367958501</v>
      </c>
      <c r="AW13" s="211">
        <v>1.2240624932750801</v>
      </c>
      <c r="AX13" s="211">
        <v>5.6099298322651397E-2</v>
      </c>
      <c r="AY13" s="218">
        <v>1.4142768064825999</v>
      </c>
      <c r="AZ13" s="211"/>
      <c r="BA13" s="219">
        <v>3.7483757225418501</v>
      </c>
      <c r="BB13" s="220">
        <v>4.3957165803942697</v>
      </c>
      <c r="BC13" s="221">
        <v>4.1012475342948598</v>
      </c>
      <c r="BD13" s="211"/>
      <c r="BE13" s="222">
        <v>2.1744870095134998</v>
      </c>
    </row>
    <row r="14" spans="1:57" x14ac:dyDescent="0.25">
      <c r="A14" s="21" t="s">
        <v>25</v>
      </c>
      <c r="B14" s="3" t="str">
        <f t="shared" si="0"/>
        <v>Alexandria, VA</v>
      </c>
      <c r="C14" s="3"/>
      <c r="D14" s="24" t="s">
        <v>16</v>
      </c>
      <c r="E14" s="27" t="s">
        <v>17</v>
      </c>
      <c r="F14" s="3"/>
      <c r="G14" s="238">
        <v>141.389538898084</v>
      </c>
      <c r="H14" s="233">
        <v>164.395568682771</v>
      </c>
      <c r="I14" s="233">
        <v>173.09200538571201</v>
      </c>
      <c r="J14" s="233">
        <v>171.388760383386</v>
      </c>
      <c r="K14" s="233">
        <v>153.42530978361299</v>
      </c>
      <c r="L14" s="239">
        <v>162.317709827833</v>
      </c>
      <c r="M14" s="233"/>
      <c r="N14" s="240">
        <v>140.922553424657</v>
      </c>
      <c r="O14" s="241">
        <v>138.88934105227301</v>
      </c>
      <c r="P14" s="242">
        <v>139.87029256256599</v>
      </c>
      <c r="Q14" s="233"/>
      <c r="R14" s="243">
        <v>155.824049913327</v>
      </c>
      <c r="S14" s="216"/>
      <c r="T14" s="217">
        <v>-7.0265823439197401</v>
      </c>
      <c r="U14" s="211">
        <v>-8.0137835121850607</v>
      </c>
      <c r="V14" s="211">
        <v>-7.6343482272050798</v>
      </c>
      <c r="W14" s="211">
        <v>-5.8184445882260096</v>
      </c>
      <c r="X14" s="211">
        <v>-7.2555069784001303</v>
      </c>
      <c r="Y14" s="218">
        <v>-7.1993998199955396</v>
      </c>
      <c r="Z14" s="211"/>
      <c r="AA14" s="219">
        <v>-5.3541714418762298</v>
      </c>
      <c r="AB14" s="220">
        <v>-6.2527955031514599</v>
      </c>
      <c r="AC14" s="221">
        <v>-5.8129675791200901</v>
      </c>
      <c r="AD14" s="211"/>
      <c r="AE14" s="222">
        <v>-7.0404449224549497</v>
      </c>
      <c r="AF14" s="30"/>
      <c r="AG14" s="238">
        <v>131.94266292336101</v>
      </c>
      <c r="AH14" s="233">
        <v>146.32519047618999</v>
      </c>
      <c r="AI14" s="233">
        <v>152.34712968522101</v>
      </c>
      <c r="AJ14" s="233">
        <v>151.455935220181</v>
      </c>
      <c r="AK14" s="233">
        <v>141.21725671140899</v>
      </c>
      <c r="AL14" s="239">
        <v>145.47958185718301</v>
      </c>
      <c r="AM14" s="233"/>
      <c r="AN14" s="240">
        <v>135.17010562258099</v>
      </c>
      <c r="AO14" s="241">
        <v>137.00854704162299</v>
      </c>
      <c r="AP14" s="242">
        <v>136.11556887286801</v>
      </c>
      <c r="AQ14" s="233"/>
      <c r="AR14" s="243">
        <v>142.62321933516799</v>
      </c>
      <c r="AS14" s="216"/>
      <c r="AT14" s="217">
        <v>-1.5966959460043399</v>
      </c>
      <c r="AU14" s="211">
        <v>-1.97720963500239</v>
      </c>
      <c r="AV14" s="211">
        <v>-2.30853993606866</v>
      </c>
      <c r="AW14" s="211">
        <v>-1.0456134730840301</v>
      </c>
      <c r="AX14" s="211">
        <v>-1.8771968377149899</v>
      </c>
      <c r="AY14" s="218">
        <v>-1.7156870247734901</v>
      </c>
      <c r="AZ14" s="211"/>
      <c r="BA14" s="219">
        <v>-3.6304861463709299</v>
      </c>
      <c r="BB14" s="220">
        <v>-3.8011497620750201</v>
      </c>
      <c r="BC14" s="221">
        <v>-3.7277906004689001</v>
      </c>
      <c r="BD14" s="211"/>
      <c r="BE14" s="222">
        <v>-2.2951872002942402</v>
      </c>
    </row>
    <row r="15" spans="1:57" x14ac:dyDescent="0.25">
      <c r="A15" s="21" t="s">
        <v>26</v>
      </c>
      <c r="B15" s="3" t="str">
        <f t="shared" si="0"/>
        <v>Fairfax/Tysons Corner, VA</v>
      </c>
      <c r="C15" s="3"/>
      <c r="D15" s="24" t="s">
        <v>16</v>
      </c>
      <c r="E15" s="27" t="s">
        <v>17</v>
      </c>
      <c r="F15" s="3"/>
      <c r="G15" s="238">
        <v>147.10803328290399</v>
      </c>
      <c r="H15" s="233">
        <v>177.52268900035801</v>
      </c>
      <c r="I15" s="233">
        <v>199.04094018404899</v>
      </c>
      <c r="J15" s="233">
        <v>190.53197862643401</v>
      </c>
      <c r="K15" s="233">
        <v>157.798566873006</v>
      </c>
      <c r="L15" s="239">
        <v>177.42555219364499</v>
      </c>
      <c r="M15" s="233"/>
      <c r="N15" s="240">
        <v>136.054629810509</v>
      </c>
      <c r="O15" s="241">
        <v>133.19027108433701</v>
      </c>
      <c r="P15" s="242">
        <v>134.59595149074801</v>
      </c>
      <c r="Q15" s="233"/>
      <c r="R15" s="243">
        <v>165.72823684968401</v>
      </c>
      <c r="S15" s="216"/>
      <c r="T15" s="217">
        <v>4.8988186481587102</v>
      </c>
      <c r="U15" s="211">
        <v>-0.149890635897479</v>
      </c>
      <c r="V15" s="211">
        <v>5.2045697136465598</v>
      </c>
      <c r="W15" s="211">
        <v>2.6864080331008799</v>
      </c>
      <c r="X15" s="211">
        <v>1.56397647962693</v>
      </c>
      <c r="Y15" s="218">
        <v>2.5562248496789501</v>
      </c>
      <c r="Z15" s="211"/>
      <c r="AA15" s="219">
        <v>-0.141043641152541</v>
      </c>
      <c r="AB15" s="220">
        <v>-0.40381243024849101</v>
      </c>
      <c r="AC15" s="221">
        <v>-0.28442058224734401</v>
      </c>
      <c r="AD15" s="211"/>
      <c r="AE15" s="222">
        <v>2.21156283096877</v>
      </c>
      <c r="AF15" s="30"/>
      <c r="AG15" s="238">
        <v>143.35105180438799</v>
      </c>
      <c r="AH15" s="233">
        <v>168.663214502356</v>
      </c>
      <c r="AI15" s="233">
        <v>188.61177141311001</v>
      </c>
      <c r="AJ15" s="233">
        <v>185.26288401760101</v>
      </c>
      <c r="AK15" s="233">
        <v>156.38287689696401</v>
      </c>
      <c r="AL15" s="239">
        <v>171.07980966230701</v>
      </c>
      <c r="AM15" s="233"/>
      <c r="AN15" s="240">
        <v>139.23510229151901</v>
      </c>
      <c r="AO15" s="241">
        <v>133.41968531785599</v>
      </c>
      <c r="AP15" s="242">
        <v>136.26758323885301</v>
      </c>
      <c r="AQ15" s="233"/>
      <c r="AR15" s="243">
        <v>161.17285353069701</v>
      </c>
      <c r="AS15" s="216"/>
      <c r="AT15" s="217">
        <v>6.6462696604898897</v>
      </c>
      <c r="AU15" s="211">
        <v>4.8801105771331201</v>
      </c>
      <c r="AV15" s="211">
        <v>8.5354948879293797</v>
      </c>
      <c r="AW15" s="211">
        <v>8.5025126347709801</v>
      </c>
      <c r="AX15" s="211">
        <v>7.3223967336323099</v>
      </c>
      <c r="AY15" s="218">
        <v>7.3238023101084497</v>
      </c>
      <c r="AZ15" s="211"/>
      <c r="BA15" s="219">
        <v>8.6717800344360896</v>
      </c>
      <c r="BB15" s="220">
        <v>2.5177585245858798</v>
      </c>
      <c r="BC15" s="221">
        <v>5.4960757919178098</v>
      </c>
      <c r="BD15" s="211"/>
      <c r="BE15" s="222">
        <v>7.0520096913264698</v>
      </c>
    </row>
    <row r="16" spans="1:57" x14ac:dyDescent="0.25">
      <c r="A16" s="21" t="s">
        <v>27</v>
      </c>
      <c r="B16" s="3" t="str">
        <f t="shared" si="0"/>
        <v>I-95 Fredericksburg, VA</v>
      </c>
      <c r="C16" s="3"/>
      <c r="D16" s="24" t="s">
        <v>16</v>
      </c>
      <c r="E16" s="27" t="s">
        <v>17</v>
      </c>
      <c r="F16" s="3"/>
      <c r="G16" s="238">
        <v>92.424690956408497</v>
      </c>
      <c r="H16" s="233">
        <v>96.129332593825097</v>
      </c>
      <c r="I16" s="233">
        <v>101.493298556772</v>
      </c>
      <c r="J16" s="233">
        <v>101.373774385072</v>
      </c>
      <c r="K16" s="233">
        <v>100.419967648561</v>
      </c>
      <c r="L16" s="239">
        <v>98.666859363084995</v>
      </c>
      <c r="M16" s="233"/>
      <c r="N16" s="240">
        <v>117.012041467304</v>
      </c>
      <c r="O16" s="241">
        <v>121.217706126826</v>
      </c>
      <c r="P16" s="242">
        <v>119.197194204513</v>
      </c>
      <c r="Q16" s="233"/>
      <c r="R16" s="243">
        <v>105.701910967895</v>
      </c>
      <c r="S16" s="216"/>
      <c r="T16" s="217">
        <v>1.70521840284068</v>
      </c>
      <c r="U16" s="211">
        <v>-2.1497811346301301</v>
      </c>
      <c r="V16" s="211">
        <v>-0.23706886035293101</v>
      </c>
      <c r="W16" s="211">
        <v>-3.2316064757493099</v>
      </c>
      <c r="X16" s="211">
        <v>-2.46088225866351</v>
      </c>
      <c r="Y16" s="218">
        <v>-1.59708457405991</v>
      </c>
      <c r="Z16" s="211"/>
      <c r="AA16" s="219">
        <v>5.4036771770746803</v>
      </c>
      <c r="AB16" s="220">
        <v>5.1955823009816902</v>
      </c>
      <c r="AC16" s="221">
        <v>5.2694616473828297</v>
      </c>
      <c r="AD16" s="211"/>
      <c r="AE16" s="222">
        <v>1.2740681504857001</v>
      </c>
      <c r="AF16" s="30"/>
      <c r="AG16" s="238">
        <v>91.143748329891807</v>
      </c>
      <c r="AH16" s="233">
        <v>94.830202959613601</v>
      </c>
      <c r="AI16" s="233">
        <v>97.643811652927198</v>
      </c>
      <c r="AJ16" s="233">
        <v>96.802697517999206</v>
      </c>
      <c r="AK16" s="233">
        <v>97.334871423746804</v>
      </c>
      <c r="AL16" s="239">
        <v>95.770038493319007</v>
      </c>
      <c r="AM16" s="233"/>
      <c r="AN16" s="240">
        <v>107.86580332014501</v>
      </c>
      <c r="AO16" s="241">
        <v>110.48359300476901</v>
      </c>
      <c r="AP16" s="242">
        <v>109.207793901323</v>
      </c>
      <c r="AQ16" s="233"/>
      <c r="AR16" s="243">
        <v>100.290445353875</v>
      </c>
      <c r="AS16" s="216"/>
      <c r="AT16" s="217">
        <v>2.2321286609114099</v>
      </c>
      <c r="AU16" s="211">
        <v>0.34602880776134198</v>
      </c>
      <c r="AV16" s="211">
        <v>1.24342676967903</v>
      </c>
      <c r="AW16" s="211">
        <v>-0.70099019138957896</v>
      </c>
      <c r="AX16" s="211">
        <v>0.65065880116002694</v>
      </c>
      <c r="AY16" s="218">
        <v>0.65526632983267796</v>
      </c>
      <c r="AZ16" s="211"/>
      <c r="BA16" s="219">
        <v>2.17745243479078</v>
      </c>
      <c r="BB16" s="220">
        <v>1.9619388547694601</v>
      </c>
      <c r="BC16" s="221">
        <v>2.0655683768736801</v>
      </c>
      <c r="BD16" s="211"/>
      <c r="BE16" s="222">
        <v>1.2327755109749099</v>
      </c>
    </row>
    <row r="17" spans="1:57" x14ac:dyDescent="0.25">
      <c r="A17" s="21" t="s">
        <v>28</v>
      </c>
      <c r="B17" s="3" t="str">
        <f t="shared" si="0"/>
        <v>Dulles Airport Area, VA</v>
      </c>
      <c r="C17" s="3"/>
      <c r="D17" s="24" t="s">
        <v>16</v>
      </c>
      <c r="E17" s="27" t="s">
        <v>17</v>
      </c>
      <c r="F17" s="3"/>
      <c r="G17" s="238">
        <v>112.17467205231701</v>
      </c>
      <c r="H17" s="233">
        <v>140.52469502960199</v>
      </c>
      <c r="I17" s="233">
        <v>155.346421875</v>
      </c>
      <c r="J17" s="233">
        <v>151.74795586107001</v>
      </c>
      <c r="K17" s="233">
        <v>132.01371740848001</v>
      </c>
      <c r="L17" s="239">
        <v>140.64348832769701</v>
      </c>
      <c r="M17" s="233"/>
      <c r="N17" s="240">
        <v>117.74657981803099</v>
      </c>
      <c r="O17" s="241">
        <v>113.31778971494001</v>
      </c>
      <c r="P17" s="242">
        <v>115.574652616789</v>
      </c>
      <c r="Q17" s="233"/>
      <c r="R17" s="243">
        <v>133.633000216097</v>
      </c>
      <c r="S17" s="216"/>
      <c r="T17" s="217">
        <v>-2.5514220985816798</v>
      </c>
      <c r="U17" s="211">
        <v>2.1308031285523299</v>
      </c>
      <c r="V17" s="211">
        <v>7.1664158613373097</v>
      </c>
      <c r="W17" s="211">
        <v>9.2597871285989193</v>
      </c>
      <c r="X17" s="211">
        <v>7.7892006876498998</v>
      </c>
      <c r="Y17" s="218">
        <v>5.5653951663632801</v>
      </c>
      <c r="Z17" s="211"/>
      <c r="AA17" s="219">
        <v>5.30720382452638</v>
      </c>
      <c r="AB17" s="220">
        <v>0.400319332239229</v>
      </c>
      <c r="AC17" s="221">
        <v>2.8616001837563698</v>
      </c>
      <c r="AD17" s="211"/>
      <c r="AE17" s="222">
        <v>5.0512727552374699</v>
      </c>
      <c r="AF17" s="30"/>
      <c r="AG17" s="238">
        <v>113.76913265306101</v>
      </c>
      <c r="AH17" s="233">
        <v>135.91262027900601</v>
      </c>
      <c r="AI17" s="233">
        <v>148.88980961418699</v>
      </c>
      <c r="AJ17" s="233">
        <v>145.94183988677599</v>
      </c>
      <c r="AK17" s="233">
        <v>127.32767310874</v>
      </c>
      <c r="AL17" s="239">
        <v>136.02332490664699</v>
      </c>
      <c r="AM17" s="233"/>
      <c r="AN17" s="240">
        <v>114.14465818289401</v>
      </c>
      <c r="AO17" s="241">
        <v>113.59518007416899</v>
      </c>
      <c r="AP17" s="242">
        <v>113.864870905657</v>
      </c>
      <c r="AQ17" s="233"/>
      <c r="AR17" s="243">
        <v>129.97671677434599</v>
      </c>
      <c r="AS17" s="216"/>
      <c r="AT17" s="217">
        <v>1.8679064941532599</v>
      </c>
      <c r="AU17" s="211">
        <v>5.2538522306300397</v>
      </c>
      <c r="AV17" s="211">
        <v>9.9024648882971107</v>
      </c>
      <c r="AW17" s="211">
        <v>10.940266393761799</v>
      </c>
      <c r="AX17" s="211">
        <v>8.9443811218324996</v>
      </c>
      <c r="AY17" s="218">
        <v>8.0135414647932297</v>
      </c>
      <c r="AZ17" s="211"/>
      <c r="BA17" s="219">
        <v>4.6943493468816797</v>
      </c>
      <c r="BB17" s="220">
        <v>3.6052932922951499</v>
      </c>
      <c r="BC17" s="221">
        <v>4.1358438029835298</v>
      </c>
      <c r="BD17" s="211"/>
      <c r="BE17" s="222">
        <v>7.3534901066769196</v>
      </c>
    </row>
    <row r="18" spans="1:57" x14ac:dyDescent="0.25">
      <c r="A18" s="21" t="s">
        <v>29</v>
      </c>
      <c r="B18" s="3" t="str">
        <f t="shared" si="0"/>
        <v>Williamsburg, VA</v>
      </c>
      <c r="C18" s="3"/>
      <c r="D18" s="24" t="s">
        <v>16</v>
      </c>
      <c r="E18" s="27" t="s">
        <v>17</v>
      </c>
      <c r="F18" s="3"/>
      <c r="G18" s="238">
        <v>98.635943358595895</v>
      </c>
      <c r="H18" s="233">
        <v>103.704151128557</v>
      </c>
      <c r="I18" s="233">
        <v>103.818808306709</v>
      </c>
      <c r="J18" s="233">
        <v>98.060280784844295</v>
      </c>
      <c r="K18" s="233">
        <v>104.32660474055</v>
      </c>
      <c r="L18" s="239">
        <v>101.87047251556901</v>
      </c>
      <c r="M18" s="233"/>
      <c r="N18" s="240">
        <v>142.70768268597701</v>
      </c>
      <c r="O18" s="241">
        <v>158.881605943415</v>
      </c>
      <c r="P18" s="242">
        <v>151.09865258711699</v>
      </c>
      <c r="Q18" s="233"/>
      <c r="R18" s="243">
        <v>121.101182245689</v>
      </c>
      <c r="S18" s="216"/>
      <c r="T18" s="217">
        <v>-9.1072855747370198</v>
      </c>
      <c r="U18" s="211">
        <v>-1.6335264285800699</v>
      </c>
      <c r="V18" s="211">
        <v>1.6835993356432699</v>
      </c>
      <c r="W18" s="211">
        <v>-9.4858386451826107</v>
      </c>
      <c r="X18" s="211">
        <v>-7.7228909453474301</v>
      </c>
      <c r="Y18" s="218">
        <v>-5.2453784506896604</v>
      </c>
      <c r="Z18" s="211"/>
      <c r="AA18" s="219">
        <v>2.8437746886002202</v>
      </c>
      <c r="AB18" s="220">
        <v>3.4505812802778899</v>
      </c>
      <c r="AC18" s="221">
        <v>3.2443114208388599</v>
      </c>
      <c r="AD18" s="211"/>
      <c r="AE18" s="222">
        <v>-0.77138408772674405</v>
      </c>
      <c r="AF18" s="30"/>
      <c r="AG18" s="238">
        <v>112.854272775144</v>
      </c>
      <c r="AH18" s="233">
        <v>97.905201082753194</v>
      </c>
      <c r="AI18" s="233">
        <v>95.656545761701196</v>
      </c>
      <c r="AJ18" s="233">
        <v>91.185891511305002</v>
      </c>
      <c r="AK18" s="233">
        <v>97.518868878066698</v>
      </c>
      <c r="AL18" s="239">
        <v>98.836047887711501</v>
      </c>
      <c r="AM18" s="233"/>
      <c r="AN18" s="240">
        <v>140.841764743879</v>
      </c>
      <c r="AO18" s="241">
        <v>163.26355984964101</v>
      </c>
      <c r="AP18" s="242">
        <v>152.585496354631</v>
      </c>
      <c r="AQ18" s="233"/>
      <c r="AR18" s="243">
        <v>119.79211823546299</v>
      </c>
      <c r="AS18" s="216"/>
      <c r="AT18" s="217">
        <v>-4.8238453655852798</v>
      </c>
      <c r="AU18" s="211">
        <v>-1.5702500574109199</v>
      </c>
      <c r="AV18" s="211">
        <v>-8.2089792278409596E-3</v>
      </c>
      <c r="AW18" s="211">
        <v>-8.1496536004778406</v>
      </c>
      <c r="AX18" s="211">
        <v>-6.2566521456885704</v>
      </c>
      <c r="AY18" s="218">
        <v>-4.23114628362912</v>
      </c>
      <c r="AZ18" s="211"/>
      <c r="BA18" s="219">
        <v>0.90657325743116801</v>
      </c>
      <c r="BB18" s="220">
        <v>12.2095587689768</v>
      </c>
      <c r="BC18" s="221">
        <v>6.97947964754513</v>
      </c>
      <c r="BD18" s="211"/>
      <c r="BE18" s="222">
        <v>0.39004456977519197</v>
      </c>
    </row>
    <row r="19" spans="1:57" x14ac:dyDescent="0.25">
      <c r="A19" s="21" t="s">
        <v>30</v>
      </c>
      <c r="B19" s="3" t="str">
        <f t="shared" si="0"/>
        <v>Virginia Beach, VA</v>
      </c>
      <c r="C19" s="3"/>
      <c r="D19" s="24" t="s">
        <v>16</v>
      </c>
      <c r="E19" s="27" t="s">
        <v>17</v>
      </c>
      <c r="F19" s="3"/>
      <c r="G19" s="238">
        <v>105.647327163368</v>
      </c>
      <c r="H19" s="233">
        <v>110.367075576619</v>
      </c>
      <c r="I19" s="233">
        <v>109.94904661897399</v>
      </c>
      <c r="J19" s="233">
        <v>111.723256639344</v>
      </c>
      <c r="K19" s="233">
        <v>117.248462579666</v>
      </c>
      <c r="L19" s="239">
        <v>111.260442642702</v>
      </c>
      <c r="M19" s="233"/>
      <c r="N19" s="240">
        <v>164.251897015363</v>
      </c>
      <c r="O19" s="241">
        <v>163.41950465455199</v>
      </c>
      <c r="P19" s="242">
        <v>163.83423978547</v>
      </c>
      <c r="Q19" s="233"/>
      <c r="R19" s="243">
        <v>132.589462114528</v>
      </c>
      <c r="S19" s="216"/>
      <c r="T19" s="217">
        <v>2.6070992245484699</v>
      </c>
      <c r="U19" s="211">
        <v>6.09363710926407</v>
      </c>
      <c r="V19" s="211">
        <v>3.9656279390035101</v>
      </c>
      <c r="W19" s="211">
        <v>1.8314460505399099</v>
      </c>
      <c r="X19" s="211">
        <v>2.1478169233524498</v>
      </c>
      <c r="Y19" s="218">
        <v>3.1182246590836198</v>
      </c>
      <c r="Z19" s="211"/>
      <c r="AA19" s="219">
        <v>10.0419902639618</v>
      </c>
      <c r="AB19" s="220">
        <v>6.1504148815021003</v>
      </c>
      <c r="AC19" s="221">
        <v>8.0236256122607692</v>
      </c>
      <c r="AD19" s="211"/>
      <c r="AE19" s="222">
        <v>6.13199073015672</v>
      </c>
      <c r="AF19" s="30"/>
      <c r="AG19" s="238">
        <v>104.901773002445</v>
      </c>
      <c r="AH19" s="233">
        <v>106.098575300571</v>
      </c>
      <c r="AI19" s="233">
        <v>108.467823578363</v>
      </c>
      <c r="AJ19" s="233">
        <v>107.48446668594801</v>
      </c>
      <c r="AK19" s="233">
        <v>109.355514838096</v>
      </c>
      <c r="AL19" s="239">
        <v>107.35979966064799</v>
      </c>
      <c r="AM19" s="233"/>
      <c r="AN19" s="240">
        <v>140.74900242128601</v>
      </c>
      <c r="AO19" s="241">
        <v>142.022599969705</v>
      </c>
      <c r="AP19" s="242">
        <v>141.40068893899399</v>
      </c>
      <c r="AQ19" s="233"/>
      <c r="AR19" s="243">
        <v>120.67124943129799</v>
      </c>
      <c r="AS19" s="216"/>
      <c r="AT19" s="217">
        <v>-0.376011445511723</v>
      </c>
      <c r="AU19" s="211">
        <v>1.35275585580767</v>
      </c>
      <c r="AV19" s="211">
        <v>2.2281912774495001</v>
      </c>
      <c r="AW19" s="211">
        <v>-1.58316937683023</v>
      </c>
      <c r="AX19" s="211">
        <v>-3.1442066018291399</v>
      </c>
      <c r="AY19" s="218">
        <v>-0.55415040329137399</v>
      </c>
      <c r="AZ19" s="211"/>
      <c r="BA19" s="219">
        <v>0.72925171690447299</v>
      </c>
      <c r="BB19" s="220">
        <v>0.43945013813065698</v>
      </c>
      <c r="BC19" s="221">
        <v>0.58804360240597298</v>
      </c>
      <c r="BD19" s="211"/>
      <c r="BE19" s="222">
        <v>0.230914868103477</v>
      </c>
    </row>
    <row r="20" spans="1:57" x14ac:dyDescent="0.25">
      <c r="A20" s="34" t="s">
        <v>31</v>
      </c>
      <c r="B20" s="3" t="str">
        <f t="shared" si="0"/>
        <v>Norfolk/Portsmouth, VA</v>
      </c>
      <c r="C20" s="3"/>
      <c r="D20" s="24" t="s">
        <v>16</v>
      </c>
      <c r="E20" s="27" t="s">
        <v>17</v>
      </c>
      <c r="F20" s="3"/>
      <c r="G20" s="238">
        <v>104.423880959752</v>
      </c>
      <c r="H20" s="233">
        <v>109.79944166214</v>
      </c>
      <c r="I20" s="233">
        <v>113.021362143611</v>
      </c>
      <c r="J20" s="233">
        <v>115.49673954619099</v>
      </c>
      <c r="K20" s="233">
        <v>112.363346878393</v>
      </c>
      <c r="L20" s="239">
        <v>111.202648413137</v>
      </c>
      <c r="M20" s="233"/>
      <c r="N20" s="240">
        <v>121.649188935333</v>
      </c>
      <c r="O20" s="241">
        <v>116.217402374193</v>
      </c>
      <c r="P20" s="242">
        <v>118.998953110047</v>
      </c>
      <c r="Q20" s="233"/>
      <c r="R20" s="243">
        <v>113.58155773782001</v>
      </c>
      <c r="S20" s="216"/>
      <c r="T20" s="217">
        <v>3.9853532843347499</v>
      </c>
      <c r="U20" s="211">
        <v>4.3539875960881496</v>
      </c>
      <c r="V20" s="211">
        <v>-0.91788466761471799</v>
      </c>
      <c r="W20" s="211">
        <v>-0.39160865426272101</v>
      </c>
      <c r="X20" s="211">
        <v>-4.42718413626518</v>
      </c>
      <c r="Y20" s="218">
        <v>9.4316434168546404E-2</v>
      </c>
      <c r="Z20" s="211"/>
      <c r="AA20" s="219">
        <v>-1.5116793159333901</v>
      </c>
      <c r="AB20" s="220">
        <v>-6.8534550724225802</v>
      </c>
      <c r="AC20" s="221">
        <v>-4.1450061384959502</v>
      </c>
      <c r="AD20" s="211"/>
      <c r="AE20" s="222">
        <v>-1.4041303584467899</v>
      </c>
      <c r="AF20" s="30"/>
      <c r="AG20" s="238">
        <v>101.861538651237</v>
      </c>
      <c r="AH20" s="233">
        <v>106.995563731354</v>
      </c>
      <c r="AI20" s="233">
        <v>109.17175742539099</v>
      </c>
      <c r="AJ20" s="233">
        <v>109.588090654862</v>
      </c>
      <c r="AK20" s="233">
        <v>106.517972254542</v>
      </c>
      <c r="AL20" s="239">
        <v>106.94630667550101</v>
      </c>
      <c r="AM20" s="233"/>
      <c r="AN20" s="240">
        <v>117.3517291576</v>
      </c>
      <c r="AO20" s="241">
        <v>117.943846017589</v>
      </c>
      <c r="AP20" s="242">
        <v>117.648347904191</v>
      </c>
      <c r="AQ20" s="233"/>
      <c r="AR20" s="243">
        <v>110.36491411694701</v>
      </c>
      <c r="AS20" s="216"/>
      <c r="AT20" s="217">
        <v>2.9805579314927702</v>
      </c>
      <c r="AU20" s="211">
        <v>1.92116841241014</v>
      </c>
      <c r="AV20" s="211">
        <v>-0.52624466494603495</v>
      </c>
      <c r="AW20" s="211">
        <v>0.64168878344444902</v>
      </c>
      <c r="AX20" s="211">
        <v>-2.2114698144361</v>
      </c>
      <c r="AY20" s="218">
        <v>0.34119108752254701</v>
      </c>
      <c r="AZ20" s="211"/>
      <c r="BA20" s="219">
        <v>-1.50231724941899</v>
      </c>
      <c r="BB20" s="220">
        <v>-3.1555741017108101</v>
      </c>
      <c r="BC20" s="221">
        <v>-2.3614489033478998</v>
      </c>
      <c r="BD20" s="211"/>
      <c r="BE20" s="222">
        <v>-0.78468138485675798</v>
      </c>
    </row>
    <row r="21" spans="1:57" x14ac:dyDescent="0.25">
      <c r="A21" s="35" t="s">
        <v>32</v>
      </c>
      <c r="B21" s="3" t="str">
        <f t="shared" si="0"/>
        <v>Newport News/Hampton, VA</v>
      </c>
      <c r="C21" s="3"/>
      <c r="D21" s="24" t="s">
        <v>16</v>
      </c>
      <c r="E21" s="27" t="s">
        <v>17</v>
      </c>
      <c r="F21" s="3"/>
      <c r="G21" s="238">
        <v>78.138534917187002</v>
      </c>
      <c r="H21" s="233">
        <v>82.736029100145103</v>
      </c>
      <c r="I21" s="233">
        <v>84.8976659798642</v>
      </c>
      <c r="J21" s="233">
        <v>85.305529423915502</v>
      </c>
      <c r="K21" s="233">
        <v>83.609989637305603</v>
      </c>
      <c r="L21" s="239">
        <v>83.084293050118404</v>
      </c>
      <c r="M21" s="233"/>
      <c r="N21" s="240">
        <v>92.348157158234599</v>
      </c>
      <c r="O21" s="241">
        <v>93.760797256426798</v>
      </c>
      <c r="P21" s="242">
        <v>93.053258626266896</v>
      </c>
      <c r="Q21" s="233"/>
      <c r="R21" s="243">
        <v>86.169632170865995</v>
      </c>
      <c r="S21" s="216"/>
      <c r="T21" s="217">
        <v>3.71797239562041E-2</v>
      </c>
      <c r="U21" s="211">
        <v>0.61644988013740698</v>
      </c>
      <c r="V21" s="211">
        <v>-1.29856643971372</v>
      </c>
      <c r="W21" s="211">
        <v>0.61713514818007098</v>
      </c>
      <c r="X21" s="211">
        <v>-2.3454895900522699</v>
      </c>
      <c r="Y21" s="218">
        <v>-0.55961295385246002</v>
      </c>
      <c r="Z21" s="211"/>
      <c r="AA21" s="219">
        <v>4.5061515114939796</v>
      </c>
      <c r="AB21" s="220">
        <v>3.3392232038572698</v>
      </c>
      <c r="AC21" s="221">
        <v>3.88072262758639</v>
      </c>
      <c r="AD21" s="211"/>
      <c r="AE21" s="222">
        <v>1.03065803707199</v>
      </c>
      <c r="AF21" s="30"/>
      <c r="AG21" s="238">
        <v>76.5573504889975</v>
      </c>
      <c r="AH21" s="233">
        <v>82.309468135229295</v>
      </c>
      <c r="AI21" s="233">
        <v>87.270923083025707</v>
      </c>
      <c r="AJ21" s="233">
        <v>91.140169346363507</v>
      </c>
      <c r="AK21" s="233">
        <v>91.198783874118206</v>
      </c>
      <c r="AL21" s="239">
        <v>86.194996139294204</v>
      </c>
      <c r="AM21" s="233"/>
      <c r="AN21" s="240">
        <v>100.266476142833</v>
      </c>
      <c r="AO21" s="241">
        <v>100.187927237286</v>
      </c>
      <c r="AP21" s="242">
        <v>100.227349773152</v>
      </c>
      <c r="AQ21" s="233"/>
      <c r="AR21" s="243">
        <v>90.667770967588197</v>
      </c>
      <c r="AS21" s="216"/>
      <c r="AT21" s="217">
        <v>-1.4520301923275301</v>
      </c>
      <c r="AU21" s="211">
        <v>-1.23673788188767</v>
      </c>
      <c r="AV21" s="211">
        <v>-1.0722092250283499</v>
      </c>
      <c r="AW21" s="211">
        <v>0.79071701662634997</v>
      </c>
      <c r="AX21" s="211">
        <v>-1.2691322045873401</v>
      </c>
      <c r="AY21" s="218">
        <v>-0.85645545685528202</v>
      </c>
      <c r="AZ21" s="211"/>
      <c r="BA21" s="219">
        <v>-2.2274474892430098</v>
      </c>
      <c r="BB21" s="220">
        <v>-6.3551340894743097E-2</v>
      </c>
      <c r="BC21" s="221">
        <v>-1.15551819138909</v>
      </c>
      <c r="BD21" s="211"/>
      <c r="BE21" s="222">
        <v>-1.02483405712068</v>
      </c>
    </row>
    <row r="22" spans="1:57" x14ac:dyDescent="0.25">
      <c r="A22" s="36" t="s">
        <v>33</v>
      </c>
      <c r="B22" s="3" t="str">
        <f t="shared" si="0"/>
        <v>Chesapeake/Suffolk, VA</v>
      </c>
      <c r="C22" s="3"/>
      <c r="D22" s="25" t="s">
        <v>16</v>
      </c>
      <c r="E22" s="28" t="s">
        <v>17</v>
      </c>
      <c r="F22" s="3"/>
      <c r="G22" s="244">
        <v>84.472651073094795</v>
      </c>
      <c r="H22" s="245">
        <v>88.752333426894594</v>
      </c>
      <c r="I22" s="245">
        <v>91.190577895254407</v>
      </c>
      <c r="J22" s="245">
        <v>92.626134300217501</v>
      </c>
      <c r="K22" s="245">
        <v>91.387631203098493</v>
      </c>
      <c r="L22" s="246">
        <v>89.937267979865396</v>
      </c>
      <c r="M22" s="233"/>
      <c r="N22" s="247">
        <v>101.75352699228699</v>
      </c>
      <c r="O22" s="248">
        <v>103.425643247791</v>
      </c>
      <c r="P22" s="249">
        <v>102.59721630227099</v>
      </c>
      <c r="Q22" s="233"/>
      <c r="R22" s="250">
        <v>94.065959721020306</v>
      </c>
      <c r="S22" s="216"/>
      <c r="T22" s="223">
        <v>-2.0553566501318201</v>
      </c>
      <c r="U22" s="224">
        <v>-2.9550093071774399</v>
      </c>
      <c r="V22" s="224">
        <v>-3.0933699054318402</v>
      </c>
      <c r="W22" s="224">
        <v>0.37683943279422999</v>
      </c>
      <c r="X22" s="224">
        <v>1.71350590489761</v>
      </c>
      <c r="Y22" s="225">
        <v>-1.0992067589263901</v>
      </c>
      <c r="Z22" s="211"/>
      <c r="AA22" s="226">
        <v>2.47233884473565</v>
      </c>
      <c r="AB22" s="227">
        <v>1.0064907854665599</v>
      </c>
      <c r="AC22" s="228">
        <v>1.68337563160437</v>
      </c>
      <c r="AD22" s="211"/>
      <c r="AE22" s="229">
        <v>-3.53596458263144E-3</v>
      </c>
      <c r="AF22" s="31"/>
      <c r="AG22" s="244">
        <v>85.218051114043902</v>
      </c>
      <c r="AH22" s="245">
        <v>88.369295214933601</v>
      </c>
      <c r="AI22" s="245">
        <v>89.833178167029502</v>
      </c>
      <c r="AJ22" s="245">
        <v>89.665223639954107</v>
      </c>
      <c r="AK22" s="245">
        <v>87.598180360443607</v>
      </c>
      <c r="AL22" s="246">
        <v>88.247620340688002</v>
      </c>
      <c r="AM22" s="233"/>
      <c r="AN22" s="247">
        <v>94.656606097345602</v>
      </c>
      <c r="AO22" s="248">
        <v>96.735483064189296</v>
      </c>
      <c r="AP22" s="249">
        <v>95.704719712268002</v>
      </c>
      <c r="AQ22" s="233"/>
      <c r="AR22" s="250">
        <v>90.595836078770105</v>
      </c>
      <c r="AS22" s="216"/>
      <c r="AT22" s="223">
        <v>-0.29606224067741599</v>
      </c>
      <c r="AU22" s="224">
        <v>-0.87456065040236697</v>
      </c>
      <c r="AV22" s="224">
        <v>-1.7112528188660501</v>
      </c>
      <c r="AW22" s="224">
        <v>-1.3930094316821899</v>
      </c>
      <c r="AX22" s="224">
        <v>-0.698731333278936</v>
      </c>
      <c r="AY22" s="225">
        <v>-1.0422248633297799</v>
      </c>
      <c r="AZ22" s="211"/>
      <c r="BA22" s="226">
        <v>-0.88622627566243695</v>
      </c>
      <c r="BB22" s="227">
        <v>-0.95725049306047305</v>
      </c>
      <c r="BC22" s="228">
        <v>-0.94037288243181705</v>
      </c>
      <c r="BD22" s="211"/>
      <c r="BE22" s="229">
        <v>-0.97839273481715505</v>
      </c>
    </row>
    <row r="23" spans="1:57" ht="13" x14ac:dyDescent="0.3">
      <c r="A23" s="35" t="s">
        <v>105</v>
      </c>
      <c r="B23" s="3" t="s">
        <v>105</v>
      </c>
      <c r="C23" s="9"/>
      <c r="D23" s="23" t="s">
        <v>16</v>
      </c>
      <c r="E23" s="26" t="s">
        <v>17</v>
      </c>
      <c r="F23" s="3"/>
      <c r="G23" s="230">
        <v>149.17371035940801</v>
      </c>
      <c r="H23" s="231">
        <v>163.25154187817199</v>
      </c>
      <c r="I23" s="231">
        <v>176.652484536082</v>
      </c>
      <c r="J23" s="231">
        <v>184.12052886734199</v>
      </c>
      <c r="K23" s="231">
        <v>202.91866320829999</v>
      </c>
      <c r="L23" s="232">
        <v>180.512312439103</v>
      </c>
      <c r="M23" s="233"/>
      <c r="N23" s="234">
        <v>210.408816672553</v>
      </c>
      <c r="O23" s="235">
        <v>210.80343019135299</v>
      </c>
      <c r="P23" s="236">
        <v>210.60580930479301</v>
      </c>
      <c r="Q23" s="233"/>
      <c r="R23" s="237">
        <v>191.93733176628601</v>
      </c>
      <c r="S23" s="216"/>
      <c r="T23" s="208">
        <v>-12.6132447118349</v>
      </c>
      <c r="U23" s="209">
        <v>-18.659219928187401</v>
      </c>
      <c r="V23" s="209">
        <v>-11.9037997754078</v>
      </c>
      <c r="W23" s="209">
        <v>3.0912593981997301</v>
      </c>
      <c r="X23" s="209">
        <v>19.006297098555802</v>
      </c>
      <c r="Y23" s="210">
        <v>-2.8257456345921601</v>
      </c>
      <c r="Z23" s="211"/>
      <c r="AA23" s="212">
        <v>13.161019231985099</v>
      </c>
      <c r="AB23" s="213">
        <v>10.175303351541499</v>
      </c>
      <c r="AC23" s="214">
        <v>11.6234768838353</v>
      </c>
      <c r="AD23" s="211"/>
      <c r="AE23" s="215">
        <v>2.80950686160535</v>
      </c>
      <c r="AF23" s="29"/>
      <c r="AG23" s="230">
        <v>160.18484445446299</v>
      </c>
      <c r="AH23" s="231">
        <v>170.864781879194</v>
      </c>
      <c r="AI23" s="231">
        <v>183.875192866578</v>
      </c>
      <c r="AJ23" s="231">
        <v>185.37789625722101</v>
      </c>
      <c r="AK23" s="231">
        <v>190.23213906325401</v>
      </c>
      <c r="AL23" s="232">
        <v>180.26219662146599</v>
      </c>
      <c r="AM23" s="233"/>
      <c r="AN23" s="234">
        <v>200.70387166546499</v>
      </c>
      <c r="AO23" s="235">
        <v>196.31145256000801</v>
      </c>
      <c r="AP23" s="236">
        <v>198.50788833951299</v>
      </c>
      <c r="AQ23" s="233"/>
      <c r="AR23" s="237">
        <v>186.79543560047199</v>
      </c>
      <c r="AS23" s="216"/>
      <c r="AT23" s="208">
        <v>-3.8333633591468899</v>
      </c>
      <c r="AU23" s="209">
        <v>-5.9312797779505999</v>
      </c>
      <c r="AV23" s="209">
        <v>-2.3324336519602999</v>
      </c>
      <c r="AW23" s="209">
        <v>5.9070694988425796</v>
      </c>
      <c r="AX23" s="209">
        <v>12.122962323361</v>
      </c>
      <c r="AY23" s="210">
        <v>1.76298717660197</v>
      </c>
      <c r="AZ23" s="211"/>
      <c r="BA23" s="212">
        <v>6.7139077018104203</v>
      </c>
      <c r="BB23" s="213">
        <v>-0.71102241626898699</v>
      </c>
      <c r="BC23" s="214">
        <v>2.7731500751102698</v>
      </c>
      <c r="BD23" s="211"/>
      <c r="BE23" s="215">
        <v>2.15714290411211</v>
      </c>
    </row>
    <row r="24" spans="1:57" x14ac:dyDescent="0.25">
      <c r="A24" s="35" t="s">
        <v>43</v>
      </c>
      <c r="B24" s="3" t="str">
        <f t="shared" si="0"/>
        <v>Richmond North/Glen Allen, VA</v>
      </c>
      <c r="C24" s="10"/>
      <c r="D24" s="24" t="s">
        <v>16</v>
      </c>
      <c r="E24" s="27" t="s">
        <v>17</v>
      </c>
      <c r="F24" s="3"/>
      <c r="G24" s="238">
        <v>92.078985625169494</v>
      </c>
      <c r="H24" s="233">
        <v>106.59199242877</v>
      </c>
      <c r="I24" s="233">
        <v>112.583648790746</v>
      </c>
      <c r="J24" s="233">
        <v>112.392272574689</v>
      </c>
      <c r="K24" s="233">
        <v>111.39317237609301</v>
      </c>
      <c r="L24" s="239">
        <v>108.200232809962</v>
      </c>
      <c r="M24" s="233"/>
      <c r="N24" s="240">
        <v>144.267783692547</v>
      </c>
      <c r="O24" s="241">
        <v>147.15116824245499</v>
      </c>
      <c r="P24" s="242">
        <v>145.71125202619399</v>
      </c>
      <c r="Q24" s="233"/>
      <c r="R24" s="243">
        <v>122.21472977883199</v>
      </c>
      <c r="S24" s="216"/>
      <c r="T24" s="217">
        <v>-2.8494892048888101</v>
      </c>
      <c r="U24" s="211">
        <v>1.5213728943836999</v>
      </c>
      <c r="V24" s="211">
        <v>1.8669368348954201E-2</v>
      </c>
      <c r="W24" s="211">
        <v>-9.6461457979318502E-2</v>
      </c>
      <c r="X24" s="211">
        <v>0.88132836215292798</v>
      </c>
      <c r="Y24" s="218">
        <v>0.13034282728500701</v>
      </c>
      <c r="Z24" s="211"/>
      <c r="AA24" s="219">
        <v>3.4204799117830902</v>
      </c>
      <c r="AB24" s="220">
        <v>5.3545334011849697</v>
      </c>
      <c r="AC24" s="221">
        <v>4.3899720306486802</v>
      </c>
      <c r="AD24" s="211"/>
      <c r="AE24" s="222">
        <v>2.3641485083085101</v>
      </c>
      <c r="AF24" s="30"/>
      <c r="AG24" s="238">
        <v>92.444959929367002</v>
      </c>
      <c r="AH24" s="233">
        <v>102.38843502763601</v>
      </c>
      <c r="AI24" s="233">
        <v>107.621194932335</v>
      </c>
      <c r="AJ24" s="233">
        <v>107.11802111922501</v>
      </c>
      <c r="AK24" s="233">
        <v>102.51532790330999</v>
      </c>
      <c r="AL24" s="239">
        <v>103.094137270871</v>
      </c>
      <c r="AM24" s="233"/>
      <c r="AN24" s="240">
        <v>122.359930962089</v>
      </c>
      <c r="AO24" s="241">
        <v>124.10306195635501</v>
      </c>
      <c r="AP24" s="242">
        <v>123.25616582648399</v>
      </c>
      <c r="AQ24" s="233"/>
      <c r="AR24" s="243">
        <v>110.157442140128</v>
      </c>
      <c r="AS24" s="216"/>
      <c r="AT24" s="217">
        <v>-0.86609565182447501</v>
      </c>
      <c r="AU24" s="211">
        <v>-0.20278289657860701</v>
      </c>
      <c r="AV24" s="211">
        <v>-0.48953950266564999</v>
      </c>
      <c r="AW24" s="211">
        <v>0.28481336953528003</v>
      </c>
      <c r="AX24" s="211">
        <v>-1.7843479901291299</v>
      </c>
      <c r="AY24" s="218">
        <v>-0.64074676004602105</v>
      </c>
      <c r="AZ24" s="211"/>
      <c r="BA24" s="219">
        <v>-5.1728924547778599</v>
      </c>
      <c r="BB24" s="220">
        <v>-5.2218490549131298</v>
      </c>
      <c r="BC24" s="221">
        <v>-5.1943522166866201</v>
      </c>
      <c r="BD24" s="211"/>
      <c r="BE24" s="222">
        <v>-2.81839433051785</v>
      </c>
    </row>
    <row r="25" spans="1:57" x14ac:dyDescent="0.25">
      <c r="A25" s="35" t="s">
        <v>44</v>
      </c>
      <c r="B25" s="3" t="str">
        <f t="shared" si="0"/>
        <v>Richmond West/Midlothian, VA</v>
      </c>
      <c r="C25" s="3"/>
      <c r="D25" s="24" t="s">
        <v>16</v>
      </c>
      <c r="E25" s="27" t="s">
        <v>17</v>
      </c>
      <c r="F25" s="3"/>
      <c r="G25" s="238">
        <v>92.559918997493696</v>
      </c>
      <c r="H25" s="233">
        <v>95.116442992972296</v>
      </c>
      <c r="I25" s="233">
        <v>93.495472806255407</v>
      </c>
      <c r="J25" s="233">
        <v>89.303657750472496</v>
      </c>
      <c r="K25" s="233">
        <v>92.369233318445694</v>
      </c>
      <c r="L25" s="239">
        <v>92.652113232770304</v>
      </c>
      <c r="M25" s="233"/>
      <c r="N25" s="240">
        <v>132.179610980392</v>
      </c>
      <c r="O25" s="241">
        <v>130.17914293948101</v>
      </c>
      <c r="P25" s="242">
        <v>131.169185346918</v>
      </c>
      <c r="Q25" s="233"/>
      <c r="R25" s="243">
        <v>106.454770986437</v>
      </c>
      <c r="S25" s="216"/>
      <c r="T25" s="217">
        <v>6.0484014351505104</v>
      </c>
      <c r="U25" s="211">
        <v>1.95172008715864</v>
      </c>
      <c r="V25" s="211">
        <v>4.54181733495387</v>
      </c>
      <c r="W25" s="211">
        <v>-7.9072894585818698</v>
      </c>
      <c r="X25" s="211">
        <v>-3.36577048074879</v>
      </c>
      <c r="Y25" s="218">
        <v>-0.113521864371456</v>
      </c>
      <c r="Z25" s="211"/>
      <c r="AA25" s="219">
        <v>9.1567762807531707</v>
      </c>
      <c r="AB25" s="220">
        <v>4.5608464308701997</v>
      </c>
      <c r="AC25" s="221">
        <v>6.7792107997993503</v>
      </c>
      <c r="AD25" s="211"/>
      <c r="AE25" s="222">
        <v>3.1337242347559102</v>
      </c>
      <c r="AF25" s="30"/>
      <c r="AG25" s="238">
        <v>84.424256452581005</v>
      </c>
      <c r="AH25" s="233">
        <v>89.275199000740102</v>
      </c>
      <c r="AI25" s="233">
        <v>90.256960577503904</v>
      </c>
      <c r="AJ25" s="233">
        <v>91.160429456038301</v>
      </c>
      <c r="AK25" s="233">
        <v>90.0377926341924</v>
      </c>
      <c r="AL25" s="239">
        <v>89.244930396781996</v>
      </c>
      <c r="AM25" s="233"/>
      <c r="AN25" s="240">
        <v>110.75844749367</v>
      </c>
      <c r="AO25" s="241">
        <v>110.555874842146</v>
      </c>
      <c r="AP25" s="242">
        <v>110.65584010793999</v>
      </c>
      <c r="AQ25" s="233"/>
      <c r="AR25" s="243">
        <v>96.352066736335701</v>
      </c>
      <c r="AS25" s="216"/>
      <c r="AT25" s="217">
        <v>3.06723907244286</v>
      </c>
      <c r="AU25" s="211">
        <v>2.0892679859469498</v>
      </c>
      <c r="AV25" s="211">
        <v>2.6305025652677898</v>
      </c>
      <c r="AW25" s="211">
        <v>-0.32432524932519502</v>
      </c>
      <c r="AX25" s="211">
        <v>0.77682399216184606</v>
      </c>
      <c r="AY25" s="218">
        <v>1.50098697821923</v>
      </c>
      <c r="AZ25" s="211"/>
      <c r="BA25" s="219">
        <v>-4.2574520115386703</v>
      </c>
      <c r="BB25" s="220">
        <v>-5.9383353709833999</v>
      </c>
      <c r="BC25" s="221">
        <v>-5.1299944135389497</v>
      </c>
      <c r="BD25" s="211"/>
      <c r="BE25" s="222">
        <v>-1.9508101645928599</v>
      </c>
    </row>
    <row r="26" spans="1:57" x14ac:dyDescent="0.25">
      <c r="A26" s="35" t="s">
        <v>45</v>
      </c>
      <c r="B26" s="3" t="str">
        <f t="shared" si="0"/>
        <v>Petersburg/Chester, VA</v>
      </c>
      <c r="C26" s="3"/>
      <c r="D26" s="24" t="s">
        <v>16</v>
      </c>
      <c r="E26" s="27" t="s">
        <v>17</v>
      </c>
      <c r="F26" s="3"/>
      <c r="G26" s="238">
        <v>90.897858178913694</v>
      </c>
      <c r="H26" s="233">
        <v>97.382773821007504</v>
      </c>
      <c r="I26" s="233">
        <v>97.205703303225803</v>
      </c>
      <c r="J26" s="233">
        <v>98.282568683734098</v>
      </c>
      <c r="K26" s="233">
        <v>97.170441634668094</v>
      </c>
      <c r="L26" s="239">
        <v>96.381207210958905</v>
      </c>
      <c r="M26" s="233"/>
      <c r="N26" s="240">
        <v>110.948123492371</v>
      </c>
      <c r="O26" s="241">
        <v>112.343337010261</v>
      </c>
      <c r="P26" s="242">
        <v>111.65890828086</v>
      </c>
      <c r="Q26" s="233"/>
      <c r="R26" s="243">
        <v>101.203362305471</v>
      </c>
      <c r="S26" s="216"/>
      <c r="T26" s="217">
        <v>2.9488277583157401</v>
      </c>
      <c r="U26" s="211">
        <v>5.1848446599707296</v>
      </c>
      <c r="V26" s="211">
        <v>2.6268336145762299</v>
      </c>
      <c r="W26" s="211">
        <v>3.7014119022924099</v>
      </c>
      <c r="X26" s="211">
        <v>4.8844806621633197</v>
      </c>
      <c r="Y26" s="218">
        <v>3.9054335608274999</v>
      </c>
      <c r="Z26" s="211"/>
      <c r="AA26" s="219">
        <v>9.3079112552434101E-3</v>
      </c>
      <c r="AB26" s="220">
        <v>0.72970185168858004</v>
      </c>
      <c r="AC26" s="221">
        <v>0.37950884330964102</v>
      </c>
      <c r="AD26" s="211"/>
      <c r="AE26" s="222">
        <v>2.6380685921365101</v>
      </c>
      <c r="AF26" s="30"/>
      <c r="AG26" s="238">
        <v>88.370270748405403</v>
      </c>
      <c r="AH26" s="233">
        <v>94.045450037091697</v>
      </c>
      <c r="AI26" s="233">
        <v>94.677210057589605</v>
      </c>
      <c r="AJ26" s="233">
        <v>95.126604592384595</v>
      </c>
      <c r="AK26" s="233">
        <v>92.950753565519804</v>
      </c>
      <c r="AL26" s="239">
        <v>93.231204205184696</v>
      </c>
      <c r="AM26" s="233"/>
      <c r="AN26" s="240">
        <v>99.529269021648005</v>
      </c>
      <c r="AO26" s="241">
        <v>99.817770016880502</v>
      </c>
      <c r="AP26" s="242">
        <v>99.674806004509804</v>
      </c>
      <c r="AQ26" s="233"/>
      <c r="AR26" s="243">
        <v>95.186400384730305</v>
      </c>
      <c r="AS26" s="216"/>
      <c r="AT26" s="217">
        <v>2.1737076447576902</v>
      </c>
      <c r="AU26" s="211">
        <v>2.1826889839308499</v>
      </c>
      <c r="AV26" s="211">
        <v>1.3853283596389001</v>
      </c>
      <c r="AW26" s="211">
        <v>1.78052075397092</v>
      </c>
      <c r="AX26" s="211">
        <v>1.53919816555973</v>
      </c>
      <c r="AY26" s="218">
        <v>1.7866690683786799</v>
      </c>
      <c r="AZ26" s="211"/>
      <c r="BA26" s="219">
        <v>-2.1321125727200299</v>
      </c>
      <c r="BB26" s="220">
        <v>-3.3623740156791699</v>
      </c>
      <c r="BC26" s="221">
        <v>-2.7689796918695002</v>
      </c>
      <c r="BD26" s="211"/>
      <c r="BE26" s="222">
        <v>0.18920215783423</v>
      </c>
    </row>
    <row r="27" spans="1:57" x14ac:dyDescent="0.25">
      <c r="A27" s="35" t="s">
        <v>93</v>
      </c>
      <c r="B27" s="3" t="s">
        <v>70</v>
      </c>
      <c r="C27" s="3"/>
      <c r="D27" s="24" t="s">
        <v>16</v>
      </c>
      <c r="E27" s="27" t="s">
        <v>17</v>
      </c>
      <c r="F27" s="3"/>
      <c r="G27" s="238">
        <v>94.3776864535768</v>
      </c>
      <c r="H27" s="233">
        <v>99.966078468536693</v>
      </c>
      <c r="I27" s="233">
        <v>101.781024884792</v>
      </c>
      <c r="J27" s="233">
        <v>97.771624012043603</v>
      </c>
      <c r="K27" s="233">
        <v>97.196199004975099</v>
      </c>
      <c r="L27" s="239">
        <v>98.454456808902407</v>
      </c>
      <c r="M27" s="233"/>
      <c r="N27" s="240">
        <v>107.526267238166</v>
      </c>
      <c r="O27" s="241">
        <v>104.96172432830301</v>
      </c>
      <c r="P27" s="242">
        <v>106.235922222222</v>
      </c>
      <c r="Q27" s="233"/>
      <c r="R27" s="243">
        <v>100.80311888659099</v>
      </c>
      <c r="S27" s="216"/>
      <c r="T27" s="217">
        <v>1.6466820863052001</v>
      </c>
      <c r="U27" s="211">
        <v>5.9741289594312903</v>
      </c>
      <c r="V27" s="211">
        <v>8.0082496319424905</v>
      </c>
      <c r="W27" s="211">
        <v>1.75155881074938</v>
      </c>
      <c r="X27" s="211">
        <v>1.7951692793453899</v>
      </c>
      <c r="Y27" s="218">
        <v>3.9661518673274698</v>
      </c>
      <c r="Z27" s="211"/>
      <c r="AA27" s="219">
        <v>-5.1548371636579899</v>
      </c>
      <c r="AB27" s="220">
        <v>-10.349097094264</v>
      </c>
      <c r="AC27" s="221">
        <v>-7.8198357301001797</v>
      </c>
      <c r="AD27" s="211"/>
      <c r="AE27" s="222">
        <v>-0.33787369411949197</v>
      </c>
      <c r="AF27" s="30"/>
      <c r="AG27" s="238">
        <v>103.909796637203</v>
      </c>
      <c r="AH27" s="233">
        <v>95.663988390501302</v>
      </c>
      <c r="AI27" s="233">
        <v>96.264762025831303</v>
      </c>
      <c r="AJ27" s="233">
        <v>95.093097022483207</v>
      </c>
      <c r="AK27" s="233">
        <v>98.863841766134897</v>
      </c>
      <c r="AL27" s="239">
        <v>97.669527965780404</v>
      </c>
      <c r="AM27" s="233"/>
      <c r="AN27" s="240">
        <v>123.696796362272</v>
      </c>
      <c r="AO27" s="241">
        <v>125.880741580463</v>
      </c>
      <c r="AP27" s="242">
        <v>124.784632614168</v>
      </c>
      <c r="AQ27" s="233"/>
      <c r="AR27" s="243">
        <v>106.215989855244</v>
      </c>
      <c r="AS27" s="216"/>
      <c r="AT27" s="217">
        <v>5.64633467833817</v>
      </c>
      <c r="AU27" s="211">
        <v>4.3021331833321401</v>
      </c>
      <c r="AV27" s="211">
        <v>4.0595367060405403</v>
      </c>
      <c r="AW27" s="211">
        <v>2.3558822388143099</v>
      </c>
      <c r="AX27" s="211">
        <v>4.7992506893363798</v>
      </c>
      <c r="AY27" s="218">
        <v>4.1715805035107998</v>
      </c>
      <c r="AZ27" s="211"/>
      <c r="BA27" s="219">
        <v>5.33299500413003</v>
      </c>
      <c r="BB27" s="220">
        <v>3.6979417606912199</v>
      </c>
      <c r="BC27" s="221">
        <v>4.4806619450133196</v>
      </c>
      <c r="BD27" s="211"/>
      <c r="BE27" s="222">
        <v>4.0809298324945802</v>
      </c>
    </row>
    <row r="28" spans="1:57" x14ac:dyDescent="0.25">
      <c r="A28" s="35" t="s">
        <v>47</v>
      </c>
      <c r="B28" s="3" t="str">
        <f t="shared" si="0"/>
        <v>Roanoke, VA</v>
      </c>
      <c r="C28" s="3"/>
      <c r="D28" s="24" t="s">
        <v>16</v>
      </c>
      <c r="E28" s="27" t="s">
        <v>17</v>
      </c>
      <c r="F28" s="3"/>
      <c r="G28" s="238">
        <v>104.20424754420399</v>
      </c>
      <c r="H28" s="233">
        <v>114.30859125188501</v>
      </c>
      <c r="I28" s="233">
        <v>115.560206185567</v>
      </c>
      <c r="J28" s="233">
        <v>104.78388235294101</v>
      </c>
      <c r="K28" s="233">
        <v>99.947806069061699</v>
      </c>
      <c r="L28" s="239">
        <v>108.24362088164</v>
      </c>
      <c r="M28" s="233"/>
      <c r="N28" s="240">
        <v>112.599791609542</v>
      </c>
      <c r="O28" s="241">
        <v>112.41492161254099</v>
      </c>
      <c r="P28" s="242">
        <v>112.508316941404</v>
      </c>
      <c r="Q28" s="233"/>
      <c r="R28" s="243">
        <v>109.61277683892099</v>
      </c>
      <c r="S28" s="216"/>
      <c r="T28" s="217">
        <v>16.167271219251901</v>
      </c>
      <c r="U28" s="211">
        <v>15.348589619929999</v>
      </c>
      <c r="V28" s="211">
        <v>10.1211672373597</v>
      </c>
      <c r="W28" s="211">
        <v>3.8769148621082299</v>
      </c>
      <c r="X28" s="211">
        <v>-0.24681524274053601</v>
      </c>
      <c r="Y28" s="218">
        <v>8.6988975054488193</v>
      </c>
      <c r="Z28" s="211"/>
      <c r="AA28" s="219">
        <v>8.2967381166644696</v>
      </c>
      <c r="AB28" s="220">
        <v>8.6482548609947898</v>
      </c>
      <c r="AC28" s="221">
        <v>8.4740449526733794</v>
      </c>
      <c r="AD28" s="211"/>
      <c r="AE28" s="222">
        <v>8.7215375514333804</v>
      </c>
      <c r="AF28" s="30"/>
      <c r="AG28" s="238">
        <v>98.795348973036099</v>
      </c>
      <c r="AH28" s="233">
        <v>106.452930107526</v>
      </c>
      <c r="AI28" s="233">
        <v>107.940373333333</v>
      </c>
      <c r="AJ28" s="233">
        <v>103.72522696115701</v>
      </c>
      <c r="AK28" s="233">
        <v>103.37232595870201</v>
      </c>
      <c r="AL28" s="239">
        <v>104.307889986295</v>
      </c>
      <c r="AM28" s="233"/>
      <c r="AN28" s="240">
        <v>111.765807111287</v>
      </c>
      <c r="AO28" s="241">
        <v>110.333051030753</v>
      </c>
      <c r="AP28" s="242">
        <v>111.058134472858</v>
      </c>
      <c r="AQ28" s="233"/>
      <c r="AR28" s="243">
        <v>106.47188094652</v>
      </c>
      <c r="AS28" s="216"/>
      <c r="AT28" s="217">
        <v>9.0628808623567902</v>
      </c>
      <c r="AU28" s="211">
        <v>6.5267581557868199</v>
      </c>
      <c r="AV28" s="211">
        <v>4.5975803637409598</v>
      </c>
      <c r="AW28" s="211">
        <v>3.06182707515228</v>
      </c>
      <c r="AX28" s="211">
        <v>1.9587863131379399</v>
      </c>
      <c r="AY28" s="218">
        <v>4.6197126010972598</v>
      </c>
      <c r="AZ28" s="211"/>
      <c r="BA28" s="219">
        <v>2.45289114347473</v>
      </c>
      <c r="BB28" s="220">
        <v>3.0321107064192101</v>
      </c>
      <c r="BC28" s="221">
        <v>2.7308738386533702</v>
      </c>
      <c r="BD28" s="211"/>
      <c r="BE28" s="222">
        <v>3.9507376276587198</v>
      </c>
    </row>
    <row r="29" spans="1:57" x14ac:dyDescent="0.25">
      <c r="A29" s="35" t="s">
        <v>48</v>
      </c>
      <c r="B29" s="3" t="str">
        <f t="shared" si="0"/>
        <v>Charlottesville, VA</v>
      </c>
      <c r="C29" s="3"/>
      <c r="D29" s="24" t="s">
        <v>16</v>
      </c>
      <c r="E29" s="27" t="s">
        <v>17</v>
      </c>
      <c r="F29" s="3"/>
      <c r="G29" s="238">
        <v>128.51104918032701</v>
      </c>
      <c r="H29" s="233">
        <v>131.79541548295401</v>
      </c>
      <c r="I29" s="233">
        <v>133.211195545365</v>
      </c>
      <c r="J29" s="233">
        <v>131.09158881691101</v>
      </c>
      <c r="K29" s="233">
        <v>131.17480340063699</v>
      </c>
      <c r="L29" s="239">
        <v>131.32259156976701</v>
      </c>
      <c r="M29" s="233"/>
      <c r="N29" s="240">
        <v>161.08098586920801</v>
      </c>
      <c r="O29" s="241">
        <v>151.487595865288</v>
      </c>
      <c r="P29" s="242">
        <v>156.31922211188299</v>
      </c>
      <c r="Q29" s="233"/>
      <c r="R29" s="243">
        <v>138.94958085041901</v>
      </c>
      <c r="S29" s="216"/>
      <c r="T29" s="217">
        <v>0.73726371573446603</v>
      </c>
      <c r="U29" s="211">
        <v>4.8179403505343004</v>
      </c>
      <c r="V29" s="211">
        <v>5.1358567644396498</v>
      </c>
      <c r="W29" s="211">
        <v>5.87592307532592</v>
      </c>
      <c r="X29" s="211">
        <v>2.5219897004832799</v>
      </c>
      <c r="Y29" s="218">
        <v>4.0071865979793699</v>
      </c>
      <c r="Z29" s="211"/>
      <c r="AA29" s="219">
        <v>1.1870820932052299</v>
      </c>
      <c r="AB29" s="220">
        <v>-9.1246837051277296</v>
      </c>
      <c r="AC29" s="221">
        <v>-4.2863969665192698</v>
      </c>
      <c r="AD29" s="211"/>
      <c r="AE29" s="222">
        <v>1.03991811660857</v>
      </c>
      <c r="AF29" s="30"/>
      <c r="AG29" s="238">
        <v>132.27522961908099</v>
      </c>
      <c r="AH29" s="233">
        <v>127.830043843624</v>
      </c>
      <c r="AI29" s="233">
        <v>126.291215709163</v>
      </c>
      <c r="AJ29" s="233">
        <v>124.84693025623601</v>
      </c>
      <c r="AK29" s="233">
        <v>132.85610971874101</v>
      </c>
      <c r="AL29" s="239">
        <v>128.53453780110101</v>
      </c>
      <c r="AM29" s="233"/>
      <c r="AN29" s="240">
        <v>163.96905394259301</v>
      </c>
      <c r="AO29" s="241">
        <v>166.61171079917</v>
      </c>
      <c r="AP29" s="242">
        <v>165.312563457951</v>
      </c>
      <c r="AQ29" s="233"/>
      <c r="AR29" s="243">
        <v>140.075843438649</v>
      </c>
      <c r="AS29" s="216"/>
      <c r="AT29" s="217">
        <v>-0.85217792421250405</v>
      </c>
      <c r="AU29" s="211">
        <v>0.75721497785178304</v>
      </c>
      <c r="AV29" s="211">
        <v>-2.32345507410272</v>
      </c>
      <c r="AW29" s="211">
        <v>-1.3467161815163</v>
      </c>
      <c r="AX29" s="211">
        <v>-0.38862305715928402</v>
      </c>
      <c r="AY29" s="218">
        <v>-0.93500371199019205</v>
      </c>
      <c r="AZ29" s="211"/>
      <c r="BA29" s="219">
        <v>-4.7953464948810502</v>
      </c>
      <c r="BB29" s="220">
        <v>-8.0627765482107296</v>
      </c>
      <c r="BC29" s="221">
        <v>-6.5314778597775804</v>
      </c>
      <c r="BD29" s="211"/>
      <c r="BE29" s="222">
        <v>-3.9560886160048798</v>
      </c>
    </row>
    <row r="30" spans="1:57" x14ac:dyDescent="0.25">
      <c r="A30" s="21" t="s">
        <v>49</v>
      </c>
      <c r="B30" t="s">
        <v>72</v>
      </c>
      <c r="C30" s="3"/>
      <c r="D30" s="24" t="s">
        <v>16</v>
      </c>
      <c r="E30" s="27" t="s">
        <v>17</v>
      </c>
      <c r="F30" s="3"/>
      <c r="G30" s="238">
        <v>99.203973162193606</v>
      </c>
      <c r="H30" s="233">
        <v>106.62736756881699</v>
      </c>
      <c r="I30" s="233">
        <v>114.646097091531</v>
      </c>
      <c r="J30" s="233">
        <v>116.967043230016</v>
      </c>
      <c r="K30" s="233">
        <v>114.795098959396</v>
      </c>
      <c r="L30" s="239">
        <v>111.250613530046</v>
      </c>
      <c r="M30" s="233"/>
      <c r="N30" s="240">
        <v>127.267592018597</v>
      </c>
      <c r="O30" s="241">
        <v>127.299467278531</v>
      </c>
      <c r="P30" s="242">
        <v>127.28329467269501</v>
      </c>
      <c r="Q30" s="233"/>
      <c r="R30" s="243">
        <v>116.28414120841801</v>
      </c>
      <c r="S30" s="216"/>
      <c r="T30" s="217">
        <v>7.0415775738561504</v>
      </c>
      <c r="U30" s="211">
        <v>6.5284354280483203</v>
      </c>
      <c r="V30" s="211">
        <v>12.061480128571899</v>
      </c>
      <c r="W30" s="211">
        <v>16.067138637416601</v>
      </c>
      <c r="X30" s="211">
        <v>18.1519225617803</v>
      </c>
      <c r="Y30" s="218">
        <v>12.389707672057099</v>
      </c>
      <c r="Z30" s="211"/>
      <c r="AA30" s="219">
        <v>30.573383064522702</v>
      </c>
      <c r="AB30" s="220">
        <v>28.999963899897001</v>
      </c>
      <c r="AC30" s="221">
        <v>29.773682645311801</v>
      </c>
      <c r="AD30" s="211"/>
      <c r="AE30" s="222">
        <v>17.775734602101402</v>
      </c>
      <c r="AF30" s="30"/>
      <c r="AG30" s="238">
        <v>99.924956593324296</v>
      </c>
      <c r="AH30" s="233">
        <v>106.43365855086</v>
      </c>
      <c r="AI30" s="233">
        <v>110.34446060140399</v>
      </c>
      <c r="AJ30" s="233">
        <v>110.212487839929</v>
      </c>
      <c r="AK30" s="233">
        <v>107.016390074554</v>
      </c>
      <c r="AL30" s="239">
        <v>107.17957585818399</v>
      </c>
      <c r="AM30" s="233"/>
      <c r="AN30" s="240">
        <v>117.35133165433599</v>
      </c>
      <c r="AO30" s="241">
        <v>117.847824186498</v>
      </c>
      <c r="AP30" s="242">
        <v>117.596090981644</v>
      </c>
      <c r="AQ30" s="233"/>
      <c r="AR30" s="243">
        <v>110.39103210990299</v>
      </c>
      <c r="AS30" s="216"/>
      <c r="AT30" s="217">
        <v>12.238002846670099</v>
      </c>
      <c r="AU30" s="211">
        <v>8.8332911953345903</v>
      </c>
      <c r="AV30" s="211">
        <v>8.9253291444397203</v>
      </c>
      <c r="AW30" s="211">
        <v>9.3270497215006003</v>
      </c>
      <c r="AX30" s="211">
        <v>10.627284224816499</v>
      </c>
      <c r="AY30" s="218">
        <v>9.6201955858756705</v>
      </c>
      <c r="AZ30" s="211"/>
      <c r="BA30" s="219">
        <v>18.736882992559998</v>
      </c>
      <c r="BB30" s="220">
        <v>17.7503080968539</v>
      </c>
      <c r="BC30" s="221">
        <v>18.232730466231899</v>
      </c>
      <c r="BD30" s="211"/>
      <c r="BE30" s="222">
        <v>12.336987591584901</v>
      </c>
    </row>
    <row r="31" spans="1:57" x14ac:dyDescent="0.25">
      <c r="A31" s="21" t="s">
        <v>50</v>
      </c>
      <c r="B31" s="3" t="str">
        <f t="shared" si="0"/>
        <v>Staunton &amp; Harrisonburg, VA</v>
      </c>
      <c r="C31" s="3"/>
      <c r="D31" s="24" t="s">
        <v>16</v>
      </c>
      <c r="E31" s="27" t="s">
        <v>17</v>
      </c>
      <c r="F31" s="3"/>
      <c r="G31" s="238">
        <v>88.2547423167848</v>
      </c>
      <c r="H31" s="233">
        <v>92.345871899296498</v>
      </c>
      <c r="I31" s="233">
        <v>92.502649925037403</v>
      </c>
      <c r="J31" s="233">
        <v>92.244233709501202</v>
      </c>
      <c r="K31" s="233">
        <v>93.006299620296801</v>
      </c>
      <c r="L31" s="239">
        <v>91.843099482023106</v>
      </c>
      <c r="M31" s="233"/>
      <c r="N31" s="240">
        <v>106.045253568174</v>
      </c>
      <c r="O31" s="241">
        <v>106.013229494141</v>
      </c>
      <c r="P31" s="242">
        <v>106.028755889281</v>
      </c>
      <c r="Q31" s="233"/>
      <c r="R31" s="243">
        <v>96.679895582329294</v>
      </c>
      <c r="S31" s="216"/>
      <c r="T31" s="217">
        <v>-6.8028832145578004</v>
      </c>
      <c r="U31" s="211">
        <v>-1.17198513260597</v>
      </c>
      <c r="V31" s="211">
        <v>-0.68614657848653504</v>
      </c>
      <c r="W31" s="211">
        <v>-2.5080666937120499</v>
      </c>
      <c r="X31" s="211">
        <v>-2.5679637567179299</v>
      </c>
      <c r="Y31" s="218">
        <v>-2.5855153471616599</v>
      </c>
      <c r="Z31" s="211"/>
      <c r="AA31" s="219">
        <v>1.2993410802377401</v>
      </c>
      <c r="AB31" s="220">
        <v>2.31223582345697</v>
      </c>
      <c r="AC31" s="221">
        <v>1.8000495516091599</v>
      </c>
      <c r="AD31" s="211"/>
      <c r="AE31" s="222">
        <v>-0.87834730472425404</v>
      </c>
      <c r="AF31" s="30"/>
      <c r="AG31" s="238">
        <v>93.757761381834797</v>
      </c>
      <c r="AH31" s="233">
        <v>91.147464607464599</v>
      </c>
      <c r="AI31" s="233">
        <v>92.197156272793507</v>
      </c>
      <c r="AJ31" s="233">
        <v>92.393101834862307</v>
      </c>
      <c r="AK31" s="233">
        <v>94.593636929091801</v>
      </c>
      <c r="AL31" s="239">
        <v>92.815758683729399</v>
      </c>
      <c r="AM31" s="233"/>
      <c r="AN31" s="240">
        <v>111.99515143075899</v>
      </c>
      <c r="AO31" s="241">
        <v>111.08596312991899</v>
      </c>
      <c r="AP31" s="242">
        <v>111.532780058851</v>
      </c>
      <c r="AQ31" s="233"/>
      <c r="AR31" s="243">
        <v>99.553250113928797</v>
      </c>
      <c r="AS31" s="216"/>
      <c r="AT31" s="217">
        <v>-2.9127121652024499</v>
      </c>
      <c r="AU31" s="211">
        <v>-0.32707926877556998</v>
      </c>
      <c r="AV31" s="211">
        <v>0.48587999718832398</v>
      </c>
      <c r="AW31" s="211">
        <v>0.29665284879590598</v>
      </c>
      <c r="AX31" s="211">
        <v>0.68659536101972496</v>
      </c>
      <c r="AY31" s="218">
        <v>-0.251801540287102</v>
      </c>
      <c r="AZ31" s="211"/>
      <c r="BA31" s="219">
        <v>-3.9262152195193898</v>
      </c>
      <c r="BB31" s="220">
        <v>-4.8034746633397498</v>
      </c>
      <c r="BC31" s="221">
        <v>-4.3717661899659097</v>
      </c>
      <c r="BD31" s="211"/>
      <c r="BE31" s="222">
        <v>-2.2530639589985899</v>
      </c>
    </row>
    <row r="32" spans="1:57" x14ac:dyDescent="0.25">
      <c r="A32" s="21" t="s">
        <v>51</v>
      </c>
      <c r="B32" s="3" t="str">
        <f t="shared" si="0"/>
        <v>Blacksburg &amp; Wytheville, VA</v>
      </c>
      <c r="C32" s="3"/>
      <c r="D32" s="24" t="s">
        <v>16</v>
      </c>
      <c r="E32" s="27" t="s">
        <v>17</v>
      </c>
      <c r="F32" s="3"/>
      <c r="G32" s="238">
        <v>90.340207865168495</v>
      </c>
      <c r="H32" s="233">
        <v>95.716918316831595</v>
      </c>
      <c r="I32" s="233">
        <v>99.173738425925904</v>
      </c>
      <c r="J32" s="233">
        <v>95.931754312158105</v>
      </c>
      <c r="K32" s="233">
        <v>97.142948000000004</v>
      </c>
      <c r="L32" s="239">
        <v>96.013780519146707</v>
      </c>
      <c r="M32" s="233"/>
      <c r="N32" s="240">
        <v>121.391407860824</v>
      </c>
      <c r="O32" s="241">
        <v>120.729621809013</v>
      </c>
      <c r="P32" s="242">
        <v>121.05687748924601</v>
      </c>
      <c r="Q32" s="233"/>
      <c r="R32" s="243">
        <v>104.77119108635</v>
      </c>
      <c r="S32" s="216"/>
      <c r="T32" s="217">
        <v>0.51699520157709999</v>
      </c>
      <c r="U32" s="211">
        <v>2.6592337344301602</v>
      </c>
      <c r="V32" s="211">
        <v>7.5148565172095898</v>
      </c>
      <c r="W32" s="211">
        <v>4.7447237758174996</v>
      </c>
      <c r="X32" s="211">
        <v>-2.8326759621912601</v>
      </c>
      <c r="Y32" s="218">
        <v>2.4488778698898801</v>
      </c>
      <c r="Z32" s="211"/>
      <c r="AA32" s="219">
        <v>4.6814572242084402</v>
      </c>
      <c r="AB32" s="220">
        <v>2.2925009084144001</v>
      </c>
      <c r="AC32" s="221">
        <v>3.4376225739697399</v>
      </c>
      <c r="AD32" s="211"/>
      <c r="AE32" s="222">
        <v>3.0250201939980399</v>
      </c>
      <c r="AF32" s="30"/>
      <c r="AG32" s="238">
        <v>92.395275100646501</v>
      </c>
      <c r="AH32" s="233">
        <v>95.336052367576201</v>
      </c>
      <c r="AI32" s="233">
        <v>98.649455445544504</v>
      </c>
      <c r="AJ32" s="233">
        <v>96.824244877561199</v>
      </c>
      <c r="AK32" s="233">
        <v>98.538002096619195</v>
      </c>
      <c r="AL32" s="239">
        <v>96.577857584645102</v>
      </c>
      <c r="AM32" s="233"/>
      <c r="AN32" s="240">
        <v>120.05589132645601</v>
      </c>
      <c r="AO32" s="241">
        <v>119.97081015273299</v>
      </c>
      <c r="AP32" s="242">
        <v>120.01368241882901</v>
      </c>
      <c r="AQ32" s="233"/>
      <c r="AR32" s="243">
        <v>104.84546216425601</v>
      </c>
      <c r="AS32" s="216"/>
      <c r="AT32" s="217">
        <v>-0.94721095524478005</v>
      </c>
      <c r="AU32" s="211">
        <v>-0.22025635051242201</v>
      </c>
      <c r="AV32" s="211">
        <v>3.1633031054820502</v>
      </c>
      <c r="AW32" s="211">
        <v>2.8802092171409499</v>
      </c>
      <c r="AX32" s="211">
        <v>-2.6827525569469102</v>
      </c>
      <c r="AY32" s="218">
        <v>0.349118110875689</v>
      </c>
      <c r="AZ32" s="211"/>
      <c r="BA32" s="219">
        <v>0.88996129015950298</v>
      </c>
      <c r="BB32" s="220">
        <v>0.67103245584854099</v>
      </c>
      <c r="BC32" s="221">
        <v>0.78215591484581104</v>
      </c>
      <c r="BD32" s="211"/>
      <c r="BE32" s="222">
        <v>0.818790746578825</v>
      </c>
    </row>
    <row r="33" spans="1:64" x14ac:dyDescent="0.25">
      <c r="A33" s="21" t="s">
        <v>52</v>
      </c>
      <c r="B33" s="3" t="str">
        <f t="shared" si="0"/>
        <v>Lynchburg, VA</v>
      </c>
      <c r="C33" s="3"/>
      <c r="D33" s="24" t="s">
        <v>16</v>
      </c>
      <c r="E33" s="27" t="s">
        <v>17</v>
      </c>
      <c r="F33" s="3"/>
      <c r="G33" s="238">
        <v>99.871306990881394</v>
      </c>
      <c r="H33" s="233">
        <v>116.226344612644</v>
      </c>
      <c r="I33" s="233">
        <v>111.16667651403201</v>
      </c>
      <c r="J33" s="233">
        <v>111.241374586679</v>
      </c>
      <c r="K33" s="233">
        <v>109.917898052691</v>
      </c>
      <c r="L33" s="239">
        <v>110.582611040609</v>
      </c>
      <c r="M33" s="233"/>
      <c r="N33" s="240">
        <v>149.532796039603</v>
      </c>
      <c r="O33" s="241">
        <v>127.98327040533</v>
      </c>
      <c r="P33" s="242">
        <v>140.56129912159</v>
      </c>
      <c r="Q33" s="233"/>
      <c r="R33" s="243">
        <v>119.992551879262</v>
      </c>
      <c r="S33" s="216"/>
      <c r="T33" s="217">
        <v>3.7029951458483601</v>
      </c>
      <c r="U33" s="211">
        <v>12.382056129550801</v>
      </c>
      <c r="V33" s="211">
        <v>2.5670079424454699</v>
      </c>
      <c r="W33" s="211">
        <v>6.3956583273318399</v>
      </c>
      <c r="X33" s="211">
        <v>3.22748339877417</v>
      </c>
      <c r="Y33" s="218">
        <v>5.9518357776110502</v>
      </c>
      <c r="Z33" s="211"/>
      <c r="AA33" s="219">
        <v>-0.81552053851336603</v>
      </c>
      <c r="AB33" s="220">
        <v>0.20192325891747301</v>
      </c>
      <c r="AC33" s="221">
        <v>-0.48708169664163897</v>
      </c>
      <c r="AD33" s="211"/>
      <c r="AE33" s="222">
        <v>2.8257615404408898</v>
      </c>
      <c r="AF33" s="30"/>
      <c r="AG33" s="238">
        <v>97.146720856463105</v>
      </c>
      <c r="AH33" s="233">
        <v>107.19743018296801</v>
      </c>
      <c r="AI33" s="233">
        <v>106.78511187607501</v>
      </c>
      <c r="AJ33" s="233">
        <v>108.002600469889</v>
      </c>
      <c r="AK33" s="233">
        <v>118.51194699646599</v>
      </c>
      <c r="AL33" s="239">
        <v>108.53545509425599</v>
      </c>
      <c r="AM33" s="233"/>
      <c r="AN33" s="240">
        <v>139.191395441823</v>
      </c>
      <c r="AO33" s="241">
        <v>127.713631913852</v>
      </c>
      <c r="AP33" s="242">
        <v>134.03094850352099</v>
      </c>
      <c r="AQ33" s="233"/>
      <c r="AR33" s="243">
        <v>117.019793661546</v>
      </c>
      <c r="AS33" s="216"/>
      <c r="AT33" s="217">
        <v>-0.109423325047955</v>
      </c>
      <c r="AU33" s="211">
        <v>0.75368911932106697</v>
      </c>
      <c r="AV33" s="211">
        <v>6.4004552638950094E-2</v>
      </c>
      <c r="AW33" s="211">
        <v>0.139520215471895</v>
      </c>
      <c r="AX33" s="211">
        <v>4.7318285822561696</v>
      </c>
      <c r="AY33" s="218">
        <v>1.38497076803151</v>
      </c>
      <c r="AZ33" s="211"/>
      <c r="BA33" s="219">
        <v>2.3612351495448798</v>
      </c>
      <c r="BB33" s="220">
        <v>-1.9926432910899401</v>
      </c>
      <c r="BC33" s="221">
        <v>0.55186430736416603</v>
      </c>
      <c r="BD33" s="211"/>
      <c r="BE33" s="222">
        <v>1.35410374303028</v>
      </c>
    </row>
    <row r="34" spans="1:64" x14ac:dyDescent="0.25">
      <c r="A34" s="21" t="s">
        <v>73</v>
      </c>
      <c r="B34" s="3" t="str">
        <f t="shared" si="0"/>
        <v>Central Virginia</v>
      </c>
      <c r="C34" s="3"/>
      <c r="D34" s="24" t="s">
        <v>16</v>
      </c>
      <c r="E34" s="27" t="s">
        <v>17</v>
      </c>
      <c r="F34" s="3"/>
      <c r="G34" s="238">
        <v>101.85490434893001</v>
      </c>
      <c r="H34" s="233">
        <v>112.206448145731</v>
      </c>
      <c r="I34" s="233">
        <v>115.596119063865</v>
      </c>
      <c r="J34" s="233">
        <v>117.362861418523</v>
      </c>
      <c r="K34" s="233">
        <v>120.06226312391099</v>
      </c>
      <c r="L34" s="239">
        <v>114.162494618845</v>
      </c>
      <c r="M34" s="233"/>
      <c r="N34" s="240">
        <v>144.901178853906</v>
      </c>
      <c r="O34" s="241">
        <v>142.930091180359</v>
      </c>
      <c r="P34" s="242">
        <v>143.924842919984</v>
      </c>
      <c r="Q34" s="233"/>
      <c r="R34" s="243">
        <v>124.31320451231301</v>
      </c>
      <c r="S34" s="216"/>
      <c r="T34" s="217">
        <v>-3.7627030580473502</v>
      </c>
      <c r="U34" s="211">
        <v>-1.74157445262074</v>
      </c>
      <c r="V34" s="211">
        <v>-1.98285662771124</v>
      </c>
      <c r="W34" s="211">
        <v>2.8901282215922399</v>
      </c>
      <c r="X34" s="211">
        <v>6.5372019109223398</v>
      </c>
      <c r="Y34" s="218">
        <v>0.71365247254527897</v>
      </c>
      <c r="Z34" s="211"/>
      <c r="AA34" s="219">
        <v>4.3442567267182497</v>
      </c>
      <c r="AB34" s="220">
        <v>2.5161519604129201</v>
      </c>
      <c r="AC34" s="221">
        <v>3.4347506776301802</v>
      </c>
      <c r="AD34" s="211"/>
      <c r="AE34" s="222">
        <v>1.8949182902770301</v>
      </c>
      <c r="AF34" s="30"/>
      <c r="AG34" s="238">
        <v>103.56503764931</v>
      </c>
      <c r="AH34" s="233">
        <v>110.114688069561</v>
      </c>
      <c r="AI34" s="233">
        <v>113.45259892325601</v>
      </c>
      <c r="AJ34" s="233">
        <v>113.90878618014899</v>
      </c>
      <c r="AK34" s="233">
        <v>115.34729214017</v>
      </c>
      <c r="AL34" s="239">
        <v>111.757539014995</v>
      </c>
      <c r="AM34" s="233"/>
      <c r="AN34" s="240">
        <v>132.72917858581999</v>
      </c>
      <c r="AO34" s="241">
        <v>132.04179637322201</v>
      </c>
      <c r="AP34" s="242">
        <v>132.385110645693</v>
      </c>
      <c r="AQ34" s="233"/>
      <c r="AR34" s="243">
        <v>118.528964486748</v>
      </c>
      <c r="AS34" s="216"/>
      <c r="AT34" s="217">
        <v>-0.29710752424631698</v>
      </c>
      <c r="AU34" s="211">
        <v>0.13443454165329699</v>
      </c>
      <c r="AV34" s="211">
        <v>-0.53963508098052504</v>
      </c>
      <c r="AW34" s="211">
        <v>2.4857851370412098</v>
      </c>
      <c r="AX34" s="211">
        <v>3.8920867090073199</v>
      </c>
      <c r="AY34" s="218">
        <v>1.23470127356174</v>
      </c>
      <c r="AZ34" s="211"/>
      <c r="BA34" s="219">
        <v>-1.02015837769457</v>
      </c>
      <c r="BB34" s="220">
        <v>-3.9169108599364901</v>
      </c>
      <c r="BC34" s="221">
        <v>-2.51149314069067</v>
      </c>
      <c r="BD34" s="211"/>
      <c r="BE34" s="222">
        <v>-0.50712758880998299</v>
      </c>
    </row>
    <row r="35" spans="1:64" x14ac:dyDescent="0.25">
      <c r="A35" s="21" t="s">
        <v>74</v>
      </c>
      <c r="B35" s="3" t="str">
        <f t="shared" si="0"/>
        <v>Chesapeake Bay</v>
      </c>
      <c r="C35" s="3"/>
      <c r="D35" s="24" t="s">
        <v>16</v>
      </c>
      <c r="E35" s="27" t="s">
        <v>17</v>
      </c>
      <c r="F35" s="3"/>
      <c r="G35" s="238">
        <v>94.088847583643101</v>
      </c>
      <c r="H35" s="233">
        <v>105.695239263803</v>
      </c>
      <c r="I35" s="233">
        <v>105.614964200477</v>
      </c>
      <c r="J35" s="233">
        <v>102.263127272727</v>
      </c>
      <c r="K35" s="233">
        <v>99.839985486211901</v>
      </c>
      <c r="L35" s="239">
        <v>102.13862078272599</v>
      </c>
      <c r="M35" s="233"/>
      <c r="N35" s="240">
        <v>109.823003003003</v>
      </c>
      <c r="O35" s="241">
        <v>110.12254649499199</v>
      </c>
      <c r="P35" s="242">
        <v>109.97639560439499</v>
      </c>
      <c r="Q35" s="233"/>
      <c r="R35" s="243">
        <v>104.24879092702101</v>
      </c>
      <c r="S35" s="216"/>
      <c r="T35" s="217">
        <v>5.18916877231303</v>
      </c>
      <c r="U35" s="211">
        <v>7.5181790284997101</v>
      </c>
      <c r="V35" s="211">
        <v>9.6352593773633899</v>
      </c>
      <c r="W35" s="211">
        <v>2.24970082925286</v>
      </c>
      <c r="X35" s="211">
        <v>1.6632050828646501</v>
      </c>
      <c r="Y35" s="218">
        <v>5.5811835044557698</v>
      </c>
      <c r="Z35" s="211"/>
      <c r="AA35" s="219">
        <v>6.5518114897216497</v>
      </c>
      <c r="AB35" s="220">
        <v>2.6290471449908899</v>
      </c>
      <c r="AC35" s="221">
        <v>4.5182295716945502</v>
      </c>
      <c r="AD35" s="211"/>
      <c r="AE35" s="222">
        <v>5.3079749470028998</v>
      </c>
      <c r="AF35" s="30"/>
      <c r="AG35" s="238">
        <v>95.476359908883794</v>
      </c>
      <c r="AH35" s="233">
        <v>101.071323288568</v>
      </c>
      <c r="AI35" s="233">
        <v>101.56178614457799</v>
      </c>
      <c r="AJ35" s="233">
        <v>99.246066985645896</v>
      </c>
      <c r="AK35" s="233">
        <v>98.8805994152046</v>
      </c>
      <c r="AL35" s="239">
        <v>99.522143500242294</v>
      </c>
      <c r="AM35" s="233"/>
      <c r="AN35" s="240">
        <v>110.94300774050799</v>
      </c>
      <c r="AO35" s="241">
        <v>113.590064199395</v>
      </c>
      <c r="AP35" s="242">
        <v>112.250488714792</v>
      </c>
      <c r="AQ35" s="233"/>
      <c r="AR35" s="243">
        <v>102.96843939393899</v>
      </c>
      <c r="AS35" s="216"/>
      <c r="AT35" s="217">
        <v>3.0707905920277101</v>
      </c>
      <c r="AU35" s="211">
        <v>5.4001712005595497</v>
      </c>
      <c r="AV35" s="211">
        <v>6.3721775904228402</v>
      </c>
      <c r="AW35" s="211">
        <v>2.7024895527896802</v>
      </c>
      <c r="AX35" s="211">
        <v>2.9957223055952298</v>
      </c>
      <c r="AY35" s="218">
        <v>4.27819044693726</v>
      </c>
      <c r="AZ35" s="211"/>
      <c r="BA35" s="219">
        <v>2.8217743092934802</v>
      </c>
      <c r="BB35" s="220">
        <v>1.81725566935182</v>
      </c>
      <c r="BC35" s="221">
        <v>2.2775298873208798</v>
      </c>
      <c r="BD35" s="211"/>
      <c r="BE35" s="222">
        <v>3.5197656470981902</v>
      </c>
    </row>
    <row r="36" spans="1:64" x14ac:dyDescent="0.25">
      <c r="A36" s="21" t="s">
        <v>75</v>
      </c>
      <c r="B36" s="3" t="str">
        <f t="shared" si="0"/>
        <v>Coastal Virginia - Eastern Shore</v>
      </c>
      <c r="C36" s="3"/>
      <c r="D36" s="24" t="s">
        <v>16</v>
      </c>
      <c r="E36" s="27" t="s">
        <v>17</v>
      </c>
      <c r="F36" s="3"/>
      <c r="G36" s="238">
        <v>95.783425287356295</v>
      </c>
      <c r="H36" s="233">
        <v>98.183220640569303</v>
      </c>
      <c r="I36" s="233">
        <v>99.534280821917804</v>
      </c>
      <c r="J36" s="233">
        <v>97.886326530612195</v>
      </c>
      <c r="K36" s="233">
        <v>96.405626134301201</v>
      </c>
      <c r="L36" s="239">
        <v>97.665235294117593</v>
      </c>
      <c r="M36" s="233"/>
      <c r="N36" s="240">
        <v>104.90223113964601</v>
      </c>
      <c r="O36" s="241">
        <v>104.86212500000001</v>
      </c>
      <c r="P36" s="242">
        <v>104.881908155186</v>
      </c>
      <c r="Q36" s="233"/>
      <c r="R36" s="243">
        <v>99.953625407983907</v>
      </c>
      <c r="S36" s="216"/>
      <c r="T36" s="217">
        <v>1.2051809214459701</v>
      </c>
      <c r="U36" s="211">
        <v>0.94577930270746702</v>
      </c>
      <c r="V36" s="211">
        <v>1.05900160570663</v>
      </c>
      <c r="W36" s="211">
        <v>-0.29012611722007098</v>
      </c>
      <c r="X36" s="211">
        <v>-4.2776820383068301</v>
      </c>
      <c r="Y36" s="218">
        <v>-0.36332612535481401</v>
      </c>
      <c r="Z36" s="211"/>
      <c r="AA36" s="219">
        <v>-2.4523490108924699</v>
      </c>
      <c r="AB36" s="220">
        <v>-4.9820712977936097</v>
      </c>
      <c r="AC36" s="221">
        <v>-3.70706017119252</v>
      </c>
      <c r="AD36" s="211"/>
      <c r="AE36" s="222">
        <v>-1.2613941158927999</v>
      </c>
      <c r="AF36" s="30"/>
      <c r="AG36" s="238">
        <v>93.704469273743001</v>
      </c>
      <c r="AH36" s="233">
        <v>95.294805007221896</v>
      </c>
      <c r="AI36" s="233">
        <v>95.443205304069494</v>
      </c>
      <c r="AJ36" s="233">
        <v>94.516934306569297</v>
      </c>
      <c r="AK36" s="233">
        <v>95.486694915254205</v>
      </c>
      <c r="AL36" s="239">
        <v>94.947930526935494</v>
      </c>
      <c r="AM36" s="233"/>
      <c r="AN36" s="240">
        <v>106.284183138362</v>
      </c>
      <c r="AO36" s="241">
        <v>106.40280404040401</v>
      </c>
      <c r="AP36" s="242">
        <v>106.34344570044399</v>
      </c>
      <c r="AQ36" s="233"/>
      <c r="AR36" s="243">
        <v>98.675456586332103</v>
      </c>
      <c r="AS36" s="216"/>
      <c r="AT36" s="217">
        <v>3.2932057837835398</v>
      </c>
      <c r="AU36" s="211">
        <v>3.3783347844987799</v>
      </c>
      <c r="AV36" s="211">
        <v>1.48216941861423</v>
      </c>
      <c r="AW36" s="211">
        <v>1.2165597937633199</v>
      </c>
      <c r="AX36" s="211">
        <v>0.89368831121738201</v>
      </c>
      <c r="AY36" s="218">
        <v>1.989707821931</v>
      </c>
      <c r="AZ36" s="211"/>
      <c r="BA36" s="219">
        <v>0.15844135152150299</v>
      </c>
      <c r="BB36" s="220">
        <v>-1.3920717588360301</v>
      </c>
      <c r="BC36" s="221">
        <v>-0.63611706921203104</v>
      </c>
      <c r="BD36" s="211"/>
      <c r="BE36" s="222">
        <v>1.1657394592932699</v>
      </c>
    </row>
    <row r="37" spans="1:64" x14ac:dyDescent="0.25">
      <c r="A37" s="21" t="s">
        <v>76</v>
      </c>
      <c r="B37" s="3" t="str">
        <f t="shared" si="0"/>
        <v>Coastal Virginia - Hampton Roads</v>
      </c>
      <c r="C37" s="3"/>
      <c r="D37" s="24" t="s">
        <v>16</v>
      </c>
      <c r="E37" s="27" t="s">
        <v>17</v>
      </c>
      <c r="F37" s="3"/>
      <c r="G37" s="238">
        <v>94.6831229719145</v>
      </c>
      <c r="H37" s="233">
        <v>99.559699702535497</v>
      </c>
      <c r="I37" s="233">
        <v>100.60078142695301</v>
      </c>
      <c r="J37" s="233">
        <v>100.98366897005501</v>
      </c>
      <c r="K37" s="233">
        <v>102.811296643926</v>
      </c>
      <c r="L37" s="239">
        <v>99.910021381785796</v>
      </c>
      <c r="M37" s="233"/>
      <c r="N37" s="240">
        <v>132.07770702213401</v>
      </c>
      <c r="O37" s="241">
        <v>134.49590548428799</v>
      </c>
      <c r="P37" s="242">
        <v>133.29375595436801</v>
      </c>
      <c r="Q37" s="233"/>
      <c r="R37" s="243">
        <v>111.76171588143499</v>
      </c>
      <c r="S37" s="216"/>
      <c r="T37" s="217">
        <v>-0.204682234945855</v>
      </c>
      <c r="U37" s="211">
        <v>2.67698343003519</v>
      </c>
      <c r="V37" s="211">
        <v>0.84325124230222404</v>
      </c>
      <c r="W37" s="211">
        <v>-1.02516661743809</v>
      </c>
      <c r="X37" s="211">
        <v>-1.8191170954535101</v>
      </c>
      <c r="Y37" s="218">
        <v>-1.08034834147801E-2</v>
      </c>
      <c r="Z37" s="211"/>
      <c r="AA37" s="219">
        <v>5.3633399309700804</v>
      </c>
      <c r="AB37" s="220">
        <v>2.9801874587183201</v>
      </c>
      <c r="AC37" s="221">
        <v>4.1046177854094497</v>
      </c>
      <c r="AD37" s="211"/>
      <c r="AE37" s="222">
        <v>2.0279634645203299</v>
      </c>
      <c r="AF37" s="30"/>
      <c r="AG37" s="238">
        <v>95.7401999621339</v>
      </c>
      <c r="AH37" s="233">
        <v>96.467109667716798</v>
      </c>
      <c r="AI37" s="233">
        <v>98.456781818872798</v>
      </c>
      <c r="AJ37" s="233">
        <v>98.376990259861401</v>
      </c>
      <c r="AK37" s="233">
        <v>99.029555634034296</v>
      </c>
      <c r="AL37" s="239">
        <v>97.683676857564095</v>
      </c>
      <c r="AM37" s="233"/>
      <c r="AN37" s="240">
        <v>121.57178490393299</v>
      </c>
      <c r="AO37" s="241">
        <v>126.527685316858</v>
      </c>
      <c r="AP37" s="242">
        <v>124.091186133134</v>
      </c>
      <c r="AQ37" s="233"/>
      <c r="AR37" s="243">
        <v>106.93660252334701</v>
      </c>
      <c r="AS37" s="216"/>
      <c r="AT37" s="217">
        <v>-1.1052434204727799</v>
      </c>
      <c r="AU37" s="211">
        <v>0.27309027894952298</v>
      </c>
      <c r="AV37" s="211">
        <v>0.215589996062826</v>
      </c>
      <c r="AW37" s="211">
        <v>-1.6061694913570801</v>
      </c>
      <c r="AX37" s="211">
        <v>-3.1655652705797701</v>
      </c>
      <c r="AY37" s="218">
        <v>-1.1964972325241701</v>
      </c>
      <c r="AZ37" s="211"/>
      <c r="BA37" s="219">
        <v>-0.99283118511063295</v>
      </c>
      <c r="BB37" s="220">
        <v>1.4246061205329399</v>
      </c>
      <c r="BC37" s="221">
        <v>0.24603737937953901</v>
      </c>
      <c r="BD37" s="211"/>
      <c r="BE37" s="222">
        <v>-0.70939929607069097</v>
      </c>
    </row>
    <row r="38" spans="1:64" x14ac:dyDescent="0.25">
      <c r="A38" s="20" t="s">
        <v>77</v>
      </c>
      <c r="B38" s="3" t="str">
        <f t="shared" si="0"/>
        <v>Northern Virginia</v>
      </c>
      <c r="C38" s="3"/>
      <c r="D38" s="24" t="s">
        <v>16</v>
      </c>
      <c r="E38" s="27" t="s">
        <v>17</v>
      </c>
      <c r="F38" s="3"/>
      <c r="G38" s="238">
        <v>137.518103006205</v>
      </c>
      <c r="H38" s="233">
        <v>164.04519020132301</v>
      </c>
      <c r="I38" s="233">
        <v>178.200922488808</v>
      </c>
      <c r="J38" s="233">
        <v>170.17334566910699</v>
      </c>
      <c r="K38" s="233">
        <v>147.65229817841501</v>
      </c>
      <c r="L38" s="239">
        <v>161.33213837627801</v>
      </c>
      <c r="M38" s="233"/>
      <c r="N38" s="240">
        <v>133.87691485355001</v>
      </c>
      <c r="O38" s="241">
        <v>134.641628622441</v>
      </c>
      <c r="P38" s="242">
        <v>134.269450382109</v>
      </c>
      <c r="Q38" s="233"/>
      <c r="R38" s="243">
        <v>153.52842074876301</v>
      </c>
      <c r="S38" s="216"/>
      <c r="T38" s="217">
        <v>-2.5408837393738302</v>
      </c>
      <c r="U38" s="211">
        <v>-3.2577560359585802</v>
      </c>
      <c r="V38" s="211">
        <v>-0.52544036113129899</v>
      </c>
      <c r="W38" s="211">
        <v>-1.4586668389364701</v>
      </c>
      <c r="X38" s="211">
        <v>-2.24543811094432</v>
      </c>
      <c r="Y38" s="218">
        <v>-2.0175207732003901</v>
      </c>
      <c r="Z38" s="211"/>
      <c r="AA38" s="219">
        <v>-7.1603804852257993E-2</v>
      </c>
      <c r="AB38" s="220">
        <v>-0.12009039750282299</v>
      </c>
      <c r="AC38" s="221">
        <v>-0.101308715861906</v>
      </c>
      <c r="AD38" s="211"/>
      <c r="AE38" s="222">
        <v>-1.6181329409129199</v>
      </c>
      <c r="AF38" s="30"/>
      <c r="AG38" s="238">
        <v>130.58456452352601</v>
      </c>
      <c r="AH38" s="233">
        <v>149.29012611772399</v>
      </c>
      <c r="AI38" s="233">
        <v>160.40362172827801</v>
      </c>
      <c r="AJ38" s="233">
        <v>157.10528427161699</v>
      </c>
      <c r="AK38" s="233">
        <v>139.49282353396799</v>
      </c>
      <c r="AL38" s="239">
        <v>148.674029831116</v>
      </c>
      <c r="AM38" s="233"/>
      <c r="AN38" s="240">
        <v>129.15870788320399</v>
      </c>
      <c r="AO38" s="241">
        <v>130.57624791771499</v>
      </c>
      <c r="AP38" s="242">
        <v>129.88584828408699</v>
      </c>
      <c r="AQ38" s="233"/>
      <c r="AR38" s="243">
        <v>143.20116007177</v>
      </c>
      <c r="AS38" s="216"/>
      <c r="AT38" s="217">
        <v>2.0043112966283299</v>
      </c>
      <c r="AU38" s="211">
        <v>1.6654109542458999</v>
      </c>
      <c r="AV38" s="211">
        <v>3.4975391239123801</v>
      </c>
      <c r="AW38" s="211">
        <v>3.80688607310507</v>
      </c>
      <c r="AX38" s="211">
        <v>2.2684466633415599</v>
      </c>
      <c r="AY38" s="218">
        <v>2.79277389889943</v>
      </c>
      <c r="AZ38" s="211"/>
      <c r="BA38" s="219">
        <v>2.0746334335001801</v>
      </c>
      <c r="BB38" s="220">
        <v>1.29922864563663</v>
      </c>
      <c r="BC38" s="221">
        <v>1.6679929223968799</v>
      </c>
      <c r="BD38" s="211"/>
      <c r="BE38" s="222">
        <v>2.56986481974696</v>
      </c>
    </row>
    <row r="39" spans="1:64" x14ac:dyDescent="0.25">
      <c r="A39" s="22" t="s">
        <v>78</v>
      </c>
      <c r="B39" s="3" t="str">
        <f t="shared" si="0"/>
        <v>Shenandoah Valley</v>
      </c>
      <c r="C39" s="3"/>
      <c r="D39" s="25" t="s">
        <v>16</v>
      </c>
      <c r="E39" s="28" t="s">
        <v>17</v>
      </c>
      <c r="F39" s="3"/>
      <c r="G39" s="244">
        <v>87.960997471845502</v>
      </c>
      <c r="H39" s="245">
        <v>93.017956514053296</v>
      </c>
      <c r="I39" s="245">
        <v>92.744937163375198</v>
      </c>
      <c r="J39" s="245">
        <v>91.540504760193997</v>
      </c>
      <c r="K39" s="245">
        <v>91.854055437853106</v>
      </c>
      <c r="L39" s="246">
        <v>91.587807825730096</v>
      </c>
      <c r="M39" s="233"/>
      <c r="N39" s="247">
        <v>102.395728518057</v>
      </c>
      <c r="O39" s="248">
        <v>103.13449216395399</v>
      </c>
      <c r="P39" s="249">
        <v>102.771106431852</v>
      </c>
      <c r="Q39" s="233"/>
      <c r="R39" s="250">
        <v>95.251152273696306</v>
      </c>
      <c r="S39" s="216"/>
      <c r="T39" s="223">
        <v>-3.31969306055321</v>
      </c>
      <c r="U39" s="224">
        <v>-0.75454869048714002</v>
      </c>
      <c r="V39" s="224">
        <v>-0.52712131758295599</v>
      </c>
      <c r="W39" s="224">
        <v>-2.9919626511831399</v>
      </c>
      <c r="X39" s="224">
        <v>-2.01527637368011</v>
      </c>
      <c r="Y39" s="225">
        <v>-1.8778063247235901</v>
      </c>
      <c r="Z39" s="211"/>
      <c r="AA39" s="226">
        <v>-0.55624321217227801</v>
      </c>
      <c r="AB39" s="227">
        <v>0.26438899678529498</v>
      </c>
      <c r="AC39" s="228">
        <v>-0.140096496096005</v>
      </c>
      <c r="AD39" s="211"/>
      <c r="AE39" s="229">
        <v>-1.18026782221669</v>
      </c>
      <c r="AF39" s="31"/>
      <c r="AG39" s="244">
        <v>90.290674645077999</v>
      </c>
      <c r="AH39" s="245">
        <v>90.854140537920998</v>
      </c>
      <c r="AI39" s="245">
        <v>91.661041778734003</v>
      </c>
      <c r="AJ39" s="245">
        <v>91.325190286335598</v>
      </c>
      <c r="AK39" s="245">
        <v>92.663390477882302</v>
      </c>
      <c r="AL39" s="246">
        <v>91.423382292473406</v>
      </c>
      <c r="AM39" s="233"/>
      <c r="AN39" s="247">
        <v>106.298339556973</v>
      </c>
      <c r="AO39" s="248">
        <v>106.305410628019</v>
      </c>
      <c r="AP39" s="249">
        <v>106.30187175672199</v>
      </c>
      <c r="AQ39" s="233"/>
      <c r="AR39" s="250">
        <v>96.558380935681996</v>
      </c>
      <c r="AS39" s="216"/>
      <c r="AT39" s="223">
        <v>-2.10900977660773</v>
      </c>
      <c r="AU39" s="224">
        <v>-0.76657175039291003</v>
      </c>
      <c r="AV39" s="224">
        <v>-0.68545792019318297</v>
      </c>
      <c r="AW39" s="224">
        <v>-0.98539691799856499</v>
      </c>
      <c r="AX39" s="224">
        <v>-0.37715051257438797</v>
      </c>
      <c r="AY39" s="225">
        <v>-0.93503705746266597</v>
      </c>
      <c r="AZ39" s="211"/>
      <c r="BA39" s="226">
        <v>-2.3867123779010599</v>
      </c>
      <c r="BB39" s="227">
        <v>-2.74182424487375</v>
      </c>
      <c r="BC39" s="228">
        <v>-2.5638170984006599</v>
      </c>
      <c r="BD39" s="211"/>
      <c r="BE39" s="229">
        <v>-1.66377349120522</v>
      </c>
    </row>
    <row r="40" spans="1:64" ht="13" x14ac:dyDescent="0.3">
      <c r="A40" s="19" t="s">
        <v>79</v>
      </c>
      <c r="B40" s="3" t="str">
        <f t="shared" si="0"/>
        <v>Southern Virginia</v>
      </c>
      <c r="C40" s="9"/>
      <c r="D40" s="23" t="s">
        <v>16</v>
      </c>
      <c r="E40" s="26" t="s">
        <v>17</v>
      </c>
      <c r="F40" s="3"/>
      <c r="G40" s="230">
        <v>97.558408104196801</v>
      </c>
      <c r="H40" s="231">
        <v>109.902369747899</v>
      </c>
      <c r="I40" s="231">
        <v>112.14243589743501</v>
      </c>
      <c r="J40" s="231">
        <v>107.65177739130399</v>
      </c>
      <c r="K40" s="231">
        <v>101.379029126213</v>
      </c>
      <c r="L40" s="232">
        <v>106.378899069119</v>
      </c>
      <c r="M40" s="233"/>
      <c r="N40" s="234">
        <v>104.540692279811</v>
      </c>
      <c r="O40" s="235">
        <v>105.32926439232401</v>
      </c>
      <c r="P40" s="236">
        <v>104.938869549614</v>
      </c>
      <c r="Q40" s="233"/>
      <c r="R40" s="237">
        <v>105.96126353039099</v>
      </c>
      <c r="S40" s="216"/>
      <c r="T40" s="208">
        <v>0.79246719780399399</v>
      </c>
      <c r="U40" s="209">
        <v>4.68393897912261</v>
      </c>
      <c r="V40" s="209">
        <v>4.3613769444313997</v>
      </c>
      <c r="W40" s="209">
        <v>0.31164733973135</v>
      </c>
      <c r="X40" s="209">
        <v>0.61092118724139799</v>
      </c>
      <c r="Y40" s="210">
        <v>2.4040201759308499</v>
      </c>
      <c r="Z40" s="211"/>
      <c r="AA40" s="212">
        <v>1.52521027610879</v>
      </c>
      <c r="AB40" s="213">
        <v>3.6582756028349199</v>
      </c>
      <c r="AC40" s="214">
        <v>2.5899658322211399</v>
      </c>
      <c r="AD40" s="211"/>
      <c r="AE40" s="215">
        <v>2.45395748133005</v>
      </c>
      <c r="AF40" s="29"/>
      <c r="AG40" s="230">
        <v>97.426592528876796</v>
      </c>
      <c r="AH40" s="231">
        <v>107.444689513242</v>
      </c>
      <c r="AI40" s="231">
        <v>109.113721736117</v>
      </c>
      <c r="AJ40" s="231">
        <v>107.913676508344</v>
      </c>
      <c r="AK40" s="231">
        <v>105.793380306974</v>
      </c>
      <c r="AL40" s="232">
        <v>106.044269321759</v>
      </c>
      <c r="AM40" s="233"/>
      <c r="AN40" s="234">
        <v>109.94542306712999</v>
      </c>
      <c r="AO40" s="235">
        <v>107.562524501225</v>
      </c>
      <c r="AP40" s="236">
        <v>108.772196372409</v>
      </c>
      <c r="AQ40" s="233"/>
      <c r="AR40" s="237">
        <v>106.86771347569299</v>
      </c>
      <c r="AS40" s="216"/>
      <c r="AT40" s="208">
        <v>2.76456595738316</v>
      </c>
      <c r="AU40" s="209">
        <v>3.7412541401329098</v>
      </c>
      <c r="AV40" s="209">
        <v>4.0140738001904896</v>
      </c>
      <c r="AW40" s="209">
        <v>3.2957887470298899</v>
      </c>
      <c r="AX40" s="209">
        <v>3.4201477987696798</v>
      </c>
      <c r="AY40" s="210">
        <v>3.51936670601415</v>
      </c>
      <c r="AZ40" s="211"/>
      <c r="BA40" s="212">
        <v>4.3499085671377697</v>
      </c>
      <c r="BB40" s="213">
        <v>3.6948403981456099</v>
      </c>
      <c r="BC40" s="214">
        <v>4.0447660010350504</v>
      </c>
      <c r="BD40" s="211"/>
      <c r="BE40" s="215">
        <v>3.6811199748659398</v>
      </c>
      <c r="BF40" s="41"/>
      <c r="BG40" s="41"/>
      <c r="BH40" s="41"/>
      <c r="BI40" s="41"/>
      <c r="BJ40" s="41"/>
      <c r="BK40" s="41"/>
      <c r="BL40" s="41"/>
    </row>
    <row r="41" spans="1:64" x14ac:dyDescent="0.25">
      <c r="A41" s="20" t="s">
        <v>80</v>
      </c>
      <c r="B41" s="3" t="str">
        <f t="shared" si="0"/>
        <v>Southwest Virginia - Blue Ridge Highlands</v>
      </c>
      <c r="C41" s="10"/>
      <c r="D41" s="24" t="s">
        <v>16</v>
      </c>
      <c r="E41" s="27" t="s">
        <v>17</v>
      </c>
      <c r="F41" s="3"/>
      <c r="G41" s="238">
        <v>101.506373561522</v>
      </c>
      <c r="H41" s="233">
        <v>102.31491291562899</v>
      </c>
      <c r="I41" s="233">
        <v>103.65229068269601</v>
      </c>
      <c r="J41" s="233">
        <v>102.665233229675</v>
      </c>
      <c r="K41" s="233">
        <v>102.98360267183701</v>
      </c>
      <c r="L41" s="239">
        <v>102.69295636481399</v>
      </c>
      <c r="M41" s="233"/>
      <c r="N41" s="240">
        <v>127.454674149167</v>
      </c>
      <c r="O41" s="241">
        <v>128.311127485795</v>
      </c>
      <c r="P41" s="242">
        <v>127.887046432413</v>
      </c>
      <c r="Q41" s="233"/>
      <c r="R41" s="243">
        <v>111.270649433881</v>
      </c>
      <c r="S41" s="216"/>
      <c r="T41" s="217">
        <v>2.58808805120862</v>
      </c>
      <c r="U41" s="211">
        <v>2.93430285881138</v>
      </c>
      <c r="V41" s="211">
        <v>7.2030464847772402</v>
      </c>
      <c r="W41" s="211">
        <v>5.3506759932354102</v>
      </c>
      <c r="X41" s="211">
        <v>-3.1044964760112701</v>
      </c>
      <c r="Y41" s="218">
        <v>2.8577659248451601</v>
      </c>
      <c r="Z41" s="211"/>
      <c r="AA41" s="219">
        <v>6.3560472261602401</v>
      </c>
      <c r="AB41" s="220">
        <v>6.5636599260863102</v>
      </c>
      <c r="AC41" s="221">
        <v>6.4541830734700296</v>
      </c>
      <c r="AD41" s="211"/>
      <c r="AE41" s="222">
        <v>4.5276837935652301</v>
      </c>
      <c r="AF41" s="30"/>
      <c r="AG41" s="238">
        <v>101.442586353804</v>
      </c>
      <c r="AH41" s="233">
        <v>101.132522366209</v>
      </c>
      <c r="AI41" s="233">
        <v>102.78670501490301</v>
      </c>
      <c r="AJ41" s="233">
        <v>102.011856882112</v>
      </c>
      <c r="AK41" s="233">
        <v>103.09132034309999</v>
      </c>
      <c r="AL41" s="239">
        <v>102.13940755293601</v>
      </c>
      <c r="AM41" s="233"/>
      <c r="AN41" s="240">
        <v>126.071900168491</v>
      </c>
      <c r="AO41" s="241">
        <v>127.125042128793</v>
      </c>
      <c r="AP41" s="242">
        <v>126.593116037615</v>
      </c>
      <c r="AQ41" s="233"/>
      <c r="AR41" s="243">
        <v>110.43082742998899</v>
      </c>
      <c r="AS41" s="216"/>
      <c r="AT41" s="217">
        <v>4.7784872678485204</v>
      </c>
      <c r="AU41" s="211">
        <v>3.3901804408064802</v>
      </c>
      <c r="AV41" s="211">
        <v>4.5841955776739898</v>
      </c>
      <c r="AW41" s="211">
        <v>4.66755137252974</v>
      </c>
      <c r="AX41" s="211">
        <v>-0.20334483940654699</v>
      </c>
      <c r="AY41" s="218">
        <v>3.2516412096309399</v>
      </c>
      <c r="AZ41" s="211"/>
      <c r="BA41" s="219">
        <v>4.6493443897301896</v>
      </c>
      <c r="BB41" s="220">
        <v>5.5093704471402196</v>
      </c>
      <c r="BC41" s="221">
        <v>5.07496475032326</v>
      </c>
      <c r="BD41" s="211"/>
      <c r="BE41" s="222">
        <v>4.1674122617452296</v>
      </c>
      <c r="BF41" s="41"/>
      <c r="BG41" s="41"/>
      <c r="BH41" s="41"/>
      <c r="BI41" s="41"/>
      <c r="BJ41" s="41"/>
      <c r="BK41" s="41"/>
      <c r="BL41" s="41"/>
    </row>
    <row r="42" spans="1:64" x14ac:dyDescent="0.25">
      <c r="A42" s="21" t="s">
        <v>81</v>
      </c>
      <c r="B42" s="3" t="str">
        <f t="shared" si="0"/>
        <v>Southwest Virginia - Heart of Appalachia</v>
      </c>
      <c r="C42" s="3"/>
      <c r="D42" s="24" t="s">
        <v>16</v>
      </c>
      <c r="E42" s="27" t="s">
        <v>17</v>
      </c>
      <c r="F42" s="3"/>
      <c r="G42" s="238">
        <v>86.260181818181806</v>
      </c>
      <c r="H42" s="233">
        <v>88.530944881889695</v>
      </c>
      <c r="I42" s="233">
        <v>90.216132665832205</v>
      </c>
      <c r="J42" s="233">
        <v>87.170845959595894</v>
      </c>
      <c r="K42" s="233">
        <v>86.879579100145094</v>
      </c>
      <c r="L42" s="239">
        <v>87.941456013362995</v>
      </c>
      <c r="M42" s="233"/>
      <c r="N42" s="240">
        <v>90.452744252873501</v>
      </c>
      <c r="O42" s="241">
        <v>89.152436472346693</v>
      </c>
      <c r="P42" s="242">
        <v>89.815450549450503</v>
      </c>
      <c r="Q42" s="233"/>
      <c r="R42" s="243">
        <v>88.457494452289595</v>
      </c>
      <c r="S42" s="216"/>
      <c r="T42" s="217">
        <v>3.6692829696341902</v>
      </c>
      <c r="U42" s="211">
        <v>1.29847887997527</v>
      </c>
      <c r="V42" s="211">
        <v>2.0315605365801401</v>
      </c>
      <c r="W42" s="211">
        <v>-1.85238758197493</v>
      </c>
      <c r="X42" s="211">
        <v>0.623471182283304</v>
      </c>
      <c r="Y42" s="218">
        <v>0.97580170489902296</v>
      </c>
      <c r="Z42" s="211"/>
      <c r="AA42" s="219">
        <v>2.7796177019578798</v>
      </c>
      <c r="AB42" s="220">
        <v>5.9278619881392496</v>
      </c>
      <c r="AC42" s="221">
        <v>4.3096511725457303</v>
      </c>
      <c r="AD42" s="211"/>
      <c r="AE42" s="222">
        <v>1.8740196838450101</v>
      </c>
      <c r="AF42" s="30"/>
      <c r="AG42" s="238">
        <v>85.061333619210899</v>
      </c>
      <c r="AH42" s="233">
        <v>88.377008264462802</v>
      </c>
      <c r="AI42" s="233">
        <v>89.547402225755107</v>
      </c>
      <c r="AJ42" s="233">
        <v>89.547414388941206</v>
      </c>
      <c r="AK42" s="233">
        <v>87.817117486338702</v>
      </c>
      <c r="AL42" s="239">
        <v>88.242523780195697</v>
      </c>
      <c r="AM42" s="233"/>
      <c r="AN42" s="240">
        <v>90.810970647098003</v>
      </c>
      <c r="AO42" s="241">
        <v>90.590767663043394</v>
      </c>
      <c r="AP42" s="242">
        <v>90.701869740828002</v>
      </c>
      <c r="AQ42" s="233"/>
      <c r="AR42" s="243">
        <v>88.953466796399894</v>
      </c>
      <c r="AS42" s="216"/>
      <c r="AT42" s="217">
        <v>3.8685353676055998</v>
      </c>
      <c r="AU42" s="211">
        <v>0.44900892711660201</v>
      </c>
      <c r="AV42" s="211">
        <v>1.5482980040921399</v>
      </c>
      <c r="AW42" s="211">
        <v>1.73857033561378</v>
      </c>
      <c r="AX42" s="211">
        <v>3.8612390704687298</v>
      </c>
      <c r="AY42" s="218">
        <v>2.0419428598755101</v>
      </c>
      <c r="AZ42" s="211"/>
      <c r="BA42" s="219">
        <v>6.1450087184154203</v>
      </c>
      <c r="BB42" s="220">
        <v>6.5671245106709302</v>
      </c>
      <c r="BC42" s="221">
        <v>6.3545127376468997</v>
      </c>
      <c r="BD42" s="211"/>
      <c r="BE42" s="222">
        <v>3.2388250207028499</v>
      </c>
      <c r="BF42" s="41"/>
      <c r="BG42" s="41"/>
      <c r="BH42" s="41"/>
      <c r="BI42" s="41"/>
      <c r="BJ42" s="41"/>
      <c r="BK42" s="41"/>
      <c r="BL42" s="41"/>
    </row>
    <row r="43" spans="1:64" x14ac:dyDescent="0.25">
      <c r="A43" s="22" t="s">
        <v>82</v>
      </c>
      <c r="B43" s="3" t="str">
        <f t="shared" si="0"/>
        <v>Virginia Mountains</v>
      </c>
      <c r="C43" s="3"/>
      <c r="D43" s="25" t="s">
        <v>16</v>
      </c>
      <c r="E43" s="28" t="s">
        <v>17</v>
      </c>
      <c r="F43" s="3"/>
      <c r="G43" s="238">
        <v>108.774477972238</v>
      </c>
      <c r="H43" s="233">
        <v>118.661179180101</v>
      </c>
      <c r="I43" s="233">
        <v>120.28682632050101</v>
      </c>
      <c r="J43" s="233">
        <v>109.37181840077</v>
      </c>
      <c r="K43" s="233">
        <v>105.14841745531</v>
      </c>
      <c r="L43" s="239">
        <v>112.91052639442201</v>
      </c>
      <c r="M43" s="233"/>
      <c r="N43" s="240">
        <v>119.57379906143299</v>
      </c>
      <c r="O43" s="241">
        <v>116.582163884007</v>
      </c>
      <c r="P43" s="242">
        <v>118.09999783549701</v>
      </c>
      <c r="Q43" s="233"/>
      <c r="R43" s="243">
        <v>114.54595327421499</v>
      </c>
      <c r="S43" s="216"/>
      <c r="T43" s="217">
        <v>13.7877059270111</v>
      </c>
      <c r="U43" s="211">
        <v>15.882471380218201</v>
      </c>
      <c r="V43" s="211">
        <v>12.788908515155599</v>
      </c>
      <c r="W43" s="211">
        <v>5.4362194638113497</v>
      </c>
      <c r="X43" s="211">
        <v>2.2950844715136101</v>
      </c>
      <c r="Y43" s="218">
        <v>9.9684643375519197</v>
      </c>
      <c r="Z43" s="211"/>
      <c r="AA43" s="219">
        <v>0.944880809685405</v>
      </c>
      <c r="AB43" s="220">
        <v>-4.3217626818309203</v>
      </c>
      <c r="AC43" s="221">
        <v>-1.7159202980366299</v>
      </c>
      <c r="AD43" s="211"/>
      <c r="AE43" s="222">
        <v>5.9781105858724599</v>
      </c>
      <c r="AF43" s="31"/>
      <c r="AG43" s="238">
        <v>114.003503820364</v>
      </c>
      <c r="AH43" s="233">
        <v>109.35329536208199</v>
      </c>
      <c r="AI43" s="233">
        <v>110.629489734299</v>
      </c>
      <c r="AJ43" s="233">
        <v>106.643608725205</v>
      </c>
      <c r="AK43" s="233">
        <v>109.613855624286</v>
      </c>
      <c r="AL43" s="239">
        <v>109.881002084478</v>
      </c>
      <c r="AM43" s="233"/>
      <c r="AN43" s="240">
        <v>133.32150266096201</v>
      </c>
      <c r="AO43" s="241">
        <v>133.73806306306301</v>
      </c>
      <c r="AP43" s="242">
        <v>133.528162004416</v>
      </c>
      <c r="AQ43" s="233"/>
      <c r="AR43" s="243">
        <v>117.619281013137</v>
      </c>
      <c r="AS43" s="216"/>
      <c r="AT43" s="217">
        <v>7.4069005135583899</v>
      </c>
      <c r="AU43" s="211">
        <v>6.5091431209070301</v>
      </c>
      <c r="AV43" s="211">
        <v>4.7872754790443404</v>
      </c>
      <c r="AW43" s="211">
        <v>3.3023832173850298</v>
      </c>
      <c r="AX43" s="211">
        <v>3.4847428374587701</v>
      </c>
      <c r="AY43" s="218">
        <v>4.9882367793307196</v>
      </c>
      <c r="AZ43" s="211"/>
      <c r="BA43" s="219">
        <v>4.3910261031509403</v>
      </c>
      <c r="BB43" s="220">
        <v>2.0293492660506001</v>
      </c>
      <c r="BC43" s="221">
        <v>3.20470451229858</v>
      </c>
      <c r="BD43" s="211"/>
      <c r="BE43" s="222">
        <v>4.1855274318470403</v>
      </c>
      <c r="BF43" s="41"/>
      <c r="BG43" s="41"/>
      <c r="BH43" s="41"/>
      <c r="BI43" s="41"/>
      <c r="BJ43" s="41"/>
      <c r="BK43" s="41"/>
      <c r="BL43" s="41"/>
    </row>
    <row r="44" spans="1:64" x14ac:dyDescent="0.25">
      <c r="A44" s="48" t="s">
        <v>106</v>
      </c>
      <c r="B44" s="3" t="s">
        <v>112</v>
      </c>
      <c r="D44" s="25" t="s">
        <v>16</v>
      </c>
      <c r="E44" s="28" t="s">
        <v>17</v>
      </c>
      <c r="G44" s="238">
        <v>255.20467008797601</v>
      </c>
      <c r="H44" s="233">
        <v>269.76000573394401</v>
      </c>
      <c r="I44" s="233">
        <v>278.24630026809598</v>
      </c>
      <c r="J44" s="233">
        <v>280.22314044213198</v>
      </c>
      <c r="K44" s="233">
        <v>271.58642045454502</v>
      </c>
      <c r="L44" s="239">
        <v>271.60838994822501</v>
      </c>
      <c r="M44" s="233"/>
      <c r="N44" s="240">
        <v>303.10771012574401</v>
      </c>
      <c r="O44" s="241">
        <v>311.18909836065501</v>
      </c>
      <c r="P44" s="242">
        <v>307.246257668711</v>
      </c>
      <c r="Q44" s="233"/>
      <c r="R44" s="243">
        <v>281.62749636891698</v>
      </c>
      <c r="S44" s="216"/>
      <c r="T44" s="217">
        <v>-5.0076168476474399</v>
      </c>
      <c r="U44" s="211">
        <v>-3.8793155070899799</v>
      </c>
      <c r="V44" s="211">
        <v>-3.8585759413550198</v>
      </c>
      <c r="W44" s="211">
        <v>-1.51965637295713</v>
      </c>
      <c r="X44" s="211">
        <v>-4.2334366071939904</v>
      </c>
      <c r="Y44" s="218">
        <v>-3.7855082517891701</v>
      </c>
      <c r="Z44" s="211"/>
      <c r="AA44" s="219">
        <v>-5.9198069869606398</v>
      </c>
      <c r="AB44" s="220">
        <v>-2.6426571145623701</v>
      </c>
      <c r="AC44" s="221">
        <v>-4.2396544175041901</v>
      </c>
      <c r="AD44" s="211"/>
      <c r="AE44" s="222">
        <v>-4.0573413745965103</v>
      </c>
      <c r="AG44" s="238">
        <v>270.16693909320799</v>
      </c>
      <c r="AH44" s="233">
        <v>258.182302683817</v>
      </c>
      <c r="AI44" s="233">
        <v>267.79435402435399</v>
      </c>
      <c r="AJ44" s="233">
        <v>275.87155054124099</v>
      </c>
      <c r="AK44" s="233">
        <v>268.27704739574602</v>
      </c>
      <c r="AL44" s="239">
        <v>268.03950456026001</v>
      </c>
      <c r="AM44" s="233"/>
      <c r="AN44" s="240">
        <v>330.36826367944798</v>
      </c>
      <c r="AO44" s="241">
        <v>324.494535040431</v>
      </c>
      <c r="AP44" s="242">
        <v>327.33808454425298</v>
      </c>
      <c r="AQ44" s="233"/>
      <c r="AR44" s="243">
        <v>286.95775480779798</v>
      </c>
      <c r="AS44" s="216"/>
      <c r="AT44" s="217">
        <v>-2.9366497635698E-2</v>
      </c>
      <c r="AU44" s="211">
        <v>-0.50453413782756595</v>
      </c>
      <c r="AV44" s="211">
        <v>2.07311331564599</v>
      </c>
      <c r="AW44" s="211">
        <v>6.6679162959118301</v>
      </c>
      <c r="AX44" s="211">
        <v>0.40408829802970597</v>
      </c>
      <c r="AY44" s="218">
        <v>1.8589844425314599</v>
      </c>
      <c r="AZ44" s="211"/>
      <c r="BA44" s="219">
        <v>5.8211111330648198</v>
      </c>
      <c r="BB44" s="220">
        <v>-0.34884994079974901</v>
      </c>
      <c r="BC44" s="221">
        <v>2.4743254271150499</v>
      </c>
      <c r="BD44" s="211"/>
      <c r="BE44" s="222">
        <v>2.1949971930377599</v>
      </c>
    </row>
    <row r="45" spans="1:64" x14ac:dyDescent="0.25">
      <c r="A45" s="48" t="s">
        <v>107</v>
      </c>
      <c r="B45" s="3" t="s">
        <v>113</v>
      </c>
      <c r="D45" s="25" t="s">
        <v>16</v>
      </c>
      <c r="E45" s="28" t="s">
        <v>17</v>
      </c>
      <c r="G45" s="238">
        <v>170.58658933068699</v>
      </c>
      <c r="H45" s="233">
        <v>196.61978241014299</v>
      </c>
      <c r="I45" s="233">
        <v>208.26050970059799</v>
      </c>
      <c r="J45" s="233">
        <v>200.70769322000299</v>
      </c>
      <c r="K45" s="233">
        <v>181.140179035199</v>
      </c>
      <c r="L45" s="239">
        <v>193.36954962386099</v>
      </c>
      <c r="M45" s="233"/>
      <c r="N45" s="240">
        <v>181.234103312858</v>
      </c>
      <c r="O45" s="241">
        <v>183.46322712583299</v>
      </c>
      <c r="P45" s="242">
        <v>182.347035496394</v>
      </c>
      <c r="Q45" s="233"/>
      <c r="R45" s="243">
        <v>190.021521096561</v>
      </c>
      <c r="S45" s="216"/>
      <c r="T45" s="217">
        <v>-4.8430616335082197</v>
      </c>
      <c r="U45" s="211">
        <v>-3.7391368482556699</v>
      </c>
      <c r="V45" s="211">
        <v>-1.86836778943461</v>
      </c>
      <c r="W45" s="211">
        <v>-1.20027626308124</v>
      </c>
      <c r="X45" s="211">
        <v>-0.96188092735369601</v>
      </c>
      <c r="Y45" s="218">
        <v>-2.3404858730599698</v>
      </c>
      <c r="Z45" s="211"/>
      <c r="AA45" s="219">
        <v>3.78077895166378</v>
      </c>
      <c r="AB45" s="220">
        <v>0.71392476353314904</v>
      </c>
      <c r="AC45" s="221">
        <v>2.1323352588639</v>
      </c>
      <c r="AD45" s="211"/>
      <c r="AE45" s="222">
        <v>-1.1580849792386201</v>
      </c>
      <c r="AG45" s="238">
        <v>167.08080527567699</v>
      </c>
      <c r="AH45" s="233">
        <v>181.591966047395</v>
      </c>
      <c r="AI45" s="233">
        <v>192.723298159221</v>
      </c>
      <c r="AJ45" s="233">
        <v>188.06643176673401</v>
      </c>
      <c r="AK45" s="233">
        <v>172.95224697654299</v>
      </c>
      <c r="AL45" s="239">
        <v>181.60751408433899</v>
      </c>
      <c r="AM45" s="233"/>
      <c r="AN45" s="240">
        <v>177.98906829992501</v>
      </c>
      <c r="AO45" s="241">
        <v>183.311095940912</v>
      </c>
      <c r="AP45" s="242">
        <v>180.705877153703</v>
      </c>
      <c r="AQ45" s="233"/>
      <c r="AR45" s="243">
        <v>181.324336956499</v>
      </c>
      <c r="AS45" s="216"/>
      <c r="AT45" s="217">
        <v>3.4243951590819E-2</v>
      </c>
      <c r="AU45" s="211">
        <v>0.56844331290401795</v>
      </c>
      <c r="AV45" s="211">
        <v>2.6074671069566602</v>
      </c>
      <c r="AW45" s="211">
        <v>2.5918883483402801</v>
      </c>
      <c r="AX45" s="211">
        <v>2.70817309395663</v>
      </c>
      <c r="AY45" s="218">
        <v>1.8464936900550799</v>
      </c>
      <c r="AZ45" s="211"/>
      <c r="BA45" s="219">
        <v>2.1490116858683699</v>
      </c>
      <c r="BB45" s="220">
        <v>2.1121550644524998</v>
      </c>
      <c r="BC45" s="221">
        <v>2.1143150284444099</v>
      </c>
      <c r="BD45" s="211"/>
      <c r="BE45" s="222">
        <v>1.9329217414379001</v>
      </c>
    </row>
    <row r="46" spans="1:64" x14ac:dyDescent="0.25">
      <c r="A46" s="48" t="s">
        <v>108</v>
      </c>
      <c r="B46" s="3" t="s">
        <v>114</v>
      </c>
      <c r="D46" s="25" t="s">
        <v>16</v>
      </c>
      <c r="E46" s="28" t="s">
        <v>17</v>
      </c>
      <c r="G46" s="238">
        <v>132.93878170937899</v>
      </c>
      <c r="H46" s="233">
        <v>148.23449562307999</v>
      </c>
      <c r="I46" s="233">
        <v>158.935591214813</v>
      </c>
      <c r="J46" s="233">
        <v>154.76740004222</v>
      </c>
      <c r="K46" s="233">
        <v>143.674362986349</v>
      </c>
      <c r="L46" s="239">
        <v>148.977260896508</v>
      </c>
      <c r="M46" s="233"/>
      <c r="N46" s="240">
        <v>152.46271955560701</v>
      </c>
      <c r="O46" s="241">
        <v>152.06126017658499</v>
      </c>
      <c r="P46" s="242">
        <v>152.25966148551899</v>
      </c>
      <c r="Q46" s="233"/>
      <c r="R46" s="243">
        <v>150.05030392850799</v>
      </c>
      <c r="S46" s="216"/>
      <c r="T46" s="217">
        <v>-1.2351254357276</v>
      </c>
      <c r="U46" s="211">
        <v>-1.67294233736563</v>
      </c>
      <c r="V46" s="211">
        <v>0.27449832050842998</v>
      </c>
      <c r="W46" s="211">
        <v>-0.56602687631852999</v>
      </c>
      <c r="X46" s="211">
        <v>0.102982422842326</v>
      </c>
      <c r="Y46" s="218">
        <v>-0.58019593660776902</v>
      </c>
      <c r="Z46" s="211"/>
      <c r="AA46" s="219">
        <v>3.4110833037054999</v>
      </c>
      <c r="AB46" s="220">
        <v>3.4420394153722702</v>
      </c>
      <c r="AC46" s="221">
        <v>3.4288922047210502</v>
      </c>
      <c r="AD46" s="211"/>
      <c r="AE46" s="222">
        <v>0.68848838792685396</v>
      </c>
      <c r="AG46" s="238">
        <v>127.97839110085</v>
      </c>
      <c r="AH46" s="233">
        <v>139.575027980496</v>
      </c>
      <c r="AI46" s="233">
        <v>147.11025513878801</v>
      </c>
      <c r="AJ46" s="233">
        <v>145.29704474002</v>
      </c>
      <c r="AK46" s="233">
        <v>135.86316870128101</v>
      </c>
      <c r="AL46" s="239">
        <v>139.995417075376</v>
      </c>
      <c r="AM46" s="233"/>
      <c r="AN46" s="240">
        <v>140.52771528646301</v>
      </c>
      <c r="AO46" s="241">
        <v>140.64282461838101</v>
      </c>
      <c r="AP46" s="242">
        <v>140.58629988214599</v>
      </c>
      <c r="AQ46" s="233"/>
      <c r="AR46" s="243">
        <v>140.183557282197</v>
      </c>
      <c r="AS46" s="216"/>
      <c r="AT46" s="217">
        <v>0.92050887618413502</v>
      </c>
      <c r="AU46" s="211">
        <v>1.86187868895376</v>
      </c>
      <c r="AV46" s="211">
        <v>3.31656419790612</v>
      </c>
      <c r="AW46" s="211">
        <v>3.28716023896712</v>
      </c>
      <c r="AX46" s="211">
        <v>1.4764091318589301</v>
      </c>
      <c r="AY46" s="218">
        <v>2.3166255544565102</v>
      </c>
      <c r="AZ46" s="211"/>
      <c r="BA46" s="219">
        <v>-0.140992980693016</v>
      </c>
      <c r="BB46" s="220">
        <v>8.3381305125679404E-3</v>
      </c>
      <c r="BC46" s="221">
        <v>-6.4955200488271997E-2</v>
      </c>
      <c r="BD46" s="211"/>
      <c r="BE46" s="222">
        <v>1.52354218959731</v>
      </c>
    </row>
    <row r="47" spans="1:64" x14ac:dyDescent="0.25">
      <c r="A47" s="48" t="s">
        <v>109</v>
      </c>
      <c r="B47" s="3" t="s">
        <v>115</v>
      </c>
      <c r="D47" s="25" t="s">
        <v>16</v>
      </c>
      <c r="E47" s="28" t="s">
        <v>17</v>
      </c>
      <c r="G47" s="238">
        <v>106.353211193989</v>
      </c>
      <c r="H47" s="233">
        <v>113.081491990117</v>
      </c>
      <c r="I47" s="233">
        <v>115.869395105961</v>
      </c>
      <c r="J47" s="233">
        <v>115.54622390236401</v>
      </c>
      <c r="K47" s="233">
        <v>112.718547624769</v>
      </c>
      <c r="L47" s="239">
        <v>113.120631466463</v>
      </c>
      <c r="M47" s="233"/>
      <c r="N47" s="240">
        <v>132.59962277531901</v>
      </c>
      <c r="O47" s="241">
        <v>132.74982499999999</v>
      </c>
      <c r="P47" s="242">
        <v>132.675711286264</v>
      </c>
      <c r="Q47" s="233"/>
      <c r="R47" s="243">
        <v>119.613852819122</v>
      </c>
      <c r="S47" s="216"/>
      <c r="T47" s="217">
        <v>0.26810267897999701</v>
      </c>
      <c r="U47" s="211">
        <v>-0.20110087544459501</v>
      </c>
      <c r="V47" s="211">
        <v>-1.38008785555645</v>
      </c>
      <c r="W47" s="211">
        <v>-0.57719629035698305</v>
      </c>
      <c r="X47" s="211">
        <v>-0.14165831767759701</v>
      </c>
      <c r="Y47" s="218">
        <v>-0.52296563298466603</v>
      </c>
      <c r="Z47" s="211"/>
      <c r="AA47" s="219">
        <v>2.0409049687317999</v>
      </c>
      <c r="AB47" s="220">
        <v>2.2084684666038799</v>
      </c>
      <c r="AC47" s="221">
        <v>2.1258486554199001</v>
      </c>
      <c r="AD47" s="211"/>
      <c r="AE47" s="222">
        <v>0.58816523022382206</v>
      </c>
      <c r="AG47" s="238">
        <v>104.53587470432601</v>
      </c>
      <c r="AH47" s="233">
        <v>109.10137140587</v>
      </c>
      <c r="AI47" s="233">
        <v>111.80787512368801</v>
      </c>
      <c r="AJ47" s="233">
        <v>111.615099323248</v>
      </c>
      <c r="AK47" s="233">
        <v>110.116788485607</v>
      </c>
      <c r="AL47" s="239">
        <v>109.744796896137</v>
      </c>
      <c r="AM47" s="233"/>
      <c r="AN47" s="240">
        <v>122.407913768499</v>
      </c>
      <c r="AO47" s="241">
        <v>122.431796259108</v>
      </c>
      <c r="AP47" s="242">
        <v>122.41999356864601</v>
      </c>
      <c r="AQ47" s="233"/>
      <c r="AR47" s="243">
        <v>113.90171078298</v>
      </c>
      <c r="AS47" s="216"/>
      <c r="AT47" s="217">
        <v>1.79786983932094</v>
      </c>
      <c r="AU47" s="211">
        <v>1.69433091242899</v>
      </c>
      <c r="AV47" s="211">
        <v>2.1024071072642001</v>
      </c>
      <c r="AW47" s="211">
        <v>2.2403570642297899</v>
      </c>
      <c r="AX47" s="211">
        <v>1.42651268537344</v>
      </c>
      <c r="AY47" s="218">
        <v>1.8421077053606201</v>
      </c>
      <c r="AZ47" s="211"/>
      <c r="BA47" s="219">
        <v>-1.23161286042843</v>
      </c>
      <c r="BB47" s="220">
        <v>-1.5851869197663799</v>
      </c>
      <c r="BC47" s="221">
        <v>-1.41132515051915</v>
      </c>
      <c r="BD47" s="211"/>
      <c r="BE47" s="222">
        <v>0.53278368658878295</v>
      </c>
    </row>
    <row r="48" spans="1:64" x14ac:dyDescent="0.25">
      <c r="A48" s="48" t="s">
        <v>110</v>
      </c>
      <c r="B48" s="3" t="s">
        <v>116</v>
      </c>
      <c r="D48" s="25" t="s">
        <v>16</v>
      </c>
      <c r="E48" s="28" t="s">
        <v>17</v>
      </c>
      <c r="G48" s="238">
        <v>78.604378357636193</v>
      </c>
      <c r="H48" s="233">
        <v>82.501232079954093</v>
      </c>
      <c r="I48" s="233">
        <v>84.347658058771103</v>
      </c>
      <c r="J48" s="233">
        <v>84.346786988968205</v>
      </c>
      <c r="K48" s="233">
        <v>84.270671449298703</v>
      </c>
      <c r="L48" s="239">
        <v>82.951544592920001</v>
      </c>
      <c r="M48" s="233"/>
      <c r="N48" s="240">
        <v>95.291533123479695</v>
      </c>
      <c r="O48" s="241">
        <v>95.264617223198499</v>
      </c>
      <c r="P48" s="242">
        <v>95.277957309505993</v>
      </c>
      <c r="Q48" s="233"/>
      <c r="R48" s="243">
        <v>86.9055694316488</v>
      </c>
      <c r="S48" s="216"/>
      <c r="T48" s="217">
        <v>0.86921673577230696</v>
      </c>
      <c r="U48" s="211">
        <v>3.0089779700990702</v>
      </c>
      <c r="V48" s="211">
        <v>4.0240171689384603</v>
      </c>
      <c r="W48" s="211">
        <v>3.0694544356973701</v>
      </c>
      <c r="X48" s="211">
        <v>2.0243966561584799</v>
      </c>
      <c r="Y48" s="218">
        <v>2.6455782032362301</v>
      </c>
      <c r="Z48" s="211"/>
      <c r="AA48" s="219">
        <v>3.9092102797077701</v>
      </c>
      <c r="AB48" s="220">
        <v>3.4877330810718901</v>
      </c>
      <c r="AC48" s="221">
        <v>3.6952190224092001</v>
      </c>
      <c r="AD48" s="211"/>
      <c r="AE48" s="222">
        <v>3.0992994401970901</v>
      </c>
      <c r="AG48" s="238">
        <v>78.311409385995304</v>
      </c>
      <c r="AH48" s="233">
        <v>80.613758735225602</v>
      </c>
      <c r="AI48" s="233">
        <v>81.845525362693706</v>
      </c>
      <c r="AJ48" s="233">
        <v>82.159111860364703</v>
      </c>
      <c r="AK48" s="233">
        <v>82.010466881135002</v>
      </c>
      <c r="AL48" s="239">
        <v>81.085371445553704</v>
      </c>
      <c r="AM48" s="233"/>
      <c r="AN48" s="240">
        <v>90.041749939702001</v>
      </c>
      <c r="AO48" s="241">
        <v>89.917345413994894</v>
      </c>
      <c r="AP48" s="242">
        <v>89.979601964643805</v>
      </c>
      <c r="AQ48" s="233"/>
      <c r="AR48" s="243">
        <v>83.903865740059601</v>
      </c>
      <c r="AS48" s="216"/>
      <c r="AT48" s="217">
        <v>2.7541081351288801</v>
      </c>
      <c r="AU48" s="211">
        <v>3.10703323354765</v>
      </c>
      <c r="AV48" s="211">
        <v>3.5737072711490598</v>
      </c>
      <c r="AW48" s="211">
        <v>3.0987239197721301</v>
      </c>
      <c r="AX48" s="211">
        <v>2.0412776522008298</v>
      </c>
      <c r="AY48" s="218">
        <v>2.8966694915711599</v>
      </c>
      <c r="AZ48" s="211"/>
      <c r="BA48" s="219">
        <v>1.1631055055428301</v>
      </c>
      <c r="BB48" s="220">
        <v>0.44670056912818101</v>
      </c>
      <c r="BC48" s="221">
        <v>0.80161362727566599</v>
      </c>
      <c r="BD48" s="211"/>
      <c r="BE48" s="222">
        <v>2.1145334741650599</v>
      </c>
    </row>
    <row r="49" spans="1:57" x14ac:dyDescent="0.25">
      <c r="A49" s="49" t="s">
        <v>111</v>
      </c>
      <c r="B49" s="3" t="s">
        <v>117</v>
      </c>
      <c r="D49" s="25" t="s">
        <v>16</v>
      </c>
      <c r="E49" s="28" t="s">
        <v>17</v>
      </c>
      <c r="G49" s="244">
        <v>61.083223926941002</v>
      </c>
      <c r="H49" s="245">
        <v>61.656980096273003</v>
      </c>
      <c r="I49" s="245">
        <v>61.517569145953097</v>
      </c>
      <c r="J49" s="245">
        <v>61.482734000835201</v>
      </c>
      <c r="K49" s="245">
        <v>62.042227295352198</v>
      </c>
      <c r="L49" s="246">
        <v>61.5650714979272</v>
      </c>
      <c r="M49" s="233"/>
      <c r="N49" s="247">
        <v>69.377572812721795</v>
      </c>
      <c r="O49" s="248">
        <v>68.847259305383503</v>
      </c>
      <c r="P49" s="249">
        <v>69.110524132604397</v>
      </c>
      <c r="Q49" s="233"/>
      <c r="R49" s="250">
        <v>63.983548359304599</v>
      </c>
      <c r="S49" s="216"/>
      <c r="T49" s="223">
        <v>-0.47628044116207302</v>
      </c>
      <c r="U49" s="224">
        <v>2.0542313318768299E-2</v>
      </c>
      <c r="V49" s="224">
        <v>-1.1958558012798199</v>
      </c>
      <c r="W49" s="224">
        <v>-1.00712987885398</v>
      </c>
      <c r="X49" s="224">
        <v>-0.68252578002499598</v>
      </c>
      <c r="Y49" s="225">
        <v>-0.66946982759148199</v>
      </c>
      <c r="Z49" s="211"/>
      <c r="AA49" s="226">
        <v>0.78183307909785205</v>
      </c>
      <c r="AB49" s="227">
        <v>-0.18590703635061201</v>
      </c>
      <c r="AC49" s="228">
        <v>0.29319661281836001</v>
      </c>
      <c r="AD49" s="211"/>
      <c r="AE49" s="229">
        <v>-0.3339724037663</v>
      </c>
      <c r="AG49" s="244">
        <v>60.502706239164098</v>
      </c>
      <c r="AH49" s="245">
        <v>60.609096277559502</v>
      </c>
      <c r="AI49" s="245">
        <v>60.977708537405199</v>
      </c>
      <c r="AJ49" s="245">
        <v>61.090130534176197</v>
      </c>
      <c r="AK49" s="245">
        <v>61.7626223818231</v>
      </c>
      <c r="AL49" s="246">
        <v>61.004062808733899</v>
      </c>
      <c r="AM49" s="233"/>
      <c r="AN49" s="247">
        <v>66.887206712688794</v>
      </c>
      <c r="AO49" s="248">
        <v>66.8217154421461</v>
      </c>
      <c r="AP49" s="249">
        <v>66.854498275564694</v>
      </c>
      <c r="AQ49" s="233"/>
      <c r="AR49" s="250">
        <v>62.873699648487701</v>
      </c>
      <c r="AS49" s="216"/>
      <c r="AT49" s="223">
        <v>-2.9128849349556198E-2</v>
      </c>
      <c r="AU49" s="224">
        <v>-0.21154279087403</v>
      </c>
      <c r="AV49" s="224">
        <v>-2.8159741312320098E-3</v>
      </c>
      <c r="AW49" s="224">
        <v>-0.62248359009495802</v>
      </c>
      <c r="AX49" s="224">
        <v>-6.5658261215265398E-2</v>
      </c>
      <c r="AY49" s="225">
        <v>-0.19389000778899701</v>
      </c>
      <c r="AZ49" s="211"/>
      <c r="BA49" s="226">
        <v>-0.35502054557004997</v>
      </c>
      <c r="BB49" s="227">
        <v>-1.3640247900760301</v>
      </c>
      <c r="BC49" s="228">
        <v>-0.86738462229277802</v>
      </c>
      <c r="BD49" s="211"/>
      <c r="BE49" s="229">
        <v>-0.49677509729001001</v>
      </c>
    </row>
    <row r="50" spans="1:57" x14ac:dyDescent="0.25">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18" activePane="bottomRight" state="frozen"/>
      <selection activeCell="G39" sqref="G39"/>
      <selection pane="topRight" activeCell="G39" sqref="G39"/>
      <selection pane="bottomLeft" activeCell="G39" sqref="G39"/>
      <selection pane="bottomRight" activeCell="G39" sqref="G39"/>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8" t="s">
        <v>5</v>
      </c>
      <c r="E2" s="189"/>
      <c r="G2" s="182" t="s">
        <v>102</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ht="13" x14ac:dyDescent="0.25">
      <c r="A3" s="32"/>
      <c r="B3" s="32"/>
      <c r="C3" s="3"/>
      <c r="D3" s="190" t="s">
        <v>8</v>
      </c>
      <c r="E3" s="192" t="s">
        <v>9</v>
      </c>
      <c r="F3" s="5"/>
      <c r="G3" s="180" t="s">
        <v>0</v>
      </c>
      <c r="H3" s="176" t="s">
        <v>1</v>
      </c>
      <c r="I3" s="176" t="s">
        <v>10</v>
      </c>
      <c r="J3" s="176" t="s">
        <v>2</v>
      </c>
      <c r="K3" s="176" t="s">
        <v>11</v>
      </c>
      <c r="L3" s="178" t="s">
        <v>12</v>
      </c>
      <c r="M3" s="5"/>
      <c r="N3" s="180" t="s">
        <v>3</v>
      </c>
      <c r="O3" s="176" t="s">
        <v>4</v>
      </c>
      <c r="P3" s="178" t="s">
        <v>13</v>
      </c>
      <c r="Q3" s="2"/>
      <c r="R3" s="184" t="s">
        <v>14</v>
      </c>
      <c r="S3" s="2"/>
      <c r="T3" s="180" t="s">
        <v>0</v>
      </c>
      <c r="U3" s="176" t="s">
        <v>1</v>
      </c>
      <c r="V3" s="176" t="s">
        <v>10</v>
      </c>
      <c r="W3" s="176" t="s">
        <v>2</v>
      </c>
      <c r="X3" s="176" t="s">
        <v>11</v>
      </c>
      <c r="Y3" s="178" t="s">
        <v>12</v>
      </c>
      <c r="Z3" s="2"/>
      <c r="AA3" s="180" t="s">
        <v>3</v>
      </c>
      <c r="AB3" s="176" t="s">
        <v>4</v>
      </c>
      <c r="AC3" s="178" t="s">
        <v>13</v>
      </c>
      <c r="AD3" s="1"/>
      <c r="AE3" s="186" t="s">
        <v>14</v>
      </c>
      <c r="AF3" s="38"/>
      <c r="AG3" s="180" t="s">
        <v>0</v>
      </c>
      <c r="AH3" s="176" t="s">
        <v>1</v>
      </c>
      <c r="AI3" s="176" t="s">
        <v>10</v>
      </c>
      <c r="AJ3" s="176" t="s">
        <v>2</v>
      </c>
      <c r="AK3" s="176" t="s">
        <v>11</v>
      </c>
      <c r="AL3" s="178" t="s">
        <v>12</v>
      </c>
      <c r="AM3" s="5"/>
      <c r="AN3" s="180" t="s">
        <v>3</v>
      </c>
      <c r="AO3" s="176" t="s">
        <v>4</v>
      </c>
      <c r="AP3" s="178" t="s">
        <v>13</v>
      </c>
      <c r="AQ3" s="2"/>
      <c r="AR3" s="184" t="s">
        <v>14</v>
      </c>
      <c r="AS3" s="2"/>
      <c r="AT3" s="180" t="s">
        <v>0</v>
      </c>
      <c r="AU3" s="176" t="s">
        <v>1</v>
      </c>
      <c r="AV3" s="176" t="s">
        <v>10</v>
      </c>
      <c r="AW3" s="176" t="s">
        <v>2</v>
      </c>
      <c r="AX3" s="176" t="s">
        <v>11</v>
      </c>
      <c r="AY3" s="178" t="s">
        <v>12</v>
      </c>
      <c r="AZ3" s="2"/>
      <c r="BA3" s="180" t="s">
        <v>3</v>
      </c>
      <c r="BB3" s="176" t="s">
        <v>4</v>
      </c>
      <c r="BC3" s="178" t="s">
        <v>13</v>
      </c>
      <c r="BD3" s="1"/>
      <c r="BE3" s="186" t="s">
        <v>14</v>
      </c>
    </row>
    <row r="4" spans="1:57" ht="13" x14ac:dyDescent="0.25">
      <c r="A4" s="32"/>
      <c r="B4" s="32"/>
      <c r="C4" s="3"/>
      <c r="D4" s="191"/>
      <c r="E4" s="193"/>
      <c r="F4" s="5"/>
      <c r="G4" s="197"/>
      <c r="H4" s="195"/>
      <c r="I4" s="195"/>
      <c r="J4" s="195"/>
      <c r="K4" s="195"/>
      <c r="L4" s="196"/>
      <c r="M4" s="5"/>
      <c r="N4" s="197"/>
      <c r="O4" s="195"/>
      <c r="P4" s="196"/>
      <c r="Q4" s="2"/>
      <c r="R4" s="198"/>
      <c r="S4" s="2"/>
      <c r="T4" s="197"/>
      <c r="U4" s="195"/>
      <c r="V4" s="195"/>
      <c r="W4" s="195"/>
      <c r="X4" s="195"/>
      <c r="Y4" s="196"/>
      <c r="Z4" s="2"/>
      <c r="AA4" s="197"/>
      <c r="AB4" s="195"/>
      <c r="AC4" s="196"/>
      <c r="AD4" s="1"/>
      <c r="AE4" s="194"/>
      <c r="AF4" s="39"/>
      <c r="AG4" s="197"/>
      <c r="AH4" s="195"/>
      <c r="AI4" s="195"/>
      <c r="AJ4" s="195"/>
      <c r="AK4" s="195"/>
      <c r="AL4" s="196"/>
      <c r="AM4" s="5"/>
      <c r="AN4" s="197"/>
      <c r="AO4" s="195"/>
      <c r="AP4" s="196"/>
      <c r="AQ4" s="2"/>
      <c r="AR4" s="198"/>
      <c r="AS4" s="2"/>
      <c r="AT4" s="197"/>
      <c r="AU4" s="195"/>
      <c r="AV4" s="195"/>
      <c r="AW4" s="195"/>
      <c r="AX4" s="195"/>
      <c r="AY4" s="196"/>
      <c r="AZ4" s="2"/>
      <c r="BA4" s="197"/>
      <c r="BB4" s="195"/>
      <c r="BC4" s="196"/>
      <c r="BD4" s="1"/>
      <c r="BE4" s="19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230">
        <v>74.895755135024402</v>
      </c>
      <c r="H6" s="231">
        <v>94.379699114739196</v>
      </c>
      <c r="I6" s="231">
        <v>104.79715868368901</v>
      </c>
      <c r="J6" s="231">
        <v>102.078204973667</v>
      </c>
      <c r="K6" s="231">
        <v>96.282955573095904</v>
      </c>
      <c r="L6" s="232">
        <v>94.486609130375996</v>
      </c>
      <c r="M6" s="233"/>
      <c r="N6" s="234">
        <v>111.56924828340399</v>
      </c>
      <c r="O6" s="235">
        <v>116.794913668555</v>
      </c>
      <c r="P6" s="236">
        <v>114.18206704924</v>
      </c>
      <c r="Q6" s="233"/>
      <c r="R6" s="237">
        <v>100.114147924709</v>
      </c>
      <c r="S6" s="216"/>
      <c r="T6" s="208">
        <v>3.8251153205969799</v>
      </c>
      <c r="U6" s="209">
        <v>3.2331169475364199</v>
      </c>
      <c r="V6" s="209">
        <v>3.1868006567564402</v>
      </c>
      <c r="W6" s="209">
        <v>0.70846298521066098</v>
      </c>
      <c r="X6" s="209">
        <v>-7.9663412556677901E-2</v>
      </c>
      <c r="Y6" s="210">
        <v>2.0724965019354702</v>
      </c>
      <c r="Z6" s="211"/>
      <c r="AA6" s="212">
        <v>-0.40656746867850102</v>
      </c>
      <c r="AB6" s="213">
        <v>-3.97392682308634</v>
      </c>
      <c r="AC6" s="214">
        <v>-2.2635659385595401</v>
      </c>
      <c r="AD6" s="211"/>
      <c r="AE6" s="215">
        <v>0.61764793775122395</v>
      </c>
      <c r="AG6" s="230">
        <v>75.686251864568902</v>
      </c>
      <c r="AH6" s="231">
        <v>89.610405877099893</v>
      </c>
      <c r="AI6" s="231">
        <v>100.640413751418</v>
      </c>
      <c r="AJ6" s="231">
        <v>99.267579017271899</v>
      </c>
      <c r="AK6" s="231">
        <v>93.580323464857798</v>
      </c>
      <c r="AL6" s="232">
        <v>91.756904281508994</v>
      </c>
      <c r="AM6" s="233"/>
      <c r="AN6" s="234">
        <v>114.075106324472</v>
      </c>
      <c r="AO6" s="235">
        <v>119.27760232122201</v>
      </c>
      <c r="AP6" s="236">
        <v>116.67681510766</v>
      </c>
      <c r="AQ6" s="233"/>
      <c r="AR6" s="237">
        <v>98.878379741686999</v>
      </c>
      <c r="AS6" s="216"/>
      <c r="AT6" s="208">
        <v>-1.0296978139028501</v>
      </c>
      <c r="AU6" s="209">
        <v>3.4198694908530798</v>
      </c>
      <c r="AV6" s="209">
        <v>4.8944383434909096</v>
      </c>
      <c r="AW6" s="209">
        <v>2.2389686664778399</v>
      </c>
      <c r="AX6" s="209">
        <v>0.18970330240715999</v>
      </c>
      <c r="AY6" s="210">
        <v>2.05142289445434</v>
      </c>
      <c r="AZ6" s="211"/>
      <c r="BA6" s="212">
        <v>2.0573599108349598</v>
      </c>
      <c r="BB6" s="213">
        <v>6.6795512389773506E-2</v>
      </c>
      <c r="BC6" s="214">
        <v>1.03047493065142</v>
      </c>
      <c r="BD6" s="211"/>
      <c r="BE6" s="215">
        <v>1.7037364826788799</v>
      </c>
    </row>
    <row r="7" spans="1:57" x14ac:dyDescent="0.25">
      <c r="A7" s="20" t="s">
        <v>18</v>
      </c>
      <c r="B7" s="3" t="str">
        <f>TRIM(A7)</f>
        <v>Virginia</v>
      </c>
      <c r="C7" s="10"/>
      <c r="D7" s="24" t="s">
        <v>16</v>
      </c>
      <c r="E7" s="27" t="s">
        <v>17</v>
      </c>
      <c r="F7" s="3"/>
      <c r="G7" s="238">
        <v>51.79872088274</v>
      </c>
      <c r="H7" s="233">
        <v>75.845437873292198</v>
      </c>
      <c r="I7" s="233">
        <v>85.510285799291793</v>
      </c>
      <c r="J7" s="233">
        <v>82.145340481472005</v>
      </c>
      <c r="K7" s="233">
        <v>72.369545112674999</v>
      </c>
      <c r="L7" s="239">
        <v>73.533866029894199</v>
      </c>
      <c r="M7" s="233"/>
      <c r="N7" s="240">
        <v>90.278847497790906</v>
      </c>
      <c r="O7" s="241">
        <v>92.081566067092098</v>
      </c>
      <c r="P7" s="242">
        <v>91.180206782441502</v>
      </c>
      <c r="Q7" s="233"/>
      <c r="R7" s="243">
        <v>78.575677673479206</v>
      </c>
      <c r="S7" s="216"/>
      <c r="T7" s="217">
        <v>-2.4191694812058002</v>
      </c>
      <c r="U7" s="211">
        <v>-3.92326006139246</v>
      </c>
      <c r="V7" s="211">
        <v>-3.1307599472878702</v>
      </c>
      <c r="W7" s="211">
        <v>-5.3004622273579196</v>
      </c>
      <c r="X7" s="211">
        <v>-3.64389102116936</v>
      </c>
      <c r="Y7" s="218">
        <v>-3.7889717262976599</v>
      </c>
      <c r="Z7" s="211"/>
      <c r="AA7" s="219">
        <v>5.7951375578813797</v>
      </c>
      <c r="AB7" s="220">
        <v>1.6478675932582101</v>
      </c>
      <c r="AC7" s="221">
        <v>3.6595591549545099</v>
      </c>
      <c r="AD7" s="211"/>
      <c r="AE7" s="222">
        <v>-1.44094969043675</v>
      </c>
      <c r="AG7" s="238">
        <v>50.166306936452699</v>
      </c>
      <c r="AH7" s="233">
        <v>66.419647680554505</v>
      </c>
      <c r="AI7" s="233">
        <v>76.417575463607605</v>
      </c>
      <c r="AJ7" s="233">
        <v>74.579600416625993</v>
      </c>
      <c r="AK7" s="233">
        <v>66.687620732716994</v>
      </c>
      <c r="AL7" s="239">
        <v>66.853567763218607</v>
      </c>
      <c r="AM7" s="233"/>
      <c r="AN7" s="240">
        <v>81.275638119615394</v>
      </c>
      <c r="AO7" s="241">
        <v>84.146109648271604</v>
      </c>
      <c r="AP7" s="242">
        <v>82.711233287453396</v>
      </c>
      <c r="AQ7" s="233"/>
      <c r="AR7" s="243">
        <v>71.385470199104901</v>
      </c>
      <c r="AS7" s="216"/>
      <c r="AT7" s="217">
        <v>3.3178316454385599</v>
      </c>
      <c r="AU7" s="211">
        <v>2.6972222282917802</v>
      </c>
      <c r="AV7" s="211">
        <v>4.16765198619711</v>
      </c>
      <c r="AW7" s="211">
        <v>1.3012236115098601</v>
      </c>
      <c r="AX7" s="211">
        <v>-0.634437911262827</v>
      </c>
      <c r="AY7" s="218">
        <v>2.1208510583455298</v>
      </c>
      <c r="AZ7" s="211"/>
      <c r="BA7" s="219">
        <v>-1.21580193704409</v>
      </c>
      <c r="BB7" s="220">
        <v>-3.22514639356271</v>
      </c>
      <c r="BC7" s="221">
        <v>-2.2476757200175199</v>
      </c>
      <c r="BD7" s="211"/>
      <c r="BE7" s="222">
        <v>0.63211705690513498</v>
      </c>
    </row>
    <row r="8" spans="1:57" x14ac:dyDescent="0.25">
      <c r="A8" s="21" t="s">
        <v>19</v>
      </c>
      <c r="B8" s="3" t="str">
        <f t="shared" ref="B8:B43" si="0">TRIM(A8)</f>
        <v>Norfolk/Virginia Beach, VA</v>
      </c>
      <c r="C8" s="3"/>
      <c r="D8" s="24" t="s">
        <v>16</v>
      </c>
      <c r="E8" s="27" t="s">
        <v>17</v>
      </c>
      <c r="F8" s="3"/>
      <c r="G8" s="238">
        <v>43.128549056170002</v>
      </c>
      <c r="H8" s="233">
        <v>53.891028164193202</v>
      </c>
      <c r="I8" s="233">
        <v>54.460105090806898</v>
      </c>
      <c r="J8" s="233">
        <v>55.015900651357597</v>
      </c>
      <c r="K8" s="233">
        <v>57.341232695598798</v>
      </c>
      <c r="L8" s="239">
        <v>52.767363131625302</v>
      </c>
      <c r="M8" s="233"/>
      <c r="N8" s="240">
        <v>95.213133183478504</v>
      </c>
      <c r="O8" s="241">
        <v>98.045470512656706</v>
      </c>
      <c r="P8" s="242">
        <v>96.629301848067598</v>
      </c>
      <c r="Q8" s="233"/>
      <c r="R8" s="243">
        <v>65.299345622037407</v>
      </c>
      <c r="S8" s="216"/>
      <c r="T8" s="217">
        <v>0.29043522493630303</v>
      </c>
      <c r="U8" s="211">
        <v>7.3783600173936099</v>
      </c>
      <c r="V8" s="211">
        <v>1.64501607786066</v>
      </c>
      <c r="W8" s="211">
        <v>-3.9069736770367798</v>
      </c>
      <c r="X8" s="211">
        <v>-3.45347143336652</v>
      </c>
      <c r="Y8" s="218">
        <v>0.15996750880963301</v>
      </c>
      <c r="Z8" s="211"/>
      <c r="AA8" s="219">
        <v>13.631652080081301</v>
      </c>
      <c r="AB8" s="220">
        <v>7.2765105449761798</v>
      </c>
      <c r="AC8" s="221">
        <v>10.3161568316503</v>
      </c>
      <c r="AD8" s="211"/>
      <c r="AE8" s="222">
        <v>4.2165501260119598</v>
      </c>
      <c r="AG8" s="238">
        <v>42.091844218175197</v>
      </c>
      <c r="AH8" s="233">
        <v>47.743621890545697</v>
      </c>
      <c r="AI8" s="233">
        <v>49.955231951259599</v>
      </c>
      <c r="AJ8" s="233">
        <v>50.819468764139899</v>
      </c>
      <c r="AK8" s="233">
        <v>52.176910213215699</v>
      </c>
      <c r="AL8" s="239">
        <v>48.556388777745603</v>
      </c>
      <c r="AM8" s="233"/>
      <c r="AN8" s="240">
        <v>79.965310561491506</v>
      </c>
      <c r="AO8" s="241">
        <v>85.884817914776406</v>
      </c>
      <c r="AP8" s="242">
        <v>82.927111120279093</v>
      </c>
      <c r="AQ8" s="233"/>
      <c r="AR8" s="243">
        <v>58.384416860610003</v>
      </c>
      <c r="AS8" s="216"/>
      <c r="AT8" s="217">
        <v>-1.76353826039041</v>
      </c>
      <c r="AU8" s="211">
        <v>0.90324331702206695</v>
      </c>
      <c r="AV8" s="211">
        <v>-1.83586992560989</v>
      </c>
      <c r="AW8" s="211">
        <v>-6.6250282176912103</v>
      </c>
      <c r="AX8" s="211">
        <v>-10.2416736828828</v>
      </c>
      <c r="AY8" s="218">
        <v>-4.2691185548864699</v>
      </c>
      <c r="AZ8" s="211"/>
      <c r="BA8" s="219">
        <v>-5.6285475380096601</v>
      </c>
      <c r="BB8" s="220">
        <v>-3.4859033759277298</v>
      </c>
      <c r="BC8" s="221">
        <v>-4.5286462442228999</v>
      </c>
      <c r="BD8" s="211"/>
      <c r="BE8" s="222">
        <v>-4.3778196904203996</v>
      </c>
    </row>
    <row r="9" spans="1:57" x14ac:dyDescent="0.25">
      <c r="A9" s="21" t="s">
        <v>20</v>
      </c>
      <c r="B9" s="3" t="s">
        <v>71</v>
      </c>
      <c r="C9" s="3"/>
      <c r="D9" s="24" t="s">
        <v>16</v>
      </c>
      <c r="E9" s="27" t="s">
        <v>17</v>
      </c>
      <c r="F9" s="3"/>
      <c r="G9" s="238">
        <v>47.611972604220703</v>
      </c>
      <c r="H9" s="233">
        <v>69.159944105690997</v>
      </c>
      <c r="I9" s="233">
        <v>78.222563946549002</v>
      </c>
      <c r="J9" s="233">
        <v>82.904474697284201</v>
      </c>
      <c r="K9" s="233">
        <v>82.7852107593841</v>
      </c>
      <c r="L9" s="239">
        <v>72.136833222625796</v>
      </c>
      <c r="M9" s="233"/>
      <c r="N9" s="240">
        <v>124.693792228853</v>
      </c>
      <c r="O9" s="241">
        <v>126.971253351496</v>
      </c>
      <c r="P9" s="242">
        <v>125.832522790174</v>
      </c>
      <c r="Q9" s="233"/>
      <c r="R9" s="243">
        <v>87.478458813353996</v>
      </c>
      <c r="S9" s="216"/>
      <c r="T9" s="217">
        <v>-8.2229068178322091</v>
      </c>
      <c r="U9" s="211">
        <v>-5.5472239186718397</v>
      </c>
      <c r="V9" s="211">
        <v>-2.3764015848270801</v>
      </c>
      <c r="W9" s="211">
        <v>7.5097850296777597</v>
      </c>
      <c r="X9" s="211">
        <v>17.255683207097299</v>
      </c>
      <c r="Y9" s="218">
        <v>2.1936157305365702</v>
      </c>
      <c r="Z9" s="211"/>
      <c r="AA9" s="219">
        <v>14.1141120182831</v>
      </c>
      <c r="AB9" s="220">
        <v>13.5976671492301</v>
      </c>
      <c r="AC9" s="221">
        <v>13.85296719874</v>
      </c>
      <c r="AD9" s="211"/>
      <c r="AE9" s="222">
        <v>6.6836714480061197</v>
      </c>
      <c r="AG9" s="238">
        <v>45.166802995195901</v>
      </c>
      <c r="AH9" s="233">
        <v>62.114255959379499</v>
      </c>
      <c r="AI9" s="233">
        <v>70.739360912048994</v>
      </c>
      <c r="AJ9" s="233">
        <v>73.948799236104193</v>
      </c>
      <c r="AK9" s="233">
        <v>68.494818725243107</v>
      </c>
      <c r="AL9" s="239">
        <v>64.092807565594299</v>
      </c>
      <c r="AM9" s="233"/>
      <c r="AN9" s="240">
        <v>90.257000953436403</v>
      </c>
      <c r="AO9" s="241">
        <v>92.4842688964236</v>
      </c>
      <c r="AP9" s="242">
        <v>91.370634924930002</v>
      </c>
      <c r="AQ9" s="233"/>
      <c r="AR9" s="243">
        <v>71.8864725254045</v>
      </c>
      <c r="AS9" s="216"/>
      <c r="AT9" s="217">
        <v>0.65616761967567705</v>
      </c>
      <c r="AU9" s="211">
        <v>1.32807038361809</v>
      </c>
      <c r="AV9" s="211">
        <v>0.13049753116009299</v>
      </c>
      <c r="AW9" s="211">
        <v>8.1976411455028</v>
      </c>
      <c r="AX9" s="211">
        <v>8.7540905723254205</v>
      </c>
      <c r="AY9" s="218">
        <v>3.9971005619175899</v>
      </c>
      <c r="AZ9" s="211"/>
      <c r="BA9" s="219">
        <v>-4.5391533203738703</v>
      </c>
      <c r="BB9" s="220">
        <v>-10.1909692128361</v>
      </c>
      <c r="BC9" s="221">
        <v>-7.4843725145099897</v>
      </c>
      <c r="BD9" s="211"/>
      <c r="BE9" s="222">
        <v>-0.48053459722425101</v>
      </c>
    </row>
    <row r="10" spans="1:57" x14ac:dyDescent="0.25">
      <c r="A10" s="21" t="s">
        <v>21</v>
      </c>
      <c r="B10" s="3" t="str">
        <f t="shared" si="0"/>
        <v>Virginia Area</v>
      </c>
      <c r="C10" s="3"/>
      <c r="D10" s="24" t="s">
        <v>16</v>
      </c>
      <c r="E10" s="27" t="s">
        <v>17</v>
      </c>
      <c r="F10" s="3"/>
      <c r="G10" s="238">
        <v>40.3787980117487</v>
      </c>
      <c r="H10" s="233">
        <v>59.045009489380902</v>
      </c>
      <c r="I10" s="233">
        <v>60.286590375056399</v>
      </c>
      <c r="J10" s="233">
        <v>56.344938996836802</v>
      </c>
      <c r="K10" s="233">
        <v>53.214211477632098</v>
      </c>
      <c r="L10" s="239">
        <v>53.853909670131003</v>
      </c>
      <c r="M10" s="233"/>
      <c r="N10" s="240">
        <v>71.540808856755504</v>
      </c>
      <c r="O10" s="241">
        <v>67.912404880253007</v>
      </c>
      <c r="P10" s="242">
        <v>69.726606868504206</v>
      </c>
      <c r="Q10" s="233"/>
      <c r="R10" s="243">
        <v>58.388966012523397</v>
      </c>
      <c r="S10" s="216"/>
      <c r="T10" s="217">
        <v>6.5104820616980001</v>
      </c>
      <c r="U10" s="211">
        <v>11.0008987427926</v>
      </c>
      <c r="V10" s="211">
        <v>9.7290466853289299</v>
      </c>
      <c r="W10" s="211">
        <v>2.5120522854162601</v>
      </c>
      <c r="X10" s="211">
        <v>-2.7908019716817898</v>
      </c>
      <c r="Y10" s="218">
        <v>5.2856644223022897</v>
      </c>
      <c r="Z10" s="211"/>
      <c r="AA10" s="219">
        <v>5.0171842838100602</v>
      </c>
      <c r="AB10" s="220">
        <v>-0.91743919348723002</v>
      </c>
      <c r="AC10" s="221">
        <v>2.04079079308503</v>
      </c>
      <c r="AD10" s="211"/>
      <c r="AE10" s="222">
        <v>4.15559202609845</v>
      </c>
      <c r="AG10" s="238">
        <v>40.951818963760999</v>
      </c>
      <c r="AH10" s="233">
        <v>52.706169164082397</v>
      </c>
      <c r="AI10" s="233">
        <v>55.980971049593599</v>
      </c>
      <c r="AJ10" s="233">
        <v>54.928146800515997</v>
      </c>
      <c r="AK10" s="233">
        <v>56.671388782000399</v>
      </c>
      <c r="AL10" s="239">
        <v>52.247698951990699</v>
      </c>
      <c r="AM10" s="233"/>
      <c r="AN10" s="240">
        <v>76.626844032232498</v>
      </c>
      <c r="AO10" s="241">
        <v>74.481576426276902</v>
      </c>
      <c r="AP10" s="242">
        <v>75.553882559257701</v>
      </c>
      <c r="AQ10" s="233"/>
      <c r="AR10" s="243">
        <v>58.908061853336697</v>
      </c>
      <c r="AS10" s="216"/>
      <c r="AT10" s="217">
        <v>7.1867799175621201</v>
      </c>
      <c r="AU10" s="211">
        <v>6.4720408769383297</v>
      </c>
      <c r="AV10" s="211">
        <v>5.92047812011654</v>
      </c>
      <c r="AW10" s="211">
        <v>2.1155561279144401</v>
      </c>
      <c r="AX10" s="211">
        <v>1.2649405328177801</v>
      </c>
      <c r="AY10" s="218">
        <v>4.36433816707674</v>
      </c>
      <c r="AZ10" s="211"/>
      <c r="BA10" s="219">
        <v>1.7051191789695801</v>
      </c>
      <c r="BB10" s="220">
        <v>-1.4101182477251699</v>
      </c>
      <c r="BC10" s="221">
        <v>0.144952973570558</v>
      </c>
      <c r="BD10" s="211"/>
      <c r="BE10" s="222">
        <v>2.77424316806689</v>
      </c>
    </row>
    <row r="11" spans="1:57" x14ac:dyDescent="0.25">
      <c r="A11" s="34" t="s">
        <v>22</v>
      </c>
      <c r="B11" s="3" t="str">
        <f t="shared" si="0"/>
        <v>Washington, DC</v>
      </c>
      <c r="C11" s="3"/>
      <c r="D11" s="24" t="s">
        <v>16</v>
      </c>
      <c r="E11" s="27" t="s">
        <v>17</v>
      </c>
      <c r="F11" s="3"/>
      <c r="G11" s="238">
        <v>107.281959436896</v>
      </c>
      <c r="H11" s="233">
        <v>161.41699572927399</v>
      </c>
      <c r="I11" s="233">
        <v>188.706118560958</v>
      </c>
      <c r="J11" s="233">
        <v>163.794408952705</v>
      </c>
      <c r="K11" s="233">
        <v>110.889043392678</v>
      </c>
      <c r="L11" s="239">
        <v>146.41770521450201</v>
      </c>
      <c r="M11" s="233"/>
      <c r="N11" s="240">
        <v>99.648650064148697</v>
      </c>
      <c r="O11" s="241">
        <v>113.05837150037701</v>
      </c>
      <c r="P11" s="242">
        <v>106.353510782263</v>
      </c>
      <c r="Q11" s="233"/>
      <c r="R11" s="243">
        <v>134.970792519577</v>
      </c>
      <c r="S11" s="216"/>
      <c r="T11" s="217">
        <v>1.6176231584140599</v>
      </c>
      <c r="U11" s="211">
        <v>-1.7216660598336</v>
      </c>
      <c r="V11" s="211">
        <v>-1.5569302361474899</v>
      </c>
      <c r="W11" s="211">
        <v>-7.9193751046812197</v>
      </c>
      <c r="X11" s="211">
        <v>-14.583297410242899</v>
      </c>
      <c r="Y11" s="218">
        <v>-4.8262057792602304</v>
      </c>
      <c r="Z11" s="211"/>
      <c r="AA11" s="219">
        <v>-11.5889224432111</v>
      </c>
      <c r="AB11" s="220">
        <v>-10.191503202834401</v>
      </c>
      <c r="AC11" s="221">
        <v>-10.851623469965199</v>
      </c>
      <c r="AD11" s="211"/>
      <c r="AE11" s="222">
        <v>-6.2527209006940598</v>
      </c>
      <c r="AG11" s="238">
        <v>88.360079175380903</v>
      </c>
      <c r="AH11" s="233">
        <v>118.160194687077</v>
      </c>
      <c r="AI11" s="233">
        <v>141.38544477934499</v>
      </c>
      <c r="AJ11" s="233">
        <v>127.20196038155299</v>
      </c>
      <c r="AK11" s="233">
        <v>97.214950218808696</v>
      </c>
      <c r="AL11" s="239">
        <v>114.464525848433</v>
      </c>
      <c r="AM11" s="233"/>
      <c r="AN11" s="240">
        <v>98.106493567549506</v>
      </c>
      <c r="AO11" s="241">
        <v>110.09660046749499</v>
      </c>
      <c r="AP11" s="242">
        <v>104.10154701752199</v>
      </c>
      <c r="AQ11" s="233"/>
      <c r="AR11" s="243">
        <v>111.503674753887</v>
      </c>
      <c r="AS11" s="216"/>
      <c r="AT11" s="217">
        <v>1.67869108929109</v>
      </c>
      <c r="AU11" s="211">
        <v>1.61423827632371</v>
      </c>
      <c r="AV11" s="211">
        <v>4.27111374459838</v>
      </c>
      <c r="AW11" s="211">
        <v>-1.75922018568701</v>
      </c>
      <c r="AX11" s="211">
        <v>-6.4767209111264101</v>
      </c>
      <c r="AY11" s="218">
        <v>2.0456672156653002E-2</v>
      </c>
      <c r="AZ11" s="211"/>
      <c r="BA11" s="219">
        <v>-4.0889211716411298</v>
      </c>
      <c r="BB11" s="220">
        <v>-3.7508280055535002</v>
      </c>
      <c r="BC11" s="221">
        <v>-3.9104359168490501</v>
      </c>
      <c r="BD11" s="211"/>
      <c r="BE11" s="222">
        <v>-1.0594347899848899</v>
      </c>
    </row>
    <row r="12" spans="1:57" x14ac:dyDescent="0.25">
      <c r="A12" s="21" t="s">
        <v>23</v>
      </c>
      <c r="B12" s="3" t="str">
        <f t="shared" si="0"/>
        <v>Arlington, VA</v>
      </c>
      <c r="C12" s="3"/>
      <c r="D12" s="24" t="s">
        <v>16</v>
      </c>
      <c r="E12" s="27" t="s">
        <v>17</v>
      </c>
      <c r="F12" s="3"/>
      <c r="G12" s="238">
        <v>115.119303529909</v>
      </c>
      <c r="H12" s="233">
        <v>189.01405833861699</v>
      </c>
      <c r="I12" s="233">
        <v>228.680341365461</v>
      </c>
      <c r="J12" s="233">
        <v>195.19231874867799</v>
      </c>
      <c r="K12" s="233">
        <v>136.122773198055</v>
      </c>
      <c r="L12" s="239">
        <v>172.82575903614401</v>
      </c>
      <c r="M12" s="233"/>
      <c r="N12" s="240">
        <v>110.37086662439199</v>
      </c>
      <c r="O12" s="241">
        <v>123.48516804058301</v>
      </c>
      <c r="P12" s="242">
        <v>116.928017332487</v>
      </c>
      <c r="Q12" s="233"/>
      <c r="R12" s="243">
        <v>156.85497569224199</v>
      </c>
      <c r="S12" s="216"/>
      <c r="T12" s="217">
        <v>-5.5037494775854299</v>
      </c>
      <c r="U12" s="211">
        <v>-13.269931343310899</v>
      </c>
      <c r="V12" s="211">
        <v>-7.3234066233765702</v>
      </c>
      <c r="W12" s="211">
        <v>-13.534409669747101</v>
      </c>
      <c r="X12" s="211">
        <v>-14.177680926784401</v>
      </c>
      <c r="Y12" s="218">
        <v>-10.993881106998099</v>
      </c>
      <c r="Z12" s="211"/>
      <c r="AA12" s="219">
        <v>-1.52656804638995</v>
      </c>
      <c r="AB12" s="220">
        <v>-0.38182622238019998</v>
      </c>
      <c r="AC12" s="221">
        <v>-0.92539773112578405</v>
      </c>
      <c r="AD12" s="211"/>
      <c r="AE12" s="222">
        <v>-9.0247380146878093</v>
      </c>
      <c r="AG12" s="238">
        <v>98.804554798139904</v>
      </c>
      <c r="AH12" s="233">
        <v>143.11192269076301</v>
      </c>
      <c r="AI12" s="233">
        <v>177.03706034664901</v>
      </c>
      <c r="AJ12" s="233">
        <v>161.707222838723</v>
      </c>
      <c r="AK12" s="233">
        <v>119.674046184738</v>
      </c>
      <c r="AL12" s="239">
        <v>140.06696137180299</v>
      </c>
      <c r="AM12" s="233"/>
      <c r="AN12" s="240">
        <v>99.311808285774603</v>
      </c>
      <c r="AO12" s="241">
        <v>107.80286276685599</v>
      </c>
      <c r="AP12" s="242">
        <v>103.557335526315</v>
      </c>
      <c r="AQ12" s="233"/>
      <c r="AR12" s="243">
        <v>129.635639701663</v>
      </c>
      <c r="AS12" s="216"/>
      <c r="AT12" s="217">
        <v>7.6560739662128103</v>
      </c>
      <c r="AU12" s="211">
        <v>1.95583284889506</v>
      </c>
      <c r="AV12" s="211">
        <v>7.4680648503984903</v>
      </c>
      <c r="AW12" s="211">
        <v>1.69873285502668</v>
      </c>
      <c r="AX12" s="211">
        <v>-1.34591114292957</v>
      </c>
      <c r="AY12" s="218">
        <v>3.4174678313543798</v>
      </c>
      <c r="AZ12" s="211"/>
      <c r="BA12" s="219">
        <v>0.68883116134156497</v>
      </c>
      <c r="BB12" s="220">
        <v>2.28919845575028</v>
      </c>
      <c r="BC12" s="221">
        <v>1.5155194087630399</v>
      </c>
      <c r="BD12" s="211"/>
      <c r="BE12" s="222">
        <v>2.9771204215591398</v>
      </c>
    </row>
    <row r="13" spans="1:57" x14ac:dyDescent="0.25">
      <c r="A13" s="21" t="s">
        <v>24</v>
      </c>
      <c r="B13" s="3" t="str">
        <f t="shared" si="0"/>
        <v>Suburban Virginia Area</v>
      </c>
      <c r="C13" s="3"/>
      <c r="D13" s="24" t="s">
        <v>16</v>
      </c>
      <c r="E13" s="27" t="s">
        <v>17</v>
      </c>
      <c r="F13" s="3"/>
      <c r="G13" s="238">
        <v>67.245926533289605</v>
      </c>
      <c r="H13" s="233">
        <v>92.062750081993997</v>
      </c>
      <c r="I13" s="233">
        <v>105.297056411938</v>
      </c>
      <c r="J13" s="233">
        <v>94.685195145949393</v>
      </c>
      <c r="K13" s="233">
        <v>79.842630370613307</v>
      </c>
      <c r="L13" s="239">
        <v>87.826711708756903</v>
      </c>
      <c r="M13" s="233"/>
      <c r="N13" s="240">
        <v>70.869983601180707</v>
      </c>
      <c r="O13" s="241">
        <v>81.892504099704794</v>
      </c>
      <c r="P13" s="242">
        <v>76.381243850442701</v>
      </c>
      <c r="Q13" s="233"/>
      <c r="R13" s="243">
        <v>84.556578034952906</v>
      </c>
      <c r="S13" s="216"/>
      <c r="T13" s="217">
        <v>7.5195230992137301</v>
      </c>
      <c r="U13" s="211">
        <v>-6.2708187080341196</v>
      </c>
      <c r="V13" s="211">
        <v>-9.4072053861537306</v>
      </c>
      <c r="W13" s="211">
        <v>-16.637479017780102</v>
      </c>
      <c r="X13" s="211">
        <v>-10.1993390646878</v>
      </c>
      <c r="Y13" s="218">
        <v>-8.4164663899897807</v>
      </c>
      <c r="Z13" s="211"/>
      <c r="AA13" s="219">
        <v>-17.968694684719299</v>
      </c>
      <c r="AB13" s="220">
        <v>-15.789825153221701</v>
      </c>
      <c r="AC13" s="221">
        <v>-16.814870109056301</v>
      </c>
      <c r="AD13" s="211"/>
      <c r="AE13" s="222">
        <v>-10.742244577825</v>
      </c>
      <c r="AG13" s="238">
        <v>61.6722224499836</v>
      </c>
      <c r="AH13" s="233">
        <v>82.555507953427295</v>
      </c>
      <c r="AI13" s="233">
        <v>92.138125204985201</v>
      </c>
      <c r="AJ13" s="233">
        <v>87.171486142997693</v>
      </c>
      <c r="AK13" s="233">
        <v>73.938337979665405</v>
      </c>
      <c r="AL13" s="239">
        <v>79.495135946211803</v>
      </c>
      <c r="AM13" s="233"/>
      <c r="AN13" s="240">
        <v>75.587514758937303</v>
      </c>
      <c r="AO13" s="241">
        <v>87.126927681206894</v>
      </c>
      <c r="AP13" s="242">
        <v>81.357221220072105</v>
      </c>
      <c r="AQ13" s="233"/>
      <c r="AR13" s="243">
        <v>80.027160310171894</v>
      </c>
      <c r="AS13" s="216"/>
      <c r="AT13" s="217">
        <v>7.0455227257919297</v>
      </c>
      <c r="AU13" s="211">
        <v>1.59312222141838</v>
      </c>
      <c r="AV13" s="211">
        <v>-0.26085682828238299</v>
      </c>
      <c r="AW13" s="211">
        <v>-4.0828973699888698</v>
      </c>
      <c r="AX13" s="211">
        <v>-3.4695917582764202</v>
      </c>
      <c r="AY13" s="218">
        <v>-0.31485808354526401</v>
      </c>
      <c r="AZ13" s="211"/>
      <c r="BA13" s="219">
        <v>0.57142636105154199</v>
      </c>
      <c r="BB13" s="220">
        <v>1.77705034592505</v>
      </c>
      <c r="BC13" s="221">
        <v>1.2134135905572301</v>
      </c>
      <c r="BD13" s="211"/>
      <c r="BE13" s="222">
        <v>0.124277965708742</v>
      </c>
    </row>
    <row r="14" spans="1:57" x14ac:dyDescent="0.25">
      <c r="A14" s="21" t="s">
        <v>25</v>
      </c>
      <c r="B14" s="3" t="str">
        <f t="shared" si="0"/>
        <v>Alexandria, VA</v>
      </c>
      <c r="C14" s="3"/>
      <c r="D14" s="24" t="s">
        <v>16</v>
      </c>
      <c r="E14" s="27" t="s">
        <v>17</v>
      </c>
      <c r="F14" s="3"/>
      <c r="G14" s="238">
        <v>69.390316815597004</v>
      </c>
      <c r="H14" s="233">
        <v>108.19162933735601</v>
      </c>
      <c r="I14" s="233">
        <v>126.810935360334</v>
      </c>
      <c r="J14" s="233">
        <v>124.50895207148599</v>
      </c>
      <c r="K14" s="233">
        <v>96.271399559011201</v>
      </c>
      <c r="L14" s="239">
        <v>105.034646628757</v>
      </c>
      <c r="M14" s="233"/>
      <c r="N14" s="240">
        <v>89.538236045027205</v>
      </c>
      <c r="O14" s="241">
        <v>94.661378670070704</v>
      </c>
      <c r="P14" s="242">
        <v>92.099807357548997</v>
      </c>
      <c r="Q14" s="233"/>
      <c r="R14" s="243">
        <v>101.338978265554</v>
      </c>
      <c r="S14" s="216"/>
      <c r="T14" s="217">
        <v>-16.069177536650699</v>
      </c>
      <c r="U14" s="211">
        <v>-18.488082315087599</v>
      </c>
      <c r="V14" s="211">
        <v>-20.779719611386501</v>
      </c>
      <c r="W14" s="211">
        <v>-18.419165075043001</v>
      </c>
      <c r="X14" s="211">
        <v>-21.255840236732698</v>
      </c>
      <c r="Y14" s="218">
        <v>-19.248754748028201</v>
      </c>
      <c r="Z14" s="211"/>
      <c r="AA14" s="219">
        <v>-9.9557408213858807</v>
      </c>
      <c r="AB14" s="220">
        <v>-14.643771091161399</v>
      </c>
      <c r="AC14" s="221">
        <v>-12.4275049158777</v>
      </c>
      <c r="AD14" s="211"/>
      <c r="AE14" s="222">
        <v>-17.581761985363102</v>
      </c>
      <c r="AG14" s="238">
        <v>64.084139491702402</v>
      </c>
      <c r="AH14" s="233">
        <v>84.692687420215805</v>
      </c>
      <c r="AI14" s="233">
        <v>103.06459237553599</v>
      </c>
      <c r="AJ14" s="233">
        <v>99.983415051642098</v>
      </c>
      <c r="AK14" s="233">
        <v>83.022701926424503</v>
      </c>
      <c r="AL14" s="239">
        <v>86.969507253104297</v>
      </c>
      <c r="AM14" s="233"/>
      <c r="AN14" s="240">
        <v>86.138196878263798</v>
      </c>
      <c r="AO14" s="241">
        <v>92.441417256585794</v>
      </c>
      <c r="AP14" s="242">
        <v>89.289807067424803</v>
      </c>
      <c r="AQ14" s="233"/>
      <c r="AR14" s="243">
        <v>87.632450057195896</v>
      </c>
      <c r="AS14" s="216"/>
      <c r="AT14" s="217">
        <v>-5.21350449319395</v>
      </c>
      <c r="AU14" s="211">
        <v>-5.0907143773800803</v>
      </c>
      <c r="AV14" s="211">
        <v>-2.4349525240060199</v>
      </c>
      <c r="AW14" s="211">
        <v>-5.1435067982328899</v>
      </c>
      <c r="AX14" s="211">
        <v>-7.7634259732899897</v>
      </c>
      <c r="AY14" s="218">
        <v>-5.0336982590136303</v>
      </c>
      <c r="AZ14" s="211"/>
      <c r="BA14" s="219">
        <v>-7.1864693754272002</v>
      </c>
      <c r="BB14" s="220">
        <v>-9.5653570625450897</v>
      </c>
      <c r="BC14" s="221">
        <v>-8.4333111232533398</v>
      </c>
      <c r="BD14" s="211"/>
      <c r="BE14" s="222">
        <v>-6.0491552398549198</v>
      </c>
    </row>
    <row r="15" spans="1:57" x14ac:dyDescent="0.25">
      <c r="A15" s="21" t="s">
        <v>26</v>
      </c>
      <c r="B15" s="3" t="str">
        <f t="shared" si="0"/>
        <v>Fairfax/Tysons Corner, VA</v>
      </c>
      <c r="C15" s="3"/>
      <c r="D15" s="24" t="s">
        <v>16</v>
      </c>
      <c r="E15" s="27" t="s">
        <v>17</v>
      </c>
      <c r="F15" s="3"/>
      <c r="G15" s="238">
        <v>67.401855360443605</v>
      </c>
      <c r="H15" s="233">
        <v>114.47916474121899</v>
      </c>
      <c r="I15" s="233">
        <v>149.92455291127499</v>
      </c>
      <c r="J15" s="233">
        <v>140.05949399260601</v>
      </c>
      <c r="K15" s="233">
        <v>97.183937153419507</v>
      </c>
      <c r="L15" s="239">
        <v>113.809800831792</v>
      </c>
      <c r="M15" s="233"/>
      <c r="N15" s="240">
        <v>80.460218345656102</v>
      </c>
      <c r="O15" s="241">
        <v>81.735988909426894</v>
      </c>
      <c r="P15" s="242">
        <v>81.098103627541505</v>
      </c>
      <c r="Q15" s="233"/>
      <c r="R15" s="243">
        <v>104.463601630578</v>
      </c>
      <c r="S15" s="216"/>
      <c r="T15" s="217">
        <v>4.0970372361444403</v>
      </c>
      <c r="U15" s="211">
        <v>-8.7634776843618507</v>
      </c>
      <c r="V15" s="211">
        <v>-4.7769356368700802</v>
      </c>
      <c r="W15" s="211">
        <v>-7.6434087733265699</v>
      </c>
      <c r="X15" s="211">
        <v>-7.8974194771085999</v>
      </c>
      <c r="Y15" s="218">
        <v>-5.91707247605751</v>
      </c>
      <c r="Z15" s="211"/>
      <c r="AA15" s="219">
        <v>-14.922785054385001</v>
      </c>
      <c r="AB15" s="220">
        <v>-13.1542557752656</v>
      </c>
      <c r="AC15" s="221">
        <v>-14.040661528989901</v>
      </c>
      <c r="AD15" s="211"/>
      <c r="AE15" s="222">
        <v>-7.84874627360443</v>
      </c>
      <c r="AG15" s="238">
        <v>68.491695067005494</v>
      </c>
      <c r="AH15" s="233">
        <v>104.396411448706</v>
      </c>
      <c r="AI15" s="233">
        <v>140.93587540434299</v>
      </c>
      <c r="AJ15" s="233">
        <v>132.542366566543</v>
      </c>
      <c r="AK15" s="233">
        <v>90.4765997573937</v>
      </c>
      <c r="AL15" s="239">
        <v>107.36858964879799</v>
      </c>
      <c r="AM15" s="233"/>
      <c r="AN15" s="240">
        <v>85.111799329944503</v>
      </c>
      <c r="AO15" s="241">
        <v>84.982605707024007</v>
      </c>
      <c r="AP15" s="242">
        <v>85.047202518484198</v>
      </c>
      <c r="AQ15" s="233"/>
      <c r="AR15" s="243">
        <v>100.991050468708</v>
      </c>
      <c r="AS15" s="216"/>
      <c r="AT15" s="217">
        <v>10.2221290394516</v>
      </c>
      <c r="AU15" s="211">
        <v>6.0938504851387103</v>
      </c>
      <c r="AV15" s="211">
        <v>10.896463641546701</v>
      </c>
      <c r="AW15" s="211">
        <v>6.68317336924415</v>
      </c>
      <c r="AX15" s="211">
        <v>5.2971094873219897</v>
      </c>
      <c r="AY15" s="218">
        <v>7.8448645292353403</v>
      </c>
      <c r="AZ15" s="211"/>
      <c r="BA15" s="219">
        <v>6.4769817134864196</v>
      </c>
      <c r="BB15" s="220">
        <v>-2.2865156247414702</v>
      </c>
      <c r="BC15" s="221">
        <v>1.9104981568284101</v>
      </c>
      <c r="BD15" s="211"/>
      <c r="BE15" s="222">
        <v>6.3547440068282004</v>
      </c>
    </row>
    <row r="16" spans="1:57" x14ac:dyDescent="0.25">
      <c r="A16" s="21" t="s">
        <v>27</v>
      </c>
      <c r="B16" s="3" t="str">
        <f t="shared" si="0"/>
        <v>I-95 Fredericksburg, VA</v>
      </c>
      <c r="C16" s="3"/>
      <c r="D16" s="24" t="s">
        <v>16</v>
      </c>
      <c r="E16" s="27" t="s">
        <v>17</v>
      </c>
      <c r="F16" s="3"/>
      <c r="G16" s="238">
        <v>47.0854325488896</v>
      </c>
      <c r="H16" s="233">
        <v>57.448189150370098</v>
      </c>
      <c r="I16" s="233">
        <v>64.488781350126999</v>
      </c>
      <c r="J16" s="233">
        <v>66.025676720804299</v>
      </c>
      <c r="K16" s="233">
        <v>65.160365705446907</v>
      </c>
      <c r="L16" s="239">
        <v>60.041689095127602</v>
      </c>
      <c r="M16" s="233"/>
      <c r="N16" s="240">
        <v>89.164959672964301</v>
      </c>
      <c r="O16" s="241">
        <v>99.896461164512203</v>
      </c>
      <c r="P16" s="242">
        <v>94.530710418738195</v>
      </c>
      <c r="Q16" s="233"/>
      <c r="R16" s="243">
        <v>69.895695187587705</v>
      </c>
      <c r="S16" s="216"/>
      <c r="T16" s="217">
        <v>-1.5146968456090699</v>
      </c>
      <c r="U16" s="211">
        <v>-8.2269375327033103</v>
      </c>
      <c r="V16" s="211">
        <v>-8.7602873380936899</v>
      </c>
      <c r="W16" s="211">
        <v>-14.518364863438901</v>
      </c>
      <c r="X16" s="211">
        <v>-10.709288975016101</v>
      </c>
      <c r="Y16" s="218">
        <v>-9.3856523045512397</v>
      </c>
      <c r="Z16" s="211"/>
      <c r="AA16" s="219">
        <v>10.6350622690157</v>
      </c>
      <c r="AB16" s="220">
        <v>7.7236527884503303</v>
      </c>
      <c r="AC16" s="221">
        <v>9.0773968743675599</v>
      </c>
      <c r="AD16" s="211"/>
      <c r="AE16" s="222">
        <v>-3.04407229288634</v>
      </c>
      <c r="AG16" s="238">
        <v>41.453236106507497</v>
      </c>
      <c r="AH16" s="233">
        <v>50.977389514970703</v>
      </c>
      <c r="AI16" s="233">
        <v>57.908249917136203</v>
      </c>
      <c r="AJ16" s="233">
        <v>56.449523533311201</v>
      </c>
      <c r="AK16" s="233">
        <v>55.724778477516203</v>
      </c>
      <c r="AL16" s="239">
        <v>52.5026355098884</v>
      </c>
      <c r="AM16" s="233"/>
      <c r="AN16" s="240">
        <v>73.045682797480893</v>
      </c>
      <c r="AO16" s="241">
        <v>78.700181747873103</v>
      </c>
      <c r="AP16" s="242">
        <v>75.872932272677005</v>
      </c>
      <c r="AQ16" s="233"/>
      <c r="AR16" s="243">
        <v>59.179863156399399</v>
      </c>
      <c r="AS16" s="216"/>
      <c r="AT16" s="217">
        <v>-2.15998957710908</v>
      </c>
      <c r="AU16" s="211">
        <v>-2.6194940346273698</v>
      </c>
      <c r="AV16" s="211">
        <v>1.5606651654671599</v>
      </c>
      <c r="AW16" s="211">
        <v>-8.0667909889939793</v>
      </c>
      <c r="AX16" s="211">
        <v>-6.7500041145171803</v>
      </c>
      <c r="AY16" s="218">
        <v>-3.8049158240601799</v>
      </c>
      <c r="AZ16" s="211"/>
      <c r="BA16" s="219">
        <v>-0.19148478289062801</v>
      </c>
      <c r="BB16" s="220">
        <v>-0.40175219467177897</v>
      </c>
      <c r="BC16" s="221">
        <v>-0.30064678258549599</v>
      </c>
      <c r="BD16" s="211"/>
      <c r="BE16" s="222">
        <v>-2.5329238233736899</v>
      </c>
    </row>
    <row r="17" spans="1:70" x14ac:dyDescent="0.25">
      <c r="A17" s="21" t="s">
        <v>28</v>
      </c>
      <c r="B17" s="3" t="str">
        <f t="shared" si="0"/>
        <v>Dulles Airport Area, VA</v>
      </c>
      <c r="C17" s="3"/>
      <c r="D17" s="24" t="s">
        <v>16</v>
      </c>
      <c r="E17" s="27" t="s">
        <v>17</v>
      </c>
      <c r="F17" s="3"/>
      <c r="G17" s="238">
        <v>53.9446970678013</v>
      </c>
      <c r="H17" s="233">
        <v>94.406702432707405</v>
      </c>
      <c r="I17" s="233">
        <v>119.552514106003</v>
      </c>
      <c r="J17" s="233">
        <v>116.39016279715101</v>
      </c>
      <c r="K17" s="233">
        <v>92.730752936823606</v>
      </c>
      <c r="L17" s="239">
        <v>95.404965868097307</v>
      </c>
      <c r="M17" s="233"/>
      <c r="N17" s="240">
        <v>79.005983720284803</v>
      </c>
      <c r="O17" s="241">
        <v>73.172832300434706</v>
      </c>
      <c r="P17" s="242">
        <v>76.089408010359804</v>
      </c>
      <c r="Q17" s="233"/>
      <c r="R17" s="243">
        <v>89.886235051600806</v>
      </c>
      <c r="S17" s="216"/>
      <c r="T17" s="217">
        <v>-12.1101178020141</v>
      </c>
      <c r="U17" s="211">
        <v>-8.5216764609325395</v>
      </c>
      <c r="V17" s="211">
        <v>2.0228959869597198</v>
      </c>
      <c r="W17" s="211">
        <v>2.76136424324116</v>
      </c>
      <c r="X17" s="211">
        <v>5.62180051118869</v>
      </c>
      <c r="Y17" s="218">
        <v>-1.1999626955787901</v>
      </c>
      <c r="Z17" s="211"/>
      <c r="AA17" s="219">
        <v>-1.46193520580033E-2</v>
      </c>
      <c r="AB17" s="220">
        <v>-15.024875812422501</v>
      </c>
      <c r="AC17" s="221">
        <v>-7.84214213971575</v>
      </c>
      <c r="AD17" s="211"/>
      <c r="AE17" s="222">
        <v>-2.8927134751386299</v>
      </c>
      <c r="AG17" s="238">
        <v>59.815350106373103</v>
      </c>
      <c r="AH17" s="233">
        <v>92.370546434187403</v>
      </c>
      <c r="AI17" s="233">
        <v>116.10196258440401</v>
      </c>
      <c r="AJ17" s="233">
        <v>109.689244288224</v>
      </c>
      <c r="AK17" s="233">
        <v>83.6415967533068</v>
      </c>
      <c r="AL17" s="239">
        <v>92.323740033299401</v>
      </c>
      <c r="AM17" s="233"/>
      <c r="AN17" s="240">
        <v>71.3522893349366</v>
      </c>
      <c r="AO17" s="241">
        <v>73.667173018222101</v>
      </c>
      <c r="AP17" s="242">
        <v>72.509731176579393</v>
      </c>
      <c r="AQ17" s="233"/>
      <c r="AR17" s="243">
        <v>86.662594645665095</v>
      </c>
      <c r="AS17" s="216"/>
      <c r="AT17" s="217">
        <v>3.7266408200355401</v>
      </c>
      <c r="AU17" s="211">
        <v>6.9356307385779399</v>
      </c>
      <c r="AV17" s="211">
        <v>16.2855991325074</v>
      </c>
      <c r="AW17" s="211">
        <v>12.965824069788599</v>
      </c>
      <c r="AX17" s="211">
        <v>8.7448539963101393</v>
      </c>
      <c r="AY17" s="218">
        <v>10.460744911518599</v>
      </c>
      <c r="AZ17" s="211"/>
      <c r="BA17" s="219">
        <v>-2.14598329703183</v>
      </c>
      <c r="BB17" s="220">
        <v>-4.7627874490284903</v>
      </c>
      <c r="BC17" s="221">
        <v>-3.4929941644040299</v>
      </c>
      <c r="BD17" s="211"/>
      <c r="BE17" s="222">
        <v>6.77029954527075</v>
      </c>
    </row>
    <row r="18" spans="1:70" x14ac:dyDescent="0.25">
      <c r="A18" s="21" t="s">
        <v>29</v>
      </c>
      <c r="B18" s="3" t="str">
        <f t="shared" si="0"/>
        <v>Williamsburg, VA</v>
      </c>
      <c r="C18" s="3"/>
      <c r="D18" s="24" t="s">
        <v>16</v>
      </c>
      <c r="E18" s="27" t="s">
        <v>17</v>
      </c>
      <c r="F18" s="3"/>
      <c r="G18" s="238">
        <v>32.639956441393799</v>
      </c>
      <c r="H18" s="233">
        <v>41.8457748152059</v>
      </c>
      <c r="I18" s="233">
        <v>42.892406282998898</v>
      </c>
      <c r="J18" s="233">
        <v>38.261112724392802</v>
      </c>
      <c r="K18" s="233">
        <v>42.992035374868003</v>
      </c>
      <c r="L18" s="239">
        <v>39.726257127771902</v>
      </c>
      <c r="M18" s="233"/>
      <c r="N18" s="240">
        <v>85.839349260823596</v>
      </c>
      <c r="O18" s="241">
        <v>103.033966473072</v>
      </c>
      <c r="P18" s="242">
        <v>94.436657866948195</v>
      </c>
      <c r="Q18" s="233"/>
      <c r="R18" s="243">
        <v>55.357800196108002</v>
      </c>
      <c r="S18" s="216"/>
      <c r="T18" s="217">
        <v>-13.611653148347999</v>
      </c>
      <c r="U18" s="211">
        <v>1.0485156025000899</v>
      </c>
      <c r="V18" s="211">
        <v>-3.5871667103439</v>
      </c>
      <c r="W18" s="211">
        <v>-21.745900713015299</v>
      </c>
      <c r="X18" s="211">
        <v>-13.919160415335</v>
      </c>
      <c r="Y18" s="218">
        <v>-10.735490688543999</v>
      </c>
      <c r="Z18" s="211"/>
      <c r="AA18" s="219">
        <v>2.4535414010479601</v>
      </c>
      <c r="AB18" s="220">
        <v>5.8761180116195604</v>
      </c>
      <c r="AC18" s="221">
        <v>4.2926987591507402</v>
      </c>
      <c r="AD18" s="211"/>
      <c r="AE18" s="222">
        <v>-3.9925150759356298</v>
      </c>
      <c r="AG18" s="238">
        <v>35.360062038014703</v>
      </c>
      <c r="AH18" s="233">
        <v>33.419066789862697</v>
      </c>
      <c r="AI18" s="233">
        <v>31.7645135955649</v>
      </c>
      <c r="AJ18" s="233">
        <v>30.343140509503598</v>
      </c>
      <c r="AK18" s="233">
        <v>35.021708355332599</v>
      </c>
      <c r="AL18" s="239">
        <v>33.181698257655697</v>
      </c>
      <c r="AM18" s="233"/>
      <c r="AN18" s="240">
        <v>71.949952481520498</v>
      </c>
      <c r="AO18" s="241">
        <v>91.728001913938698</v>
      </c>
      <c r="AP18" s="242">
        <v>81.838977197729605</v>
      </c>
      <c r="AQ18" s="233"/>
      <c r="AR18" s="243">
        <v>47.083777954819702</v>
      </c>
      <c r="AS18" s="216"/>
      <c r="AT18" s="217">
        <v>-10.1255980730273</v>
      </c>
      <c r="AU18" s="211">
        <v>-0.53514145891766896</v>
      </c>
      <c r="AV18" s="211">
        <v>-7.3150332132382303</v>
      </c>
      <c r="AW18" s="211">
        <v>-18.1771351276847</v>
      </c>
      <c r="AX18" s="211">
        <v>-15.506867610427401</v>
      </c>
      <c r="AY18" s="218">
        <v>-10.680551833383699</v>
      </c>
      <c r="AZ18" s="211"/>
      <c r="BA18" s="219">
        <v>-14.562077567275299</v>
      </c>
      <c r="BB18" s="220">
        <v>-1.87480000582503</v>
      </c>
      <c r="BC18" s="221">
        <v>-7.88759252279044</v>
      </c>
      <c r="BD18" s="211"/>
      <c r="BE18" s="222">
        <v>-9.3071866153076996</v>
      </c>
    </row>
    <row r="19" spans="1:70" x14ac:dyDescent="0.25">
      <c r="A19" s="21" t="s">
        <v>30</v>
      </c>
      <c r="B19" s="3" t="str">
        <f t="shared" si="0"/>
        <v>Virginia Beach, VA</v>
      </c>
      <c r="C19" s="3"/>
      <c r="D19" s="24" t="s">
        <v>16</v>
      </c>
      <c r="E19" s="27" t="s">
        <v>17</v>
      </c>
      <c r="F19" s="3"/>
      <c r="G19" s="238">
        <v>42.426860230637303</v>
      </c>
      <c r="H19" s="233">
        <v>54.435373881876203</v>
      </c>
      <c r="I19" s="233">
        <v>50.296934135889003</v>
      </c>
      <c r="J19" s="233">
        <v>53.102062139629098</v>
      </c>
      <c r="K19" s="233">
        <v>60.204719370422303</v>
      </c>
      <c r="L19" s="239">
        <v>52.093189951690803</v>
      </c>
      <c r="M19" s="233"/>
      <c r="N19" s="240">
        <v>130.78464513012301</v>
      </c>
      <c r="O19" s="241">
        <v>131.03865688016199</v>
      </c>
      <c r="P19" s="242">
        <v>130.91165100514201</v>
      </c>
      <c r="Q19" s="233"/>
      <c r="R19" s="243">
        <v>74.612750252677003</v>
      </c>
      <c r="S19" s="216"/>
      <c r="T19" s="217">
        <v>8.2709177110316894</v>
      </c>
      <c r="U19" s="211">
        <v>19.994118225501701</v>
      </c>
      <c r="V19" s="211">
        <v>7.4911845846043601</v>
      </c>
      <c r="W19" s="211">
        <v>-2.0594709433489302</v>
      </c>
      <c r="X19" s="211">
        <v>-1.8774543372263398E-2</v>
      </c>
      <c r="Y19" s="218">
        <v>5.9764255986374897</v>
      </c>
      <c r="Z19" s="211"/>
      <c r="AA19" s="219">
        <v>23.836709201378799</v>
      </c>
      <c r="AB19" s="220">
        <v>14.461418833533701</v>
      </c>
      <c r="AC19" s="221">
        <v>18.960098850965</v>
      </c>
      <c r="AD19" s="211"/>
      <c r="AE19" s="222">
        <v>12.1103613182594</v>
      </c>
      <c r="AG19" s="238">
        <v>40.525067786133299</v>
      </c>
      <c r="AH19" s="233">
        <v>45.688931349659399</v>
      </c>
      <c r="AI19" s="233">
        <v>47.829157291666597</v>
      </c>
      <c r="AJ19" s="233">
        <v>47.656366483191199</v>
      </c>
      <c r="AK19" s="233">
        <v>52.168673143544801</v>
      </c>
      <c r="AL19" s="239">
        <v>46.770459124418501</v>
      </c>
      <c r="AM19" s="233"/>
      <c r="AN19" s="240">
        <v>96.009561063427597</v>
      </c>
      <c r="AO19" s="241">
        <v>101.086772354647</v>
      </c>
      <c r="AP19" s="242">
        <v>98.553552506580701</v>
      </c>
      <c r="AQ19" s="233"/>
      <c r="AR19" s="243">
        <v>61.601839102095198</v>
      </c>
      <c r="AS19" s="216"/>
      <c r="AT19" s="217">
        <v>-5.8340957136137996</v>
      </c>
      <c r="AU19" s="211">
        <v>-1.85932336717167</v>
      </c>
      <c r="AV19" s="211">
        <v>-2.03634043313015</v>
      </c>
      <c r="AW19" s="211">
        <v>-12.2874405783505</v>
      </c>
      <c r="AX19" s="211">
        <v>-17.554856429767099</v>
      </c>
      <c r="AY19" s="218">
        <v>-8.6596455412432203</v>
      </c>
      <c r="AZ19" s="211"/>
      <c r="BA19" s="219">
        <v>-4.8007409858145502</v>
      </c>
      <c r="BB19" s="220">
        <v>-2.9311521062087</v>
      </c>
      <c r="BC19" s="221">
        <v>-3.84569757066846</v>
      </c>
      <c r="BD19" s="211"/>
      <c r="BE19" s="222">
        <v>-6.4952707300776797</v>
      </c>
    </row>
    <row r="20" spans="1:70" x14ac:dyDescent="0.25">
      <c r="A20" s="34" t="s">
        <v>31</v>
      </c>
      <c r="B20" s="3" t="str">
        <f t="shared" si="0"/>
        <v>Norfolk/Portsmouth, VA</v>
      </c>
      <c r="C20" s="3"/>
      <c r="D20" s="24" t="s">
        <v>16</v>
      </c>
      <c r="E20" s="27" t="s">
        <v>17</v>
      </c>
      <c r="F20" s="3"/>
      <c r="G20" s="238">
        <v>59.194302474552401</v>
      </c>
      <c r="H20" s="233">
        <v>70.951481958581894</v>
      </c>
      <c r="I20" s="233">
        <v>75.1359985608985</v>
      </c>
      <c r="J20" s="233">
        <v>75.038422218322196</v>
      </c>
      <c r="K20" s="233">
        <v>72.647695665145605</v>
      </c>
      <c r="L20" s="239">
        <v>70.593580175500094</v>
      </c>
      <c r="M20" s="233"/>
      <c r="N20" s="240">
        <v>86.828229448929406</v>
      </c>
      <c r="O20" s="241">
        <v>79.035176237276204</v>
      </c>
      <c r="P20" s="242">
        <v>82.931702843102798</v>
      </c>
      <c r="Q20" s="233"/>
      <c r="R20" s="243">
        <v>74.118758080529503</v>
      </c>
      <c r="S20" s="216"/>
      <c r="T20" s="217">
        <v>5.9049969619574796</v>
      </c>
      <c r="U20" s="211">
        <v>14.8434363749013</v>
      </c>
      <c r="V20" s="211">
        <v>8.4479452505437198</v>
      </c>
      <c r="W20" s="211">
        <v>-1.5684205098990101</v>
      </c>
      <c r="X20" s="211">
        <v>-9.12485954211669</v>
      </c>
      <c r="Y20" s="218">
        <v>2.8658322028924799</v>
      </c>
      <c r="Z20" s="211"/>
      <c r="AA20" s="219">
        <v>-0.32653260617705698</v>
      </c>
      <c r="AB20" s="220">
        <v>-10.8713903783581</v>
      </c>
      <c r="AC20" s="221">
        <v>-5.6458331200156202</v>
      </c>
      <c r="AD20" s="211"/>
      <c r="AE20" s="222">
        <v>-1.75462603448533E-2</v>
      </c>
      <c r="AG20" s="238">
        <v>55.9988188531063</v>
      </c>
      <c r="AH20" s="233">
        <v>65.144675232537693</v>
      </c>
      <c r="AI20" s="233">
        <v>67.571340031589997</v>
      </c>
      <c r="AJ20" s="233">
        <v>68.430050289575206</v>
      </c>
      <c r="AK20" s="233">
        <v>65.068871871709305</v>
      </c>
      <c r="AL20" s="239">
        <v>64.442751255703698</v>
      </c>
      <c r="AM20" s="233"/>
      <c r="AN20" s="240">
        <v>82.818645292207705</v>
      </c>
      <c r="AO20" s="241">
        <v>83.552182248157195</v>
      </c>
      <c r="AP20" s="242">
        <v>83.185413770182507</v>
      </c>
      <c r="AQ20" s="233"/>
      <c r="AR20" s="243">
        <v>69.797797688411904</v>
      </c>
      <c r="AS20" s="216"/>
      <c r="AT20" s="217">
        <v>13.0591157968902</v>
      </c>
      <c r="AU20" s="211">
        <v>10.983364023051401</v>
      </c>
      <c r="AV20" s="211">
        <v>5.1321227896482897</v>
      </c>
      <c r="AW20" s="211">
        <v>2.6865904159848499</v>
      </c>
      <c r="AX20" s="211">
        <v>-4.8033787820236302</v>
      </c>
      <c r="AY20" s="218">
        <v>4.7874026292881204</v>
      </c>
      <c r="AZ20" s="211"/>
      <c r="BA20" s="219">
        <v>-2.0000732061497701</v>
      </c>
      <c r="BB20" s="220">
        <v>-7.4967574871307603</v>
      </c>
      <c r="BC20" s="221">
        <v>-4.8398205962723502</v>
      </c>
      <c r="BD20" s="211"/>
      <c r="BE20" s="222">
        <v>1.2977437251367601</v>
      </c>
    </row>
    <row r="21" spans="1:70" x14ac:dyDescent="0.25">
      <c r="A21" s="35" t="s">
        <v>32</v>
      </c>
      <c r="B21" s="3" t="str">
        <f t="shared" si="0"/>
        <v>Newport News/Hampton, VA</v>
      </c>
      <c r="C21" s="3"/>
      <c r="D21" s="24" t="s">
        <v>16</v>
      </c>
      <c r="E21" s="27" t="s">
        <v>17</v>
      </c>
      <c r="F21" s="3"/>
      <c r="G21" s="238">
        <v>40.710740430046599</v>
      </c>
      <c r="H21" s="233">
        <v>48.384600976092699</v>
      </c>
      <c r="I21" s="233">
        <v>51.294091300042403</v>
      </c>
      <c r="J21" s="233">
        <v>52.578326736454898</v>
      </c>
      <c r="K21" s="233">
        <v>50.2204011882868</v>
      </c>
      <c r="L21" s="239">
        <v>48.637632126184698</v>
      </c>
      <c r="M21" s="233"/>
      <c r="N21" s="240">
        <v>60.681452822181299</v>
      </c>
      <c r="O21" s="241">
        <v>61.397472131843202</v>
      </c>
      <c r="P21" s="242">
        <v>61.0394624770123</v>
      </c>
      <c r="Q21" s="233"/>
      <c r="R21" s="243">
        <v>52.181012226421103</v>
      </c>
      <c r="S21" s="216"/>
      <c r="T21" s="217">
        <v>0.55593147470815996</v>
      </c>
      <c r="U21" s="211">
        <v>-4.4016539176078897</v>
      </c>
      <c r="V21" s="211">
        <v>-7.1876215904925802</v>
      </c>
      <c r="W21" s="211">
        <v>-1.4635068912967899</v>
      </c>
      <c r="X21" s="211">
        <v>-5.1815570087724598</v>
      </c>
      <c r="Y21" s="218">
        <v>-3.75971521718327</v>
      </c>
      <c r="Z21" s="211"/>
      <c r="AA21" s="219">
        <v>14.7048851065429</v>
      </c>
      <c r="AB21" s="220">
        <v>7.7381225699674099</v>
      </c>
      <c r="AC21" s="221">
        <v>11.091999728809499</v>
      </c>
      <c r="AD21" s="211"/>
      <c r="AE21" s="222">
        <v>0.74152833785439498</v>
      </c>
      <c r="AG21" s="238">
        <v>37.650534584099503</v>
      </c>
      <c r="AH21" s="233">
        <v>45.556554355319498</v>
      </c>
      <c r="AI21" s="233">
        <v>51.644815203216801</v>
      </c>
      <c r="AJ21" s="233">
        <v>57.332282492035198</v>
      </c>
      <c r="AK21" s="233">
        <v>57.280629590228003</v>
      </c>
      <c r="AL21" s="239">
        <v>49.892963244979804</v>
      </c>
      <c r="AM21" s="233"/>
      <c r="AN21" s="240">
        <v>68.143697724725996</v>
      </c>
      <c r="AO21" s="241">
        <v>67.578777798448101</v>
      </c>
      <c r="AP21" s="242">
        <v>67.861237761587105</v>
      </c>
      <c r="AQ21" s="233"/>
      <c r="AR21" s="243">
        <v>55.026755964010398</v>
      </c>
      <c r="AS21" s="216"/>
      <c r="AT21" s="217">
        <v>0.52539583369967002</v>
      </c>
      <c r="AU21" s="211">
        <v>-2.6074051429626199</v>
      </c>
      <c r="AV21" s="211">
        <v>-3.3001720872546398</v>
      </c>
      <c r="AW21" s="211">
        <v>-0.108481418745911</v>
      </c>
      <c r="AX21" s="211">
        <v>-3.6658807542430898</v>
      </c>
      <c r="AY21" s="218">
        <v>-1.97546621587864</v>
      </c>
      <c r="AZ21" s="211"/>
      <c r="BA21" s="219">
        <v>-4.1430778325607402</v>
      </c>
      <c r="BB21" s="220">
        <v>-3.1215942214050498</v>
      </c>
      <c r="BC21" s="221">
        <v>-3.6371686849792901</v>
      </c>
      <c r="BD21" s="211"/>
      <c r="BE21" s="222">
        <v>-2.5974750573792398</v>
      </c>
    </row>
    <row r="22" spans="1:70" x14ac:dyDescent="0.25">
      <c r="A22" s="36" t="s">
        <v>33</v>
      </c>
      <c r="B22" s="3" t="str">
        <f t="shared" si="0"/>
        <v>Chesapeake/Suffolk, VA</v>
      </c>
      <c r="C22" s="3"/>
      <c r="D22" s="25" t="s">
        <v>16</v>
      </c>
      <c r="E22" s="28" t="s">
        <v>17</v>
      </c>
      <c r="F22" s="3"/>
      <c r="G22" s="244">
        <v>45.475481111855302</v>
      </c>
      <c r="H22" s="245">
        <v>58.241861135298002</v>
      </c>
      <c r="I22" s="245">
        <v>62.101821885465498</v>
      </c>
      <c r="J22" s="245">
        <v>64.165156999330193</v>
      </c>
      <c r="K22" s="245">
        <v>63.215389233087699</v>
      </c>
      <c r="L22" s="246">
        <v>58.639942073007298</v>
      </c>
      <c r="M22" s="233"/>
      <c r="N22" s="247">
        <v>79.535409243134595</v>
      </c>
      <c r="O22" s="248">
        <v>82.331799732082999</v>
      </c>
      <c r="P22" s="249">
        <v>80.933604487608804</v>
      </c>
      <c r="Q22" s="233"/>
      <c r="R22" s="250">
        <v>65.009559905750606</v>
      </c>
      <c r="S22" s="216"/>
      <c r="T22" s="223">
        <v>-6.5486981015265497</v>
      </c>
      <c r="U22" s="224">
        <v>-3.58735466439179</v>
      </c>
      <c r="V22" s="224">
        <v>-1.34752565883077</v>
      </c>
      <c r="W22" s="224">
        <v>5.1331502386908703</v>
      </c>
      <c r="X22" s="224">
        <v>9.5400999476164401</v>
      </c>
      <c r="Y22" s="225">
        <v>0.83791811989932297</v>
      </c>
      <c r="Z22" s="211"/>
      <c r="AA22" s="226">
        <v>13.0224719313692</v>
      </c>
      <c r="AB22" s="227">
        <v>6.0951008109601199</v>
      </c>
      <c r="AC22" s="228">
        <v>9.3895368356677107</v>
      </c>
      <c r="AD22" s="211"/>
      <c r="AE22" s="229">
        <v>3.72213289138084</v>
      </c>
      <c r="AG22" s="244">
        <v>45.951679353650299</v>
      </c>
      <c r="AH22" s="245">
        <v>56.2814156647689</v>
      </c>
      <c r="AI22" s="245">
        <v>58.717985762726002</v>
      </c>
      <c r="AJ22" s="245">
        <v>58.923504717849902</v>
      </c>
      <c r="AK22" s="245">
        <v>55.548276795880703</v>
      </c>
      <c r="AL22" s="246">
        <v>55.084572458975202</v>
      </c>
      <c r="AM22" s="233"/>
      <c r="AN22" s="247">
        <v>67.327126347957105</v>
      </c>
      <c r="AO22" s="248">
        <v>69.963954324346901</v>
      </c>
      <c r="AP22" s="249">
        <v>68.645540336151996</v>
      </c>
      <c r="AQ22" s="233"/>
      <c r="AR22" s="250">
        <v>58.959134709597102</v>
      </c>
      <c r="AS22" s="216"/>
      <c r="AT22" s="223">
        <v>-2.18823882399436</v>
      </c>
      <c r="AU22" s="224">
        <v>-0.43747973457250799</v>
      </c>
      <c r="AV22" s="224">
        <v>-3.9383681370028301</v>
      </c>
      <c r="AW22" s="224">
        <v>-4.8460607822875801</v>
      </c>
      <c r="AX22" s="224">
        <v>-3.04046296443402</v>
      </c>
      <c r="AY22" s="225">
        <v>-2.9682932966095299</v>
      </c>
      <c r="AZ22" s="211"/>
      <c r="BA22" s="226">
        <v>0.51920283757769703</v>
      </c>
      <c r="BB22" s="227">
        <v>-2.7447900450902001</v>
      </c>
      <c r="BC22" s="228">
        <v>-1.1710532867591099</v>
      </c>
      <c r="BD22" s="211"/>
      <c r="BE22" s="229">
        <v>-2.3777333605001698</v>
      </c>
    </row>
    <row r="23" spans="1:70" ht="13" x14ac:dyDescent="0.3">
      <c r="A23" s="35" t="s">
        <v>105</v>
      </c>
      <c r="B23" s="3" t="s">
        <v>105</v>
      </c>
      <c r="C23" s="9"/>
      <c r="D23" s="23" t="s">
        <v>16</v>
      </c>
      <c r="E23" s="26" t="s">
        <v>17</v>
      </c>
      <c r="F23" s="3"/>
      <c r="G23" s="230">
        <v>47.1022463284379</v>
      </c>
      <c r="H23" s="231">
        <v>85.875977970627503</v>
      </c>
      <c r="I23" s="231">
        <v>114.38779038718199</v>
      </c>
      <c r="J23" s="231">
        <v>139.44241655540699</v>
      </c>
      <c r="K23" s="231">
        <v>169.731031375166</v>
      </c>
      <c r="L23" s="232">
        <v>111.307892523364</v>
      </c>
      <c r="M23" s="233"/>
      <c r="N23" s="234">
        <v>198.820881174899</v>
      </c>
      <c r="O23" s="235">
        <v>198.56050734312399</v>
      </c>
      <c r="P23" s="236">
        <v>198.69069425901199</v>
      </c>
      <c r="Q23" s="233"/>
      <c r="R23" s="237">
        <v>136.27440730497801</v>
      </c>
      <c r="S23" s="216"/>
      <c r="T23" s="208">
        <v>-49.407667991062297</v>
      </c>
      <c r="U23" s="209">
        <v>-40.897616692864602</v>
      </c>
      <c r="V23" s="209">
        <v>-27.520513810131899</v>
      </c>
      <c r="W23" s="209">
        <v>20.079090130654599</v>
      </c>
      <c r="X23" s="209">
        <v>58.717286071836597</v>
      </c>
      <c r="Y23" s="210">
        <v>-10.132300002675899</v>
      </c>
      <c r="Z23" s="211"/>
      <c r="AA23" s="212">
        <v>38.683482876947998</v>
      </c>
      <c r="AB23" s="213">
        <v>30.746301958810001</v>
      </c>
      <c r="AC23" s="214">
        <v>34.600579100751098</v>
      </c>
      <c r="AD23" s="211"/>
      <c r="AE23" s="215">
        <v>4.3086370379738099</v>
      </c>
      <c r="AF23" s="40"/>
      <c r="AG23" s="230">
        <v>59.294056241655497</v>
      </c>
      <c r="AH23" s="231">
        <v>93.4737575100133</v>
      </c>
      <c r="AI23" s="231">
        <v>116.149466789052</v>
      </c>
      <c r="AJ23" s="231">
        <v>123.16245076769</v>
      </c>
      <c r="AK23" s="231">
        <v>131.49891855807701</v>
      </c>
      <c r="AL23" s="232">
        <v>104.715729973297</v>
      </c>
      <c r="AM23" s="233"/>
      <c r="AN23" s="234">
        <v>162.60296144859799</v>
      </c>
      <c r="AO23" s="235">
        <v>159.011621328437</v>
      </c>
      <c r="AP23" s="236">
        <v>160.807291388518</v>
      </c>
      <c r="AQ23" s="233"/>
      <c r="AR23" s="237">
        <v>120.741890377646</v>
      </c>
      <c r="AS23" s="216"/>
      <c r="AT23" s="208">
        <v>-19.737497622046199</v>
      </c>
      <c r="AU23" s="209">
        <v>-9.94238759115715</v>
      </c>
      <c r="AV23" s="209">
        <v>-10.2193713109094</v>
      </c>
      <c r="AW23" s="209">
        <v>19.964730025577499</v>
      </c>
      <c r="AX23" s="209">
        <v>34.827495991685701</v>
      </c>
      <c r="AY23" s="210">
        <v>3.2219972503543901</v>
      </c>
      <c r="AZ23" s="211"/>
      <c r="BA23" s="212">
        <v>14.967302471912699</v>
      </c>
      <c r="BB23" s="213">
        <v>-3.7837570724491401</v>
      </c>
      <c r="BC23" s="214">
        <v>4.86328666027332</v>
      </c>
      <c r="BD23" s="211"/>
      <c r="BE23" s="215">
        <v>3.8404520917157199</v>
      </c>
      <c r="BF23" s="40"/>
      <c r="BG23" s="41"/>
      <c r="BH23" s="41"/>
      <c r="BI23" s="41"/>
      <c r="BJ23" s="41"/>
      <c r="BK23" s="41"/>
      <c r="BL23" s="41"/>
      <c r="BM23" s="41"/>
      <c r="BN23" s="41"/>
      <c r="BO23" s="41"/>
      <c r="BP23" s="41"/>
      <c r="BQ23" s="41"/>
      <c r="BR23" s="41"/>
    </row>
    <row r="24" spans="1:70" x14ac:dyDescent="0.25">
      <c r="A24" s="35" t="s">
        <v>43</v>
      </c>
      <c r="B24" s="3" t="str">
        <f t="shared" si="0"/>
        <v>Richmond North/Glen Allen, VA</v>
      </c>
      <c r="C24" s="10"/>
      <c r="D24" s="24" t="s">
        <v>16</v>
      </c>
      <c r="E24" s="27" t="s">
        <v>17</v>
      </c>
      <c r="F24" s="3"/>
      <c r="G24" s="238">
        <v>38.910626934097401</v>
      </c>
      <c r="H24" s="233">
        <v>61.316356446991399</v>
      </c>
      <c r="I24" s="233">
        <v>73.6277707736389</v>
      </c>
      <c r="J24" s="233">
        <v>76.748786246418305</v>
      </c>
      <c r="K24" s="233">
        <v>70.065986246418305</v>
      </c>
      <c r="L24" s="239">
        <v>64.1339053295128</v>
      </c>
      <c r="M24" s="233"/>
      <c r="N24" s="240">
        <v>127.35248939828</v>
      </c>
      <c r="O24" s="241">
        <v>130.218242979942</v>
      </c>
      <c r="P24" s="242">
        <v>128.78536618911099</v>
      </c>
      <c r="Q24" s="233"/>
      <c r="R24" s="243">
        <v>82.605751289398199</v>
      </c>
      <c r="S24" s="216"/>
      <c r="T24" s="217">
        <v>-5.8354057455139401</v>
      </c>
      <c r="U24" s="211">
        <v>-1.7788296223903299</v>
      </c>
      <c r="V24" s="211">
        <v>-2.6426471232879498</v>
      </c>
      <c r="W24" s="211">
        <v>-1.51098835258044</v>
      </c>
      <c r="X24" s="211">
        <v>-0.79189149145804305</v>
      </c>
      <c r="Y24" s="218">
        <v>-2.2130068649708599</v>
      </c>
      <c r="Z24" s="211"/>
      <c r="AA24" s="219">
        <v>6.2580584209152601</v>
      </c>
      <c r="AB24" s="220">
        <v>10.4524389137901</v>
      </c>
      <c r="AC24" s="221">
        <v>8.3379878431186398</v>
      </c>
      <c r="AD24" s="211"/>
      <c r="AE24" s="222">
        <v>2.2214759346969899</v>
      </c>
      <c r="AF24" s="40"/>
      <c r="AG24" s="238">
        <v>39.001707449856703</v>
      </c>
      <c r="AH24" s="233">
        <v>54.139718624641802</v>
      </c>
      <c r="AI24" s="233">
        <v>64.258179369627499</v>
      </c>
      <c r="AJ24" s="233">
        <v>65.980404011461303</v>
      </c>
      <c r="AK24" s="233">
        <v>55.898759025787903</v>
      </c>
      <c r="AL24" s="239">
        <v>55.855753696275002</v>
      </c>
      <c r="AM24" s="233"/>
      <c r="AN24" s="240">
        <v>86.840490830945498</v>
      </c>
      <c r="AO24" s="241">
        <v>93.208867048710601</v>
      </c>
      <c r="AP24" s="242">
        <v>90.024678939827993</v>
      </c>
      <c r="AQ24" s="233"/>
      <c r="AR24" s="243">
        <v>65.618303765861597</v>
      </c>
      <c r="AS24" s="216"/>
      <c r="AT24" s="217">
        <v>-0.35856898895453898</v>
      </c>
      <c r="AU24" s="211">
        <v>-2.97903440018335</v>
      </c>
      <c r="AV24" s="211">
        <v>-5.1164386680731102</v>
      </c>
      <c r="AW24" s="211">
        <v>-2.4433858184304702</v>
      </c>
      <c r="AX24" s="211">
        <v>-7.4101754637711297</v>
      </c>
      <c r="AY24" s="218">
        <v>-3.9198617272625702</v>
      </c>
      <c r="AZ24" s="211"/>
      <c r="BA24" s="219">
        <v>-14.507909632830399</v>
      </c>
      <c r="BB24" s="220">
        <v>-13.7439104437682</v>
      </c>
      <c r="BC24" s="221">
        <v>-14.1117153076697</v>
      </c>
      <c r="BD24" s="211"/>
      <c r="BE24" s="222">
        <v>-8.1975895510399397</v>
      </c>
      <c r="BF24" s="40"/>
      <c r="BG24" s="41"/>
      <c r="BH24" s="41"/>
      <c r="BI24" s="41"/>
      <c r="BJ24" s="41"/>
      <c r="BK24" s="41"/>
      <c r="BL24" s="41"/>
      <c r="BM24" s="41"/>
      <c r="BN24" s="41"/>
      <c r="BO24" s="41"/>
      <c r="BP24" s="41"/>
      <c r="BQ24" s="41"/>
      <c r="BR24" s="41"/>
    </row>
    <row r="25" spans="1:70" x14ac:dyDescent="0.25">
      <c r="A25" s="35" t="s">
        <v>44</v>
      </c>
      <c r="B25" s="3" t="str">
        <f t="shared" si="0"/>
        <v>Richmond West/Midlothian, VA</v>
      </c>
      <c r="C25" s="3"/>
      <c r="D25" s="24" t="s">
        <v>16</v>
      </c>
      <c r="E25" s="27" t="s">
        <v>17</v>
      </c>
      <c r="F25" s="3"/>
      <c r="G25" s="238">
        <v>52.578883371298403</v>
      </c>
      <c r="H25" s="233">
        <v>65.514429271070597</v>
      </c>
      <c r="I25" s="233">
        <v>61.2831943052391</v>
      </c>
      <c r="J25" s="233">
        <v>53.805962357630897</v>
      </c>
      <c r="K25" s="233">
        <v>58.8880163439635</v>
      </c>
      <c r="L25" s="239">
        <v>58.414097129840499</v>
      </c>
      <c r="M25" s="233"/>
      <c r="N25" s="240">
        <v>115.16788428245999</v>
      </c>
      <c r="O25" s="241">
        <v>115.76009777904299</v>
      </c>
      <c r="P25" s="242">
        <v>115.463991030751</v>
      </c>
      <c r="Q25" s="233"/>
      <c r="R25" s="243">
        <v>74.714066815815102</v>
      </c>
      <c r="S25" s="216"/>
      <c r="T25" s="217">
        <v>19.596699187747401</v>
      </c>
      <c r="U25" s="211">
        <v>9.07616580753505</v>
      </c>
      <c r="V25" s="211">
        <v>16.146362695494101</v>
      </c>
      <c r="W25" s="211">
        <v>-12.3794174884708</v>
      </c>
      <c r="X25" s="211">
        <v>2.2514366226859401</v>
      </c>
      <c r="Y25" s="218">
        <v>5.9033901014694097</v>
      </c>
      <c r="Z25" s="211"/>
      <c r="AA25" s="219">
        <v>23.254514914798701</v>
      </c>
      <c r="AB25" s="220">
        <v>14.255956404341299</v>
      </c>
      <c r="AC25" s="221">
        <v>18.573250785768501</v>
      </c>
      <c r="AD25" s="211"/>
      <c r="AE25" s="222">
        <v>11.147362769923699</v>
      </c>
      <c r="AF25" s="40"/>
      <c r="AG25" s="238">
        <v>40.048636460706099</v>
      </c>
      <c r="AH25" s="233">
        <v>51.513721746867802</v>
      </c>
      <c r="AI25" s="233">
        <v>53.178876900626399</v>
      </c>
      <c r="AJ25" s="233">
        <v>56.903887094248198</v>
      </c>
      <c r="AK25" s="233">
        <v>54.209827028758497</v>
      </c>
      <c r="AL25" s="239">
        <v>51.170989846241397</v>
      </c>
      <c r="AM25" s="233"/>
      <c r="AN25" s="240">
        <v>77.857322679384893</v>
      </c>
      <c r="AO25" s="241">
        <v>79.768959809225507</v>
      </c>
      <c r="AP25" s="242">
        <v>78.8131412443052</v>
      </c>
      <c r="AQ25" s="233"/>
      <c r="AR25" s="243">
        <v>59.068747388545297</v>
      </c>
      <c r="AS25" s="216"/>
      <c r="AT25" s="217">
        <v>8.3343976622648608</v>
      </c>
      <c r="AU25" s="211">
        <v>6.7925675950556199</v>
      </c>
      <c r="AV25" s="211">
        <v>6.8519081424806902</v>
      </c>
      <c r="AW25" s="211">
        <v>2.50451411852554</v>
      </c>
      <c r="AX25" s="211">
        <v>4.6109937807688803</v>
      </c>
      <c r="AY25" s="218">
        <v>5.5910200330836703</v>
      </c>
      <c r="AZ25" s="211"/>
      <c r="BA25" s="219">
        <v>-10.366167862527901</v>
      </c>
      <c r="BB25" s="220">
        <v>-15.2600628673262</v>
      </c>
      <c r="BC25" s="221">
        <v>-12.9114325523798</v>
      </c>
      <c r="BD25" s="211"/>
      <c r="BE25" s="222">
        <v>-2.32023847392264</v>
      </c>
      <c r="BF25" s="40"/>
      <c r="BG25" s="41"/>
      <c r="BH25" s="41"/>
      <c r="BI25" s="41"/>
      <c r="BJ25" s="41"/>
      <c r="BK25" s="41"/>
      <c r="BL25" s="41"/>
      <c r="BM25" s="41"/>
      <c r="BN25" s="41"/>
      <c r="BO25" s="41"/>
      <c r="BP25" s="41"/>
      <c r="BQ25" s="41"/>
      <c r="BR25" s="41"/>
    </row>
    <row r="26" spans="1:70" x14ac:dyDescent="0.25">
      <c r="A26" s="21" t="s">
        <v>45</v>
      </c>
      <c r="B26" s="3" t="str">
        <f t="shared" si="0"/>
        <v>Petersburg/Chester, VA</v>
      </c>
      <c r="C26" s="3"/>
      <c r="D26" s="24" t="s">
        <v>16</v>
      </c>
      <c r="E26" s="27" t="s">
        <v>17</v>
      </c>
      <c r="F26" s="3"/>
      <c r="G26" s="238">
        <v>54.1924373523809</v>
      </c>
      <c r="H26" s="233">
        <v>69.225240361904696</v>
      </c>
      <c r="I26" s="233">
        <v>71.747066723809496</v>
      </c>
      <c r="J26" s="233">
        <v>72.392132019047594</v>
      </c>
      <c r="K26" s="233">
        <v>67.482558133333299</v>
      </c>
      <c r="L26" s="239">
        <v>67.007886918095195</v>
      </c>
      <c r="M26" s="233"/>
      <c r="N26" s="240">
        <v>87.258057504761894</v>
      </c>
      <c r="O26" s="241">
        <v>91.757757923809507</v>
      </c>
      <c r="P26" s="242">
        <v>89.507907714285693</v>
      </c>
      <c r="Q26" s="233"/>
      <c r="R26" s="243">
        <v>73.436464288435303</v>
      </c>
      <c r="S26" s="216"/>
      <c r="T26" s="217">
        <v>5.4805446592621196</v>
      </c>
      <c r="U26" s="211">
        <v>10.121712193159899</v>
      </c>
      <c r="V26" s="211">
        <v>8.6489772851437596</v>
      </c>
      <c r="W26" s="211">
        <v>8.0461225711140898</v>
      </c>
      <c r="X26" s="211">
        <v>11.983646357982201</v>
      </c>
      <c r="Y26" s="218">
        <v>8.9427790413987704</v>
      </c>
      <c r="Z26" s="211"/>
      <c r="AA26" s="219">
        <v>3.67519291091264</v>
      </c>
      <c r="AB26" s="220">
        <v>6.19111699102017</v>
      </c>
      <c r="AC26" s="221">
        <v>4.9496990519522397</v>
      </c>
      <c r="AD26" s="211"/>
      <c r="AE26" s="222">
        <v>7.5181875391425601</v>
      </c>
      <c r="AF26" s="40"/>
      <c r="AG26" s="238">
        <v>45.056103017606503</v>
      </c>
      <c r="AH26" s="233">
        <v>57.588519197619</v>
      </c>
      <c r="AI26" s="233">
        <v>60.310747202568898</v>
      </c>
      <c r="AJ26" s="233">
        <v>61.660457144799402</v>
      </c>
      <c r="AK26" s="233">
        <v>56.323497475062602</v>
      </c>
      <c r="AL26" s="239">
        <v>56.187864807531298</v>
      </c>
      <c r="AM26" s="233"/>
      <c r="AN26" s="240">
        <v>64.741045583897204</v>
      </c>
      <c r="AO26" s="241">
        <v>66.097250895426001</v>
      </c>
      <c r="AP26" s="242">
        <v>65.419148239661595</v>
      </c>
      <c r="AQ26" s="233"/>
      <c r="AR26" s="243">
        <v>58.825374359568499</v>
      </c>
      <c r="AS26" s="216"/>
      <c r="AT26" s="217">
        <v>3.8339214820238499</v>
      </c>
      <c r="AU26" s="211">
        <v>2.5544830466522299</v>
      </c>
      <c r="AV26" s="211">
        <v>2.6985346815949698</v>
      </c>
      <c r="AW26" s="211">
        <v>2.8265617311932099</v>
      </c>
      <c r="AX26" s="211">
        <v>1.9590266536719001</v>
      </c>
      <c r="AY26" s="218">
        <v>2.7278018564688802</v>
      </c>
      <c r="AZ26" s="211"/>
      <c r="BA26" s="219">
        <v>-4.2364698933588096</v>
      </c>
      <c r="BB26" s="220">
        <v>-8.2686421363916995</v>
      </c>
      <c r="BC26" s="221">
        <v>-6.3167964001052503</v>
      </c>
      <c r="BD26" s="211"/>
      <c r="BE26" s="222">
        <v>-0.30942296464413899</v>
      </c>
      <c r="BF26" s="40"/>
      <c r="BG26" s="41"/>
      <c r="BH26" s="41"/>
      <c r="BI26" s="41"/>
      <c r="BJ26" s="41"/>
      <c r="BK26" s="41"/>
      <c r="BL26" s="41"/>
      <c r="BM26" s="41"/>
      <c r="BN26" s="41"/>
      <c r="BO26" s="41"/>
      <c r="BP26" s="41"/>
      <c r="BQ26" s="41"/>
      <c r="BR26" s="41"/>
    </row>
    <row r="27" spans="1:70" x14ac:dyDescent="0.25">
      <c r="A27" s="21" t="s">
        <v>93</v>
      </c>
      <c r="B27" s="47" t="s">
        <v>70</v>
      </c>
      <c r="C27" s="3"/>
      <c r="D27" s="24" t="s">
        <v>16</v>
      </c>
      <c r="E27" s="27" t="s">
        <v>17</v>
      </c>
      <c r="F27" s="3"/>
      <c r="G27" s="238">
        <v>38.334553323029297</v>
      </c>
      <c r="H27" s="233">
        <v>54.345289026275097</v>
      </c>
      <c r="I27" s="233">
        <v>56.8945965996908</v>
      </c>
      <c r="J27" s="233">
        <v>53.535127253992698</v>
      </c>
      <c r="K27" s="233">
        <v>50.325698093766</v>
      </c>
      <c r="L27" s="239">
        <v>50.6870528593508</v>
      </c>
      <c r="M27" s="233"/>
      <c r="N27" s="240">
        <v>59.452442040185403</v>
      </c>
      <c r="O27" s="241">
        <v>58.769913446676902</v>
      </c>
      <c r="P27" s="242">
        <v>59.111177743431199</v>
      </c>
      <c r="Q27" s="233"/>
      <c r="R27" s="243">
        <v>53.093945683373803</v>
      </c>
      <c r="S27" s="216"/>
      <c r="T27" s="217">
        <v>10.0836015310117</v>
      </c>
      <c r="U27" s="211">
        <v>16.658703301587501</v>
      </c>
      <c r="V27" s="211">
        <v>22.126754093447101</v>
      </c>
      <c r="W27" s="211">
        <v>8.9737259012944097</v>
      </c>
      <c r="X27" s="211">
        <v>4.7582950208616204</v>
      </c>
      <c r="Y27" s="218">
        <v>12.557375996486901</v>
      </c>
      <c r="Z27" s="211"/>
      <c r="AA27" s="219">
        <v>-2.2353575817987901</v>
      </c>
      <c r="AB27" s="220">
        <v>-8.7947803921364205</v>
      </c>
      <c r="AC27" s="221">
        <v>-5.6099970016263496</v>
      </c>
      <c r="AD27" s="211"/>
      <c r="AE27" s="222">
        <v>6.0637160969608699</v>
      </c>
      <c r="AF27" s="40"/>
      <c r="AG27" s="238">
        <v>40.555357819106099</v>
      </c>
      <c r="AH27" s="233">
        <v>47.021829170233097</v>
      </c>
      <c r="AI27" s="233">
        <v>49.104941509091297</v>
      </c>
      <c r="AJ27" s="233">
        <v>48.7095292195159</v>
      </c>
      <c r="AK27" s="233">
        <v>48.553626955100697</v>
      </c>
      <c r="AL27" s="239">
        <v>46.789056934609398</v>
      </c>
      <c r="AM27" s="233"/>
      <c r="AN27" s="240">
        <v>68.443443052421301</v>
      </c>
      <c r="AO27" s="241">
        <v>68.966957714404003</v>
      </c>
      <c r="AP27" s="242">
        <v>68.7055021698296</v>
      </c>
      <c r="AQ27" s="233"/>
      <c r="AR27" s="243">
        <v>53.056059416209798</v>
      </c>
      <c r="AS27" s="216"/>
      <c r="AT27" s="217">
        <v>12.1848334537213</v>
      </c>
      <c r="AU27" s="211">
        <v>10.857441579912599</v>
      </c>
      <c r="AV27" s="211">
        <v>10.3007913446906</v>
      </c>
      <c r="AW27" s="211">
        <v>4.51098302889236</v>
      </c>
      <c r="AX27" s="211">
        <v>5.1261239311484204</v>
      </c>
      <c r="AY27" s="218">
        <v>8.3685838213091301</v>
      </c>
      <c r="AZ27" s="211"/>
      <c r="BA27" s="219">
        <v>7.4610896135289204</v>
      </c>
      <c r="BB27" s="220">
        <v>2.6213866051312098</v>
      </c>
      <c r="BC27" s="221">
        <v>4.9767391177685703</v>
      </c>
      <c r="BD27" s="211"/>
      <c r="BE27" s="222">
        <v>7.07574717424529</v>
      </c>
      <c r="BF27" s="40"/>
      <c r="BG27" s="41"/>
      <c r="BH27" s="41"/>
      <c r="BI27" s="41"/>
      <c r="BJ27" s="41"/>
      <c r="BK27" s="41"/>
      <c r="BL27" s="41"/>
      <c r="BM27" s="41"/>
      <c r="BN27" s="41"/>
      <c r="BO27" s="41"/>
      <c r="BP27" s="41"/>
      <c r="BQ27" s="41"/>
      <c r="BR27" s="41"/>
    </row>
    <row r="28" spans="1:70" x14ac:dyDescent="0.25">
      <c r="A28" s="21" t="s">
        <v>47</v>
      </c>
      <c r="B28" s="3" t="str">
        <f t="shared" si="0"/>
        <v>Roanoke, VA</v>
      </c>
      <c r="C28" s="3"/>
      <c r="D28" s="24" t="s">
        <v>16</v>
      </c>
      <c r="E28" s="27" t="s">
        <v>17</v>
      </c>
      <c r="F28" s="3"/>
      <c r="G28" s="238">
        <v>47.104761989342798</v>
      </c>
      <c r="H28" s="233">
        <v>67.306035523978593</v>
      </c>
      <c r="I28" s="233">
        <v>69.685062166962595</v>
      </c>
      <c r="J28" s="233">
        <v>58.533802841918202</v>
      </c>
      <c r="K28" s="233">
        <v>50.8970444049733</v>
      </c>
      <c r="L28" s="239">
        <v>58.705341385435098</v>
      </c>
      <c r="M28" s="233"/>
      <c r="N28" s="240">
        <v>72.939865008880901</v>
      </c>
      <c r="O28" s="241">
        <v>71.322575488454703</v>
      </c>
      <c r="P28" s="242">
        <v>72.131220248667802</v>
      </c>
      <c r="Q28" s="233"/>
      <c r="R28" s="243">
        <v>62.541306774930199</v>
      </c>
      <c r="S28" s="216"/>
      <c r="T28" s="217">
        <v>24.916929287329602</v>
      </c>
      <c r="U28" s="211">
        <v>20.013275723229999</v>
      </c>
      <c r="V28" s="211">
        <v>8.5477491335383604</v>
      </c>
      <c r="W28" s="211">
        <v>-4.2901460927087403</v>
      </c>
      <c r="X28" s="211">
        <v>-14.593337879279</v>
      </c>
      <c r="Y28" s="218">
        <v>5.3048557805854699</v>
      </c>
      <c r="Z28" s="211"/>
      <c r="AA28" s="219">
        <v>17.802738136164301</v>
      </c>
      <c r="AB28" s="220">
        <v>14.839037978147401</v>
      </c>
      <c r="AC28" s="221">
        <v>16.318622601971299</v>
      </c>
      <c r="AD28" s="211"/>
      <c r="AE28" s="222">
        <v>8.69634024551479</v>
      </c>
      <c r="AF28" s="40"/>
      <c r="AG28" s="238">
        <v>45.0677007104795</v>
      </c>
      <c r="AH28" s="233">
        <v>61.546054618117203</v>
      </c>
      <c r="AI28" s="233">
        <v>64.706706927175802</v>
      </c>
      <c r="AJ28" s="233">
        <v>60.4756762877442</v>
      </c>
      <c r="AK28" s="233">
        <v>62.243727353463498</v>
      </c>
      <c r="AL28" s="239">
        <v>58.807973179396001</v>
      </c>
      <c r="AM28" s="233"/>
      <c r="AN28" s="240">
        <v>75.233475577264599</v>
      </c>
      <c r="AO28" s="241">
        <v>72.485678952042605</v>
      </c>
      <c r="AP28" s="242">
        <v>73.859577264653595</v>
      </c>
      <c r="AQ28" s="233"/>
      <c r="AR28" s="243">
        <v>63.108431489469602</v>
      </c>
      <c r="AS28" s="216"/>
      <c r="AT28" s="217">
        <v>23.164113146001501</v>
      </c>
      <c r="AU28" s="211">
        <v>15.6584129173302</v>
      </c>
      <c r="AV28" s="211">
        <v>10.8419338617815</v>
      </c>
      <c r="AW28" s="211">
        <v>3.0606086931829499</v>
      </c>
      <c r="AX28" s="211">
        <v>-9.3365041659114301E-2</v>
      </c>
      <c r="AY28" s="218">
        <v>9.2417760332620897</v>
      </c>
      <c r="AZ28" s="211"/>
      <c r="BA28" s="219">
        <v>4.69927690923386</v>
      </c>
      <c r="BB28" s="220">
        <v>6.4978846441396803</v>
      </c>
      <c r="BC28" s="221">
        <v>5.5741975497696803</v>
      </c>
      <c r="BD28" s="211"/>
      <c r="BE28" s="222">
        <v>7.9873476031188604</v>
      </c>
      <c r="BF28" s="40"/>
      <c r="BG28" s="41"/>
      <c r="BH28" s="41"/>
      <c r="BI28" s="41"/>
      <c r="BJ28" s="41"/>
      <c r="BK28" s="41"/>
      <c r="BL28" s="41"/>
      <c r="BM28" s="41"/>
      <c r="BN28" s="41"/>
      <c r="BO28" s="41"/>
      <c r="BP28" s="41"/>
      <c r="BQ28" s="41"/>
      <c r="BR28" s="41"/>
    </row>
    <row r="29" spans="1:70" x14ac:dyDescent="0.25">
      <c r="A29" s="21" t="s">
        <v>48</v>
      </c>
      <c r="B29" s="3" t="str">
        <f t="shared" si="0"/>
        <v>Charlottesville, VA</v>
      </c>
      <c r="C29" s="3"/>
      <c r="D29" s="24" t="s">
        <v>16</v>
      </c>
      <c r="E29" s="27" t="s">
        <v>17</v>
      </c>
      <c r="F29" s="3"/>
      <c r="G29" s="238">
        <v>54.7756218806148</v>
      </c>
      <c r="H29" s="233">
        <v>74.093809143541606</v>
      </c>
      <c r="I29" s="233">
        <v>81.192609303254102</v>
      </c>
      <c r="J29" s="233">
        <v>76.760157716110996</v>
      </c>
      <c r="K29" s="233">
        <v>73.928223198243103</v>
      </c>
      <c r="L29" s="239">
        <v>72.150084248352897</v>
      </c>
      <c r="M29" s="233"/>
      <c r="N29" s="240">
        <v>97.857744060690706</v>
      </c>
      <c r="O29" s="241">
        <v>90.699001796765799</v>
      </c>
      <c r="P29" s="242">
        <v>94.278372928728203</v>
      </c>
      <c r="Q29" s="233"/>
      <c r="R29" s="243">
        <v>78.472452442745904</v>
      </c>
      <c r="S29" s="216"/>
      <c r="T29" s="217">
        <v>-2.5862370349170201</v>
      </c>
      <c r="U29" s="211">
        <v>-2.87672346141541</v>
      </c>
      <c r="V29" s="211">
        <v>2.3828623326544398</v>
      </c>
      <c r="W29" s="211">
        <v>0.95835955264330397</v>
      </c>
      <c r="X29" s="211">
        <v>0.46453956890341003</v>
      </c>
      <c r="Y29" s="218">
        <v>-0.19053598089207799</v>
      </c>
      <c r="Z29" s="211"/>
      <c r="AA29" s="219">
        <v>9.3649701426951495</v>
      </c>
      <c r="AB29" s="220">
        <v>-20.7846454682184</v>
      </c>
      <c r="AC29" s="221">
        <v>-7.5588427726512304</v>
      </c>
      <c r="AD29" s="211"/>
      <c r="AE29" s="222">
        <v>-2.8486760310477899</v>
      </c>
      <c r="AF29" s="40"/>
      <c r="AG29" s="238">
        <v>55.634026751846598</v>
      </c>
      <c r="AH29" s="233">
        <v>69.848438810141701</v>
      </c>
      <c r="AI29" s="233">
        <v>75.594457476542203</v>
      </c>
      <c r="AJ29" s="233">
        <v>73.440103813136304</v>
      </c>
      <c r="AK29" s="233">
        <v>71.4343616490317</v>
      </c>
      <c r="AL29" s="239">
        <v>69.190277700139703</v>
      </c>
      <c r="AM29" s="233"/>
      <c r="AN29" s="240">
        <v>99.219445498103397</v>
      </c>
      <c r="AO29" s="241">
        <v>104.261211319624</v>
      </c>
      <c r="AP29" s="242">
        <v>101.740328408864</v>
      </c>
      <c r="AQ29" s="233"/>
      <c r="AR29" s="243">
        <v>78.490292188346601</v>
      </c>
      <c r="AS29" s="216"/>
      <c r="AT29" s="217">
        <v>-0.137784284560138</v>
      </c>
      <c r="AU29" s="211">
        <v>4.6997134125858899</v>
      </c>
      <c r="AV29" s="211">
        <v>-0.26841078914356797</v>
      </c>
      <c r="AW29" s="211">
        <v>3.01151933811642</v>
      </c>
      <c r="AX29" s="211">
        <v>-5.21083249024894</v>
      </c>
      <c r="AY29" s="218">
        <v>0.31175484254625502</v>
      </c>
      <c r="AZ29" s="211"/>
      <c r="BA29" s="219">
        <v>-13.8165670125275</v>
      </c>
      <c r="BB29" s="220">
        <v>-19.084183352159499</v>
      </c>
      <c r="BC29" s="221">
        <v>-16.598546785202998</v>
      </c>
      <c r="BD29" s="211"/>
      <c r="BE29" s="222">
        <v>-6.6946229810803697</v>
      </c>
      <c r="BF29" s="40"/>
      <c r="BG29" s="41"/>
      <c r="BH29" s="41"/>
      <c r="BI29" s="41"/>
      <c r="BJ29" s="41"/>
      <c r="BK29" s="41"/>
      <c r="BL29" s="41"/>
      <c r="BM29" s="41"/>
      <c r="BN29" s="41"/>
      <c r="BO29" s="41"/>
      <c r="BP29" s="41"/>
      <c r="BQ29" s="41"/>
      <c r="BR29" s="41"/>
    </row>
    <row r="30" spans="1:70" x14ac:dyDescent="0.25">
      <c r="A30" s="21" t="s">
        <v>49</v>
      </c>
      <c r="B30" t="s">
        <v>72</v>
      </c>
      <c r="C30" s="3"/>
      <c r="D30" s="24" t="s">
        <v>16</v>
      </c>
      <c r="E30" s="27" t="s">
        <v>17</v>
      </c>
      <c r="F30" s="3"/>
      <c r="G30" s="238">
        <v>48.394936672833303</v>
      </c>
      <c r="H30" s="233">
        <v>65.596998719225795</v>
      </c>
      <c r="I30" s="233">
        <v>76.289333997438405</v>
      </c>
      <c r="J30" s="233">
        <v>81.628914188131404</v>
      </c>
      <c r="K30" s="233">
        <v>80.064149708268104</v>
      </c>
      <c r="L30" s="239">
        <v>70.394866657179406</v>
      </c>
      <c r="M30" s="233"/>
      <c r="N30" s="240">
        <v>93.490153692898801</v>
      </c>
      <c r="O30" s="241">
        <v>90.7962046392486</v>
      </c>
      <c r="P30" s="242">
        <v>92.143179166073693</v>
      </c>
      <c r="Q30" s="233"/>
      <c r="R30" s="243">
        <v>76.608670231149205</v>
      </c>
      <c r="S30" s="216"/>
      <c r="T30" s="217">
        <v>27.198608125807699</v>
      </c>
      <c r="U30" s="211">
        <v>20.6773781207445</v>
      </c>
      <c r="V30" s="211">
        <v>29.731982963560501</v>
      </c>
      <c r="W30" s="211">
        <v>42.427267243164899</v>
      </c>
      <c r="X30" s="211">
        <v>60.782255317028103</v>
      </c>
      <c r="Y30" s="218">
        <v>36.255819212961597</v>
      </c>
      <c r="Z30" s="211"/>
      <c r="AA30" s="219">
        <v>91.5247975600752</v>
      </c>
      <c r="AB30" s="220">
        <v>80.145503032862607</v>
      </c>
      <c r="AC30" s="221">
        <v>85.744084516563106</v>
      </c>
      <c r="AD30" s="211"/>
      <c r="AE30" s="222">
        <v>49.988747146827002</v>
      </c>
      <c r="AF30" s="40"/>
      <c r="AG30" s="238">
        <v>47.5023932688202</v>
      </c>
      <c r="AH30" s="233">
        <v>64.697790308808806</v>
      </c>
      <c r="AI30" s="233">
        <v>71.542530596271504</v>
      </c>
      <c r="AJ30" s="233">
        <v>70.939388430340102</v>
      </c>
      <c r="AK30" s="233">
        <v>66.898569446420893</v>
      </c>
      <c r="AL30" s="239">
        <v>64.316134410132307</v>
      </c>
      <c r="AM30" s="233"/>
      <c r="AN30" s="240">
        <v>79.571617688914102</v>
      </c>
      <c r="AO30" s="241">
        <v>77.694536430909295</v>
      </c>
      <c r="AP30" s="242">
        <v>78.633077059911699</v>
      </c>
      <c r="AQ30" s="233"/>
      <c r="AR30" s="243">
        <v>68.4066894529264</v>
      </c>
      <c r="AS30" s="216"/>
      <c r="AT30" s="217">
        <v>51.802053887431001</v>
      </c>
      <c r="AU30" s="211">
        <v>33.301055494970903</v>
      </c>
      <c r="AV30" s="211">
        <v>28.5603602902052</v>
      </c>
      <c r="AW30" s="211">
        <v>30.226231194162999</v>
      </c>
      <c r="AX30" s="211">
        <v>38.846869863293897</v>
      </c>
      <c r="AY30" s="218">
        <v>35.043083534196803</v>
      </c>
      <c r="AZ30" s="211"/>
      <c r="BA30" s="219">
        <v>60.629277671797603</v>
      </c>
      <c r="BB30" s="220">
        <v>53.115289250909001</v>
      </c>
      <c r="BC30" s="221">
        <v>56.827135213618199</v>
      </c>
      <c r="BD30" s="211"/>
      <c r="BE30" s="222">
        <v>41.498245716846597</v>
      </c>
      <c r="BF30" s="40"/>
      <c r="BG30" s="41"/>
      <c r="BH30" s="41"/>
      <c r="BI30" s="41"/>
      <c r="BJ30" s="41"/>
      <c r="BK30" s="41"/>
      <c r="BL30" s="41"/>
      <c r="BM30" s="41"/>
      <c r="BN30" s="41"/>
      <c r="BO30" s="41"/>
      <c r="BP30" s="41"/>
      <c r="BQ30" s="41"/>
      <c r="BR30" s="41"/>
    </row>
    <row r="31" spans="1:70" x14ac:dyDescent="0.25">
      <c r="A31" s="21" t="s">
        <v>50</v>
      </c>
      <c r="B31" s="3" t="str">
        <f t="shared" si="0"/>
        <v>Staunton &amp; Harrisonburg, VA</v>
      </c>
      <c r="C31" s="3"/>
      <c r="D31" s="24" t="s">
        <v>16</v>
      </c>
      <c r="E31" s="27" t="s">
        <v>17</v>
      </c>
      <c r="F31" s="3"/>
      <c r="G31" s="238">
        <v>33.469388560157697</v>
      </c>
      <c r="H31" s="233">
        <v>44.724081047157902</v>
      </c>
      <c r="I31" s="233">
        <v>44.252657342657301</v>
      </c>
      <c r="J31" s="233">
        <v>45.435701990317298</v>
      </c>
      <c r="K31" s="233">
        <v>48.3125784471938</v>
      </c>
      <c r="L31" s="239">
        <v>43.238881477496797</v>
      </c>
      <c r="M31" s="233"/>
      <c r="N31" s="240">
        <v>62.615567509413601</v>
      </c>
      <c r="O31" s="241">
        <v>66.512513896360005</v>
      </c>
      <c r="P31" s="242">
        <v>64.5640407028868</v>
      </c>
      <c r="Q31" s="233"/>
      <c r="R31" s="243">
        <v>49.331784113322499</v>
      </c>
      <c r="S31" s="216"/>
      <c r="T31" s="217">
        <v>9.3458460432710098</v>
      </c>
      <c r="U31" s="211">
        <v>6.9922779687807397</v>
      </c>
      <c r="V31" s="211">
        <v>7.1064855415669301</v>
      </c>
      <c r="W31" s="211">
        <v>-3.3173348544728198</v>
      </c>
      <c r="X31" s="211">
        <v>2.8277645403454401</v>
      </c>
      <c r="Y31" s="218">
        <v>4.0871792983050801</v>
      </c>
      <c r="Z31" s="211"/>
      <c r="AA31" s="219">
        <v>9.7988487299882401</v>
      </c>
      <c r="AB31" s="220">
        <v>19.049278813151702</v>
      </c>
      <c r="AC31" s="221">
        <v>14.376630866854599</v>
      </c>
      <c r="AD31" s="211"/>
      <c r="AE31" s="222">
        <v>7.71051752871338</v>
      </c>
      <c r="AF31" s="40"/>
      <c r="AG31" s="238">
        <v>36.741543392504902</v>
      </c>
      <c r="AH31" s="233">
        <v>41.271317016316999</v>
      </c>
      <c r="AI31" s="233">
        <v>45.329855208893598</v>
      </c>
      <c r="AJ31" s="233">
        <v>45.144558454366098</v>
      </c>
      <c r="AK31" s="233">
        <v>47.7208530571992</v>
      </c>
      <c r="AL31" s="239">
        <v>43.2416254258561</v>
      </c>
      <c r="AM31" s="233"/>
      <c r="AN31" s="240">
        <v>72.108049130356804</v>
      </c>
      <c r="AO31" s="241">
        <v>74.012491931145703</v>
      </c>
      <c r="AP31" s="242">
        <v>73.060270530751197</v>
      </c>
      <c r="AQ31" s="233"/>
      <c r="AR31" s="243">
        <v>51.761238312968999</v>
      </c>
      <c r="AS31" s="216"/>
      <c r="AT31" s="217">
        <v>6.4265805038314001</v>
      </c>
      <c r="AU31" s="211">
        <v>7.4562373850613</v>
      </c>
      <c r="AV31" s="211">
        <v>12.227145864461701</v>
      </c>
      <c r="AW31" s="211">
        <v>4.06031853951544</v>
      </c>
      <c r="AX31" s="211">
        <v>7.4585510892371696</v>
      </c>
      <c r="AY31" s="218">
        <v>7.5056284221046301</v>
      </c>
      <c r="AZ31" s="211"/>
      <c r="BA31" s="219">
        <v>-3.7596515627414799</v>
      </c>
      <c r="BB31" s="220">
        <v>-1.4356412175791</v>
      </c>
      <c r="BC31" s="221">
        <v>-2.5963640127819199</v>
      </c>
      <c r="BD31" s="211"/>
      <c r="BE31" s="222">
        <v>3.1896755774477801</v>
      </c>
      <c r="BF31" s="40"/>
      <c r="BG31" s="41"/>
      <c r="BH31" s="41"/>
      <c r="BI31" s="41"/>
      <c r="BJ31" s="41"/>
      <c r="BK31" s="41"/>
      <c r="BL31" s="41"/>
      <c r="BM31" s="41"/>
      <c r="BN31" s="41"/>
      <c r="BO31" s="41"/>
      <c r="BP31" s="41"/>
      <c r="BQ31" s="41"/>
      <c r="BR31" s="41"/>
    </row>
    <row r="32" spans="1:70" x14ac:dyDescent="0.25">
      <c r="A32" s="21" t="s">
        <v>51</v>
      </c>
      <c r="B32" s="3" t="str">
        <f t="shared" si="0"/>
        <v>Blacksburg &amp; Wytheville, VA</v>
      </c>
      <c r="C32" s="3"/>
      <c r="D32" s="24" t="s">
        <v>16</v>
      </c>
      <c r="E32" s="27" t="s">
        <v>17</v>
      </c>
      <c r="F32" s="3"/>
      <c r="G32" s="238">
        <v>31.679584318360899</v>
      </c>
      <c r="H32" s="233">
        <v>45.708788416075599</v>
      </c>
      <c r="I32" s="233">
        <v>50.641908983451501</v>
      </c>
      <c r="J32" s="233">
        <v>44.9231245074862</v>
      </c>
      <c r="K32" s="233">
        <v>47.844241528762801</v>
      </c>
      <c r="L32" s="239">
        <v>44.159529550827401</v>
      </c>
      <c r="M32" s="233"/>
      <c r="N32" s="240">
        <v>74.231467691095304</v>
      </c>
      <c r="O32" s="241">
        <v>75.467905831363197</v>
      </c>
      <c r="P32" s="242">
        <v>74.849686761229293</v>
      </c>
      <c r="Q32" s="233"/>
      <c r="R32" s="243">
        <v>52.928145896656503</v>
      </c>
      <c r="S32" s="216"/>
      <c r="T32" s="217">
        <v>8.46404020401976</v>
      </c>
      <c r="U32" s="211">
        <v>11.314123609054199</v>
      </c>
      <c r="V32" s="211">
        <v>19.433020670664298</v>
      </c>
      <c r="W32" s="211">
        <v>8.2016838872747009</v>
      </c>
      <c r="X32" s="211">
        <v>-3.6203313660084002</v>
      </c>
      <c r="Y32" s="218">
        <v>8.3235354415139398</v>
      </c>
      <c r="Z32" s="211"/>
      <c r="AA32" s="219">
        <v>17.820525738253401</v>
      </c>
      <c r="AB32" s="220">
        <v>8.8108062931453404</v>
      </c>
      <c r="AC32" s="221">
        <v>13.099438725367399</v>
      </c>
      <c r="AD32" s="211"/>
      <c r="AE32" s="222">
        <v>10.2038349985451</v>
      </c>
      <c r="AF32" s="40"/>
      <c r="AG32" s="238">
        <v>37.3012248817966</v>
      </c>
      <c r="AH32" s="233">
        <v>46.8040666863672</v>
      </c>
      <c r="AI32" s="233">
        <v>51.034962568951897</v>
      </c>
      <c r="AJ32" s="233">
        <v>47.711119483845501</v>
      </c>
      <c r="AK32" s="233">
        <v>55.553807624113404</v>
      </c>
      <c r="AL32" s="239">
        <v>47.681036249014902</v>
      </c>
      <c r="AM32" s="233"/>
      <c r="AN32" s="240">
        <v>81.397232072497999</v>
      </c>
      <c r="AO32" s="241">
        <v>80.080988475177307</v>
      </c>
      <c r="AP32" s="242">
        <v>80.739110273837596</v>
      </c>
      <c r="AQ32" s="233"/>
      <c r="AR32" s="243">
        <v>57.126200256107097</v>
      </c>
      <c r="AS32" s="216"/>
      <c r="AT32" s="217">
        <v>9.4423740095314095</v>
      </c>
      <c r="AU32" s="211">
        <v>4.5640011975972898</v>
      </c>
      <c r="AV32" s="211">
        <v>9.6745104923769105</v>
      </c>
      <c r="AW32" s="211">
        <v>2.3479310188163902</v>
      </c>
      <c r="AX32" s="211">
        <v>-0.46449854007026598</v>
      </c>
      <c r="AY32" s="218">
        <v>4.6523031731429203</v>
      </c>
      <c r="AZ32" s="211"/>
      <c r="BA32" s="219">
        <v>10.307185094278401</v>
      </c>
      <c r="BB32" s="220">
        <v>12.744242746263099</v>
      </c>
      <c r="BC32" s="221">
        <v>11.502469867000899</v>
      </c>
      <c r="BD32" s="211"/>
      <c r="BE32" s="222">
        <v>7.3145972716729402</v>
      </c>
      <c r="BF32" s="40"/>
      <c r="BG32" s="41"/>
      <c r="BH32" s="41"/>
      <c r="BI32" s="41"/>
      <c r="BJ32" s="41"/>
      <c r="BK32" s="41"/>
      <c r="BL32" s="41"/>
      <c r="BM32" s="41"/>
      <c r="BN32" s="41"/>
      <c r="BO32" s="41"/>
      <c r="BP32" s="41"/>
      <c r="BQ32" s="41"/>
      <c r="BR32" s="41"/>
    </row>
    <row r="33" spans="1:70" x14ac:dyDescent="0.25">
      <c r="A33" s="21" t="s">
        <v>52</v>
      </c>
      <c r="B33" s="3" t="str">
        <f t="shared" si="0"/>
        <v>Lynchburg, VA</v>
      </c>
      <c r="C33" s="3"/>
      <c r="D33" s="24" t="s">
        <v>16</v>
      </c>
      <c r="E33" s="27" t="s">
        <v>17</v>
      </c>
      <c r="F33" s="3"/>
      <c r="G33" s="238">
        <v>38.520117233294201</v>
      </c>
      <c r="H33" s="233">
        <v>76.507728604923699</v>
      </c>
      <c r="I33" s="233">
        <v>66.172192262602493</v>
      </c>
      <c r="J33" s="233">
        <v>69.020512895662307</v>
      </c>
      <c r="K33" s="233">
        <v>56.247552754982401</v>
      </c>
      <c r="L33" s="239">
        <v>61.293620750293002</v>
      </c>
      <c r="M33" s="233"/>
      <c r="N33" s="240">
        <v>110.65952813599</v>
      </c>
      <c r="O33" s="241">
        <v>67.555061547479397</v>
      </c>
      <c r="P33" s="242">
        <v>89.107294841734998</v>
      </c>
      <c r="Q33" s="233"/>
      <c r="R33" s="243">
        <v>69.240384776419305</v>
      </c>
      <c r="S33" s="216"/>
      <c r="T33" s="217">
        <v>1.49255944963203</v>
      </c>
      <c r="U33" s="211">
        <v>26.656699113323999</v>
      </c>
      <c r="V33" s="211">
        <v>1.22636638563693</v>
      </c>
      <c r="W33" s="211">
        <v>17.6031709218834</v>
      </c>
      <c r="X33" s="211">
        <v>-7.8132059619817502</v>
      </c>
      <c r="Y33" s="218">
        <v>8.1268610087053794</v>
      </c>
      <c r="Z33" s="211"/>
      <c r="AA33" s="219">
        <v>-8.27114477740475</v>
      </c>
      <c r="AB33" s="220">
        <v>-6.0327609262540101</v>
      </c>
      <c r="AC33" s="221">
        <v>-7.4353145641211196</v>
      </c>
      <c r="AD33" s="211"/>
      <c r="AE33" s="222">
        <v>1.83187916751879</v>
      </c>
      <c r="AF33" s="40"/>
      <c r="AG33" s="238">
        <v>35.903286928487603</v>
      </c>
      <c r="AH33" s="233">
        <v>57.0939419695193</v>
      </c>
      <c r="AI33" s="233">
        <v>59.096420720984703</v>
      </c>
      <c r="AJ33" s="233">
        <v>63.995972303634197</v>
      </c>
      <c r="AK33" s="233">
        <v>73.722628223915507</v>
      </c>
      <c r="AL33" s="239">
        <v>57.9624500293083</v>
      </c>
      <c r="AM33" s="233"/>
      <c r="AN33" s="240">
        <v>102.027456037514</v>
      </c>
      <c r="AO33" s="241">
        <v>76.470970105509906</v>
      </c>
      <c r="AP33" s="242">
        <v>89.249213071512301</v>
      </c>
      <c r="AQ33" s="233"/>
      <c r="AR33" s="243">
        <v>66.901525184223701</v>
      </c>
      <c r="AS33" s="216"/>
      <c r="AT33" s="217">
        <v>-0.42109647403769501</v>
      </c>
      <c r="AU33" s="211">
        <v>-6.4510244768579703</v>
      </c>
      <c r="AV33" s="211">
        <v>-5.8209722244766704</v>
      </c>
      <c r="AW33" s="211">
        <v>-2.7471833573929998</v>
      </c>
      <c r="AX33" s="211">
        <v>6.9160731381800904</v>
      </c>
      <c r="AY33" s="218">
        <v>-1.6227211054073001</v>
      </c>
      <c r="AZ33" s="211"/>
      <c r="BA33" s="219">
        <v>9.9439347548682395</v>
      </c>
      <c r="BB33" s="220">
        <v>-4.4074561729384101</v>
      </c>
      <c r="BC33" s="221">
        <v>3.2998972718163802</v>
      </c>
      <c r="BD33" s="211"/>
      <c r="BE33" s="222">
        <v>0.19719844410707801</v>
      </c>
      <c r="BF33" s="40"/>
      <c r="BG33" s="41"/>
      <c r="BH33" s="41"/>
      <c r="BI33" s="41"/>
      <c r="BJ33" s="41"/>
      <c r="BK33" s="41"/>
      <c r="BL33" s="41"/>
      <c r="BM33" s="41"/>
      <c r="BN33" s="41"/>
      <c r="BO33" s="41"/>
      <c r="BP33" s="41"/>
      <c r="BQ33" s="41"/>
      <c r="BR33" s="41"/>
    </row>
    <row r="34" spans="1:70" x14ac:dyDescent="0.25">
      <c r="A34" s="21" t="s">
        <v>73</v>
      </c>
      <c r="B34" s="3" t="str">
        <f t="shared" si="0"/>
        <v>Central Virginia</v>
      </c>
      <c r="C34" s="3"/>
      <c r="D34" s="24" t="s">
        <v>16</v>
      </c>
      <c r="E34" s="27" t="s">
        <v>17</v>
      </c>
      <c r="F34" s="3"/>
      <c r="G34" s="238">
        <v>47.6850422312693</v>
      </c>
      <c r="H34" s="233">
        <v>70.465812724068698</v>
      </c>
      <c r="I34" s="233">
        <v>76.982305098134503</v>
      </c>
      <c r="J34" s="233">
        <v>80.016251139332795</v>
      </c>
      <c r="K34" s="233">
        <v>78.424128638269394</v>
      </c>
      <c r="L34" s="239">
        <v>70.714707966214903</v>
      </c>
      <c r="M34" s="233"/>
      <c r="N34" s="240">
        <v>117.22480768062201</v>
      </c>
      <c r="O34" s="241">
        <v>113.489543051588</v>
      </c>
      <c r="P34" s="242">
        <v>115.357175366105</v>
      </c>
      <c r="Q34" s="233"/>
      <c r="R34" s="243">
        <v>83.469698651898</v>
      </c>
      <c r="S34" s="216"/>
      <c r="T34" s="217">
        <v>-5.8959254389006199</v>
      </c>
      <c r="U34" s="211">
        <v>-1.71183087042222</v>
      </c>
      <c r="V34" s="211">
        <v>-0.70074306826826305</v>
      </c>
      <c r="W34" s="211">
        <v>7.1065954197628196</v>
      </c>
      <c r="X34" s="211">
        <v>12.3150812796826</v>
      </c>
      <c r="Y34" s="218">
        <v>2.6566158019153101</v>
      </c>
      <c r="Z34" s="211"/>
      <c r="AA34" s="219">
        <v>10.288701461983001</v>
      </c>
      <c r="AB34" s="220">
        <v>6.08957505224891</v>
      </c>
      <c r="AC34" s="221">
        <v>8.1823830638098602</v>
      </c>
      <c r="AD34" s="211"/>
      <c r="AE34" s="222">
        <v>4.76971324147505</v>
      </c>
      <c r="AF34" s="40"/>
      <c r="AG34" s="238">
        <v>45.9000624219454</v>
      </c>
      <c r="AH34" s="233">
        <v>62.5355469179501</v>
      </c>
      <c r="AI34" s="233">
        <v>69.810359196259</v>
      </c>
      <c r="AJ34" s="233">
        <v>72.339234461846004</v>
      </c>
      <c r="AK34" s="233">
        <v>69.236394514743395</v>
      </c>
      <c r="AL34" s="239">
        <v>63.964319502548797</v>
      </c>
      <c r="AM34" s="233"/>
      <c r="AN34" s="240">
        <v>92.710426968936702</v>
      </c>
      <c r="AO34" s="241">
        <v>92.385778500674306</v>
      </c>
      <c r="AP34" s="242">
        <v>92.548061466506596</v>
      </c>
      <c r="AQ34" s="233"/>
      <c r="AR34" s="243">
        <v>72.1325862416018</v>
      </c>
      <c r="AS34" s="216"/>
      <c r="AT34" s="217">
        <v>1.23784490331147</v>
      </c>
      <c r="AU34" s="211">
        <v>1.3507021293189001</v>
      </c>
      <c r="AV34" s="211">
        <v>-0.202670900619979</v>
      </c>
      <c r="AW34" s="211">
        <v>5.9080335711256202</v>
      </c>
      <c r="AX34" s="211">
        <v>6.0107535457288597</v>
      </c>
      <c r="AY34" s="218">
        <v>2.96642513676181</v>
      </c>
      <c r="AZ34" s="211"/>
      <c r="BA34" s="219">
        <v>-4.2705259228529497</v>
      </c>
      <c r="BB34" s="220">
        <v>-10.762439946343999</v>
      </c>
      <c r="BC34" s="221">
        <v>-7.6240509506723804</v>
      </c>
      <c r="BD34" s="211"/>
      <c r="BE34" s="222">
        <v>-1.18479719207641</v>
      </c>
      <c r="BF34" s="40"/>
      <c r="BG34" s="41"/>
      <c r="BH34" s="41"/>
      <c r="BI34" s="41"/>
      <c r="BJ34" s="41"/>
      <c r="BK34" s="41"/>
      <c r="BL34" s="41"/>
      <c r="BM34" s="41"/>
      <c r="BN34" s="41"/>
      <c r="BO34" s="41"/>
      <c r="BP34" s="41"/>
      <c r="BQ34" s="41"/>
      <c r="BR34" s="41"/>
    </row>
    <row r="35" spans="1:70" x14ac:dyDescent="0.25">
      <c r="A35" s="21" t="s">
        <v>74</v>
      </c>
      <c r="B35" s="3" t="str">
        <f t="shared" si="0"/>
        <v>Chesapeake Bay</v>
      </c>
      <c r="C35" s="3"/>
      <c r="D35" s="24" t="s">
        <v>16</v>
      </c>
      <c r="E35" s="27" t="s">
        <v>17</v>
      </c>
      <c r="F35" s="3"/>
      <c r="G35" s="238">
        <v>39.5776387802971</v>
      </c>
      <c r="H35" s="233">
        <v>67.350758405003901</v>
      </c>
      <c r="I35" s="233">
        <v>69.198858483189895</v>
      </c>
      <c r="J35" s="233">
        <v>65.963315089913905</v>
      </c>
      <c r="K35" s="233">
        <v>53.784010946051602</v>
      </c>
      <c r="L35" s="239">
        <v>59.174916340891301</v>
      </c>
      <c r="M35" s="233"/>
      <c r="N35" s="240">
        <v>57.186958561376002</v>
      </c>
      <c r="O35" s="241">
        <v>60.184253322908503</v>
      </c>
      <c r="P35" s="242">
        <v>58.685605942142203</v>
      </c>
      <c r="Q35" s="233"/>
      <c r="R35" s="243">
        <v>59.035113369820102</v>
      </c>
      <c r="S35" s="216"/>
      <c r="T35" s="217">
        <v>-3.0962794529033899</v>
      </c>
      <c r="U35" s="211">
        <v>14.695439670454499</v>
      </c>
      <c r="V35" s="211">
        <v>18.8542656639463</v>
      </c>
      <c r="W35" s="211">
        <v>16.353107840184201</v>
      </c>
      <c r="X35" s="211">
        <v>2.40635716680372</v>
      </c>
      <c r="Y35" s="218">
        <v>10.8153781541101</v>
      </c>
      <c r="Z35" s="211"/>
      <c r="AA35" s="219">
        <v>12.9992140957876</v>
      </c>
      <c r="AB35" s="220">
        <v>10.3656983913055</v>
      </c>
      <c r="AC35" s="221">
        <v>11.6333203171855</v>
      </c>
      <c r="AD35" s="211"/>
      <c r="AE35" s="222">
        <v>11.0464710859618</v>
      </c>
      <c r="AF35" s="40"/>
      <c r="AG35" s="238">
        <v>40.963762705238402</v>
      </c>
      <c r="AH35" s="233">
        <v>60.314845582486299</v>
      </c>
      <c r="AI35" s="233">
        <v>65.907961297888903</v>
      </c>
      <c r="AJ35" s="233">
        <v>60.816344800625401</v>
      </c>
      <c r="AK35" s="233">
        <v>52.880633307271303</v>
      </c>
      <c r="AL35" s="239">
        <v>56.176709538702099</v>
      </c>
      <c r="AM35" s="233"/>
      <c r="AN35" s="240">
        <v>58.832756059421399</v>
      </c>
      <c r="AO35" s="241">
        <v>58.7932935887412</v>
      </c>
      <c r="AP35" s="242">
        <v>58.813024824081303</v>
      </c>
      <c r="AQ35" s="233"/>
      <c r="AR35" s="243">
        <v>56.9299424773818</v>
      </c>
      <c r="AS35" s="216"/>
      <c r="AT35" s="217">
        <v>-2.1028189746859098</v>
      </c>
      <c r="AU35" s="211">
        <v>14.2708532227657</v>
      </c>
      <c r="AV35" s="211">
        <v>19.349655153836999</v>
      </c>
      <c r="AW35" s="211">
        <v>8.3352303997293493</v>
      </c>
      <c r="AX35" s="211">
        <v>3.3356421811912602</v>
      </c>
      <c r="AY35" s="218">
        <v>9.2254473604154601</v>
      </c>
      <c r="AZ35" s="211"/>
      <c r="BA35" s="219">
        <v>4.4777055060349102</v>
      </c>
      <c r="BB35" s="220">
        <v>-1.24099157053346</v>
      </c>
      <c r="BC35" s="221">
        <v>1.5388588381346799</v>
      </c>
      <c r="BD35" s="211"/>
      <c r="BE35" s="222">
        <v>6.8382256873882801</v>
      </c>
      <c r="BF35" s="40"/>
      <c r="BG35" s="41"/>
      <c r="BH35" s="41"/>
      <c r="BI35" s="41"/>
      <c r="BJ35" s="41"/>
      <c r="BK35" s="41"/>
      <c r="BL35" s="41"/>
      <c r="BM35" s="41"/>
      <c r="BN35" s="41"/>
      <c r="BO35" s="41"/>
      <c r="BP35" s="41"/>
      <c r="BQ35" s="41"/>
      <c r="BR35" s="41"/>
    </row>
    <row r="36" spans="1:70" x14ac:dyDescent="0.25">
      <c r="A36" s="21" t="s">
        <v>75</v>
      </c>
      <c r="B36" s="3" t="str">
        <f t="shared" si="0"/>
        <v>Coastal Virginia - Eastern Shore</v>
      </c>
      <c r="C36" s="3"/>
      <c r="D36" s="24" t="s">
        <v>16</v>
      </c>
      <c r="E36" s="27" t="s">
        <v>17</v>
      </c>
      <c r="F36" s="3"/>
      <c r="G36" s="238">
        <v>30.591622613803199</v>
      </c>
      <c r="H36" s="233">
        <v>40.5131938325991</v>
      </c>
      <c r="I36" s="233">
        <v>42.678428781204097</v>
      </c>
      <c r="J36" s="233">
        <v>42.259295154184997</v>
      </c>
      <c r="K36" s="233">
        <v>39.001101321585899</v>
      </c>
      <c r="L36" s="239">
        <v>39.008728340675397</v>
      </c>
      <c r="M36" s="233"/>
      <c r="N36" s="240">
        <v>47.983913362701898</v>
      </c>
      <c r="O36" s="241">
        <v>49.274419970631399</v>
      </c>
      <c r="P36" s="242">
        <v>48.629166666666599</v>
      </c>
      <c r="Q36" s="233"/>
      <c r="R36" s="243">
        <v>41.757425005244301</v>
      </c>
      <c r="S36" s="216"/>
      <c r="T36" s="217">
        <v>-20.575598861603499</v>
      </c>
      <c r="U36" s="211">
        <v>-18.5664787775485</v>
      </c>
      <c r="V36" s="211">
        <v>-15.0523120675493</v>
      </c>
      <c r="W36" s="211">
        <v>-17.6375943369436</v>
      </c>
      <c r="X36" s="211">
        <v>-27.831301392583999</v>
      </c>
      <c r="Y36" s="218">
        <v>-20.017550095732599</v>
      </c>
      <c r="Z36" s="211"/>
      <c r="AA36" s="219">
        <v>-15.8614546875709</v>
      </c>
      <c r="AB36" s="220">
        <v>-12.111349081067299</v>
      </c>
      <c r="AC36" s="221">
        <v>-14.0024019107166</v>
      </c>
      <c r="AD36" s="211"/>
      <c r="AE36" s="222">
        <v>-18.111753018951301</v>
      </c>
      <c r="AF36" s="40"/>
      <c r="AG36" s="238">
        <v>28.0486622073578</v>
      </c>
      <c r="AH36" s="233">
        <v>36.775791527313203</v>
      </c>
      <c r="AI36" s="233">
        <v>38.783777406168703</v>
      </c>
      <c r="AJ36" s="233">
        <v>38.495191378669602</v>
      </c>
      <c r="AK36" s="233">
        <v>37.683712374581901</v>
      </c>
      <c r="AL36" s="239">
        <v>35.957426978818198</v>
      </c>
      <c r="AM36" s="233"/>
      <c r="AN36" s="240">
        <v>48.955497956150097</v>
      </c>
      <c r="AO36" s="241">
        <v>48.731854182087297</v>
      </c>
      <c r="AP36" s="242">
        <v>48.843447988132702</v>
      </c>
      <c r="AQ36" s="233"/>
      <c r="AR36" s="243">
        <v>39.644519047113697</v>
      </c>
      <c r="AS36" s="216"/>
      <c r="AT36" s="217">
        <v>-21.435886990463299</v>
      </c>
      <c r="AU36" s="211">
        <v>-15.503454629558799</v>
      </c>
      <c r="AV36" s="211">
        <v>-16.105082847368699</v>
      </c>
      <c r="AW36" s="211">
        <v>-17.784161713853798</v>
      </c>
      <c r="AX36" s="211">
        <v>-18.6442469708944</v>
      </c>
      <c r="AY36" s="218">
        <v>-17.7536261752097</v>
      </c>
      <c r="AZ36" s="211"/>
      <c r="BA36" s="219">
        <v>-14.4600169011382</v>
      </c>
      <c r="BB36" s="220">
        <v>-18.7999110523353</v>
      </c>
      <c r="BC36" s="221">
        <v>-16.681867439782799</v>
      </c>
      <c r="BD36" s="211"/>
      <c r="BE36" s="222">
        <v>-17.388551852754699</v>
      </c>
      <c r="BF36" s="40"/>
      <c r="BG36" s="41"/>
      <c r="BH36" s="41"/>
      <c r="BI36" s="41"/>
      <c r="BJ36" s="41"/>
      <c r="BK36" s="41"/>
      <c r="BL36" s="41"/>
      <c r="BM36" s="41"/>
      <c r="BN36" s="41"/>
      <c r="BO36" s="41"/>
      <c r="BP36" s="41"/>
      <c r="BQ36" s="41"/>
      <c r="BR36" s="41"/>
    </row>
    <row r="37" spans="1:70" x14ac:dyDescent="0.25">
      <c r="A37" s="21" t="s">
        <v>76</v>
      </c>
      <c r="B37" s="3" t="str">
        <f t="shared" si="0"/>
        <v>Coastal Virginia - Hampton Roads</v>
      </c>
      <c r="C37" s="3"/>
      <c r="D37" s="24" t="s">
        <v>16</v>
      </c>
      <c r="E37" s="27" t="s">
        <v>17</v>
      </c>
      <c r="F37" s="3"/>
      <c r="G37" s="238">
        <v>43.117608662420302</v>
      </c>
      <c r="H37" s="233">
        <v>53.721652993630499</v>
      </c>
      <c r="I37" s="233">
        <v>54.316732738853503</v>
      </c>
      <c r="J37" s="233">
        <v>54.731862165605001</v>
      </c>
      <c r="K37" s="233">
        <v>57.210230063694198</v>
      </c>
      <c r="L37" s="239">
        <v>52.619617324840704</v>
      </c>
      <c r="M37" s="233"/>
      <c r="N37" s="240">
        <v>95.169979872611407</v>
      </c>
      <c r="O37" s="241">
        <v>98.032951847133702</v>
      </c>
      <c r="P37" s="242">
        <v>96.601465859872604</v>
      </c>
      <c r="Q37" s="233"/>
      <c r="R37" s="243">
        <v>65.185859763421206</v>
      </c>
      <c r="S37" s="216"/>
      <c r="T37" s="217">
        <v>0.57663546701234003</v>
      </c>
      <c r="U37" s="211">
        <v>7.4679006777674797</v>
      </c>
      <c r="V37" s="211">
        <v>1.8431135189510299</v>
      </c>
      <c r="W37" s="211">
        <v>-3.98650262319507</v>
      </c>
      <c r="X37" s="211">
        <v>-3.3700752031804599</v>
      </c>
      <c r="Y37" s="218">
        <v>0.26507118839375199</v>
      </c>
      <c r="Z37" s="211"/>
      <c r="AA37" s="219">
        <v>13.7513160717485</v>
      </c>
      <c r="AB37" s="220">
        <v>7.5040169044260301</v>
      </c>
      <c r="AC37" s="221">
        <v>10.4932365931737</v>
      </c>
      <c r="AD37" s="211"/>
      <c r="AE37" s="222">
        <v>4.3552140248005404</v>
      </c>
      <c r="AF37" s="40"/>
      <c r="AG37" s="238">
        <v>42.015373381396103</v>
      </c>
      <c r="AH37" s="233">
        <v>47.556579680689197</v>
      </c>
      <c r="AI37" s="233">
        <v>49.708861415268103</v>
      </c>
      <c r="AJ37" s="233">
        <v>50.580919143982797</v>
      </c>
      <c r="AK37" s="233">
        <v>52.010911405034697</v>
      </c>
      <c r="AL37" s="239">
        <v>48.373519412261103</v>
      </c>
      <c r="AM37" s="233"/>
      <c r="AN37" s="240">
        <v>79.789885211744703</v>
      </c>
      <c r="AO37" s="241">
        <v>85.749685405736599</v>
      </c>
      <c r="AP37" s="242">
        <v>82.771840806029203</v>
      </c>
      <c r="AQ37" s="233"/>
      <c r="AR37" s="243">
        <v>58.20941900431</v>
      </c>
      <c r="AS37" s="216"/>
      <c r="AT37" s="217">
        <v>-1.5472591869019801</v>
      </c>
      <c r="AU37" s="211">
        <v>0.98086806258032799</v>
      </c>
      <c r="AV37" s="211">
        <v>-1.82611513091513</v>
      </c>
      <c r="AW37" s="211">
        <v>-6.5611919426162304</v>
      </c>
      <c r="AX37" s="211">
        <v>-10.2007840481086</v>
      </c>
      <c r="AY37" s="218">
        <v>-4.1940021346498799</v>
      </c>
      <c r="AZ37" s="211"/>
      <c r="BA37" s="219">
        <v>-5.6615481578289497</v>
      </c>
      <c r="BB37" s="220">
        <v>-3.4022420821034398</v>
      </c>
      <c r="BC37" s="221">
        <v>-4.5022088216687504</v>
      </c>
      <c r="BD37" s="211"/>
      <c r="BE37" s="222">
        <v>-4.3226930078840899</v>
      </c>
      <c r="BF37" s="40"/>
      <c r="BG37" s="41"/>
      <c r="BH37" s="41"/>
      <c r="BI37" s="41"/>
      <c r="BJ37" s="41"/>
      <c r="BK37" s="41"/>
      <c r="BL37" s="41"/>
      <c r="BM37" s="41"/>
      <c r="BN37" s="41"/>
      <c r="BO37" s="41"/>
      <c r="BP37" s="41"/>
      <c r="BQ37" s="41"/>
      <c r="BR37" s="41"/>
    </row>
    <row r="38" spans="1:70" x14ac:dyDescent="0.25">
      <c r="A38" s="20" t="s">
        <v>77</v>
      </c>
      <c r="B38" s="3" t="str">
        <f t="shared" si="0"/>
        <v>Northern Virginia</v>
      </c>
      <c r="C38" s="3"/>
      <c r="D38" s="24" t="s">
        <v>16</v>
      </c>
      <c r="E38" s="27" t="s">
        <v>17</v>
      </c>
      <c r="F38" s="3"/>
      <c r="G38" s="238">
        <v>69.606140463069096</v>
      </c>
      <c r="H38" s="233">
        <v>109.580471533093</v>
      </c>
      <c r="I38" s="233">
        <v>133.27110952282399</v>
      </c>
      <c r="J38" s="233">
        <v>123.679505144168</v>
      </c>
      <c r="K38" s="233">
        <v>94.981026764722401</v>
      </c>
      <c r="L38" s="239">
        <v>106.223650685575</v>
      </c>
      <c r="M38" s="233"/>
      <c r="N38" s="240">
        <v>86.915369872289205</v>
      </c>
      <c r="O38" s="241">
        <v>92.193061297421295</v>
      </c>
      <c r="P38" s="242">
        <v>89.5542155848552</v>
      </c>
      <c r="Q38" s="233"/>
      <c r="R38" s="243">
        <v>101.460954942512</v>
      </c>
      <c r="S38" s="216"/>
      <c r="T38" s="217">
        <v>-6.1918107005717502</v>
      </c>
      <c r="U38" s="211">
        <v>-12.4315103533702</v>
      </c>
      <c r="V38" s="211">
        <v>-8.94866703489736</v>
      </c>
      <c r="W38" s="211">
        <v>-11.8488295705372</v>
      </c>
      <c r="X38" s="211">
        <v>-10.9538124561409</v>
      </c>
      <c r="Y38" s="218">
        <v>-10.3863085756107</v>
      </c>
      <c r="Z38" s="211"/>
      <c r="AA38" s="219">
        <v>-5.2925763983642096</v>
      </c>
      <c r="AB38" s="220">
        <v>-8.2053775753251301</v>
      </c>
      <c r="AC38" s="221">
        <v>-6.8146079124330896</v>
      </c>
      <c r="AD38" s="211"/>
      <c r="AE38" s="222">
        <v>-9.5116492425089092</v>
      </c>
      <c r="AF38" s="40"/>
      <c r="AG38" s="238">
        <v>65.601139428592901</v>
      </c>
      <c r="AH38" s="233">
        <v>93.343885116707696</v>
      </c>
      <c r="AI38" s="233">
        <v>115.440103447627</v>
      </c>
      <c r="AJ38" s="233">
        <v>108.70337037071801</v>
      </c>
      <c r="AK38" s="233">
        <v>84.672487586284703</v>
      </c>
      <c r="AL38" s="239">
        <v>93.552197189986202</v>
      </c>
      <c r="AM38" s="233"/>
      <c r="AN38" s="240">
        <v>81.347004767995102</v>
      </c>
      <c r="AO38" s="241">
        <v>86.616330947768304</v>
      </c>
      <c r="AP38" s="242">
        <v>83.981667857881703</v>
      </c>
      <c r="AQ38" s="233"/>
      <c r="AR38" s="243">
        <v>90.817760237956406</v>
      </c>
      <c r="AS38" s="216"/>
      <c r="AT38" s="217">
        <v>3.2833651094961498</v>
      </c>
      <c r="AU38" s="211">
        <v>1.28290990254991</v>
      </c>
      <c r="AV38" s="211">
        <v>6.0977469953534396</v>
      </c>
      <c r="AW38" s="211">
        <v>1.3679727589719</v>
      </c>
      <c r="AX38" s="211">
        <v>-0.95140108613038199</v>
      </c>
      <c r="AY38" s="218">
        <v>2.3088409432653099</v>
      </c>
      <c r="AZ38" s="211"/>
      <c r="BA38" s="219">
        <v>-0.85491748134854695</v>
      </c>
      <c r="BB38" s="220">
        <v>-2.7093576908382402</v>
      </c>
      <c r="BC38" s="221">
        <v>-1.8199683912372699</v>
      </c>
      <c r="BD38" s="211"/>
      <c r="BE38" s="222">
        <v>1.18404954169793</v>
      </c>
      <c r="BF38" s="40"/>
      <c r="BG38" s="41"/>
      <c r="BH38" s="41"/>
      <c r="BI38" s="41"/>
      <c r="BJ38" s="41"/>
      <c r="BK38" s="41"/>
      <c r="BL38" s="41"/>
      <c r="BM38" s="41"/>
      <c r="BN38" s="41"/>
      <c r="BO38" s="41"/>
      <c r="BP38" s="41"/>
      <c r="BQ38" s="41"/>
      <c r="BR38" s="41"/>
    </row>
    <row r="39" spans="1:70" x14ac:dyDescent="0.25">
      <c r="A39" s="22" t="s">
        <v>78</v>
      </c>
      <c r="B39" s="3" t="str">
        <f t="shared" si="0"/>
        <v>Shenandoah Valley</v>
      </c>
      <c r="C39" s="3"/>
      <c r="D39" s="25" t="s">
        <v>16</v>
      </c>
      <c r="E39" s="28" t="s">
        <v>17</v>
      </c>
      <c r="F39" s="3"/>
      <c r="G39" s="244">
        <v>32.245201786165602</v>
      </c>
      <c r="H39" s="245">
        <v>44.334196646726703</v>
      </c>
      <c r="I39" s="245">
        <v>43.524248041115499</v>
      </c>
      <c r="J39" s="245">
        <v>42.935882551183703</v>
      </c>
      <c r="K39" s="245">
        <v>43.833631308450499</v>
      </c>
      <c r="L39" s="246">
        <v>41.374632066728402</v>
      </c>
      <c r="M39" s="233"/>
      <c r="N39" s="247">
        <v>55.420857696520301</v>
      </c>
      <c r="O39" s="248">
        <v>57.6628603926194</v>
      </c>
      <c r="P39" s="249">
        <v>56.541859044569797</v>
      </c>
      <c r="Q39" s="233"/>
      <c r="R39" s="250">
        <v>45.708125488968797</v>
      </c>
      <c r="S39" s="216"/>
      <c r="T39" s="223">
        <v>1.0480118878781699</v>
      </c>
      <c r="U39" s="224">
        <v>1.3080069036120801</v>
      </c>
      <c r="V39" s="224">
        <v>0.23416297259167901</v>
      </c>
      <c r="W39" s="224">
        <v>-7.1514744478795702</v>
      </c>
      <c r="X39" s="224">
        <v>-3.4261025005174002</v>
      </c>
      <c r="Y39" s="225">
        <v>-1.82871853850244</v>
      </c>
      <c r="Z39" s="211"/>
      <c r="AA39" s="226">
        <v>2.51941139074908</v>
      </c>
      <c r="AB39" s="227">
        <v>5.88466311625338</v>
      </c>
      <c r="AC39" s="228">
        <v>4.2082284688295299</v>
      </c>
      <c r="AD39" s="211"/>
      <c r="AE39" s="229">
        <v>0.22335497781177999</v>
      </c>
      <c r="AF39" s="40"/>
      <c r="AG39" s="244">
        <v>32.457344946118603</v>
      </c>
      <c r="AH39" s="245">
        <v>39.536371285771502</v>
      </c>
      <c r="AI39" s="245">
        <v>43.121417997005402</v>
      </c>
      <c r="AJ39" s="245">
        <v>42.508901495181199</v>
      </c>
      <c r="AK39" s="245">
        <v>43.999428499124797</v>
      </c>
      <c r="AL39" s="246">
        <v>40.324692844640303</v>
      </c>
      <c r="AM39" s="233"/>
      <c r="AN39" s="247">
        <v>61.832326704485503</v>
      </c>
      <c r="AO39" s="248">
        <v>61.695144399005002</v>
      </c>
      <c r="AP39" s="249">
        <v>61.763721812834</v>
      </c>
      <c r="AQ39" s="233"/>
      <c r="AR39" s="250">
        <v>46.451006199691498</v>
      </c>
      <c r="AS39" s="216"/>
      <c r="AT39" s="223">
        <v>-1.1939216096154199</v>
      </c>
      <c r="AU39" s="224">
        <v>0.61547842755160798</v>
      </c>
      <c r="AV39" s="224">
        <v>2.9101257916434502</v>
      </c>
      <c r="AW39" s="224">
        <v>-3.8808730710174402</v>
      </c>
      <c r="AX39" s="224">
        <v>-2.4750886179839999</v>
      </c>
      <c r="AY39" s="225">
        <v>-0.86727852817627304</v>
      </c>
      <c r="AZ39" s="211"/>
      <c r="BA39" s="226">
        <v>-5.2101007224159401</v>
      </c>
      <c r="BB39" s="227">
        <v>-4.9502464374256601</v>
      </c>
      <c r="BC39" s="228">
        <v>-5.0805168284962603</v>
      </c>
      <c r="BD39" s="211"/>
      <c r="BE39" s="229">
        <v>-2.5135271399930899</v>
      </c>
      <c r="BF39" s="40"/>
      <c r="BG39" s="41"/>
      <c r="BH39" s="41"/>
      <c r="BI39" s="41"/>
      <c r="BJ39" s="41"/>
      <c r="BK39" s="41"/>
      <c r="BL39" s="41"/>
      <c r="BM39" s="41"/>
      <c r="BN39" s="41"/>
      <c r="BO39" s="41"/>
      <c r="BP39" s="41"/>
      <c r="BQ39" s="41"/>
      <c r="BR39" s="41"/>
    </row>
    <row r="40" spans="1:70" ht="13" x14ac:dyDescent="0.3">
      <c r="A40" s="19" t="s">
        <v>79</v>
      </c>
      <c r="B40" s="3" t="str">
        <f t="shared" si="0"/>
        <v>Southern Virginia</v>
      </c>
      <c r="C40" s="9"/>
      <c r="D40" s="23" t="s">
        <v>16</v>
      </c>
      <c r="E40" s="26" t="s">
        <v>17</v>
      </c>
      <c r="F40" s="3"/>
      <c r="G40" s="230">
        <v>44.911965356429</v>
      </c>
      <c r="H40" s="231">
        <v>72.609271596713299</v>
      </c>
      <c r="I40" s="231">
        <v>75.7577814790139</v>
      </c>
      <c r="J40" s="231">
        <v>68.731703308905097</v>
      </c>
      <c r="K40" s="231">
        <v>60.291592271818701</v>
      </c>
      <c r="L40" s="232">
        <v>64.460462802576004</v>
      </c>
      <c r="M40" s="233"/>
      <c r="N40" s="234">
        <v>64.052358427714793</v>
      </c>
      <c r="O40" s="235">
        <v>65.822018654230504</v>
      </c>
      <c r="P40" s="236">
        <v>64.937188540972599</v>
      </c>
      <c r="Q40" s="233"/>
      <c r="R40" s="237">
        <v>64.596670156403604</v>
      </c>
      <c r="S40" s="216"/>
      <c r="T40" s="208">
        <v>0.54292526294362697</v>
      </c>
      <c r="U40" s="209">
        <v>11.8559027510648</v>
      </c>
      <c r="V40" s="209">
        <v>12.696245855919299</v>
      </c>
      <c r="W40" s="209">
        <v>2.76195035436595</v>
      </c>
      <c r="X40" s="209">
        <v>4.3800956757722798</v>
      </c>
      <c r="Y40" s="210">
        <v>6.9167622334459899</v>
      </c>
      <c r="Z40" s="211"/>
      <c r="AA40" s="212">
        <v>6.2945436604326801</v>
      </c>
      <c r="AB40" s="213">
        <v>10.205025807038099</v>
      </c>
      <c r="AC40" s="214">
        <v>8.2411084235904806</v>
      </c>
      <c r="AD40" s="211"/>
      <c r="AE40" s="215">
        <v>7.2938125235079898</v>
      </c>
      <c r="AF40" s="40"/>
      <c r="AG40" s="230">
        <v>44.018299467021897</v>
      </c>
      <c r="AH40" s="231">
        <v>66.666769375971498</v>
      </c>
      <c r="AI40" s="231">
        <v>69.925587941372399</v>
      </c>
      <c r="AJ40" s="231">
        <v>70.007290139906701</v>
      </c>
      <c r="AK40" s="231">
        <v>65.436600599600197</v>
      </c>
      <c r="AL40" s="232">
        <v>63.210909504774499</v>
      </c>
      <c r="AM40" s="233"/>
      <c r="AN40" s="234">
        <v>71.923546524539105</v>
      </c>
      <c r="AO40" s="235">
        <v>68.244755163224497</v>
      </c>
      <c r="AP40" s="236">
        <v>70.084150843881801</v>
      </c>
      <c r="AQ40" s="233"/>
      <c r="AR40" s="237">
        <v>65.174692744519504</v>
      </c>
      <c r="AS40" s="216"/>
      <c r="AT40" s="208">
        <v>7.6126265497359302</v>
      </c>
      <c r="AU40" s="209">
        <v>11.3209890861066</v>
      </c>
      <c r="AV40" s="209">
        <v>11.052345268931001</v>
      </c>
      <c r="AW40" s="209">
        <v>9.3855834107748297</v>
      </c>
      <c r="AX40" s="209">
        <v>10.226141119730199</v>
      </c>
      <c r="AY40" s="210">
        <v>10.0759963376958</v>
      </c>
      <c r="AZ40" s="211"/>
      <c r="BA40" s="212">
        <v>13.218146643276601</v>
      </c>
      <c r="BB40" s="213">
        <v>8.4737240626495094</v>
      </c>
      <c r="BC40" s="214">
        <v>10.8574341153008</v>
      </c>
      <c r="BD40" s="211"/>
      <c r="BE40" s="215">
        <v>10.3149075680639</v>
      </c>
      <c r="BF40" s="40"/>
    </row>
    <row r="41" spans="1:70" x14ac:dyDescent="0.25">
      <c r="A41" s="20" t="s">
        <v>80</v>
      </c>
      <c r="B41" s="3" t="str">
        <f t="shared" si="0"/>
        <v>Southwest Virginia - Blue Ridge Highlands</v>
      </c>
      <c r="C41" s="10"/>
      <c r="D41" s="24" t="s">
        <v>16</v>
      </c>
      <c r="E41" s="27" t="s">
        <v>17</v>
      </c>
      <c r="F41" s="3"/>
      <c r="G41" s="238">
        <v>38.8530720578269</v>
      </c>
      <c r="H41" s="233">
        <v>51.088121752879999</v>
      </c>
      <c r="I41" s="233">
        <v>54.530423537384202</v>
      </c>
      <c r="J41" s="233">
        <v>52.202267901513402</v>
      </c>
      <c r="K41" s="233">
        <v>53.9809012875536</v>
      </c>
      <c r="L41" s="239">
        <v>50.130957307431601</v>
      </c>
      <c r="M41" s="233"/>
      <c r="N41" s="240">
        <v>79.518818613056197</v>
      </c>
      <c r="O41" s="241">
        <v>81.618282132369501</v>
      </c>
      <c r="P41" s="242">
        <v>80.568550372712807</v>
      </c>
      <c r="Q41" s="233"/>
      <c r="R41" s="243">
        <v>58.827412468940501</v>
      </c>
      <c r="S41" s="216"/>
      <c r="T41" s="217">
        <v>14.243367268955399</v>
      </c>
      <c r="U41" s="211">
        <v>13.3464074453231</v>
      </c>
      <c r="V41" s="211">
        <v>19.195363321827301</v>
      </c>
      <c r="W41" s="211">
        <v>13.8943216069716</v>
      </c>
      <c r="X41" s="211">
        <v>4.8079174991318299</v>
      </c>
      <c r="Y41" s="218">
        <v>12.8217115396564</v>
      </c>
      <c r="Z41" s="211"/>
      <c r="AA41" s="219">
        <v>28.181639690323301</v>
      </c>
      <c r="AB41" s="220">
        <v>21.580275794876702</v>
      </c>
      <c r="AC41" s="221">
        <v>24.750758733288901</v>
      </c>
      <c r="AD41" s="211"/>
      <c r="AE41" s="222">
        <v>17.2073745502388</v>
      </c>
      <c r="AF41" s="40"/>
      <c r="AG41" s="238">
        <v>43.700856674949101</v>
      </c>
      <c r="AH41" s="233">
        <v>52.665097978314797</v>
      </c>
      <c r="AI41" s="233">
        <v>55.5000609893833</v>
      </c>
      <c r="AJ41" s="233">
        <v>53.655886322565998</v>
      </c>
      <c r="AK41" s="233">
        <v>58.709307657555897</v>
      </c>
      <c r="AL41" s="239">
        <v>52.846241924553802</v>
      </c>
      <c r="AM41" s="233"/>
      <c r="AN41" s="240">
        <v>84.5083270273322</v>
      </c>
      <c r="AO41" s="241">
        <v>83.498495877569397</v>
      </c>
      <c r="AP41" s="242">
        <v>84.003411452450806</v>
      </c>
      <c r="AQ41" s="233"/>
      <c r="AR41" s="243">
        <v>61.748290361095798</v>
      </c>
      <c r="AS41" s="216"/>
      <c r="AT41" s="217">
        <v>28.425337340266999</v>
      </c>
      <c r="AU41" s="211">
        <v>18.579309278498801</v>
      </c>
      <c r="AV41" s="211">
        <v>18.062175462102299</v>
      </c>
      <c r="AW41" s="211">
        <v>12.977867980106399</v>
      </c>
      <c r="AX41" s="211">
        <v>10.057720634591499</v>
      </c>
      <c r="AY41" s="218">
        <v>16.7680295766224</v>
      </c>
      <c r="AZ41" s="211"/>
      <c r="BA41" s="219">
        <v>24.723946147574001</v>
      </c>
      <c r="BB41" s="220">
        <v>24.034969775357801</v>
      </c>
      <c r="BC41" s="221">
        <v>24.380574466472499</v>
      </c>
      <c r="BD41" s="211"/>
      <c r="BE41" s="222">
        <v>19.6135494808907</v>
      </c>
      <c r="BF41" s="40"/>
    </row>
    <row r="42" spans="1:70" x14ac:dyDescent="0.25">
      <c r="A42" s="21" t="s">
        <v>81</v>
      </c>
      <c r="B42" s="3" t="str">
        <f t="shared" si="0"/>
        <v>Southwest Virginia - Heart of Appalachia</v>
      </c>
      <c r="C42" s="3"/>
      <c r="D42" s="24" t="s">
        <v>16</v>
      </c>
      <c r="E42" s="27" t="s">
        <v>17</v>
      </c>
      <c r="F42" s="3"/>
      <c r="G42" s="238">
        <v>32.3843686006825</v>
      </c>
      <c r="H42" s="233">
        <v>46.048177474402699</v>
      </c>
      <c r="I42" s="233">
        <v>49.203201365187702</v>
      </c>
      <c r="J42" s="233">
        <v>47.125808873720104</v>
      </c>
      <c r="K42" s="233">
        <v>40.860088737201302</v>
      </c>
      <c r="L42" s="239">
        <v>43.124329010238903</v>
      </c>
      <c r="M42" s="233"/>
      <c r="N42" s="240">
        <v>42.972771331057999</v>
      </c>
      <c r="O42" s="241">
        <v>40.711931740614297</v>
      </c>
      <c r="P42" s="242">
        <v>41.842351535836102</v>
      </c>
      <c r="Q42" s="233"/>
      <c r="R42" s="243">
        <v>42.758049731838099</v>
      </c>
      <c r="S42" s="216"/>
      <c r="T42" s="217">
        <v>-0.14852843806244501</v>
      </c>
      <c r="U42" s="211">
        <v>-2.1897259062299201</v>
      </c>
      <c r="V42" s="211">
        <v>-0.474244904912066</v>
      </c>
      <c r="W42" s="211">
        <v>-7.3984605742884497</v>
      </c>
      <c r="X42" s="211">
        <v>-6.7139606127702196</v>
      </c>
      <c r="Y42" s="218">
        <v>-3.5858569925364199</v>
      </c>
      <c r="Z42" s="211"/>
      <c r="AA42" s="219">
        <v>4.5247665008221798</v>
      </c>
      <c r="AB42" s="220">
        <v>5.6943387690331697</v>
      </c>
      <c r="AC42" s="221">
        <v>5.0905033120720802</v>
      </c>
      <c r="AD42" s="211"/>
      <c r="AE42" s="222">
        <v>-1.3076791687956799</v>
      </c>
      <c r="AF42" s="40"/>
      <c r="AG42" s="238">
        <v>33.850346416382202</v>
      </c>
      <c r="AH42" s="233">
        <v>45.621237201365098</v>
      </c>
      <c r="AI42" s="233">
        <v>48.059143344709803</v>
      </c>
      <c r="AJ42" s="233">
        <v>48.639832764505101</v>
      </c>
      <c r="AK42" s="233">
        <v>43.878587030716702</v>
      </c>
      <c r="AL42" s="239">
        <v>44.009829351535799</v>
      </c>
      <c r="AM42" s="233"/>
      <c r="AN42" s="240">
        <v>46.4592645051194</v>
      </c>
      <c r="AO42" s="241">
        <v>45.511812286689398</v>
      </c>
      <c r="AP42" s="242">
        <v>45.985538395904399</v>
      </c>
      <c r="AQ42" s="233"/>
      <c r="AR42" s="243">
        <v>44.574317649926797</v>
      </c>
      <c r="AS42" s="216"/>
      <c r="AT42" s="217">
        <v>15.333112591090501</v>
      </c>
      <c r="AU42" s="211">
        <v>-0.29679534250572298</v>
      </c>
      <c r="AV42" s="211">
        <v>-0.247349261587651</v>
      </c>
      <c r="AW42" s="211">
        <v>-0.25217277803684401</v>
      </c>
      <c r="AX42" s="211">
        <v>7.9262021378568797</v>
      </c>
      <c r="AY42" s="218">
        <v>3.4530674608012002</v>
      </c>
      <c r="AZ42" s="211"/>
      <c r="BA42" s="219">
        <v>23.0716013597673</v>
      </c>
      <c r="BB42" s="220">
        <v>22.8083356871436</v>
      </c>
      <c r="BC42" s="221">
        <v>22.941183629579399</v>
      </c>
      <c r="BD42" s="211"/>
      <c r="BE42" s="222">
        <v>8.5237422602251698</v>
      </c>
      <c r="BF42" s="40"/>
    </row>
    <row r="43" spans="1:70" x14ac:dyDescent="0.25">
      <c r="A43" s="22" t="s">
        <v>82</v>
      </c>
      <c r="B43" s="3" t="str">
        <f t="shared" si="0"/>
        <v>Virginia Mountains</v>
      </c>
      <c r="C43" s="3"/>
      <c r="D43" s="25" t="s">
        <v>16</v>
      </c>
      <c r="E43" s="28" t="s">
        <v>17</v>
      </c>
      <c r="F43" s="3"/>
      <c r="G43" s="238">
        <v>48.838723750169301</v>
      </c>
      <c r="H43" s="233">
        <v>69.804476358217002</v>
      </c>
      <c r="I43" s="233">
        <v>72.814190489093605</v>
      </c>
      <c r="J43" s="233">
        <v>61.524426229508101</v>
      </c>
      <c r="K43" s="233">
        <v>54.191109605744401</v>
      </c>
      <c r="L43" s="239">
        <v>61.434585286546501</v>
      </c>
      <c r="M43" s="233"/>
      <c r="N43" s="240">
        <v>75.946615634737796</v>
      </c>
      <c r="O43" s="241">
        <v>71.898389107167006</v>
      </c>
      <c r="P43" s="242">
        <v>73.922502370952401</v>
      </c>
      <c r="Q43" s="233"/>
      <c r="R43" s="243">
        <v>65.002561596376694</v>
      </c>
      <c r="S43" s="216"/>
      <c r="T43" s="217">
        <v>32.110707033726698</v>
      </c>
      <c r="U43" s="211">
        <v>29.052339495972401</v>
      </c>
      <c r="V43" s="211">
        <v>21.533260230962899</v>
      </c>
      <c r="W43" s="211">
        <v>6.0968948032300396</v>
      </c>
      <c r="X43" s="211">
        <v>-3.5962981184634901</v>
      </c>
      <c r="Y43" s="218">
        <v>15.838845017037499</v>
      </c>
      <c r="Z43" s="211"/>
      <c r="AA43" s="219">
        <v>11.549793735873401</v>
      </c>
      <c r="AB43" s="220">
        <v>1.3960694058760299</v>
      </c>
      <c r="AC43" s="221">
        <v>6.3697333404088496</v>
      </c>
      <c r="AD43" s="211"/>
      <c r="AE43" s="222">
        <v>12.582428676797401</v>
      </c>
      <c r="AF43" s="40"/>
      <c r="AG43" s="238">
        <v>49.526112315404397</v>
      </c>
      <c r="AH43" s="233">
        <v>59.176859504132203</v>
      </c>
      <c r="AI43" s="233">
        <v>62.0520373255656</v>
      </c>
      <c r="AJ43" s="233">
        <v>58.454596938084201</v>
      </c>
      <c r="AK43" s="233">
        <v>61.820224563067299</v>
      </c>
      <c r="AL43" s="239">
        <v>58.205966129250697</v>
      </c>
      <c r="AM43" s="233"/>
      <c r="AN43" s="240">
        <v>86.547890529738496</v>
      </c>
      <c r="AO43" s="241">
        <v>85.477484419455294</v>
      </c>
      <c r="AP43" s="242">
        <v>86.012687474596902</v>
      </c>
      <c r="AQ43" s="233"/>
      <c r="AR43" s="243">
        <v>66.150743656492494</v>
      </c>
      <c r="AS43" s="216"/>
      <c r="AT43" s="217">
        <v>22.405322264575901</v>
      </c>
      <c r="AU43" s="211">
        <v>16.2464704637617</v>
      </c>
      <c r="AV43" s="211">
        <v>12.0211435921861</v>
      </c>
      <c r="AW43" s="211">
        <v>5.2200935047063401</v>
      </c>
      <c r="AX43" s="211">
        <v>3.8896406998697999</v>
      </c>
      <c r="AY43" s="218">
        <v>11.156229100350499</v>
      </c>
      <c r="AZ43" s="211"/>
      <c r="BA43" s="219">
        <v>7.5985597354804497</v>
      </c>
      <c r="BB43" s="220">
        <v>5.2709237791974903</v>
      </c>
      <c r="BC43" s="221">
        <v>6.4292572467182403</v>
      </c>
      <c r="BD43" s="211"/>
      <c r="BE43" s="222">
        <v>9.3519314417408594</v>
      </c>
      <c r="BF43" s="40"/>
    </row>
    <row r="44" spans="1:70" x14ac:dyDescent="0.25">
      <c r="A44" s="48" t="s">
        <v>106</v>
      </c>
      <c r="B44" s="3" t="s">
        <v>112</v>
      </c>
      <c r="D44" s="25" t="s">
        <v>16</v>
      </c>
      <c r="E44" s="28" t="s">
        <v>17</v>
      </c>
      <c r="G44" s="238">
        <v>120.78388965995801</v>
      </c>
      <c r="H44" s="233">
        <v>163.24130811936101</v>
      </c>
      <c r="I44" s="233">
        <v>180.058761276891</v>
      </c>
      <c r="J44" s="233">
        <v>149.543091603053</v>
      </c>
      <c r="K44" s="233">
        <v>132.68344205412899</v>
      </c>
      <c r="L44" s="239">
        <v>149.26209854267799</v>
      </c>
      <c r="M44" s="233"/>
      <c r="N44" s="240">
        <v>158.915943789035</v>
      </c>
      <c r="O44" s="241">
        <v>171.25118320610599</v>
      </c>
      <c r="P44" s="242">
        <v>165.08356349757099</v>
      </c>
      <c r="Q44" s="233"/>
      <c r="R44" s="243">
        <v>153.78251710121901</v>
      </c>
      <c r="S44" s="216"/>
      <c r="T44" s="217">
        <v>3.5993929766447001</v>
      </c>
      <c r="U44" s="211">
        <v>-3.9511353770515401</v>
      </c>
      <c r="V44" s="211">
        <v>-6.86330235393301</v>
      </c>
      <c r="W44" s="211">
        <v>-19.308707010264801</v>
      </c>
      <c r="X44" s="211">
        <v>-12.4020415829494</v>
      </c>
      <c r="Y44" s="218">
        <v>-8.6151284620705493</v>
      </c>
      <c r="Z44" s="211"/>
      <c r="AA44" s="219">
        <v>-13.1372531395068</v>
      </c>
      <c r="AB44" s="220">
        <v>-14.002299843194701</v>
      </c>
      <c r="AC44" s="221">
        <v>-13.588096874236401</v>
      </c>
      <c r="AD44" s="211"/>
      <c r="AE44" s="222">
        <v>-10.200190882470601</v>
      </c>
      <c r="AF44" s="43"/>
      <c r="AG44" s="238">
        <v>120.436146773074</v>
      </c>
      <c r="AH44" s="233">
        <v>141.02827550312199</v>
      </c>
      <c r="AI44" s="233">
        <v>156.430185634975</v>
      </c>
      <c r="AJ44" s="233">
        <v>156.96057425398999</v>
      </c>
      <c r="AK44" s="233">
        <v>138.955781575294</v>
      </c>
      <c r="AL44" s="239">
        <v>142.762192748091</v>
      </c>
      <c r="AM44" s="233"/>
      <c r="AN44" s="240">
        <v>199.54495315752899</v>
      </c>
      <c r="AO44" s="241">
        <v>208.86098629424001</v>
      </c>
      <c r="AP44" s="242">
        <v>204.202969725884</v>
      </c>
      <c r="AQ44" s="233"/>
      <c r="AR44" s="243">
        <v>160.31670045603201</v>
      </c>
      <c r="AS44" s="216"/>
      <c r="AT44" s="217">
        <v>3.2551830473618302</v>
      </c>
      <c r="AU44" s="211">
        <v>-7.81201948662575E-2</v>
      </c>
      <c r="AV44" s="211">
        <v>-3.1659989949302401</v>
      </c>
      <c r="AW44" s="211">
        <v>-0.55780629521663905</v>
      </c>
      <c r="AX44" s="211">
        <v>-3.0273465052150699</v>
      </c>
      <c r="AY44" s="218">
        <v>-0.92252287895449903</v>
      </c>
      <c r="AZ44" s="211"/>
      <c r="BA44" s="219">
        <v>10.8413324405061</v>
      </c>
      <c r="BB44" s="220">
        <v>-4.7953779424091998</v>
      </c>
      <c r="BC44" s="221">
        <v>2.25263794206248</v>
      </c>
      <c r="BD44" s="211"/>
      <c r="BE44" s="222">
        <v>0.209922268008751</v>
      </c>
    </row>
    <row r="45" spans="1:70" x14ac:dyDescent="0.25">
      <c r="A45" s="48" t="s">
        <v>107</v>
      </c>
      <c r="B45" s="3" t="s">
        <v>113</v>
      </c>
      <c r="D45" s="25" t="s">
        <v>16</v>
      </c>
      <c r="E45" s="28" t="s">
        <v>17</v>
      </c>
      <c r="G45" s="238">
        <v>81.241452404317897</v>
      </c>
      <c r="H45" s="233">
        <v>133.01653800021799</v>
      </c>
      <c r="I45" s="233">
        <v>158.01396212699399</v>
      </c>
      <c r="J45" s="233">
        <v>147.62188347326699</v>
      </c>
      <c r="K45" s="233">
        <v>119.14708755860801</v>
      </c>
      <c r="L45" s="239">
        <v>127.808184712681</v>
      </c>
      <c r="M45" s="233"/>
      <c r="N45" s="240">
        <v>130.83530549194899</v>
      </c>
      <c r="O45" s="241">
        <v>132.05778177588701</v>
      </c>
      <c r="P45" s="242">
        <v>131.446543633918</v>
      </c>
      <c r="Q45" s="233"/>
      <c r="R45" s="243">
        <v>128.84771583303399</v>
      </c>
      <c r="S45" s="216"/>
      <c r="T45" s="217">
        <v>-7.0975613345294697</v>
      </c>
      <c r="U45" s="211">
        <v>-8.4625354047626402</v>
      </c>
      <c r="V45" s="211">
        <v>-3.8652040598690198</v>
      </c>
      <c r="W45" s="211">
        <v>-4.5311057121108602</v>
      </c>
      <c r="X45" s="211">
        <v>-3.8977910571158101</v>
      </c>
      <c r="Y45" s="218">
        <v>-5.43049767519362</v>
      </c>
      <c r="Z45" s="211"/>
      <c r="AA45" s="219">
        <v>8.6863352881359397</v>
      </c>
      <c r="AB45" s="220">
        <v>-2.5169795488712201</v>
      </c>
      <c r="AC45" s="221">
        <v>2.7543171198292198</v>
      </c>
      <c r="AD45" s="211"/>
      <c r="AE45" s="222">
        <v>-3.1826526747966799</v>
      </c>
      <c r="AF45" s="43"/>
      <c r="AG45" s="238">
        <v>78.820386275100105</v>
      </c>
      <c r="AH45" s="233">
        <v>110.665551267664</v>
      </c>
      <c r="AI45" s="233">
        <v>134.964858362755</v>
      </c>
      <c r="AJ45" s="233">
        <v>127.33702183174999</v>
      </c>
      <c r="AK45" s="233">
        <v>105.81059136400501</v>
      </c>
      <c r="AL45" s="239">
        <v>111.519681820255</v>
      </c>
      <c r="AM45" s="233"/>
      <c r="AN45" s="240">
        <v>122.488357920281</v>
      </c>
      <c r="AO45" s="241">
        <v>131.37812952131</v>
      </c>
      <c r="AP45" s="242">
        <v>126.936222255651</v>
      </c>
      <c r="AQ45" s="233"/>
      <c r="AR45" s="243">
        <v>115.92651697106101</v>
      </c>
      <c r="AS45" s="216"/>
      <c r="AT45" s="217">
        <v>2.71192082350928</v>
      </c>
      <c r="AU45" s="211">
        <v>1.35706848530345</v>
      </c>
      <c r="AV45" s="211">
        <v>3.6973400682464099</v>
      </c>
      <c r="AW45" s="211">
        <v>1.0444179197904999</v>
      </c>
      <c r="AX45" s="211">
        <v>0.55277790197030996</v>
      </c>
      <c r="AY45" s="218">
        <v>1.8769197562009301</v>
      </c>
      <c r="AZ45" s="211"/>
      <c r="BA45" s="219">
        <v>1.7024181199977</v>
      </c>
      <c r="BB45" s="220">
        <v>-0.53276483569328303</v>
      </c>
      <c r="BC45" s="221">
        <v>0.53565298857703003</v>
      </c>
      <c r="BD45" s="211"/>
      <c r="BE45" s="222">
        <v>1.4515274671857099</v>
      </c>
    </row>
    <row r="46" spans="1:70" x14ac:dyDescent="0.25">
      <c r="A46" s="48" t="s">
        <v>108</v>
      </c>
      <c r="B46" s="3" t="s">
        <v>114</v>
      </c>
      <c r="D46" s="25" t="s">
        <v>16</v>
      </c>
      <c r="E46" s="28" t="s">
        <v>17</v>
      </c>
      <c r="G46" s="238">
        <v>61.1111359287166</v>
      </c>
      <c r="H46" s="233">
        <v>96.708780648247796</v>
      </c>
      <c r="I46" s="233">
        <v>114.463660148307</v>
      </c>
      <c r="J46" s="233">
        <v>109.60608390144699</v>
      </c>
      <c r="K46" s="233">
        <v>92.526564705178799</v>
      </c>
      <c r="L46" s="239">
        <v>94.883245066379601</v>
      </c>
      <c r="M46" s="233"/>
      <c r="N46" s="240">
        <v>116.535238009807</v>
      </c>
      <c r="O46" s="241">
        <v>118.95642716182201</v>
      </c>
      <c r="P46" s="242">
        <v>117.74583258581499</v>
      </c>
      <c r="Q46" s="233"/>
      <c r="R46" s="243">
        <v>101.415412929075</v>
      </c>
      <c r="S46" s="216"/>
      <c r="T46" s="217">
        <v>-4.5814067244876302</v>
      </c>
      <c r="U46" s="211">
        <v>-6.3105084525497803</v>
      </c>
      <c r="V46" s="211">
        <v>-3.9791504468966798</v>
      </c>
      <c r="W46" s="211">
        <v>-8.2228368052612595</v>
      </c>
      <c r="X46" s="211">
        <v>-5.8843927800354896</v>
      </c>
      <c r="Y46" s="218">
        <v>-5.9095567522873198</v>
      </c>
      <c r="Z46" s="211"/>
      <c r="AA46" s="219">
        <v>6.2927388468114502</v>
      </c>
      <c r="AB46" s="220">
        <v>3.3218296129386502</v>
      </c>
      <c r="AC46" s="221">
        <v>4.7709632914238096</v>
      </c>
      <c r="AD46" s="211"/>
      <c r="AE46" s="222">
        <v>-2.6164123879527201</v>
      </c>
      <c r="AF46" s="43"/>
      <c r="AG46" s="238">
        <v>60.600867126898002</v>
      </c>
      <c r="AH46" s="233">
        <v>85.1531406666777</v>
      </c>
      <c r="AI46" s="233">
        <v>101.46667643454499</v>
      </c>
      <c r="AJ46" s="233">
        <v>98.2257062345533</v>
      </c>
      <c r="AK46" s="233">
        <v>83.501593485037304</v>
      </c>
      <c r="AL46" s="239">
        <v>85.785340634869499</v>
      </c>
      <c r="AM46" s="233"/>
      <c r="AN46" s="240">
        <v>98.718520889299796</v>
      </c>
      <c r="AO46" s="241">
        <v>102.315534735021</v>
      </c>
      <c r="AP46" s="242">
        <v>100.517768154503</v>
      </c>
      <c r="AQ46" s="233"/>
      <c r="AR46" s="243">
        <v>89.997330238336403</v>
      </c>
      <c r="AS46" s="216"/>
      <c r="AT46" s="217">
        <v>2.0836621035195999</v>
      </c>
      <c r="AU46" s="211">
        <v>1.79469439367271</v>
      </c>
      <c r="AV46" s="211">
        <v>4.6543585660017097</v>
      </c>
      <c r="AW46" s="211">
        <v>1.2297574498458199</v>
      </c>
      <c r="AX46" s="211">
        <v>-2.1779607875334901</v>
      </c>
      <c r="AY46" s="218">
        <v>1.5540398008698499</v>
      </c>
      <c r="AZ46" s="211"/>
      <c r="BA46" s="219">
        <v>-3.9640939029976798</v>
      </c>
      <c r="BB46" s="220">
        <v>-4.2482273470032599</v>
      </c>
      <c r="BC46" s="221">
        <v>-4.10820669049229</v>
      </c>
      <c r="BD46" s="211"/>
      <c r="BE46" s="222">
        <v>-0.321200709432645</v>
      </c>
    </row>
    <row r="47" spans="1:70" x14ac:dyDescent="0.25">
      <c r="A47" s="48" t="s">
        <v>109</v>
      </c>
      <c r="B47" s="3" t="s">
        <v>115</v>
      </c>
      <c r="D47" s="25" t="s">
        <v>16</v>
      </c>
      <c r="E47" s="28" t="s">
        <v>17</v>
      </c>
      <c r="G47" s="238">
        <v>46.875346275676698</v>
      </c>
      <c r="H47" s="233">
        <v>68.095290842772101</v>
      </c>
      <c r="I47" s="233">
        <v>72.949449270493304</v>
      </c>
      <c r="J47" s="233">
        <v>72.246890238049502</v>
      </c>
      <c r="K47" s="233">
        <v>67.530506335189003</v>
      </c>
      <c r="L47" s="239">
        <v>65.539496592436095</v>
      </c>
      <c r="M47" s="233"/>
      <c r="N47" s="240">
        <v>94.221717940103602</v>
      </c>
      <c r="O47" s="241">
        <v>96.841876559800298</v>
      </c>
      <c r="P47" s="242">
        <v>95.531797249952007</v>
      </c>
      <c r="Q47" s="233"/>
      <c r="R47" s="243">
        <v>74.108725351726406</v>
      </c>
      <c r="S47" s="216"/>
      <c r="T47" s="217">
        <v>0.39256975467942801</v>
      </c>
      <c r="U47" s="211">
        <v>-1.0771635712697101</v>
      </c>
      <c r="V47" s="211">
        <v>-5.5614081964405901</v>
      </c>
      <c r="W47" s="211">
        <v>-6.0792806394680898</v>
      </c>
      <c r="X47" s="211">
        <v>-4.7209870614321998</v>
      </c>
      <c r="Y47" s="218">
        <v>-3.78084363112912</v>
      </c>
      <c r="Z47" s="211"/>
      <c r="AA47" s="219">
        <v>4.1353863376762403</v>
      </c>
      <c r="AB47" s="220">
        <v>3.6520097984272799</v>
      </c>
      <c r="AC47" s="221">
        <v>3.8898215492351702</v>
      </c>
      <c r="AD47" s="211"/>
      <c r="AE47" s="222">
        <v>-1.0911313827709801</v>
      </c>
      <c r="AF47" s="43"/>
      <c r="AG47" s="238">
        <v>44.806912555192902</v>
      </c>
      <c r="AH47" s="233">
        <v>60.961098159435501</v>
      </c>
      <c r="AI47" s="233">
        <v>67.787146405260103</v>
      </c>
      <c r="AJ47" s="233">
        <v>67.281898996928305</v>
      </c>
      <c r="AK47" s="233">
        <v>63.339878575542301</v>
      </c>
      <c r="AL47" s="239">
        <v>60.8353869384718</v>
      </c>
      <c r="AM47" s="233"/>
      <c r="AN47" s="240">
        <v>81.822399692839298</v>
      </c>
      <c r="AO47" s="241">
        <v>83.759807244672601</v>
      </c>
      <c r="AP47" s="242">
        <v>82.791103468755907</v>
      </c>
      <c r="AQ47" s="233"/>
      <c r="AR47" s="243">
        <v>67.108448804267297</v>
      </c>
      <c r="AS47" s="216"/>
      <c r="AT47" s="217">
        <v>3.25058306882744</v>
      </c>
      <c r="AU47" s="211">
        <v>3.1150102095674401</v>
      </c>
      <c r="AV47" s="211">
        <v>3.1446955109355801</v>
      </c>
      <c r="AW47" s="211">
        <v>-0.113527278469118</v>
      </c>
      <c r="AX47" s="211">
        <v>-3.25849041877209</v>
      </c>
      <c r="AY47" s="218">
        <v>1.0326596098616101</v>
      </c>
      <c r="AZ47" s="211"/>
      <c r="BA47" s="219">
        <v>-5.8865785240088604</v>
      </c>
      <c r="BB47" s="220">
        <v>-6.7651654244176802</v>
      </c>
      <c r="BC47" s="221">
        <v>-6.3330716735931203</v>
      </c>
      <c r="BD47" s="211"/>
      <c r="BE47" s="222">
        <v>-1.6880723269506901</v>
      </c>
    </row>
    <row r="48" spans="1:70" x14ac:dyDescent="0.25">
      <c r="A48" s="48" t="s">
        <v>110</v>
      </c>
      <c r="B48" s="3" t="s">
        <v>116</v>
      </c>
      <c r="D48" s="25" t="s">
        <v>16</v>
      </c>
      <c r="E48" s="28" t="s">
        <v>17</v>
      </c>
      <c r="G48" s="238">
        <v>37.468997622096197</v>
      </c>
      <c r="H48" s="233">
        <v>46.053253155295401</v>
      </c>
      <c r="I48" s="233">
        <v>47.647092555331902</v>
      </c>
      <c r="J48" s="233">
        <v>47.550173312602801</v>
      </c>
      <c r="K48" s="233">
        <v>47.807844796048997</v>
      </c>
      <c r="L48" s="239">
        <v>45.305472288275098</v>
      </c>
      <c r="M48" s="233"/>
      <c r="N48" s="240">
        <v>60.910236418510998</v>
      </c>
      <c r="O48" s="241">
        <v>61.9690497530638</v>
      </c>
      <c r="P48" s="242">
        <v>61.439643085787402</v>
      </c>
      <c r="Q48" s="233"/>
      <c r="R48" s="243">
        <v>49.915235373278598</v>
      </c>
      <c r="S48" s="216"/>
      <c r="T48" s="217">
        <v>-0.49689384354150801</v>
      </c>
      <c r="U48" s="211">
        <v>2.9132645386522702</v>
      </c>
      <c r="V48" s="211">
        <v>2.0262742525105701</v>
      </c>
      <c r="W48" s="211">
        <v>-1.0129247391449501</v>
      </c>
      <c r="X48" s="211">
        <v>-0.91091205456319102</v>
      </c>
      <c r="Y48" s="218">
        <v>0.50436102806747496</v>
      </c>
      <c r="Z48" s="211"/>
      <c r="AA48" s="219">
        <v>5.3535450575897503</v>
      </c>
      <c r="AB48" s="220">
        <v>3.8522146021628698</v>
      </c>
      <c r="AC48" s="221">
        <v>4.5910252850063502</v>
      </c>
      <c r="AD48" s="211"/>
      <c r="AE48" s="222">
        <v>1.9046447322756099</v>
      </c>
      <c r="AF48" s="43"/>
      <c r="AG48" s="238">
        <v>36.155028999599601</v>
      </c>
      <c r="AH48" s="233">
        <v>42.756692901675898</v>
      </c>
      <c r="AI48" s="233">
        <v>45.240450037178903</v>
      </c>
      <c r="AJ48" s="233">
        <v>45.716425785048301</v>
      </c>
      <c r="AK48" s="233">
        <v>45.493926214036399</v>
      </c>
      <c r="AL48" s="239">
        <v>43.072504787507803</v>
      </c>
      <c r="AM48" s="233"/>
      <c r="AN48" s="240">
        <v>55.518621289252401</v>
      </c>
      <c r="AO48" s="241">
        <v>55.333197268797001</v>
      </c>
      <c r="AP48" s="242">
        <v>55.4258992044564</v>
      </c>
      <c r="AQ48" s="233"/>
      <c r="AR48" s="243">
        <v>46.602320026669901</v>
      </c>
      <c r="AS48" s="216"/>
      <c r="AT48" s="217">
        <v>4.4895650193492296</v>
      </c>
      <c r="AU48" s="211">
        <v>4.0858173014510797</v>
      </c>
      <c r="AV48" s="211">
        <v>5.1947505407978296</v>
      </c>
      <c r="AW48" s="211">
        <v>1.44808418577555</v>
      </c>
      <c r="AX48" s="211">
        <v>0.79369860159633798</v>
      </c>
      <c r="AY48" s="218">
        <v>3.1006044699602802</v>
      </c>
      <c r="AZ48" s="211"/>
      <c r="BA48" s="219">
        <v>5.6573132059640097E-2</v>
      </c>
      <c r="BB48" s="220">
        <v>-2.4321294053442402</v>
      </c>
      <c r="BC48" s="221">
        <v>-1.2013851586314901</v>
      </c>
      <c r="BD48" s="211"/>
      <c r="BE48" s="222">
        <v>1.60152003022708</v>
      </c>
    </row>
    <row r="49" spans="1:57" x14ac:dyDescent="0.25">
      <c r="A49" s="49" t="s">
        <v>111</v>
      </c>
      <c r="B49" s="3" t="s">
        <v>117</v>
      </c>
      <c r="D49" s="25" t="s">
        <v>16</v>
      </c>
      <c r="E49" s="28" t="s">
        <v>17</v>
      </c>
      <c r="G49" s="244">
        <v>28.5301538539671</v>
      </c>
      <c r="H49" s="245">
        <v>30.9177755267281</v>
      </c>
      <c r="I49" s="245">
        <v>30.8300514510418</v>
      </c>
      <c r="J49" s="245">
        <v>31.50171012537</v>
      </c>
      <c r="K49" s="245">
        <v>31.851266248766599</v>
      </c>
      <c r="L49" s="246">
        <v>30.726191441174699</v>
      </c>
      <c r="M49" s="233"/>
      <c r="N49" s="247">
        <v>40.541916318416597</v>
      </c>
      <c r="O49" s="248">
        <v>40.810265761216499</v>
      </c>
      <c r="P49" s="249">
        <v>40.676091039816498</v>
      </c>
      <c r="Q49" s="233"/>
      <c r="R49" s="250">
        <v>33.5690198979295</v>
      </c>
      <c r="S49" s="216"/>
      <c r="T49" s="223">
        <v>2.28669401989763</v>
      </c>
      <c r="U49" s="224">
        <v>3.0936431365265298</v>
      </c>
      <c r="V49" s="224">
        <v>2.817394949514</v>
      </c>
      <c r="W49" s="224">
        <v>3.2218231509233499</v>
      </c>
      <c r="X49" s="224">
        <v>4.1749068185328397</v>
      </c>
      <c r="Y49" s="225">
        <v>3.1351319156998101</v>
      </c>
      <c r="Z49" s="211"/>
      <c r="AA49" s="226">
        <v>5.7338237785762898</v>
      </c>
      <c r="AB49" s="227">
        <v>2.9656305848458899</v>
      </c>
      <c r="AC49" s="228">
        <v>4.32680390298363</v>
      </c>
      <c r="AD49" s="211"/>
      <c r="AE49" s="229">
        <v>3.5446006915916901</v>
      </c>
      <c r="AG49" s="244">
        <v>26.769886512595502</v>
      </c>
      <c r="AH49" s="245">
        <v>28.4428022989886</v>
      </c>
      <c r="AI49" s="245">
        <v>29.114769728499098</v>
      </c>
      <c r="AJ49" s="245">
        <v>29.964131635660198</v>
      </c>
      <c r="AK49" s="245">
        <v>30.740298593423201</v>
      </c>
      <c r="AL49" s="246">
        <v>29.006377753833299</v>
      </c>
      <c r="AM49" s="233"/>
      <c r="AN49" s="247">
        <v>37.385046231316601</v>
      </c>
      <c r="AO49" s="248">
        <v>37.2507242957576</v>
      </c>
      <c r="AP49" s="249">
        <v>37.317873582691597</v>
      </c>
      <c r="AQ49" s="233"/>
      <c r="AR49" s="250">
        <v>31.381385896964598</v>
      </c>
      <c r="AS49" s="216"/>
      <c r="AT49" s="223">
        <v>4.37096113667703</v>
      </c>
      <c r="AU49" s="224">
        <v>4.9252244836891999</v>
      </c>
      <c r="AV49" s="224">
        <v>5.6459887184104298</v>
      </c>
      <c r="AW49" s="224">
        <v>3.3223928507225402</v>
      </c>
      <c r="AX49" s="224">
        <v>3.6770534630410898</v>
      </c>
      <c r="AY49" s="225">
        <v>4.36505685959402</v>
      </c>
      <c r="AZ49" s="211"/>
      <c r="BA49" s="226">
        <v>2.2787326666286201</v>
      </c>
      <c r="BB49" s="227">
        <v>-1.5130577583231299</v>
      </c>
      <c r="BC49" s="228">
        <v>0.350775337720167</v>
      </c>
      <c r="BD49" s="211"/>
      <c r="BE49" s="229">
        <v>2.9584876451652198</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9" sqref="F29"/>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0" t="str">
        <f>HYPERLINK("http://www.str.com/data-insights/resources/glossary", "For all STR definitions, please visit www.str.com/data-insights/resources/glossary")</f>
        <v>For all STR definitions, please visit www.str.com/data-insights/resources/glossary</v>
      </c>
      <c r="B5" s="200"/>
      <c r="C5" s="200"/>
      <c r="D5" s="200"/>
      <c r="E5" s="200"/>
      <c r="F5" s="200"/>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0" t="str">
        <f>HYPERLINK("http://www.str.com/data-insights/resources/FAQ", "For all STR FAQs, please click here or visit http://www.str.com/data-insights/resources/FAQ")</f>
        <v>For all STR FAQs, please click here or visit http://www.str.com/data-insights/resources/FAQ</v>
      </c>
      <c r="B9" s="200"/>
      <c r="C9" s="200"/>
      <c r="D9" s="200"/>
      <c r="E9" s="200"/>
      <c r="F9" s="200"/>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0" t="str">
        <f>HYPERLINK("http://www.str.com/contact", "For additional support, please contact your regional office")</f>
        <v>For additional support, please contact your regional office</v>
      </c>
      <c r="B12" s="200"/>
      <c r="C12" s="200"/>
      <c r="D12" s="200"/>
      <c r="E12" s="200"/>
      <c r="F12" s="200"/>
      <c r="G12" s="200"/>
      <c r="H12" s="200"/>
      <c r="I12" s="200"/>
      <c r="J12" s="200"/>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199" t="str">
        <f>HYPERLINK("http://www.hotelnewsnow.com/", "For the latest in industry news, visit HotelNewsNow.com.")</f>
        <v>For the latest in industry news, visit HotelNewsNow.com.</v>
      </c>
      <c r="B14" s="199"/>
      <c r="C14" s="199"/>
      <c r="D14" s="199"/>
      <c r="E14" s="199"/>
      <c r="F14" s="199"/>
      <c r="G14" s="199"/>
      <c r="H14" s="199"/>
      <c r="I14" s="199"/>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199" t="str">
        <f>HYPERLINK("http://www.hoteldataconference.com/", "To learn more about the Hotel Data Conference, visit HotelDataConference.com.")</f>
        <v>To learn more about the Hotel Data Conference, visit HotelDataConference.com.</v>
      </c>
      <c r="B15" s="199"/>
      <c r="C15" s="199"/>
      <c r="D15" s="199"/>
      <c r="E15" s="199"/>
      <c r="F15" s="199"/>
      <c r="G15" s="199"/>
      <c r="H15" s="199"/>
      <c r="I15" s="199"/>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91</v>
      </c>
    </row>
    <row r="2" spans="1:1" ht="13" x14ac:dyDescent="0.3">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0F7DBDBD-1A4E-4A97-A365-BF03C6CC626B}"/>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2025-03-13T16:51:18Z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