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13_ncr:1_{FED3CE41-DC2E-4C23-8104-C37F24F322BD}" xr6:coauthVersionLast="47" xr6:coauthVersionMax="47" xr10:uidLastSave="{00000000-0000-0000-0000-000000000000}"/>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<sst xmlns="http://schemas.openxmlformats.org/spreadsheetml/2006/main" count="881" uniqueCount="142">
  <si>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</si>
  <si>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</si>
  <si>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</si>
  <si>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</si>
  <si>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</si>
  <si>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</si>
  <si>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</si>
  <si>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</si>
  <si>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</si>
  <si>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</si>
  <si>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</si>
  <si>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</si>
  <si>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</si>
  <si>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</si>
  <si>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</si>
  <si>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</si>
  <si>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</si>
  <si>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</si>
  <si>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</si>
  <si>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</si>
  <si>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</si>
  <si>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</si>
  <si>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</si>
  <si>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</si>
  <si>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</si>
  <si>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</si>
  <si>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</si>
  <si>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</si>
  <si>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</si>
  <si>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</si>
  <si>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</si>
  <si>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</si>
  <si>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</si>
  <si>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</si>
  <si>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</si>
  <si>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</si>
  <si>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</si>
  <si>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</si>
  <si>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</si>
  <si>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</si>
  <si>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</si>
  <si>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</si>
  <si>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</si>
  <si>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</si>
  <si>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</si>
  <si>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</si>
  <si>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</si>
  <si>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</si>
  <si>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</si>
  <si>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</si>
  <si>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</si>
  <si>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</si>
  <si>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</si>
  <si>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</si>
  <si>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</si>
  <si>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</si>
  <si>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</si>
  <si>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</si>
  <si>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</si>
  <si>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</si>
  <si>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</si>
  <si>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</si>
  <si>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</si>
  <si>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</si>
  <si>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</si>
  <si>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</si>
  <si>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</si>
  <si>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</si>
  <si>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</si>
  <si>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</si>
  <si>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</si>
  <si>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</si>
  <si>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</si>
  <si>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</si>
  <si>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</si>
  <si>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</si>
  <si>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</si>
  <si>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</si>
  <si>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</si>
  <si>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</si>
  <si>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</si>
  <si>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</si>
  <si>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</si>
  <si>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</si>
  <si>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</si>
  <si>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</si>
  <si>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</si>
  <si>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</si>
  <si>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</si>
  <si>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</si>
  <si>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</si>
  <si>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</si>
  <si>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</si>
  <si>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</si>
  <si>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</si>
  <si>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</si>
  <si>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</si>
  <si>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</si>
  <si>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</si>
  <si>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</si>
  <si>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</si>
  <si>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</si>
  <si>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</si>
  <si>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</si>
  <si>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</si>
  <si>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</si>
  <si>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</si>
  <si>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</si>
  <si>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</si>
  <si>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</si>
  <si>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</si>
  <si>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</si>
  <si>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</si>
  <si>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</si>
  <si>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</si>
  <si>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</si>
  <si>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</si>
  <si>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</si>
  <si>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</si>
  <si>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</si>
  <si>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</si>
  <si>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Change Vs. 2024</t>
  </si>
  <si>
    <t>VTC Defined Tourism Regions</t>
  </si>
  <si>
    <t>STR/CoSTAR Designated Hospitality Markets</t>
  </si>
  <si>
    <t xml:space="preserve"> - Easter Sunday</t>
  </si>
  <si>
    <t>Apr</t>
  </si>
  <si>
    <t xml:space="preserve"> - First Day of Passover</t>
  </si>
  <si>
    <t>Sunday, Apr 20th</t>
  </si>
  <si>
    <t>Tuesday, Apr 23rd</t>
  </si>
  <si>
    <t>Apr / May</t>
  </si>
  <si>
    <t>May</t>
  </si>
  <si>
    <t>Sunday, May 12th</t>
  </si>
  <si>
    <t xml:space="preserve"> - Mother's Day</t>
  </si>
  <si>
    <t>Sunday, May 11th</t>
  </si>
  <si>
    <t>For the Week of May 11, 2025 to May 17, 2025</t>
  </si>
  <si>
    <t>May / Jun</t>
  </si>
  <si>
    <t>Monday, May 26th</t>
  </si>
  <si>
    <t xml:space="preserve"> - Memorial Day</t>
  </si>
  <si>
    <t>Monday, May 27th</t>
  </si>
  <si>
    <r>
      <t>Note:</t>
    </r>
    <r>
      <rPr>
        <sz val="10"/>
        <rFont val="Arial"/>
      </rPr>
      <t xml:space="preserve"> Weekdays - Sunday through Thursday,  Weekends - Friday and Saturday</t>
    </r>
  </si>
  <si>
    <t>Week of May 11 to May 17, 2025</t>
  </si>
  <si>
    <t>April 20 - May 17,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</si>
</sst>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49">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4"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80232</xdr:colOff>
      <xdr:row>137</xdr:row>
      <xdr:rowOff>72386</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37001</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AF93" sqref="AF93"/>
    </sheetView>
  </sheetViews>
  <sheetFormatPr defaultColWidth="9.140625" defaultRowHeight="16.5" x14ac:dyDescent="0.2"/>
  <cols>
    <col min="1" max="1" width="54" style="102" bestFit="1" customWidth="1"/>
    <col min="2" max="5" width="9" style="102" customWidth="1"/>
    <col min="6" max="6" width="8.5703125" style="102" bestFit="1" customWidth="1"/>
    <col min="7" max="7" width="11.7109375" style="108" bestFit="1" customWidth="1"/>
    <col min="8" max="9" width="8.140625" style="102" bestFit="1" customWidth="1"/>
    <col min="10" max="10" width="11.5703125" style="108" bestFit="1" customWidth="1"/>
    <col min="11" max="11" width="14.42578125" style="108" bestFit="1" customWidth="1"/>
    <col min="12" max="12" width="2.7109375" style="102" customWidth="1"/>
    <col min="13" max="17" width="9.28515625" style="102" bestFit="1" customWidth="1"/>
    <col min="18" max="18" width="11.7109375" style="108" bestFit="1" customWidth="1"/>
    <col min="19" max="20" width="9.28515625" style="102" bestFit="1" customWidth="1"/>
    <col min="21" max="21" width="11.5703125" style="102" bestFit="1" customWidth="1"/>
    <col min="22" max="22" width="14.42578125" style="102" bestFit="1" customWidth="1"/>
    <col min="23" max="23" width="2.7109375" style="102" customWidth="1"/>
    <col min="24" max="24" width="8.85546875" style="102" bestFit="1" customWidth="1"/>
    <col min="25" max="28" width="9.28515625" style="102" bestFit="1" customWidth="1"/>
    <col min="29" max="29" width="11.7109375" style="102" bestFit="1" customWidth="1"/>
    <col min="30" max="30" width="9.28515625" style="102" bestFit="1" customWidth="1"/>
    <col min="31" max="31" width="8.85546875" style="102" bestFit="1" customWidth="1"/>
    <col min="32" max="32" width="11.5703125" style="102" bestFit="1" customWidth="1"/>
    <col min="33" max="33" width="14.42578125" style="102" bestFit="1" customWidth="1"/>
    <col min="34" max="16384" width="9.140625" style="102"/>
  </cols>
  <sheetData>
    <row r="1" spans="1:34" x14ac:dyDescent="0.2">
      <c r="A1" s="207" t="str">
        <f>'Occupancy Raw Data'!B1</f>
        <v>Week of May 11 to May 17,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
      <c r="A4" s="134" t="s">
        <v>15</v>
      </c>
      <c r="B4" s="117">
        <f>(VLOOKUP($A4,'Occupancy Raw Data'!$B$8:$BE$45,'Occupancy Raw Data'!G$3,FALSE))/100</f>
        <v>0.47206476665497904</v>
      </c>
      <c r="C4" s="118">
        <f>(VLOOKUP($A4,'Occupancy Raw Data'!$B$8:$BE$45,'Occupancy Raw Data'!H$3,FALSE))/100</f>
        <v>0.61524763367578894</v>
      </c>
      <c r="D4" s="118">
        <f>(VLOOKUP($A4,'Occupancy Raw Data'!$B$8:$BE$45,'Occupancy Raw Data'!I$3,FALSE))/100</f>
        <v>0.68167761869372401</v>
      </c>
      <c r="E4" s="118">
        <f>(VLOOKUP($A4,'Occupancy Raw Data'!$B$8:$BE$45,'Occupancy Raw Data'!J$3,FALSE))/100</f>
        <v>0.69848585948707098</v>
      </c>
      <c r="F4" s="118">
        <f>(VLOOKUP($A4,'Occupancy Raw Data'!$B$8:$BE$45,'Occupancy Raw Data'!K$3,FALSE))/100</f>
        <v>0.68698763568367494</v>
      </c>
      <c r="G4" s="119">
        <f>(VLOOKUP($A4,'Occupancy Raw Data'!$B$8:$BE$45,'Occupancy Raw Data'!L$3,FALSE))/100</f>
        <v>0.630894840531529</v>
      </c>
      <c r="H4" s="99">
        <f>(VLOOKUP($A4,'Occupancy Raw Data'!$B$8:$BE$45,'Occupancy Raw Data'!N$3,FALSE))/100</f>
        <v>0.765164843140552</v>
      </c>
      <c r="I4" s="99">
        <f>(VLOOKUP($A4,'Occupancy Raw Data'!$B$8:$BE$45,'Occupancy Raw Data'!O$3,FALSE))/100</f>
        <v>0.78583206555462892</v>
      </c>
      <c r="J4" s="119">
        <f>(VLOOKUP($A4,'Occupancy Raw Data'!$B$8:$BE$45,'Occupancy Raw Data'!P$3,FALSE))/100</f>
        <v>0.775498499746478</v>
      </c>
      <c r="K4" s="120">
        <f>(VLOOKUP($A4,'Occupancy Raw Data'!$B$8:$BE$45,'Occupancy Raw Data'!R$3,FALSE))/100</f>
        <v>0.672210829336781</v>
      </c>
      <c r="M4" s="121">
        <f>VLOOKUP($A4,'ADR Raw Data'!$B$6:$BE$43,'ADR Raw Data'!G$1,FALSE)</f>
        <v>137.79399480287199</v>
      </c>
      <c r="N4" s="122">
        <f>VLOOKUP($A4,'ADR Raw Data'!$B$6:$BE$43,'ADR Raw Data'!H$1,FALSE)</f>
        <v>154.100229793235</v>
      </c>
      <c r="O4" s="122">
        <f>VLOOKUP($A4,'ADR Raw Data'!$B$6:$BE$43,'ADR Raw Data'!I$1,FALSE)</f>
        <v>164.866324004212</v>
      </c>
      <c r="P4" s="122">
        <f>VLOOKUP($A4,'ADR Raw Data'!$B$6:$BE$43,'ADR Raw Data'!J$1,FALSE)</f>
        <v>164.56567623932</v>
      </c>
      <c r="Q4" s="122">
        <f>VLOOKUP($A4,'ADR Raw Data'!$B$6:$BE$43,'ADR Raw Data'!K$1,FALSE)</f>
        <v>161.340840640647</v>
      </c>
      <c r="R4" s="123">
        <f>VLOOKUP($A4,'ADR Raw Data'!$B$6:$BE$43,'ADR Raw Data'!L$1,FALSE)</f>
        <v>157.88100105004301</v>
      </c>
      <c r="S4" s="122">
        <f>VLOOKUP($A4,'ADR Raw Data'!$B$6:$BE$43,'ADR Raw Data'!N$1,FALSE)</f>
        <v>181.03653928468501</v>
      </c>
      <c r="T4" s="122">
        <f>VLOOKUP($A4,'ADR Raw Data'!$B$6:$BE$43,'ADR Raw Data'!O$1,FALSE)</f>
        <v>185.82483321220201</v>
      </c>
      <c r="U4" s="123">
        <f>VLOOKUP($A4,'ADR Raw Data'!$B$6:$BE$43,'ADR Raw Data'!P$1,FALSE)</f>
        <v>183.462599064263</v>
      </c>
      <c r="V4" s="124">
        <f>VLOOKUP($A4,'ADR Raw Data'!$B$6:$BE$43,'ADR Raw Data'!R$1,FALSE)</f>
        <v>166.31322234445199</v>
      </c>
      <c r="X4" s="121">
        <f>VLOOKUP($A4,'RevPAR Raw Data'!$B$6:$BE$43,'RevPAR Raw Data'!G$1,FALSE)</f>
        <v>65.047690003075402</v>
      </c>
      <c r="Y4" s="122">
        <f>VLOOKUP($A4,'RevPAR Raw Data'!$B$6:$BE$43,'RevPAR Raw Data'!H$1,FALSE)</f>
        <v>94.809801729183704</v>
      </c>
      <c r="Z4" s="122">
        <f>VLOOKUP($A4,'RevPAR Raw Data'!$B$6:$BE$43,'RevPAR Raw Data'!I$1,FALSE)</f>
        <v>112.385683149979</v>
      </c>
      <c r="AA4" s="122">
        <f>VLOOKUP($A4,'RevPAR Raw Data'!$B$6:$BE$43,'RevPAR Raw Data'!J$1,FALSE)</f>
        <v>114.946797810093</v>
      </c>
      <c r="AB4" s="122">
        <f>VLOOKUP($A4,'RevPAR Raw Data'!$B$6:$BE$43,'RevPAR Raw Data'!K$1,FALSE)</f>
        <v>110.839162650934</v>
      </c>
      <c r="AC4" s="123">
        <f>VLOOKUP($A4,'RevPAR Raw Data'!$B$6:$BE$43,'RevPAR Raw Data'!L$1,FALSE)</f>
        <v>99.606308980425496</v>
      </c>
      <c r="AD4" s="122">
        <f>VLOOKUP($A4,'RevPAR Raw Data'!$B$6:$BE$43,'RevPAR Raw Data'!N$1,FALSE)</f>
        <v>138.522795184475</v>
      </c>
      <c r="AE4" s="122">
        <f>VLOOKUP($A4,'RevPAR Raw Data'!$B$6:$BE$43,'RevPAR Raw Data'!O$1,FALSE)</f>
        <v>146.027112514489</v>
      </c>
      <c r="AF4" s="123">
        <f>VLOOKUP($A4,'RevPAR Raw Data'!$B$6:$BE$43,'RevPAR Raw Data'!P$1,FALSE)</f>
        <v>142.27497033392501</v>
      </c>
      <c r="AG4" s="124">
        <f>VLOOKUP($A4,'RevPAR Raw Data'!$B$6:$BE$43,'RevPAR Raw Data'!R$1,FALSE)</f>
        <v>111.79754912183699</v>
      </c>
    </row>
    <row r="5" spans="1:34" x14ac:dyDescent="0.2">
      <c r="A5" s="101" t="s">
        <v>121</v>
      </c>
      <c r="B5" s="89">
        <f>(VLOOKUP($A4,'Occupancy Raw Data'!$B$8:$BE$51,'Occupancy Raw Data'!T$3,FALSE))/100</f>
        <v>-1.8574899006580801E-2</v>
      </c>
      <c r="C5" s="90">
        <f>(VLOOKUP($A4,'Occupancy Raw Data'!$B$8:$BE$51,'Occupancy Raw Data'!U$3,FALSE))/100</f>
        <v>-1.8571564702025301E-2</v>
      </c>
      <c r="D5" s="90">
        <f>(VLOOKUP($A4,'Occupancy Raw Data'!$B$8:$BE$51,'Occupancy Raw Data'!V$3,FALSE))/100</f>
        <v>-1.0887599671253601E-2</v>
      </c>
      <c r="E5" s="90">
        <f>(VLOOKUP($A4,'Occupancy Raw Data'!$B$8:$BE$51,'Occupancy Raw Data'!W$3,FALSE))/100</f>
        <v>-7.36933832448708E-3</v>
      </c>
      <c r="F5" s="90">
        <f>(VLOOKUP($A4,'Occupancy Raw Data'!$B$8:$BE$51,'Occupancy Raw Data'!X$3,FALSE))/100</f>
        <v>2.36768749475871E-3</v>
      </c>
      <c r="G5" s="90">
        <f>(VLOOKUP($A4,'Occupancy Raw Data'!$B$8:$BE$51,'Occupancy Raw Data'!Y$3,FALSE))/100</f>
        <v>-9.9298610628390706E-3</v>
      </c>
      <c r="H5" s="91">
        <f>(VLOOKUP($A4,'Occupancy Raw Data'!$B$8:$BE$51,'Occupancy Raw Data'!AA$3,FALSE))/100</f>
        <v>1.55458928316451E-2</v>
      </c>
      <c r="I5" s="91">
        <f>(VLOOKUP($A4,'Occupancy Raw Data'!$B$8:$BE$51,'Occupancy Raw Data'!AB$3,FALSE))/100</f>
        <v>2.7948467596739402E-3</v>
      </c>
      <c r="J5" s="90">
        <f>(VLOOKUP($A4,'Occupancy Raw Data'!$B$8:$BE$51,'Occupancy Raw Data'!AC$3,FALSE))/100</f>
        <v>9.045206858050589E-3</v>
      </c>
      <c r="K5" s="92">
        <f>(VLOOKUP($A4,'Occupancy Raw Data'!$B$8:$BE$51,'Occupancy Raw Data'!AE$3,FALSE))/100</f>
        <v>-3.7569438105639103E-3</v>
      </c>
      <c r="M5" s="89">
        <f>(VLOOKUP($A4,'ADR Raw Data'!$B$6:$BE$43,'ADR Raw Data'!T$1,FALSE))/100</f>
        <v>-7.7720902725230403E-3</v>
      </c>
      <c r="N5" s="90">
        <f>(VLOOKUP($A4,'ADR Raw Data'!$B$6:$BE$43,'ADR Raw Data'!U$1,FALSE))/100</f>
        <v>7.5558588702644199E-3</v>
      </c>
      <c r="O5" s="90">
        <f>(VLOOKUP($A4,'ADR Raw Data'!$B$6:$BE$43,'ADR Raw Data'!V$1,FALSE))/100</f>
        <v>1.5021366879035001E-2</v>
      </c>
      <c r="P5" s="90">
        <f>(VLOOKUP($A4,'ADR Raw Data'!$B$6:$BE$43,'ADR Raw Data'!W$1,FALSE))/100</f>
        <v>1.13742170606701E-2</v>
      </c>
      <c r="Q5" s="90">
        <f>(VLOOKUP($A4,'ADR Raw Data'!$B$6:$BE$43,'ADR Raw Data'!X$1,FALSE))/100</f>
        <v>1.5012469077836299E-2</v>
      </c>
      <c r="R5" s="90">
        <f>(VLOOKUP($A4,'ADR Raw Data'!$B$6:$BE$43,'ADR Raw Data'!Y$1,FALSE))/100</f>
        <v>9.9729242976236299E-3</v>
      </c>
      <c r="S5" s="91">
        <f>(VLOOKUP($A4,'ADR Raw Data'!$B$6:$BE$43,'ADR Raw Data'!AA$1,FALSE))/100</f>
        <v>1.7448622482777402E-2</v>
      </c>
      <c r="T5" s="91">
        <f>(VLOOKUP($A4,'ADR Raw Data'!$B$6:$BE$43,'ADR Raw Data'!AB$1,FALSE))/100</f>
        <v>1.6365136996573701E-2</v>
      </c>
      <c r="U5" s="90">
        <f>(VLOOKUP($A4,'ADR Raw Data'!$B$6:$BE$43,'ADR Raw Data'!AC$1,FALSE))/100</f>
        <v>1.6805136335016398E-2</v>
      </c>
      <c r="V5" s="92">
        <f>(VLOOKUP($A4,'ADR Raw Data'!$B$6:$BE$43,'ADR Raw Data'!AE$1,FALSE))/100</f>
        <v>1.3066291934017199E-2</v>
      </c>
      <c r="X5" s="89">
        <f>(VLOOKUP($A4,'RevPAR Raw Data'!$B$6:$BE$43,'RevPAR Raw Data'!T$1,FALSE))/100</f>
        <v>-2.6202623487221702E-2</v>
      </c>
      <c r="Y5" s="90">
        <f>(VLOOKUP($A4,'RevPAR Raw Data'!$B$6:$BE$43,'RevPAR Raw Data'!U$1,FALSE))/100</f>
        <v>-1.11560299536494E-2</v>
      </c>
      <c r="Z5" s="90">
        <f>(VLOOKUP($A4,'RevPAR Raw Data'!$B$6:$BE$43,'RevPAR Raw Data'!V$1,FALSE))/100</f>
        <v>3.9702205786874599E-3</v>
      </c>
      <c r="AA5" s="90">
        <f>(VLOOKUP($A4,'RevPAR Raw Data'!$B$6:$BE$43,'RevPAR Raw Data'!W$1,FALSE))/100</f>
        <v>3.9210582824867899E-3</v>
      </c>
      <c r="AB5" s="90">
        <f>(VLOOKUP($A4,'RevPAR Raw Data'!$B$6:$BE$43,'RevPAR Raw Data'!X$1,FALSE))/100</f>
        <v>1.7415701407896E-2</v>
      </c>
      <c r="AC5" s="90">
        <f>(VLOOKUP($A4,'RevPAR Raw Data'!$B$6:$BE$43,'RevPAR Raw Data'!Y$1,FALSE))/100</f>
        <v>-5.5966517881053795E-5</v>
      </c>
      <c r="AD5" s="91">
        <f>(VLOOKUP($A4,'RevPAR Raw Data'!$B$6:$BE$43,'RevPAR Raw Data'!AA$1,FALSE))/100</f>
        <v>3.3265769729599597E-2</v>
      </c>
      <c r="AE5" s="91">
        <f>(VLOOKUP($A4,'RevPAR Raw Data'!$B$6:$BE$43,'RevPAR Raw Data'!AB$1,FALSE))/100</f>
        <v>1.92057218063541E-2</v>
      </c>
      <c r="AF5" s="90">
        <f>(VLOOKUP($A4,'RevPAR Raw Data'!$B$6:$BE$43,'RevPAR Raw Data'!AC$1,FALSE))/100</f>
        <v>2.6002349127494998E-2</v>
      </c>
      <c r="AG5" s="92">
        <f>(VLOOKUP($A4,'RevPAR Raw Data'!$B$6:$BE$43,'RevPAR Raw Data'!AE$1,FALSE))/100</f>
        <v>9.2602587988447598E-3</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0.50151829655134106</v>
      </c>
      <c r="C7" s="126">
        <f>(VLOOKUP($A7,'Occupancy Raw Data'!$B$8:$BE$45,'Occupancy Raw Data'!H$3,FALSE))/100</f>
        <v>0.64921498216848406</v>
      </c>
      <c r="D7" s="126">
        <f>(VLOOKUP($A7,'Occupancy Raw Data'!$B$8:$BE$45,'Occupancy Raw Data'!I$3,FALSE))/100</f>
        <v>0.71799104420614301</v>
      </c>
      <c r="E7" s="126">
        <f>(VLOOKUP($A7,'Occupancy Raw Data'!$B$8:$BE$45,'Occupancy Raw Data'!J$3,FALSE))/100</f>
        <v>0.74739610601590301</v>
      </c>
      <c r="F7" s="126">
        <f>(VLOOKUP($A7,'Occupancy Raw Data'!$B$8:$BE$45,'Occupancy Raw Data'!K$3,FALSE))/100</f>
        <v>0.75959791318916103</v>
      </c>
      <c r="G7" s="127">
        <f>(VLOOKUP($A7,'Occupancy Raw Data'!$B$8:$BE$45,'Occupancy Raw Data'!L$3,FALSE))/100</f>
        <v>0.67514366842620699</v>
      </c>
      <c r="H7" s="99">
        <f>(VLOOKUP($A7,'Occupancy Raw Data'!$B$8:$BE$45,'Occupancy Raw Data'!N$3,FALSE))/100</f>
        <v>0.83763158056826692</v>
      </c>
      <c r="I7" s="99">
        <f>(VLOOKUP($A7,'Occupancy Raw Data'!$B$8:$BE$45,'Occupancy Raw Data'!O$3,FALSE))/100</f>
        <v>0.8166464432440419</v>
      </c>
      <c r="J7" s="127">
        <f>(VLOOKUP($A7,'Occupancy Raw Data'!$B$8:$BE$45,'Occupancy Raw Data'!P$3,FALSE))/100</f>
        <v>0.82713901190615502</v>
      </c>
      <c r="K7" s="128">
        <f>(VLOOKUP($A7,'Occupancy Raw Data'!$B$8:$BE$45,'Occupancy Raw Data'!R$3,FALSE))/100</f>
        <v>0.71857090942047708</v>
      </c>
      <c r="M7" s="121">
        <f>VLOOKUP($A7,'ADR Raw Data'!$B$6:$BE$43,'ADR Raw Data'!G$1,FALSE)</f>
        <v>121.599143246994</v>
      </c>
      <c r="N7" s="122">
        <f>VLOOKUP($A7,'ADR Raw Data'!$B$6:$BE$43,'ADR Raw Data'!H$1,FALSE)</f>
        <v>141.10874041479201</v>
      </c>
      <c r="O7" s="122">
        <f>VLOOKUP($A7,'ADR Raw Data'!$B$6:$BE$43,'ADR Raw Data'!I$1,FALSE)</f>
        <v>152.799550685436</v>
      </c>
      <c r="P7" s="122">
        <f>VLOOKUP($A7,'ADR Raw Data'!$B$6:$BE$43,'ADR Raw Data'!J$1,FALSE)</f>
        <v>151.965440577046</v>
      </c>
      <c r="Q7" s="122">
        <f>VLOOKUP($A7,'ADR Raw Data'!$B$6:$BE$43,'ADR Raw Data'!K$1,FALSE)</f>
        <v>158.61838672834699</v>
      </c>
      <c r="R7" s="123">
        <f>VLOOKUP($A7,'ADR Raw Data'!$B$6:$BE$43,'ADR Raw Data'!L$1,FALSE)</f>
        <v>147.04052184093601</v>
      </c>
      <c r="S7" s="122">
        <f>VLOOKUP($A7,'ADR Raw Data'!$B$6:$BE$43,'ADR Raw Data'!N$1,FALSE)</f>
        <v>175.49626351991199</v>
      </c>
      <c r="T7" s="122">
        <f>VLOOKUP($A7,'ADR Raw Data'!$B$6:$BE$43,'ADR Raw Data'!O$1,FALSE)</f>
        <v>169.40319455519099</v>
      </c>
      <c r="U7" s="123">
        <f>VLOOKUP($A7,'ADR Raw Data'!$B$6:$BE$43,'ADR Raw Data'!P$1,FALSE)</f>
        <v>172.48837547034901</v>
      </c>
      <c r="V7" s="124">
        <f>VLOOKUP($A7,'ADR Raw Data'!$B$6:$BE$43,'ADR Raw Data'!R$1,FALSE)</f>
        <v>155.40987679661001</v>
      </c>
      <c r="X7" s="121">
        <f>VLOOKUP($A7,'RevPAR Raw Data'!$B$6:$BE$43,'RevPAR Raw Data'!G$1,FALSE)</f>
        <v>60.984195183334997</v>
      </c>
      <c r="Y7" s="122">
        <f>VLOOKUP($A7,'RevPAR Raw Data'!$B$6:$BE$43,'RevPAR Raw Data'!H$1,FALSE)</f>
        <v>91.609908392207103</v>
      </c>
      <c r="Z7" s="122">
        <f>VLOOKUP($A7,'RevPAR Raw Data'!$B$6:$BE$43,'RevPAR Raw Data'!I$1,FALSE)</f>
        <v>109.708708950866</v>
      </c>
      <c r="AA7" s="122">
        <f>VLOOKUP($A7,'RevPAR Raw Data'!$B$6:$BE$43,'RevPAR Raw Data'!J$1,FALSE)</f>
        <v>113.578378536275</v>
      </c>
      <c r="AB7" s="122">
        <f>VLOOKUP($A7,'RevPAR Raw Data'!$B$6:$BE$43,'RevPAR Raw Data'!K$1,FALSE)</f>
        <v>120.486195552284</v>
      </c>
      <c r="AC7" s="123">
        <f>VLOOKUP($A7,'RevPAR Raw Data'!$B$6:$BE$43,'RevPAR Raw Data'!L$1,FALSE)</f>
        <v>99.273477322993699</v>
      </c>
      <c r="AD7" s="122">
        <f>VLOOKUP($A7,'RevPAR Raw Data'!$B$6:$BE$43,'RevPAR Raw Data'!N$1,FALSE)</f>
        <v>147.001212596009</v>
      </c>
      <c r="AE7" s="122">
        <f>VLOOKUP($A7,'RevPAR Raw Data'!$B$6:$BE$43,'RevPAR Raw Data'!O$1,FALSE)</f>
        <v>138.342516307675</v>
      </c>
      <c r="AF7" s="123">
        <f>VLOOKUP($A7,'RevPAR Raw Data'!$B$6:$BE$43,'RevPAR Raw Data'!P$1,FALSE)</f>
        <v>142.671864451842</v>
      </c>
      <c r="AG7" s="124">
        <f>VLOOKUP($A7,'RevPAR Raw Data'!$B$6:$BE$43,'RevPAR Raw Data'!R$1,FALSE)</f>
        <v>111.673016502664</v>
      </c>
    </row>
    <row r="8" spans="1:34" x14ac:dyDescent="0.2">
      <c r="A8" s="101" t="s">
        <v>121</v>
      </c>
      <c r="B8" s="89">
        <f>(VLOOKUP($A7,'Occupancy Raw Data'!$B$8:$BE$51,'Occupancy Raw Data'!T$3,FALSE))/100</f>
        <v>8.7231852497823802E-3</v>
      </c>
      <c r="C8" s="90">
        <f>(VLOOKUP($A7,'Occupancy Raw Data'!$B$8:$BE$51,'Occupancy Raw Data'!U$3,FALSE))/100</f>
        <v>-2.8502555825307099E-2</v>
      </c>
      <c r="D8" s="90">
        <f>(VLOOKUP($A7,'Occupancy Raw Data'!$B$8:$BE$51,'Occupancy Raw Data'!V$3,FALSE))/100</f>
        <v>-2.18476709038249E-2</v>
      </c>
      <c r="E8" s="90">
        <f>(VLOOKUP($A7,'Occupancy Raw Data'!$B$8:$BE$51,'Occupancy Raw Data'!W$3,FALSE))/100</f>
        <v>-1.2755937022779299E-2</v>
      </c>
      <c r="F8" s="90">
        <f>(VLOOKUP($A7,'Occupancy Raw Data'!$B$8:$BE$51,'Occupancy Raw Data'!X$3,FALSE))/100</f>
        <v>3.613122875626E-2</v>
      </c>
      <c r="G8" s="90">
        <f>(VLOOKUP($A7,'Occupancy Raw Data'!$B$8:$BE$51,'Occupancy Raw Data'!Y$3,FALSE))/100</f>
        <v>-4.1054821056224003E-3</v>
      </c>
      <c r="H8" s="91">
        <f>(VLOOKUP($A7,'Occupancy Raw Data'!$B$8:$BE$51,'Occupancy Raw Data'!AA$3,FALSE))/100</f>
        <v>7.1662584119049202E-2</v>
      </c>
      <c r="I8" s="91">
        <f>(VLOOKUP($A7,'Occupancy Raw Data'!$B$8:$BE$51,'Occupancy Raw Data'!AB$3,FALSE))/100</f>
        <v>2.0638826714645502E-2</v>
      </c>
      <c r="J8" s="90">
        <f>(VLOOKUP($A7,'Occupancy Raw Data'!$B$8:$BE$51,'Occupancy Raw Data'!AC$3,FALSE))/100</f>
        <v>4.58520972046687E-2</v>
      </c>
      <c r="K8" s="92">
        <f>(VLOOKUP($A7,'Occupancy Raw Data'!$B$8:$BE$51,'Occupancy Raw Data'!AE$3,FALSE))/100</f>
        <v>1.17894125504666E-2</v>
      </c>
      <c r="M8" s="89">
        <f>(VLOOKUP($A7,'ADR Raw Data'!$B$6:$BE$43,'ADR Raw Data'!T$1,FALSE))/100</f>
        <v>-3.49000559302391E-2</v>
      </c>
      <c r="N8" s="90">
        <f>(VLOOKUP($A7,'ADR Raw Data'!$B$6:$BE$43,'ADR Raw Data'!U$1,FALSE))/100</f>
        <v>-1.0286271973073999E-2</v>
      </c>
      <c r="O8" s="90">
        <f>(VLOOKUP($A7,'ADR Raw Data'!$B$6:$BE$43,'ADR Raw Data'!V$1,FALSE))/100</f>
        <v>3.1054186589660198E-3</v>
      </c>
      <c r="P8" s="90">
        <f>(VLOOKUP($A7,'ADR Raw Data'!$B$6:$BE$43,'ADR Raw Data'!W$1,FALSE))/100</f>
        <v>2.6482037070311398E-3</v>
      </c>
      <c r="Q8" s="90">
        <f>(VLOOKUP($A7,'ADR Raw Data'!$B$6:$BE$43,'ADR Raw Data'!X$1,FALSE))/100</f>
        <v>7.8404041307076205E-2</v>
      </c>
      <c r="R8" s="90">
        <f>(VLOOKUP($A7,'ADR Raw Data'!$B$6:$BE$43,'ADR Raw Data'!Y$1,FALSE))/100</f>
        <v>1.24079896506113E-2</v>
      </c>
      <c r="S8" s="91">
        <f>(VLOOKUP($A7,'ADR Raw Data'!$B$6:$BE$43,'ADR Raw Data'!AA$1,FALSE))/100</f>
        <v>6.1927873142450303E-2</v>
      </c>
      <c r="T8" s="91">
        <f>(VLOOKUP($A7,'ADR Raw Data'!$B$6:$BE$43,'ADR Raw Data'!AB$1,FALSE))/100</f>
        <v>1.60925005763469E-2</v>
      </c>
      <c r="U8" s="90">
        <f>(VLOOKUP($A7,'ADR Raw Data'!$B$6:$BE$43,'ADR Raw Data'!AC$1,FALSE))/100</f>
        <v>3.9088912959038401E-2</v>
      </c>
      <c r="V8" s="92">
        <f>(VLOOKUP($A7,'ADR Raw Data'!$B$6:$BE$43,'ADR Raw Data'!AE$1,FALSE))/100</f>
        <v>2.3483480250535701E-2</v>
      </c>
      <c r="X8" s="89">
        <f>(VLOOKUP($A7,'RevPAR Raw Data'!$B$6:$BE$43,'RevPAR Raw Data'!T$1,FALSE))/100</f>
        <v>-2.64813103335639E-2</v>
      </c>
      <c r="Y8" s="90">
        <f>(VLOOKUP($A7,'RevPAR Raw Data'!$B$6:$BE$43,'RevPAR Raw Data'!U$1,FALSE))/100</f>
        <v>-3.84956427572343E-2</v>
      </c>
      <c r="Z8" s="90">
        <f>(VLOOKUP($A7,'RevPAR Raw Data'!$B$6:$BE$43,'RevPAR Raw Data'!V$1,FALSE))/100</f>
        <v>-1.8810098409738601E-2</v>
      </c>
      <c r="AA8" s="90">
        <f>(VLOOKUP($A7,'RevPAR Raw Data'!$B$6:$BE$43,'RevPAR Raw Data'!W$1,FALSE))/100</f>
        <v>-1.01415136354585E-2</v>
      </c>
      <c r="AB8" s="90">
        <f>(VLOOKUP($A7,'RevPAR Raw Data'!$B$6:$BE$43,'RevPAR Raw Data'!X$1,FALSE))/100</f>
        <v>0.117368104415217</v>
      </c>
      <c r="AC8" s="90">
        <f>(VLOOKUP($A7,'RevPAR Raw Data'!$B$6:$BE$43,'RevPAR Raw Data'!Y$1,FALSE))/100</f>
        <v>8.2515667655116091E-3</v>
      </c>
      <c r="AD8" s="91">
        <f>(VLOOKUP($A7,'RevPAR Raw Data'!$B$6:$BE$43,'RevPAR Raw Data'!AA$1,FALSE))/100</f>
        <v>0.13802836867988399</v>
      </c>
      <c r="AE8" s="91">
        <f>(VLOOKUP($A7,'RevPAR Raw Data'!$B$6:$BE$43,'RevPAR Raw Data'!AB$1,FALSE))/100</f>
        <v>3.7063457621793104E-2</v>
      </c>
      <c r="AF8" s="90">
        <f>(VLOOKUP($A7,'RevPAR Raw Data'!$B$6:$BE$43,'RevPAR Raw Data'!AC$1,FALSE))/100</f>
        <v>8.6733318800329903E-2</v>
      </c>
      <c r="AG8" s="92">
        <f>(VLOOKUP($A7,'RevPAR Raw Data'!$B$6:$BE$43,'RevPAR Raw Data'!AE$1,FALSE))/100</f>
        <v>3.55497492377966E-2</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0.49687716863289305</v>
      </c>
      <c r="C11" s="99">
        <f>(VLOOKUP($A11,'Occupancy Raw Data'!$B$8:$BE$51,'Occupancy Raw Data'!H$3,FALSE))/100</f>
        <v>0.76370575988896505</v>
      </c>
      <c r="D11" s="99">
        <f>(VLOOKUP($A11,'Occupancy Raw Data'!$B$8:$BE$51,'Occupancy Raw Data'!I$3,FALSE))/100</f>
        <v>0.86918806384455194</v>
      </c>
      <c r="E11" s="99">
        <f>(VLOOKUP($A11,'Occupancy Raw Data'!$B$8:$BE$51,'Occupancy Raw Data'!J$3,FALSE))/100</f>
        <v>0.79770992366412197</v>
      </c>
      <c r="F11" s="99">
        <f>(VLOOKUP($A11,'Occupancy Raw Data'!$B$8:$BE$51,'Occupancy Raw Data'!K$3,FALSE))/100</f>
        <v>0.82997918112421898</v>
      </c>
      <c r="G11" s="100">
        <f>(VLOOKUP($A11,'Occupancy Raw Data'!$B$8:$BE$51,'Occupancy Raw Data'!L$3,FALSE))/100</f>
        <v>0.7514920194309499</v>
      </c>
      <c r="H11" s="99">
        <f>(VLOOKUP($A11,'Occupancy Raw Data'!$B$8:$BE$51,'Occupancy Raw Data'!N$3,FALSE))/100</f>
        <v>0.82893823733518301</v>
      </c>
      <c r="I11" s="99">
        <f>(VLOOKUP($A11,'Occupancy Raw Data'!$B$8:$BE$51,'Occupancy Raw Data'!O$3,FALSE))/100</f>
        <v>0.80569049271339299</v>
      </c>
      <c r="J11" s="100">
        <f>(VLOOKUP($A11,'Occupancy Raw Data'!$B$8:$BE$51,'Occupancy Raw Data'!P$3,FALSE))/100</f>
        <v>0.81731436502428811</v>
      </c>
      <c r="K11" s="94">
        <f>(VLOOKUP($A11,'Occupancy Raw Data'!$B$8:$BE$51,'Occupancy Raw Data'!R$3,FALSE))/100</f>
        <v>0.77029840388618998</v>
      </c>
      <c r="M11" s="121">
        <f>VLOOKUP($A11,'ADR Raw Data'!$B$6:$BE$49,'ADR Raw Data'!G$1,FALSE)</f>
        <v>327.11062150837898</v>
      </c>
      <c r="N11" s="122">
        <f>VLOOKUP($A11,'ADR Raw Data'!$B$6:$BE$49,'ADR Raw Data'!H$1,FALSE)</f>
        <v>335.04517037710099</v>
      </c>
      <c r="O11" s="122">
        <f>VLOOKUP($A11,'ADR Raw Data'!$B$6:$BE$49,'ADR Raw Data'!I$1,FALSE)</f>
        <v>356.79473852295399</v>
      </c>
      <c r="P11" s="122">
        <f>VLOOKUP($A11,'ADR Raw Data'!$B$6:$BE$49,'ADR Raw Data'!J$1,FALSE)</f>
        <v>343.98618529795499</v>
      </c>
      <c r="Q11" s="122">
        <f>VLOOKUP($A11,'ADR Raw Data'!$B$6:$BE$49,'ADR Raw Data'!K$1,FALSE)</f>
        <v>348.04830267558498</v>
      </c>
      <c r="R11" s="123">
        <f>VLOOKUP($A11,'ADR Raw Data'!$B$6:$BE$49,'ADR Raw Data'!L$1,FALSE)</f>
        <v>343.79752793425001</v>
      </c>
      <c r="S11" s="122">
        <f>VLOOKUP($A11,'ADR Raw Data'!$B$6:$BE$49,'ADR Raw Data'!N$1,FALSE)</f>
        <v>373.19277940560897</v>
      </c>
      <c r="T11" s="122">
        <f>VLOOKUP($A11,'ADR Raw Data'!$B$6:$BE$49,'ADR Raw Data'!O$1,FALSE)</f>
        <v>378.658570198105</v>
      </c>
      <c r="U11" s="123">
        <f>VLOOKUP($A11,'ADR Raw Data'!$B$6:$BE$49,'ADR Raw Data'!P$1,FALSE)</f>
        <v>375.88680747187402</v>
      </c>
      <c r="V11" s="124">
        <f>VLOOKUP($A11,'ADR Raw Data'!$B$6:$BE$49,'ADR Raw Data'!R$1,FALSE)</f>
        <v>353.52549420849402</v>
      </c>
      <c r="X11" s="121">
        <f>VLOOKUP($A11,'RevPAR Raw Data'!$B$6:$BE$49,'RevPAR Raw Data'!G$1,FALSE)</f>
        <v>162.53379944482899</v>
      </c>
      <c r="Y11" s="122">
        <f>VLOOKUP($A11,'RevPAR Raw Data'!$B$6:$BE$49,'RevPAR Raw Data'!H$1,FALSE)</f>
        <v>255.87592643997201</v>
      </c>
      <c r="Z11" s="122">
        <f>VLOOKUP($A11,'RevPAR Raw Data'!$B$6:$BE$49,'RevPAR Raw Data'!I$1,FALSE)</f>
        <v>310.12172796668898</v>
      </c>
      <c r="AA11" s="122">
        <f>VLOOKUP($A11,'RevPAR Raw Data'!$B$6:$BE$49,'RevPAR Raw Data'!J$1,FALSE)</f>
        <v>274.401193615544</v>
      </c>
      <c r="AB11" s="122">
        <f>VLOOKUP($A11,'RevPAR Raw Data'!$B$6:$BE$49,'RevPAR Raw Data'!K$1,FALSE)</f>
        <v>288.87284524635601</v>
      </c>
      <c r="AC11" s="123">
        <f>VLOOKUP($A11,'RevPAR Raw Data'!$B$6:$BE$49,'RevPAR Raw Data'!L$1,FALSE)</f>
        <v>258.36109854267801</v>
      </c>
      <c r="AD11" s="122">
        <f>VLOOKUP($A11,'RevPAR Raw Data'!$B$6:$BE$49,'RevPAR Raw Data'!N$1,FALSE)</f>
        <v>309.35376474670301</v>
      </c>
      <c r="AE11" s="122">
        <f>VLOOKUP($A11,'RevPAR Raw Data'!$B$6:$BE$49,'RevPAR Raw Data'!O$1,FALSE)</f>
        <v>305.08160999306</v>
      </c>
      <c r="AF11" s="123">
        <f>VLOOKUP($A11,'RevPAR Raw Data'!$B$6:$BE$49,'RevPAR Raw Data'!P$1,FALSE)</f>
        <v>307.21768736988201</v>
      </c>
      <c r="AG11" s="124">
        <f>VLOOKUP($A11,'RevPAR Raw Data'!$B$6:$BE$49,'RevPAR Raw Data'!R$1,FALSE)</f>
        <v>272.32012392187897</v>
      </c>
    </row>
    <row r="12" spans="1:34" x14ac:dyDescent="0.2">
      <c r="A12" s="101" t="s">
        <v>121</v>
      </c>
      <c r="B12" s="89">
        <f>(VLOOKUP($A11,'Occupancy Raw Data'!$B$8:$BE$51,'Occupancy Raw Data'!T$3,FALSE))/100</f>
        <v>0.108820628949194</v>
      </c>
      <c r="C12" s="90">
        <f>(VLOOKUP($A11,'Occupancy Raw Data'!$B$8:$BE$51,'Occupancy Raw Data'!U$3,FALSE))/100</f>
        <v>0.11304763313272799</v>
      </c>
      <c r="D12" s="90">
        <f>(VLOOKUP($A11,'Occupancy Raw Data'!$B$8:$BE$51,'Occupancy Raw Data'!V$3,FALSE))/100</f>
        <v>9.6832556756220795E-2</v>
      </c>
      <c r="E12" s="90">
        <f>(VLOOKUP($A11,'Occupancy Raw Data'!$B$8:$BE$51,'Occupancy Raw Data'!W$3,FALSE))/100</f>
        <v>-1.5895904378549399E-2</v>
      </c>
      <c r="F12" s="90">
        <f>(VLOOKUP($A11,'Occupancy Raw Data'!$B$8:$BE$51,'Occupancy Raw Data'!X$3,FALSE))/100</f>
        <v>0.158775391681027</v>
      </c>
      <c r="G12" s="90">
        <f>(VLOOKUP($A11,'Occupancy Raw Data'!$B$8:$BE$51,'Occupancy Raw Data'!Y$3,FALSE))/100</f>
        <v>8.7997481378283296E-2</v>
      </c>
      <c r="H12" s="91">
        <f>(VLOOKUP($A11,'Occupancy Raw Data'!$B$8:$BE$51,'Occupancy Raw Data'!AA$3,FALSE))/100</f>
        <v>0.11659520141532999</v>
      </c>
      <c r="I12" s="91">
        <f>(VLOOKUP($A11,'Occupancy Raw Data'!$B$8:$BE$51,'Occupancy Raw Data'!AB$3,FALSE))/100</f>
        <v>-2.0951059118998E-2</v>
      </c>
      <c r="J12" s="90">
        <f>(VLOOKUP($A11,'Occupancy Raw Data'!$B$8:$BE$51,'Occupancy Raw Data'!AC$3,FALSE))/100</f>
        <v>4.4282980995335904E-2</v>
      </c>
      <c r="K12" s="92">
        <f>(VLOOKUP($A11,'Occupancy Raw Data'!$B$8:$BE$51,'Occupancy Raw Data'!AE$3,FALSE))/100</f>
        <v>7.4363563314949394E-2</v>
      </c>
      <c r="M12" s="89">
        <f>(VLOOKUP($A11,'ADR Raw Data'!$B$6:$BE$49,'ADR Raw Data'!T$1,FALSE))/100</f>
        <v>-2.9833549414484701E-2</v>
      </c>
      <c r="N12" s="90">
        <f>(VLOOKUP($A11,'ADR Raw Data'!$B$6:$BE$49,'ADR Raw Data'!U$1,FALSE))/100</f>
        <v>6.3604481789830705E-2</v>
      </c>
      <c r="O12" s="90">
        <f>(VLOOKUP($A11,'ADR Raw Data'!$B$6:$BE$49,'ADR Raw Data'!V$1,FALSE))/100</f>
        <v>0.107353973301953</v>
      </c>
      <c r="P12" s="90">
        <f>(VLOOKUP($A11,'ADR Raw Data'!$B$6:$BE$49,'ADR Raw Data'!W$1,FALSE))/100</f>
        <v>5.4145029303245502E-2</v>
      </c>
      <c r="Q12" s="90">
        <f>(VLOOKUP($A11,'ADR Raw Data'!$B$6:$BE$49,'ADR Raw Data'!X$1,FALSE))/100</f>
        <v>-3.9944298973432504E-2</v>
      </c>
      <c r="R12" s="90">
        <f>(VLOOKUP($A11,'ADR Raw Data'!$B$6:$BE$49,'ADR Raw Data'!Y$1,FALSE))/100</f>
        <v>3.5392987457377199E-2</v>
      </c>
      <c r="S12" s="91">
        <f>(VLOOKUP($A11,'ADR Raw Data'!$B$6:$BE$49,'ADR Raw Data'!AA$1,FALSE))/100</f>
        <v>-0.20447208452513099</v>
      </c>
      <c r="T12" s="91">
        <f>(VLOOKUP($A11,'ADR Raw Data'!$B$6:$BE$49,'ADR Raw Data'!AB$1,FALSE))/100</f>
        <v>-0.17944060300799802</v>
      </c>
      <c r="U12" s="90">
        <f>(VLOOKUP($A11,'ADR Raw Data'!$B$6:$BE$49,'ADR Raw Data'!AC$1,FALSE))/100</f>
        <v>-0.19180088271176998</v>
      </c>
      <c r="V12" s="92">
        <f>(VLOOKUP($A11,'ADR Raw Data'!$B$6:$BE$49,'ADR Raw Data'!AE$1,FALSE))/100</f>
        <v>-5.3582353650235802E-2</v>
      </c>
      <c r="X12" s="89">
        <f>(VLOOKUP($A11,'RevPAR Raw Data'!$B$6:$BE$49,'RevPAR Raw Data'!T$1,FALSE))/100</f>
        <v>7.5740573923638796E-2</v>
      </c>
      <c r="Y12" s="90">
        <f>(VLOOKUP($A11,'RevPAR Raw Data'!$B$6:$BE$49,'RevPAR Raw Data'!U$1,FALSE))/100</f>
        <v>0.18384245104553301</v>
      </c>
      <c r="Z12" s="90">
        <f>(VLOOKUP($A11,'RevPAR Raw Data'!$B$6:$BE$49,'RevPAR Raw Data'!V$1,FALSE))/100</f>
        <v>0.214581889770941</v>
      </c>
      <c r="AA12" s="90">
        <f>(VLOOKUP($A11,'RevPAR Raw Data'!$B$6:$BE$49,'RevPAR Raw Data'!W$1,FALSE))/100</f>
        <v>3.7388440716318E-2</v>
      </c>
      <c r="AB12" s="90">
        <f>(VLOOKUP($A11,'RevPAR Raw Data'!$B$6:$BE$49,'RevPAR Raw Data'!X$1,FALSE))/100</f>
        <v>0.112488920992664</v>
      </c>
      <c r="AC12" s="90">
        <f>(VLOOKUP($A11,'RevPAR Raw Data'!$B$6:$BE$49,'RevPAR Raw Data'!Y$1,FALSE))/100</f>
        <v>0.12650496259036198</v>
      </c>
      <c r="AD12" s="91">
        <f>(VLOOKUP($A11,'RevPAR Raw Data'!$B$6:$BE$49,'RevPAR Raw Data'!AA$1,FALSE))/100</f>
        <v>-0.11171734698882001</v>
      </c>
      <c r="AE12" s="91">
        <f>(VLOOKUP($A11,'RevPAR Raw Data'!$B$6:$BE$49,'RevPAR Raw Data'!AB$1,FALSE))/100</f>
        <v>-0.196632191445027</v>
      </c>
      <c r="AF12" s="90">
        <f>(VLOOKUP($A11,'RevPAR Raw Data'!$B$6:$BE$49,'RevPAR Raw Data'!AC$1,FALSE))/100</f>
        <v>-0.15601141656044801</v>
      </c>
      <c r="AG12" s="92">
        <f>(VLOOKUP($A11,'RevPAR Raw Data'!$B$6:$BE$49,'RevPAR Raw Data'!AE$1,FALSE))/100</f>
        <v>1.6796634916480101E-2</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0.49978240371364302</v>
      </c>
      <c r="C14" s="99">
        <f>(VLOOKUP($A14,'Occupancy Raw Data'!$B$8:$BE$51,'Occupancy Raw Data'!H$3,FALSE))/100</f>
        <v>0.74066149271052395</v>
      </c>
      <c r="D14" s="99">
        <f>(VLOOKUP($A14,'Occupancy Raw Data'!$B$8:$BE$51,'Occupancy Raw Data'!I$3,FALSE))/100</f>
        <v>0.83727424385290405</v>
      </c>
      <c r="E14" s="99">
        <f>(VLOOKUP($A14,'Occupancy Raw Data'!$B$8:$BE$51,'Occupancy Raw Data'!J$3,FALSE))/100</f>
        <v>0.83078262130992897</v>
      </c>
      <c r="F14" s="99">
        <f>(VLOOKUP($A14,'Occupancy Raw Data'!$B$8:$BE$51,'Occupancy Raw Data'!K$3,FALSE))/100</f>
        <v>0.78603031841589899</v>
      </c>
      <c r="G14" s="100">
        <f>(VLOOKUP($A14,'Occupancy Raw Data'!$B$8:$BE$51,'Occupancy Raw Data'!L$3,FALSE))/100</f>
        <v>0.73890621600057993</v>
      </c>
      <c r="H14" s="99">
        <f>(VLOOKUP($A14,'Occupancy Raw Data'!$B$8:$BE$51,'Occupancy Raw Data'!N$3,FALSE))/100</f>
        <v>0.87760208892434899</v>
      </c>
      <c r="I14" s="99">
        <f>(VLOOKUP($A14,'Occupancy Raw Data'!$B$8:$BE$51,'Occupancy Raw Data'!O$3,FALSE))/100</f>
        <v>0.85076521360702106</v>
      </c>
      <c r="J14" s="100">
        <f>(VLOOKUP($A14,'Occupancy Raw Data'!$B$8:$BE$51,'Occupancy Raw Data'!P$3,FALSE))/100</f>
        <v>0.86418365126568508</v>
      </c>
      <c r="K14" s="94">
        <f>(VLOOKUP($A14,'Occupancy Raw Data'!$B$8:$BE$51,'Occupancy Raw Data'!R$3,FALSE))/100</f>
        <v>0.77469976893346693</v>
      </c>
      <c r="M14" s="121">
        <f>VLOOKUP($A14,'ADR Raw Data'!$B$6:$BE$49,'ADR Raw Data'!G$1,FALSE)</f>
        <v>181.80842899644401</v>
      </c>
      <c r="N14" s="122">
        <f>VLOOKUP($A14,'ADR Raw Data'!$B$6:$BE$49,'ADR Raw Data'!H$1,FALSE)</f>
        <v>218.58006463301101</v>
      </c>
      <c r="O14" s="122">
        <f>VLOOKUP($A14,'ADR Raw Data'!$B$6:$BE$49,'ADR Raw Data'!I$1,FALSE)</f>
        <v>237.56256594620299</v>
      </c>
      <c r="P14" s="122">
        <f>VLOOKUP($A14,'ADR Raw Data'!$B$6:$BE$49,'ADR Raw Data'!J$1,FALSE)</f>
        <v>231.30831150689701</v>
      </c>
      <c r="Q14" s="122">
        <f>VLOOKUP($A14,'ADR Raw Data'!$B$6:$BE$49,'ADR Raw Data'!K$1,FALSE)</f>
        <v>229.998473285964</v>
      </c>
      <c r="R14" s="123">
        <f>VLOOKUP($A14,'ADR Raw Data'!$B$6:$BE$49,'ADR Raw Data'!L$1,FALSE)</f>
        <v>223.19915276864299</v>
      </c>
      <c r="S14" s="122">
        <f>VLOOKUP($A14,'ADR Raw Data'!$B$6:$BE$49,'ADR Raw Data'!N$1,FALSE)</f>
        <v>236.79323236497299</v>
      </c>
      <c r="T14" s="122">
        <f>VLOOKUP($A14,'ADR Raw Data'!$B$6:$BE$49,'ADR Raw Data'!O$1,FALSE)</f>
        <v>233.442374781533</v>
      </c>
      <c r="U14" s="123">
        <f>VLOOKUP($A14,'ADR Raw Data'!$B$6:$BE$49,'ADR Raw Data'!P$1,FALSE)</f>
        <v>235.143818456502</v>
      </c>
      <c r="V14" s="124">
        <f>VLOOKUP($A14,'ADR Raw Data'!$B$6:$BE$49,'ADR Raw Data'!R$1,FALSE)</f>
        <v>227.006115053065</v>
      </c>
      <c r="X14" s="121">
        <f>VLOOKUP($A14,'RevPAR Raw Data'!$B$6:$BE$49,'RevPAR Raw Data'!G$1,FALSE)</f>
        <v>90.864653659244198</v>
      </c>
      <c r="Y14" s="122">
        <f>VLOOKUP($A14,'RevPAR Raw Data'!$B$6:$BE$49,'RevPAR Raw Data'!H$1,FALSE)</f>
        <v>161.893836947849</v>
      </c>
      <c r="Z14" s="122">
        <f>VLOOKUP($A14,'RevPAR Raw Data'!$B$6:$BE$49,'RevPAR Raw Data'!I$1,FALSE)</f>
        <v>198.905017770363</v>
      </c>
      <c r="AA14" s="122">
        <f>VLOOKUP($A14,'RevPAR Raw Data'!$B$6:$BE$49,'RevPAR Raw Data'!J$1,FALSE)</f>
        <v>192.166925364473</v>
      </c>
      <c r="AB14" s="122">
        <f>VLOOKUP($A14,'RevPAR Raw Data'!$B$6:$BE$49,'RevPAR Raw Data'!K$1,FALSE)</f>
        <v>180.78577319213699</v>
      </c>
      <c r="AC14" s="123">
        <f>VLOOKUP($A14,'RevPAR Raw Data'!$B$6:$BE$49,'RevPAR Raw Data'!L$1,FALSE)</f>
        <v>164.923241386813</v>
      </c>
      <c r="AD14" s="122">
        <f>VLOOKUP($A14,'RevPAR Raw Data'!$B$6:$BE$49,'RevPAR Raw Data'!N$1,FALSE)</f>
        <v>207.81023536664901</v>
      </c>
      <c r="AE14" s="122">
        <f>VLOOKUP($A14,'RevPAR Raw Data'!$B$6:$BE$49,'RevPAR Raw Data'!O$1,FALSE)</f>
        <v>198.60465184594099</v>
      </c>
      <c r="AF14" s="123">
        <f>VLOOKUP($A14,'RevPAR Raw Data'!$B$6:$BE$49,'RevPAR Raw Data'!P$1,FALSE)</f>
        <v>203.20744360629499</v>
      </c>
      <c r="AG14" s="124">
        <f>VLOOKUP($A14,'RevPAR Raw Data'!$B$6:$BE$49,'RevPAR Raw Data'!R$1,FALSE)</f>
        <v>175.86158487809399</v>
      </c>
    </row>
    <row r="15" spans="1:34" x14ac:dyDescent="0.2">
      <c r="A15" s="101" t="s">
        <v>121</v>
      </c>
      <c r="B15" s="89">
        <f>(VLOOKUP($A14,'Occupancy Raw Data'!$B$8:$BE$51,'Occupancy Raw Data'!T$3,FALSE))/100</f>
        <v>-2.0083458226963901E-2</v>
      </c>
      <c r="C15" s="90">
        <f>(VLOOKUP($A14,'Occupancy Raw Data'!$B$8:$BE$51,'Occupancy Raw Data'!U$3,FALSE))/100</f>
        <v>-4.6090555757183002E-2</v>
      </c>
      <c r="D15" s="90">
        <f>(VLOOKUP($A14,'Occupancy Raw Data'!$B$8:$BE$51,'Occupancy Raw Data'!V$3,FALSE))/100</f>
        <v>-2.86499679655349E-2</v>
      </c>
      <c r="E15" s="90">
        <f>(VLOOKUP($A14,'Occupancy Raw Data'!$B$8:$BE$51,'Occupancy Raw Data'!W$3,FALSE))/100</f>
        <v>-5.0258593959466198E-2</v>
      </c>
      <c r="F15" s="90">
        <f>(VLOOKUP($A14,'Occupancy Raw Data'!$B$8:$BE$51,'Occupancy Raw Data'!X$3,FALSE))/100</f>
        <v>-4.77548960803005E-2</v>
      </c>
      <c r="G15" s="90">
        <f>(VLOOKUP($A14,'Occupancy Raw Data'!$B$8:$BE$51,'Occupancy Raw Data'!Y$3,FALSE))/100</f>
        <v>-4.0042253033738796E-2</v>
      </c>
      <c r="H15" s="91">
        <f>(VLOOKUP($A14,'Occupancy Raw Data'!$B$8:$BE$51,'Occupancy Raw Data'!AA$3,FALSE))/100</f>
        <v>3.7061664710053399E-2</v>
      </c>
      <c r="I15" s="91">
        <f>(VLOOKUP($A14,'Occupancy Raw Data'!$B$8:$BE$51,'Occupancy Raw Data'!AB$3,FALSE))/100</f>
        <v>-2.4119075365676701E-2</v>
      </c>
      <c r="J15" s="90">
        <f>(VLOOKUP($A14,'Occupancy Raw Data'!$B$8:$BE$51,'Occupancy Raw Data'!AC$3,FALSE))/100</f>
        <v>6.0163117364921605E-3</v>
      </c>
      <c r="K15" s="92">
        <f>(VLOOKUP($A14,'Occupancy Raw Data'!$B$8:$BE$51,'Occupancy Raw Data'!AE$3,FALSE))/100</f>
        <v>-2.58272840816272E-2</v>
      </c>
      <c r="M15" s="89">
        <f>(VLOOKUP($A14,'ADR Raw Data'!$B$6:$BE$49,'ADR Raw Data'!T$1,FALSE))/100</f>
        <v>-4.68246710050437E-2</v>
      </c>
      <c r="N15" s="90">
        <f>(VLOOKUP($A14,'ADR Raw Data'!$B$6:$BE$49,'ADR Raw Data'!U$1,FALSE))/100</f>
        <v>-1.3281380885098901E-3</v>
      </c>
      <c r="O15" s="90">
        <f>(VLOOKUP($A14,'ADR Raw Data'!$B$6:$BE$49,'ADR Raw Data'!V$1,FALSE))/100</f>
        <v>-1.3607332175573799E-3</v>
      </c>
      <c r="P15" s="90">
        <f>(VLOOKUP($A14,'ADR Raw Data'!$B$6:$BE$49,'ADR Raw Data'!W$1,FALSE))/100</f>
        <v>-7.8522828596861004E-3</v>
      </c>
      <c r="Q15" s="90">
        <f>(VLOOKUP($A14,'ADR Raw Data'!$B$6:$BE$49,'ADR Raw Data'!X$1,FALSE))/100</f>
        <v>2.57708162122663E-2</v>
      </c>
      <c r="R15" s="90">
        <f>(VLOOKUP($A14,'ADR Raw Data'!$B$6:$BE$49,'ADR Raw Data'!Y$1,FALSE))/100</f>
        <v>-2.6489765841537101E-3</v>
      </c>
      <c r="S15" s="91">
        <f>(VLOOKUP($A14,'ADR Raw Data'!$B$6:$BE$49,'ADR Raw Data'!AA$1,FALSE))/100</f>
        <v>-2.1872253689839299E-3</v>
      </c>
      <c r="T15" s="91">
        <f>(VLOOKUP($A14,'ADR Raw Data'!$B$6:$BE$49,'ADR Raw Data'!AB$1,FALSE))/100</f>
        <v>-2.2298312703735799E-2</v>
      </c>
      <c r="U15" s="90">
        <f>(VLOOKUP($A14,'ADR Raw Data'!$B$6:$BE$49,'ADR Raw Data'!AC$1,FALSE))/100</f>
        <v>-1.2209071360458502E-2</v>
      </c>
      <c r="V15" s="92">
        <f>(VLOOKUP($A14,'ADR Raw Data'!$B$6:$BE$49,'ADR Raw Data'!AE$1,FALSE))/100</f>
        <v>-5.1988771572791699E-3</v>
      </c>
      <c r="X15" s="89">
        <f>(VLOOKUP($A14,'RevPAR Raw Data'!$B$6:$BE$49,'RevPAR Raw Data'!T$1,FALSE))/100</f>
        <v>-6.5967727907886506E-2</v>
      </c>
      <c r="Y15" s="90">
        <f>(VLOOKUP($A14,'RevPAR Raw Data'!$B$6:$BE$49,'RevPAR Raw Data'!U$1,FALSE))/100</f>
        <v>-4.7357479223071201E-2</v>
      </c>
      <c r="Z15" s="90">
        <f>(VLOOKUP($A14,'RevPAR Raw Data'!$B$6:$BE$49,'RevPAR Raw Data'!V$1,FALSE))/100</f>
        <v>-2.9971716219999597E-2</v>
      </c>
      <c r="AA15" s="90">
        <f>(VLOOKUP($A14,'RevPAR Raw Data'!$B$6:$BE$49,'RevPAR Raw Data'!W$1,FALSE))/100</f>
        <v>-5.7716232123252401E-2</v>
      </c>
      <c r="AB15" s="90">
        <f>(VLOOKUP($A14,'RevPAR Raw Data'!$B$6:$BE$49,'RevPAR Raw Data'!X$1,FALSE))/100</f>
        <v>-2.3214762518155498E-2</v>
      </c>
      <c r="AC15" s="90">
        <f>(VLOOKUP($A14,'RevPAR Raw Data'!$B$6:$BE$49,'RevPAR Raw Data'!Y$1,FALSE))/100</f>
        <v>-4.2585158627229405E-2</v>
      </c>
      <c r="AD15" s="91">
        <f>(VLOOKUP($A14,'RevPAR Raw Data'!$B$6:$BE$49,'RevPAR Raw Data'!AA$1,FALSE))/100</f>
        <v>3.4793377127798897E-2</v>
      </c>
      <c r="AE15" s="91">
        <f>(VLOOKUP($A14,'RevPAR Raw Data'!$B$6:$BE$49,'RevPAR Raw Data'!AB$1,FALSE))/100</f>
        <v>-4.5879573384783698E-2</v>
      </c>
      <c r="AF15" s="90">
        <f>(VLOOKUP($A14,'RevPAR Raw Data'!$B$6:$BE$49,'RevPAR Raw Data'!AC$1,FALSE))/100</f>
        <v>-6.2662132032840004E-3</v>
      </c>
      <c r="AG15" s="92">
        <f>(VLOOKUP($A14,'RevPAR Raw Data'!$B$6:$BE$49,'RevPAR Raw Data'!AE$1,FALSE))/100</f>
        <v>-3.0891888361659899E-2</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0.53644349477682807</v>
      </c>
      <c r="C17" s="99">
        <f>(VLOOKUP($A17,'Occupancy Raw Data'!$B$8:$BE$51,'Occupancy Raw Data'!H$3,FALSE))/100</f>
        <v>0.73931623931623902</v>
      </c>
      <c r="D17" s="99">
        <f>(VLOOKUP($A17,'Occupancy Raw Data'!$B$8:$BE$51,'Occupancy Raw Data'!I$3,FALSE))/100</f>
        <v>0.82540954415954404</v>
      </c>
      <c r="E17" s="99">
        <f>(VLOOKUP($A17,'Occupancy Raw Data'!$B$8:$BE$51,'Occupancy Raw Data'!J$3,FALSE))/100</f>
        <v>0.83796296296296202</v>
      </c>
      <c r="F17" s="99">
        <f>(VLOOKUP($A17,'Occupancy Raw Data'!$B$8:$BE$51,'Occupancy Raw Data'!K$3,FALSE))/100</f>
        <v>0.81241096866096796</v>
      </c>
      <c r="G17" s="100">
        <f>(VLOOKUP($A17,'Occupancy Raw Data'!$B$8:$BE$51,'Occupancy Raw Data'!L$3,FALSE))/100</f>
        <v>0.750308641975308</v>
      </c>
      <c r="H17" s="99">
        <f>(VLOOKUP($A17,'Occupancy Raw Data'!$B$8:$BE$51,'Occupancy Raw Data'!N$3,FALSE))/100</f>
        <v>0.88838437796771108</v>
      </c>
      <c r="I17" s="99">
        <f>(VLOOKUP($A17,'Occupancy Raw Data'!$B$8:$BE$51,'Occupancy Raw Data'!O$3,FALSE))/100</f>
        <v>0.87069681861348502</v>
      </c>
      <c r="J17" s="100">
        <f>(VLOOKUP($A17,'Occupancy Raw Data'!$B$8:$BE$51,'Occupancy Raw Data'!P$3,FALSE))/100</f>
        <v>0.87954059829059805</v>
      </c>
      <c r="K17" s="94">
        <f>(VLOOKUP($A17,'Occupancy Raw Data'!$B$8:$BE$51,'Occupancy Raw Data'!R$3,FALSE))/100</f>
        <v>0.78723205806539098</v>
      </c>
      <c r="M17" s="121">
        <f>VLOOKUP($A17,'ADR Raw Data'!$B$6:$BE$49,'ADR Raw Data'!G$1,FALSE)</f>
        <v>144.94287840230101</v>
      </c>
      <c r="N17" s="122">
        <f>VLOOKUP($A17,'ADR Raw Data'!$B$6:$BE$49,'ADR Raw Data'!H$1,FALSE)</f>
        <v>162.149594974309</v>
      </c>
      <c r="O17" s="122">
        <f>VLOOKUP($A17,'ADR Raw Data'!$B$6:$BE$49,'ADR Raw Data'!I$1,FALSE)</f>
        <v>176.76461223168999</v>
      </c>
      <c r="P17" s="122">
        <f>VLOOKUP($A17,'ADR Raw Data'!$B$6:$BE$49,'ADR Raw Data'!J$1,FALSE)</f>
        <v>176.521411318883</v>
      </c>
      <c r="Q17" s="122">
        <f>VLOOKUP($A17,'ADR Raw Data'!$B$6:$BE$49,'ADR Raw Data'!K$1,FALSE)</f>
        <v>185.46050958904101</v>
      </c>
      <c r="R17" s="123">
        <f>VLOOKUP($A17,'ADR Raw Data'!$B$6:$BE$49,'ADR Raw Data'!L$1,FALSE)</f>
        <v>171.16296206056299</v>
      </c>
      <c r="S17" s="122">
        <f>VLOOKUP($A17,'ADR Raw Data'!$B$6:$BE$49,'ADR Raw Data'!N$1,FALSE)</f>
        <v>203.38190579589099</v>
      </c>
      <c r="T17" s="122">
        <f>VLOOKUP($A17,'ADR Raw Data'!$B$6:$BE$49,'ADR Raw Data'!O$1,FALSE)</f>
        <v>196.823932649374</v>
      </c>
      <c r="U17" s="123">
        <f>VLOOKUP($A17,'ADR Raw Data'!$B$6:$BE$49,'ADR Raw Data'!P$1,FALSE)</f>
        <v>200.13588942875401</v>
      </c>
      <c r="V17" s="124">
        <f>VLOOKUP($A17,'ADR Raw Data'!$B$6:$BE$49,'ADR Raw Data'!R$1,FALSE)</f>
        <v>180.41159306571299</v>
      </c>
      <c r="X17" s="121">
        <f>VLOOKUP($A17,'RevPAR Raw Data'!$B$6:$BE$49,'RevPAR Raw Data'!G$1,FALSE)</f>
        <v>77.753664233143297</v>
      </c>
      <c r="Y17" s="122">
        <f>VLOOKUP($A17,'RevPAR Raw Data'!$B$6:$BE$49,'RevPAR Raw Data'!H$1,FALSE)</f>
        <v>119.87982876305701</v>
      </c>
      <c r="Z17" s="122">
        <f>VLOOKUP($A17,'RevPAR Raw Data'!$B$6:$BE$49,'RevPAR Raw Data'!I$1,FALSE)</f>
        <v>145.90319800569799</v>
      </c>
      <c r="AA17" s="122">
        <f>VLOOKUP($A17,'RevPAR Raw Data'!$B$6:$BE$49,'RevPAR Raw Data'!J$1,FALSE)</f>
        <v>147.918404855175</v>
      </c>
      <c r="AB17" s="122">
        <f>VLOOKUP($A17,'RevPAR Raw Data'!$B$6:$BE$49,'RevPAR Raw Data'!K$1,FALSE)</f>
        <v>150.670152243589</v>
      </c>
      <c r="AC17" s="123">
        <f>VLOOKUP($A17,'RevPAR Raw Data'!$B$6:$BE$49,'RevPAR Raw Data'!L$1,FALSE)</f>
        <v>128.425049620132</v>
      </c>
      <c r="AD17" s="122">
        <f>VLOOKUP($A17,'RevPAR Raw Data'!$B$6:$BE$49,'RevPAR Raw Data'!N$1,FALSE)</f>
        <v>180.68130787037001</v>
      </c>
      <c r="AE17" s="122">
        <f>VLOOKUP($A17,'RevPAR Raw Data'!$B$6:$BE$49,'RevPAR Raw Data'!O$1,FALSE)</f>
        <v>171.373971984805</v>
      </c>
      <c r="AF17" s="123">
        <f>VLOOKUP($A17,'RevPAR Raw Data'!$B$6:$BE$49,'RevPAR Raw Data'!P$1,FALSE)</f>
        <v>176.02763992758699</v>
      </c>
      <c r="AG17" s="124">
        <f>VLOOKUP($A17,'RevPAR Raw Data'!$B$6:$BE$49,'RevPAR Raw Data'!R$1,FALSE)</f>
        <v>142.025789707977</v>
      </c>
    </row>
    <row r="18" spans="1:33" x14ac:dyDescent="0.2">
      <c r="A18" s="101" t="s">
        <v>121</v>
      </c>
      <c r="B18" s="89">
        <f>(VLOOKUP($A17,'Occupancy Raw Data'!$B$8:$BE$51,'Occupancy Raw Data'!T$3,FALSE))/100</f>
        <v>1.9282666279452101E-2</v>
      </c>
      <c r="C18" s="90">
        <f>(VLOOKUP($A17,'Occupancy Raw Data'!$B$8:$BE$51,'Occupancy Raw Data'!U$3,FALSE))/100</f>
        <v>-2.63331303431554E-2</v>
      </c>
      <c r="D18" s="90">
        <f>(VLOOKUP($A17,'Occupancy Raw Data'!$B$8:$BE$51,'Occupancy Raw Data'!V$3,FALSE))/100</f>
        <v>-1.68321894217353E-2</v>
      </c>
      <c r="E18" s="90">
        <f>(VLOOKUP($A17,'Occupancy Raw Data'!$B$8:$BE$51,'Occupancy Raw Data'!W$3,FALSE))/100</f>
        <v>-2.6878875753713501E-2</v>
      </c>
      <c r="F18" s="90">
        <f>(VLOOKUP($A17,'Occupancy Raw Data'!$B$8:$BE$51,'Occupancy Raw Data'!X$3,FALSE))/100</f>
        <v>3.6520923059061598E-3</v>
      </c>
      <c r="G18" s="90">
        <f>(VLOOKUP($A17,'Occupancy Raw Data'!$B$8:$BE$51,'Occupancy Raw Data'!Y$3,FALSE))/100</f>
        <v>-1.16361367614779E-2</v>
      </c>
      <c r="H18" s="91">
        <f>(VLOOKUP($A17,'Occupancy Raw Data'!$B$8:$BE$51,'Occupancy Raw Data'!AA$3,FALSE))/100</f>
        <v>4.9681091891679706E-2</v>
      </c>
      <c r="I18" s="91">
        <f>(VLOOKUP($A17,'Occupancy Raw Data'!$B$8:$BE$51,'Occupancy Raw Data'!AB$3,FALSE))/100</f>
        <v>8.5167831846132101E-3</v>
      </c>
      <c r="J18" s="90">
        <f>(VLOOKUP($A17,'Occupancy Raw Data'!$B$8:$BE$51,'Occupancy Raw Data'!AC$3,FALSE))/100</f>
        <v>2.8894203304307701E-2</v>
      </c>
      <c r="K18" s="92">
        <f>(VLOOKUP($A17,'Occupancy Raw Data'!$B$8:$BE$51,'Occupancy Raw Data'!AE$3,FALSE))/100</f>
        <v>9.5042673922107203E-4</v>
      </c>
      <c r="M18" s="89">
        <f>(VLOOKUP($A17,'ADR Raw Data'!$B$6:$BE$49,'ADR Raw Data'!T$1,FALSE))/100</f>
        <v>-4.4002013101271401E-2</v>
      </c>
      <c r="N18" s="90">
        <f>(VLOOKUP($A17,'ADR Raw Data'!$B$6:$BE$49,'ADR Raw Data'!U$1,FALSE))/100</f>
        <v>-2.1944162030512901E-2</v>
      </c>
      <c r="O18" s="90">
        <f>(VLOOKUP($A17,'ADR Raw Data'!$B$6:$BE$49,'ADR Raw Data'!V$1,FALSE))/100</f>
        <v>1.5329110457015698E-3</v>
      </c>
      <c r="P18" s="90">
        <f>(VLOOKUP($A17,'ADR Raw Data'!$B$6:$BE$49,'ADR Raw Data'!W$1,FALSE))/100</f>
        <v>2.9672960515509301E-3</v>
      </c>
      <c r="Q18" s="90">
        <f>(VLOOKUP($A17,'ADR Raw Data'!$B$6:$BE$49,'ADR Raw Data'!X$1,FALSE))/100</f>
        <v>9.781976529316451E-2</v>
      </c>
      <c r="R18" s="90">
        <f>(VLOOKUP($A17,'ADR Raw Data'!$B$6:$BE$49,'ADR Raw Data'!Y$1,FALSE))/100</f>
        <v>1.17307913506673E-2</v>
      </c>
      <c r="S18" s="91">
        <f>(VLOOKUP($A17,'ADR Raw Data'!$B$6:$BE$49,'ADR Raw Data'!AA$1,FALSE))/100</f>
        <v>0.103071459158836</v>
      </c>
      <c r="T18" s="91">
        <f>(VLOOKUP($A17,'ADR Raw Data'!$B$6:$BE$49,'ADR Raw Data'!AB$1,FALSE))/100</f>
        <v>5.9335223557825195E-2</v>
      </c>
      <c r="U18" s="90">
        <f>(VLOOKUP($A17,'ADR Raw Data'!$B$6:$BE$49,'ADR Raw Data'!AC$1,FALSE))/100</f>
        <v>8.125618274774199E-2</v>
      </c>
      <c r="V18" s="92">
        <f>(VLOOKUP($A17,'ADR Raw Data'!$B$6:$BE$49,'ADR Raw Data'!AE$1,FALSE))/100</f>
        <v>3.6125049663520398E-2</v>
      </c>
      <c r="X18" s="89">
        <f>(VLOOKUP($A17,'RevPAR Raw Data'!$B$6:$BE$49,'RevPAR Raw Data'!T$1,FALSE))/100</f>
        <v>-2.5567822956075199E-2</v>
      </c>
      <c r="Y18" s="90">
        <f>(VLOOKUP($A17,'RevPAR Raw Data'!$B$6:$BE$49,'RevPAR Raw Data'!U$1,FALSE))/100</f>
        <v>-4.7699433894647501E-2</v>
      </c>
      <c r="Z18" s="90">
        <f>(VLOOKUP($A17,'RevPAR Raw Data'!$B$6:$BE$49,'RevPAR Raw Data'!V$1,FALSE))/100</f>
        <v>-1.5325080625121602E-2</v>
      </c>
      <c r="AA18" s="90">
        <f>(VLOOKUP($A17,'RevPAR Raw Data'!$B$6:$BE$49,'RevPAR Raw Data'!W$1,FALSE))/100</f>
        <v>-2.3991337284056603E-2</v>
      </c>
      <c r="AB18" s="90">
        <f>(VLOOKUP($A17,'RevPAR Raw Data'!$B$6:$BE$49,'RevPAR Raw Data'!X$1,FALSE))/100</f>
        <v>0.101829104411263</v>
      </c>
      <c r="AC18" s="90">
        <f>(VLOOKUP($A17,'RevPAR Raw Data'!$B$6:$BE$49,'RevPAR Raw Data'!Y$1,FALSE))/100</f>
        <v>-4.1846503287311402E-5</v>
      </c>
      <c r="AD18" s="91">
        <f>(VLOOKUP($A17,'RevPAR Raw Data'!$B$6:$BE$49,'RevPAR Raw Data'!AA$1,FALSE))/100</f>
        <v>0.157873253684396</v>
      </c>
      <c r="AE18" s="91">
        <f>(VLOOKUP($A17,'RevPAR Raw Data'!$B$6:$BE$49,'RevPAR Raw Data'!AB$1,FALSE))/100</f>
        <v>6.8357351976691003E-2</v>
      </c>
      <c r="AF18" s="90">
        <f>(VLOOKUP($A17,'RevPAR Raw Data'!$B$6:$BE$49,'RevPAR Raw Data'!AC$1,FALSE))/100</f>
        <v>0.112498218716094</v>
      </c>
      <c r="AG18" s="92">
        <f>(VLOOKUP($A17,'RevPAR Raw Data'!$B$6:$BE$49,'RevPAR Raw Data'!AE$1,FALSE))/100</f>
        <v>3.7109810615897396E-2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0.48738022621935101</v>
      </c>
      <c r="C20" s="99">
        <f>(VLOOKUP($A20,'Occupancy Raw Data'!$B$8:$BE$51,'Occupancy Raw Data'!H$3,FALSE))/100</f>
        <v>0.64530150572752798</v>
      </c>
      <c r="D20" s="99">
        <f>(VLOOKUP($A20,'Occupancy Raw Data'!$B$8:$BE$51,'Occupancy Raw Data'!I$3,FALSE))/100</f>
        <v>0.72003554189380592</v>
      </c>
      <c r="E20" s="99">
        <f>(VLOOKUP($A20,'Occupancy Raw Data'!$B$8:$BE$51,'Occupancy Raw Data'!J$3,FALSE))/100</f>
        <v>0.76566364880766502</v>
      </c>
      <c r="F20" s="99">
        <f>(VLOOKUP($A20,'Occupancy Raw Data'!$B$8:$BE$51,'Occupancy Raw Data'!K$3,FALSE))/100</f>
        <v>0.7928724094041919</v>
      </c>
      <c r="G20" s="100">
        <f>(VLOOKUP($A20,'Occupancy Raw Data'!$B$8:$BE$51,'Occupancy Raw Data'!L$3,FALSE))/100</f>
        <v>0.68225066641050802</v>
      </c>
      <c r="H20" s="99">
        <f>(VLOOKUP($A20,'Occupancy Raw Data'!$B$8:$BE$51,'Occupancy Raw Data'!N$3,FALSE))/100</f>
        <v>0.87183304915828108</v>
      </c>
      <c r="I20" s="99">
        <f>(VLOOKUP($A20,'Occupancy Raw Data'!$B$8:$BE$51,'Occupancy Raw Data'!O$3,FALSE))/100</f>
        <v>0.85523882711750399</v>
      </c>
      <c r="J20" s="100">
        <f>(VLOOKUP($A20,'Occupancy Raw Data'!$B$8:$BE$51,'Occupancy Raw Data'!P$3,FALSE))/100</f>
        <v>0.86353593813789198</v>
      </c>
      <c r="K20" s="94">
        <f>(VLOOKUP($A20,'Occupancy Raw Data'!$B$8:$BE$51,'Occupancy Raw Data'!R$3,FALSE))/100</f>
        <v>0.73404645833261795</v>
      </c>
      <c r="M20" s="121">
        <f>VLOOKUP($A20,'ADR Raw Data'!$B$6:$BE$49,'ADR Raw Data'!G$1,FALSE)</f>
        <v>114.080955407735</v>
      </c>
      <c r="N20" s="122">
        <f>VLOOKUP($A20,'ADR Raw Data'!$B$6:$BE$49,'ADR Raw Data'!H$1,FALSE)</f>
        <v>124.03639574262201</v>
      </c>
      <c r="O20" s="122">
        <f>VLOOKUP($A20,'ADR Raw Data'!$B$6:$BE$49,'ADR Raw Data'!I$1,FALSE)</f>
        <v>131.92208418103499</v>
      </c>
      <c r="P20" s="122">
        <f>VLOOKUP($A20,'ADR Raw Data'!$B$6:$BE$49,'ADR Raw Data'!J$1,FALSE)</f>
        <v>138.71704638835701</v>
      </c>
      <c r="Q20" s="122">
        <f>VLOOKUP($A20,'ADR Raw Data'!$B$6:$BE$49,'ADR Raw Data'!K$1,FALSE)</f>
        <v>154.58464017445999</v>
      </c>
      <c r="R20" s="123">
        <f>VLOOKUP($A20,'ADR Raw Data'!$B$6:$BE$49,'ADR Raw Data'!L$1,FALSE)</f>
        <v>134.67389121986901</v>
      </c>
      <c r="S20" s="122">
        <f>VLOOKUP($A20,'ADR Raw Data'!$B$6:$BE$49,'ADR Raw Data'!N$1,FALSE)</f>
        <v>181.73024184662799</v>
      </c>
      <c r="T20" s="122">
        <f>VLOOKUP($A20,'ADR Raw Data'!$B$6:$BE$49,'ADR Raw Data'!O$1,FALSE)</f>
        <v>173.770548395248</v>
      </c>
      <c r="U20" s="123">
        <f>VLOOKUP($A20,'ADR Raw Data'!$B$6:$BE$49,'ADR Raw Data'!P$1,FALSE)</f>
        <v>177.788634676084</v>
      </c>
      <c r="V20" s="124">
        <f>VLOOKUP($A20,'ADR Raw Data'!$B$6:$BE$49,'ADR Raw Data'!R$1,FALSE)</f>
        <v>149.165434253265</v>
      </c>
      <c r="X20" s="121">
        <f>VLOOKUP($A20,'RevPAR Raw Data'!$B$6:$BE$49,'RevPAR Raw Data'!G$1,FALSE)</f>
        <v>55.600801853942002</v>
      </c>
      <c r="Y20" s="122">
        <f>VLOOKUP($A20,'RevPAR Raw Data'!$B$6:$BE$49,'RevPAR Raw Data'!H$1,FALSE)</f>
        <v>80.040872937729603</v>
      </c>
      <c r="Z20" s="122">
        <f>VLOOKUP($A20,'RevPAR Raw Data'!$B$6:$BE$49,'RevPAR Raw Data'!I$1,FALSE)</f>
        <v>94.988589371052498</v>
      </c>
      <c r="AA20" s="122">
        <f>VLOOKUP($A20,'RevPAR Raw Data'!$B$6:$BE$49,'RevPAR Raw Data'!J$1,FALSE)</f>
        <v>106.210599889531</v>
      </c>
      <c r="AB20" s="122">
        <f>VLOOKUP($A20,'RevPAR Raw Data'!$B$6:$BE$49,'RevPAR Raw Data'!K$1,FALSE)</f>
        <v>122.565896112004</v>
      </c>
      <c r="AC20" s="123">
        <f>VLOOKUP($A20,'RevPAR Raw Data'!$B$6:$BE$49,'RevPAR Raw Data'!L$1,FALSE)</f>
        <v>91.881352032852206</v>
      </c>
      <c r="AD20" s="122">
        <f>VLOOKUP($A20,'RevPAR Raw Data'!$B$6:$BE$49,'RevPAR Raw Data'!N$1,FALSE)</f>
        <v>158.43843087341801</v>
      </c>
      <c r="AE20" s="122">
        <f>VLOOKUP($A20,'RevPAR Raw Data'!$B$6:$BE$49,'RevPAR Raw Data'!O$1,FALSE)</f>
        <v>148.61531999711801</v>
      </c>
      <c r="AF20" s="123">
        <f>VLOOKUP($A20,'RevPAR Raw Data'!$B$6:$BE$49,'RevPAR Raw Data'!P$1,FALSE)</f>
        <v>153.52687543526801</v>
      </c>
      <c r="AG20" s="124">
        <f>VLOOKUP($A20,'RevPAR Raw Data'!$B$6:$BE$49,'RevPAR Raw Data'!R$1,FALSE)</f>
        <v>109.494358719256</v>
      </c>
    </row>
    <row r="21" spans="1:33" x14ac:dyDescent="0.2">
      <c r="A21" s="101" t="s">
        <v>121</v>
      </c>
      <c r="B21" s="89">
        <f>(VLOOKUP($A20,'Occupancy Raw Data'!$B$8:$BE$51,'Occupancy Raw Data'!T$3,FALSE))/100</f>
        <v>-1.3254188871843001E-2</v>
      </c>
      <c r="C21" s="90">
        <f>(VLOOKUP($A20,'Occupancy Raw Data'!$B$8:$BE$51,'Occupancy Raw Data'!U$3,FALSE))/100</f>
        <v>-6.21247653032201E-2</v>
      </c>
      <c r="D21" s="90">
        <f>(VLOOKUP($A20,'Occupancy Raw Data'!$B$8:$BE$51,'Occupancy Raw Data'!V$3,FALSE))/100</f>
        <v>-5.1705044220622602E-2</v>
      </c>
      <c r="E21" s="90">
        <f>(VLOOKUP($A20,'Occupancy Raw Data'!$B$8:$BE$51,'Occupancy Raw Data'!W$3,FALSE))/100</f>
        <v>-2.0776340028943498E-2</v>
      </c>
      <c r="F21" s="90">
        <f>(VLOOKUP($A20,'Occupancy Raw Data'!$B$8:$BE$51,'Occupancy Raw Data'!X$3,FALSE))/100</f>
        <v>3.2306573730392397E-2</v>
      </c>
      <c r="G21" s="90">
        <f>(VLOOKUP($A20,'Occupancy Raw Data'!$B$8:$BE$51,'Occupancy Raw Data'!Y$3,FALSE))/100</f>
        <v>-2.2909518950328299E-2</v>
      </c>
      <c r="H21" s="91">
        <f>(VLOOKUP($A20,'Occupancy Raw Data'!$B$8:$BE$51,'Occupancy Raw Data'!AA$3,FALSE))/100</f>
        <v>7.0654544300429001E-2</v>
      </c>
      <c r="I21" s="91">
        <f>(VLOOKUP($A20,'Occupancy Raw Data'!$B$8:$BE$51,'Occupancy Raw Data'!AB$3,FALSE))/100</f>
        <v>3.0070587589474899E-2</v>
      </c>
      <c r="J21" s="90">
        <f>(VLOOKUP($A20,'Occupancy Raw Data'!$B$8:$BE$51,'Occupancy Raw Data'!AC$3,FALSE))/100</f>
        <v>5.0165479553058299E-2</v>
      </c>
      <c r="K21" s="92">
        <f>(VLOOKUP($A20,'Occupancy Raw Data'!$B$8:$BE$51,'Occupancy Raw Data'!AE$3,FALSE))/100</f>
        <v>4.9031581133266203E-4</v>
      </c>
      <c r="M21" s="89">
        <f>(VLOOKUP($A20,'ADR Raw Data'!$B$6:$BE$49,'ADR Raw Data'!T$1,FALSE))/100</f>
        <v>-2.7946473722106398E-2</v>
      </c>
      <c r="N21" s="90">
        <f>(VLOOKUP($A20,'ADR Raw Data'!$B$6:$BE$49,'ADR Raw Data'!U$1,FALSE))/100</f>
        <v>-1.64764324926162E-2</v>
      </c>
      <c r="O21" s="90">
        <f>(VLOOKUP($A20,'ADR Raw Data'!$B$6:$BE$49,'ADR Raw Data'!V$1,FALSE))/100</f>
        <v>-7.1224539237685503E-3</v>
      </c>
      <c r="P21" s="90">
        <f>(VLOOKUP($A20,'ADR Raw Data'!$B$6:$BE$49,'ADR Raw Data'!W$1,FALSE))/100</f>
        <v>3.3980610333597998E-2</v>
      </c>
      <c r="Q21" s="90">
        <f>(VLOOKUP($A20,'ADR Raw Data'!$B$6:$BE$49,'ADR Raw Data'!X$1,FALSE))/100</f>
        <v>0.14916767253969401</v>
      </c>
      <c r="R21" s="90">
        <f>(VLOOKUP($A20,'ADR Raw Data'!$B$6:$BE$49,'ADR Raw Data'!Y$1,FALSE))/100</f>
        <v>3.5990261253826296E-2</v>
      </c>
      <c r="S21" s="91">
        <f>(VLOOKUP($A20,'ADR Raw Data'!$B$6:$BE$49,'ADR Raw Data'!AA$1,FALSE))/100</f>
        <v>0.11266607319229401</v>
      </c>
      <c r="T21" s="91">
        <f>(VLOOKUP($A20,'ADR Raw Data'!$B$6:$BE$49,'ADR Raw Data'!AB$1,FALSE))/100</f>
        <v>5.9350730402445005E-2</v>
      </c>
      <c r="U21" s="90">
        <f>(VLOOKUP($A20,'ADR Raw Data'!$B$6:$BE$49,'ADR Raw Data'!AC$1,FALSE))/100</f>
        <v>8.6161746361626199E-2</v>
      </c>
      <c r="V21" s="92">
        <f>(VLOOKUP($A20,'ADR Raw Data'!$B$6:$BE$49,'ADR Raw Data'!AE$1,FALSE))/100</f>
        <v>5.9538548018799299E-2</v>
      </c>
      <c r="X21" s="89">
        <f>(VLOOKUP($A20,'RevPAR Raw Data'!$B$6:$BE$49,'RevPAR Raw Data'!T$1,FALSE))/100</f>
        <v>-4.0830254752934697E-2</v>
      </c>
      <c r="Y21" s="90">
        <f>(VLOOKUP($A20,'RevPAR Raw Data'!$B$6:$BE$49,'RevPAR Raw Data'!U$1,FALSE))/100</f>
        <v>-7.7577603294198202E-2</v>
      </c>
      <c r="Z21" s="90">
        <f>(VLOOKUP($A20,'RevPAR Raw Data'!$B$6:$BE$49,'RevPAR Raw Data'!V$1,FALSE))/100</f>
        <v>-5.8459231349303399E-2</v>
      </c>
      <c r="AA21" s="90">
        <f>(VLOOKUP($A20,'RevPAR Raw Data'!$B$6:$BE$49,'RevPAR Raw Data'!W$1,FALSE))/100</f>
        <v>1.2498277589972599E-2</v>
      </c>
      <c r="AB21" s="90">
        <f>(VLOOKUP($A20,'RevPAR Raw Data'!$B$6:$BE$49,'RevPAR Raw Data'!X$1,FALSE))/100</f>
        <v>0.186293342681181</v>
      </c>
      <c r="AC21" s="90">
        <f>(VLOOKUP($A20,'RevPAR Raw Data'!$B$6:$BE$49,'RevPAR Raw Data'!Y$1,FALSE))/100</f>
        <v>1.2256222731276101E-2</v>
      </c>
      <c r="AD21" s="91">
        <f>(VLOOKUP($A20,'RevPAR Raw Data'!$B$6:$BE$49,'RevPAR Raw Data'!AA$1,FALSE))/100</f>
        <v>0.19128098755224399</v>
      </c>
      <c r="AE21" s="91">
        <f>(VLOOKUP($A20,'RevPAR Raw Data'!$B$6:$BE$49,'RevPAR Raw Data'!AB$1,FALSE))/100</f>
        <v>9.1206029328985985E-2</v>
      </c>
      <c r="AF21" s="90">
        <f>(VLOOKUP($A20,'RevPAR Raw Data'!$B$6:$BE$49,'RevPAR Raw Data'!AC$1,FALSE))/100</f>
        <v>0.14064957124004399</v>
      </c>
      <c r="AG21" s="92">
        <f>(VLOOKUP($A20,'RevPAR Raw Data'!$B$6:$BE$49,'RevPAR Raw Data'!AE$1,FALSE))/100</f>
        <v>6.0058056521609303E-2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0.51155278388442704</v>
      </c>
      <c r="C23" s="99">
        <f>(VLOOKUP($A23,'Occupancy Raw Data'!$B$8:$BE$51,'Occupancy Raw Data'!H$3,FALSE))/100</f>
        <v>0.59971286284714398</v>
      </c>
      <c r="D23" s="99">
        <f>(VLOOKUP($A23,'Occupancy Raw Data'!$B$8:$BE$51,'Occupancy Raw Data'!I$3,FALSE))/100</f>
        <v>0.65956301314549703</v>
      </c>
      <c r="E23" s="99">
        <f>(VLOOKUP($A23,'Occupancy Raw Data'!$B$8:$BE$51,'Occupancy Raw Data'!J$3,FALSE))/100</f>
        <v>0.718426129480909</v>
      </c>
      <c r="F23" s="99">
        <f>(VLOOKUP($A23,'Occupancy Raw Data'!$B$8:$BE$51,'Occupancy Raw Data'!K$3,FALSE))/100</f>
        <v>0.75970209520391196</v>
      </c>
      <c r="G23" s="100">
        <f>(VLOOKUP($A23,'Occupancy Raw Data'!$B$8:$BE$51,'Occupancy Raw Data'!L$3,FALSE))/100</f>
        <v>0.64979137691237798</v>
      </c>
      <c r="H23" s="99">
        <f>(VLOOKUP($A23,'Occupancy Raw Data'!$B$8:$BE$51,'Occupancy Raw Data'!N$3,FALSE))/100</f>
        <v>0.81609762663197005</v>
      </c>
      <c r="I23" s="99">
        <f>(VLOOKUP($A23,'Occupancy Raw Data'!$B$8:$BE$51,'Occupancy Raw Data'!O$3,FALSE))/100</f>
        <v>0.79626721701287595</v>
      </c>
      <c r="J23" s="100">
        <f>(VLOOKUP($A23,'Occupancy Raw Data'!$B$8:$BE$51,'Occupancy Raw Data'!P$3,FALSE))/100</f>
        <v>0.80618242182242295</v>
      </c>
      <c r="K23" s="94">
        <f>(VLOOKUP($A23,'Occupancy Raw Data'!$B$8:$BE$51,'Occupancy Raw Data'!R$3,FALSE))/100</f>
        <v>0.69447453260096192</v>
      </c>
      <c r="M23" s="121">
        <f>VLOOKUP($A23,'ADR Raw Data'!$B$6:$BE$49,'ADR Raw Data'!G$1,FALSE)</f>
        <v>84.095533239782398</v>
      </c>
      <c r="N23" s="122">
        <f>VLOOKUP($A23,'ADR Raw Data'!$B$6:$BE$49,'ADR Raw Data'!H$1,FALSE)</f>
        <v>88.773267748933904</v>
      </c>
      <c r="O23" s="122">
        <f>VLOOKUP($A23,'ADR Raw Data'!$B$6:$BE$49,'ADR Raw Data'!I$1,FALSE)</f>
        <v>93.473698387864701</v>
      </c>
      <c r="P23" s="122">
        <f>VLOOKUP($A23,'ADR Raw Data'!$B$6:$BE$49,'ADR Raw Data'!J$1,FALSE)</f>
        <v>99.114389558483694</v>
      </c>
      <c r="Q23" s="122">
        <f>VLOOKUP($A23,'ADR Raw Data'!$B$6:$BE$49,'ADR Raw Data'!K$1,FALSE)</f>
        <v>111.93357585779199</v>
      </c>
      <c r="R23" s="123">
        <f>VLOOKUP($A23,'ADR Raw Data'!$B$6:$BE$49,'ADR Raw Data'!L$1,FALSE)</f>
        <v>96.693221663720706</v>
      </c>
      <c r="S23" s="122">
        <f>VLOOKUP($A23,'ADR Raw Data'!$B$6:$BE$49,'ADR Raw Data'!N$1,FALSE)</f>
        <v>127.89439912039499</v>
      </c>
      <c r="T23" s="122">
        <f>VLOOKUP($A23,'ADR Raw Data'!$B$6:$BE$49,'ADR Raw Data'!O$1,FALSE)</f>
        <v>117.61007268424601</v>
      </c>
      <c r="U23" s="123">
        <f>VLOOKUP($A23,'ADR Raw Data'!$B$6:$BE$49,'ADR Raw Data'!P$1,FALSE)</f>
        <v>122.81547915855</v>
      </c>
      <c r="V23" s="124">
        <f>VLOOKUP($A23,'ADR Raw Data'!$B$6:$BE$49,'ADR Raw Data'!R$1,FALSE)</f>
        <v>105.357245971537</v>
      </c>
      <c r="X23" s="121">
        <f>VLOOKUP($A23,'RevPAR Raw Data'!$B$6:$BE$49,'RevPAR Raw Data'!G$1,FALSE)</f>
        <v>43.019304141056097</v>
      </c>
      <c r="Y23" s="122">
        <f>VLOOKUP($A23,'RevPAR Raw Data'!$B$6:$BE$49,'RevPAR Raw Data'!H$1,FALSE)</f>
        <v>53.238470546009196</v>
      </c>
      <c r="Z23" s="122">
        <f>VLOOKUP($A23,'RevPAR Raw Data'!$B$6:$BE$49,'RevPAR Raw Data'!I$1,FALSE)</f>
        <v>61.6517941585535</v>
      </c>
      <c r="AA23" s="122">
        <f>VLOOKUP($A23,'RevPAR Raw Data'!$B$6:$BE$49,'RevPAR Raw Data'!J$1,FALSE)</f>
        <v>71.206367266364495</v>
      </c>
      <c r="AB23" s="122">
        <f>VLOOKUP($A23,'RevPAR Raw Data'!$B$6:$BE$49,'RevPAR Raw Data'!K$1,FALSE)</f>
        <v>85.036172102830903</v>
      </c>
      <c r="AC23" s="123">
        <f>VLOOKUP($A23,'RevPAR Raw Data'!$B$6:$BE$49,'RevPAR Raw Data'!L$1,FALSE)</f>
        <v>62.830421642962797</v>
      </c>
      <c r="AD23" s="122">
        <f>VLOOKUP($A23,'RevPAR Raw Data'!$B$6:$BE$49,'RevPAR Raw Data'!N$1,FALSE)</f>
        <v>104.374315581677</v>
      </c>
      <c r="AE23" s="122">
        <f>VLOOKUP($A23,'RevPAR Raw Data'!$B$6:$BE$49,'RevPAR Raw Data'!O$1,FALSE)</f>
        <v>93.649045268966702</v>
      </c>
      <c r="AF23" s="123">
        <f>VLOOKUP($A23,'RevPAR Raw Data'!$B$6:$BE$49,'RevPAR Raw Data'!P$1,FALSE)</f>
        <v>99.011680425321899</v>
      </c>
      <c r="AG23" s="124">
        <f>VLOOKUP($A23,'RevPAR Raw Data'!$B$6:$BE$49,'RevPAR Raw Data'!R$1,FALSE)</f>
        <v>73.1679241522083</v>
      </c>
    </row>
    <row r="24" spans="1:33" x14ac:dyDescent="0.2">
      <c r="A24" s="101" t="s">
        <v>121</v>
      </c>
      <c r="B24" s="89">
        <f>(VLOOKUP($A23,'Occupancy Raw Data'!$B$8:$BE$51,'Occupancy Raw Data'!T$3,FALSE))/100</f>
        <v>2.49355083578242E-3</v>
      </c>
      <c r="C24" s="90">
        <f>(VLOOKUP($A23,'Occupancy Raw Data'!$B$8:$BE$51,'Occupancy Raw Data'!U$3,FALSE))/100</f>
        <v>-3.9802799521743697E-2</v>
      </c>
      <c r="D24" s="90">
        <f>(VLOOKUP($A23,'Occupancy Raw Data'!$B$8:$BE$51,'Occupancy Raw Data'!V$3,FALSE))/100</f>
        <v>-3.7167929365999303E-2</v>
      </c>
      <c r="E24" s="90">
        <f>(VLOOKUP($A23,'Occupancy Raw Data'!$B$8:$BE$51,'Occupancy Raw Data'!W$3,FALSE))/100</f>
        <v>1.20529927534363E-2</v>
      </c>
      <c r="F24" s="90">
        <f>(VLOOKUP($A23,'Occupancy Raw Data'!$B$8:$BE$51,'Occupancy Raw Data'!X$3,FALSE))/100</f>
        <v>7.9558529301490905E-2</v>
      </c>
      <c r="G24" s="90">
        <f>(VLOOKUP($A23,'Occupancy Raw Data'!$B$8:$BE$51,'Occupancy Raw Data'!Y$3,FALSE))/100</f>
        <v>4.7918853856849407E-3</v>
      </c>
      <c r="H24" s="91">
        <f>(VLOOKUP($A23,'Occupancy Raw Data'!$B$8:$BE$51,'Occupancy Raw Data'!AA$3,FALSE))/100</f>
        <v>8.1964426725432513E-2</v>
      </c>
      <c r="I24" s="91">
        <f>(VLOOKUP($A23,'Occupancy Raw Data'!$B$8:$BE$51,'Occupancy Raw Data'!AB$3,FALSE))/100</f>
        <v>3.1301452832867296E-2</v>
      </c>
      <c r="J24" s="90">
        <f>(VLOOKUP($A23,'Occupancy Raw Data'!$B$8:$BE$51,'Occupancy Raw Data'!AC$3,FALSE))/100</f>
        <v>5.6337111954533101E-2</v>
      </c>
      <c r="K24" s="92">
        <f>(VLOOKUP($A23,'Occupancy Raw Data'!$B$8:$BE$51,'Occupancy Raw Data'!AE$3,FALSE))/100</f>
        <v>2.13212917545261E-2</v>
      </c>
      <c r="M24" s="89">
        <f>(VLOOKUP($A23,'ADR Raw Data'!$B$6:$BE$49,'ADR Raw Data'!T$1,FALSE))/100</f>
        <v>-1.01012845687241E-3</v>
      </c>
      <c r="N24" s="90">
        <f>(VLOOKUP($A23,'ADR Raw Data'!$B$6:$BE$49,'ADR Raw Data'!U$1,FALSE))/100</f>
        <v>-1.6005764834808001E-3</v>
      </c>
      <c r="O24" s="90">
        <f>(VLOOKUP($A23,'ADR Raw Data'!$B$6:$BE$49,'ADR Raw Data'!V$1,FALSE))/100</f>
        <v>1.3426861010383002E-3</v>
      </c>
      <c r="P24" s="90">
        <f>(VLOOKUP($A23,'ADR Raw Data'!$B$6:$BE$49,'ADR Raw Data'!W$1,FALSE))/100</f>
        <v>2.3883740418692699E-2</v>
      </c>
      <c r="Q24" s="90">
        <f>(VLOOKUP($A23,'ADR Raw Data'!$B$6:$BE$49,'ADR Raw Data'!X$1,FALSE))/100</f>
        <v>0.18966675133952901</v>
      </c>
      <c r="R24" s="90">
        <f>(VLOOKUP($A23,'ADR Raw Data'!$B$6:$BE$49,'ADR Raw Data'!Y$1,FALSE))/100</f>
        <v>5.1417380339925101E-2</v>
      </c>
      <c r="S24" s="91">
        <f>(VLOOKUP($A23,'ADR Raw Data'!$B$6:$BE$49,'ADR Raw Data'!AA$1,FALSE))/100</f>
        <v>0.15421083009360198</v>
      </c>
      <c r="T24" s="91">
        <f>(VLOOKUP($A23,'ADR Raw Data'!$B$6:$BE$49,'ADR Raw Data'!AB$1,FALSE))/100</f>
        <v>4.4508067164601102E-2</v>
      </c>
      <c r="U24" s="90">
        <f>(VLOOKUP($A23,'ADR Raw Data'!$B$6:$BE$49,'ADR Raw Data'!AC$1,FALSE))/100</f>
        <v>9.93827394543354E-2</v>
      </c>
      <c r="V24" s="92">
        <f>(VLOOKUP($A23,'ADR Raw Data'!$B$6:$BE$49,'ADR Raw Data'!AE$1,FALSE))/100</f>
        <v>7.18197706705197E-2</v>
      </c>
      <c r="X24" s="89">
        <f>(VLOOKUP($A23,'RevPAR Raw Data'!$B$6:$BE$49,'RevPAR Raw Data'!T$1,FALSE))/100</f>
        <v>1.48090357225213E-3</v>
      </c>
      <c r="Y24" s="90">
        <f>(VLOOKUP($A23,'RevPAR Raw Data'!$B$6:$BE$49,'RevPAR Raw Data'!U$1,FALSE))/100</f>
        <v>-4.1339668580333298E-2</v>
      </c>
      <c r="Z24" s="90">
        <f>(VLOOKUP($A23,'RevPAR Raw Data'!$B$6:$BE$49,'RevPAR Raw Data'!V$1,FALSE))/100</f>
        <v>-3.5875148127125098E-2</v>
      </c>
      <c r="AA24" s="90">
        <f>(VLOOKUP($A23,'RevPAR Raw Data'!$B$6:$BE$49,'RevPAR Raw Data'!W$1,FALSE))/100</f>
        <v>3.62246037223206E-2</v>
      </c>
      <c r="AB24" s="90">
        <f>(VLOOKUP($A23,'RevPAR Raw Data'!$B$6:$BE$49,'RevPAR Raw Data'!X$1,FALSE))/100</f>
        <v>0.28431488843498498</v>
      </c>
      <c r="AC24" s="90">
        <f>(VLOOKUP($A23,'RevPAR Raw Data'!$B$6:$BE$49,'RevPAR Raw Data'!Y$1,FALSE))/100</f>
        <v>5.6455651919031097E-2</v>
      </c>
      <c r="AD24" s="91">
        <f>(VLOOKUP($A23,'RevPAR Raw Data'!$B$6:$BE$49,'RevPAR Raw Data'!AA$1,FALSE))/100</f>
        <v>0.24881505910251001</v>
      </c>
      <c r="AE24" s="91">
        <f>(VLOOKUP($A23,'RevPAR Raw Data'!$B$6:$BE$49,'RevPAR Raw Data'!AB$1,FALSE))/100</f>
        <v>7.7202687162503295E-2</v>
      </c>
      <c r="AF24" s="90">
        <f>(VLOOKUP($A23,'RevPAR Raw Data'!$B$6:$BE$49,'RevPAR Raw Data'!AC$1,FALSE))/100</f>
        <v>0.16131878792785501</v>
      </c>
      <c r="AG24" s="92">
        <f>(VLOOKUP($A23,'RevPAR Raw Data'!$B$6:$BE$49,'RevPAR Raw Data'!AE$1,FALSE))/100</f>
        <v>9.4672352709255211E-2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0.47961833620262001</v>
      </c>
      <c r="C26" s="99">
        <f>(VLOOKUP($A26,'Occupancy Raw Data'!$B$8:$BE$51,'Occupancy Raw Data'!H$3,FALSE))/100</f>
        <v>0.51437075078054295</v>
      </c>
      <c r="D26" s="99">
        <f>(VLOOKUP($A26,'Occupancy Raw Data'!$B$8:$BE$51,'Occupancy Raw Data'!I$3,FALSE))/100</f>
        <v>0.53920224096174596</v>
      </c>
      <c r="E26" s="99">
        <f>(VLOOKUP($A26,'Occupancy Raw Data'!$B$8:$BE$51,'Occupancy Raw Data'!J$3,FALSE))/100</f>
        <v>0.583671325610574</v>
      </c>
      <c r="F26" s="99">
        <f>(VLOOKUP($A26,'Occupancy Raw Data'!$B$8:$BE$51,'Occupancy Raw Data'!K$3,FALSE))/100</f>
        <v>0.63998716115666299</v>
      </c>
      <c r="G26" s="100">
        <f>(VLOOKUP($A26,'Occupancy Raw Data'!$B$8:$BE$51,'Occupancy Raw Data'!L$3,FALSE))/100</f>
        <v>0.55136996294242901</v>
      </c>
      <c r="H26" s="99">
        <f>(VLOOKUP($A26,'Occupancy Raw Data'!$B$8:$BE$51,'Occupancy Raw Data'!N$3,FALSE))/100</f>
        <v>0.72875025531790694</v>
      </c>
      <c r="I26" s="99">
        <f>(VLOOKUP($A26,'Occupancy Raw Data'!$B$8:$BE$51,'Occupancy Raw Data'!O$3,FALSE))/100</f>
        <v>0.70333518134866191</v>
      </c>
      <c r="J26" s="100">
        <f>(VLOOKUP($A26,'Occupancy Raw Data'!$B$8:$BE$51,'Occupancy Raw Data'!P$3,FALSE))/100</f>
        <v>0.71604271833328392</v>
      </c>
      <c r="K26" s="94">
        <f>(VLOOKUP($A26,'Occupancy Raw Data'!$B$8:$BE$51,'Occupancy Raw Data'!R$3,FALSE))/100</f>
        <v>0.59841932162553002</v>
      </c>
      <c r="M26" s="121">
        <f>VLOOKUP($A26,'ADR Raw Data'!$B$6:$BE$49,'ADR Raw Data'!G$1,FALSE)</f>
        <v>62.841451639593501</v>
      </c>
      <c r="N26" s="122">
        <f>VLOOKUP($A26,'ADR Raw Data'!$B$6:$BE$49,'ADR Raw Data'!H$1,FALSE)</f>
        <v>63.113422237349603</v>
      </c>
      <c r="O26" s="122">
        <f>VLOOKUP($A26,'ADR Raw Data'!$B$6:$BE$49,'ADR Raw Data'!I$1,FALSE)</f>
        <v>64.247491438930595</v>
      </c>
      <c r="P26" s="122">
        <f>VLOOKUP($A26,'ADR Raw Data'!$B$6:$BE$49,'ADR Raw Data'!J$1,FALSE)</f>
        <v>67.792959581062803</v>
      </c>
      <c r="Q26" s="122">
        <f>VLOOKUP($A26,'ADR Raw Data'!$B$6:$BE$49,'ADR Raw Data'!K$1,FALSE)</f>
        <v>76.034180755026597</v>
      </c>
      <c r="R26" s="123">
        <f>VLOOKUP($A26,'ADR Raw Data'!$B$6:$BE$49,'ADR Raw Data'!L$1,FALSE)</f>
        <v>67.278132928662103</v>
      </c>
      <c r="S26" s="122">
        <f>VLOOKUP($A26,'ADR Raw Data'!$B$6:$BE$49,'ADR Raw Data'!N$1,FALSE)</f>
        <v>89.377366110110103</v>
      </c>
      <c r="T26" s="122">
        <f>VLOOKUP($A26,'ADR Raw Data'!$B$6:$BE$49,'ADR Raw Data'!O$1,FALSE)</f>
        <v>85.2265686234649</v>
      </c>
      <c r="U26" s="123">
        <f>VLOOKUP($A26,'ADR Raw Data'!$B$6:$BE$49,'ADR Raw Data'!P$1,FALSE)</f>
        <v>87.338799256301002</v>
      </c>
      <c r="V26" s="124">
        <f>VLOOKUP($A26,'ADR Raw Data'!$B$6:$BE$49,'ADR Raw Data'!R$1,FALSE)</f>
        <v>74.136340652971896</v>
      </c>
      <c r="X26" s="121">
        <f>VLOOKUP($A26,'RevPAR Raw Data'!$B$6:$BE$49,'RevPAR Raw Data'!G$1,FALSE)</f>
        <v>30.139912479939301</v>
      </c>
      <c r="Y26" s="122">
        <f>VLOOKUP($A26,'RevPAR Raw Data'!$B$6:$BE$49,'RevPAR Raw Data'!H$1,FALSE)</f>
        <v>32.463698380554902</v>
      </c>
      <c r="Z26" s="122">
        <f>VLOOKUP($A26,'RevPAR Raw Data'!$B$6:$BE$49,'RevPAR Raw Data'!I$1,FALSE)</f>
        <v>34.642391360041998</v>
      </c>
      <c r="AA26" s="122">
        <f>VLOOKUP($A26,'RevPAR Raw Data'!$B$6:$BE$49,'RevPAR Raw Data'!J$1,FALSE)</f>
        <v>39.568806585742998</v>
      </c>
      <c r="AB26" s="122">
        <f>VLOOKUP($A26,'RevPAR Raw Data'!$B$6:$BE$49,'RevPAR Raw Data'!K$1,FALSE)</f>
        <v>48.660899492282098</v>
      </c>
      <c r="AC26" s="123">
        <f>VLOOKUP($A26,'RevPAR Raw Data'!$B$6:$BE$49,'RevPAR Raw Data'!L$1,FALSE)</f>
        <v>37.095141659712198</v>
      </c>
      <c r="AD26" s="122">
        <f>VLOOKUP($A26,'RevPAR Raw Data'!$B$6:$BE$49,'RevPAR Raw Data'!N$1,FALSE)</f>
        <v>65.133778372384796</v>
      </c>
      <c r="AE26" s="122">
        <f>VLOOKUP($A26,'RevPAR Raw Data'!$B$6:$BE$49,'RevPAR Raw Data'!O$1,FALSE)</f>
        <v>59.9428440985089</v>
      </c>
      <c r="AF26" s="123">
        <f>VLOOKUP($A26,'RevPAR Raw Data'!$B$6:$BE$49,'RevPAR Raw Data'!P$1,FALSE)</f>
        <v>62.538311235446798</v>
      </c>
      <c r="AG26" s="124">
        <f>VLOOKUP($A26,'RevPAR Raw Data'!$B$6:$BE$49,'RevPAR Raw Data'!R$1,FALSE)</f>
        <v>44.364618681350699</v>
      </c>
    </row>
    <row r="27" spans="1:33" x14ac:dyDescent="0.2">
      <c r="A27" s="101" t="s">
        <v>121</v>
      </c>
      <c r="B27" s="89">
        <f>(VLOOKUP($A26,'Occupancy Raw Data'!$B$8:$BE$51,'Occupancy Raw Data'!T$3,FALSE))/100</f>
        <v>4.6036900676965996E-2</v>
      </c>
      <c r="C27" s="90">
        <f>(VLOOKUP($A26,'Occupancy Raw Data'!$B$8:$BE$51,'Occupancy Raw Data'!U$3,FALSE))/100</f>
        <v>3.1196588962949502E-2</v>
      </c>
      <c r="D27" s="90">
        <f>(VLOOKUP($A26,'Occupancy Raw Data'!$B$8:$BE$51,'Occupancy Raw Data'!V$3,FALSE))/100</f>
        <v>1.9611484748240801E-2</v>
      </c>
      <c r="E27" s="90">
        <f>(VLOOKUP($A26,'Occupancy Raw Data'!$B$8:$BE$51,'Occupancy Raw Data'!W$3,FALSE))/100</f>
        <v>4.0356455865000598E-2</v>
      </c>
      <c r="F27" s="90">
        <f>(VLOOKUP($A26,'Occupancy Raw Data'!$B$8:$BE$51,'Occupancy Raw Data'!X$3,FALSE))/100</f>
        <v>0.130530197544309</v>
      </c>
      <c r="G27" s="90">
        <f>(VLOOKUP($A26,'Occupancy Raw Data'!$B$8:$BE$51,'Occupancy Raw Data'!Y$3,FALSE))/100</f>
        <v>5.4939867880039496E-2</v>
      </c>
      <c r="H27" s="91">
        <f>(VLOOKUP($A26,'Occupancy Raw Data'!$B$8:$BE$51,'Occupancy Raw Data'!AA$3,FALSE))/100</f>
        <v>0.11990117538547601</v>
      </c>
      <c r="I27" s="91">
        <f>(VLOOKUP($A26,'Occupancy Raw Data'!$B$8:$BE$51,'Occupancy Raw Data'!AB$3,FALSE))/100</f>
        <v>5.9849221297281693E-2</v>
      </c>
      <c r="J27" s="90">
        <f>(VLOOKUP($A26,'Occupancy Raw Data'!$B$8:$BE$51,'Occupancy Raw Data'!AC$3,FALSE))/100</f>
        <v>8.95807089707676E-2</v>
      </c>
      <c r="K27" s="92">
        <f>(VLOOKUP($A26,'Occupancy Raw Data'!$B$8:$BE$51,'Occupancy Raw Data'!AE$3,FALSE))/100</f>
        <v>6.6530919416830897E-2</v>
      </c>
      <c r="M27" s="89">
        <f>(VLOOKUP($A26,'ADR Raw Data'!$B$6:$BE$49,'ADR Raw Data'!T$1,FALSE))/100</f>
        <v>-3.57462220033367E-2</v>
      </c>
      <c r="N27" s="90">
        <f>(VLOOKUP($A26,'ADR Raw Data'!$B$6:$BE$49,'ADR Raw Data'!U$1,FALSE))/100</f>
        <v>-4.0048422094462098E-2</v>
      </c>
      <c r="O27" s="90">
        <f>(VLOOKUP($A26,'ADR Raw Data'!$B$6:$BE$49,'ADR Raw Data'!V$1,FALSE))/100</f>
        <v>-4.0194556365247804E-2</v>
      </c>
      <c r="P27" s="90">
        <f>(VLOOKUP($A26,'ADR Raw Data'!$B$6:$BE$49,'ADR Raw Data'!W$1,FALSE))/100</f>
        <v>-2.4980506634281201E-3</v>
      </c>
      <c r="Q27" s="90">
        <f>(VLOOKUP($A26,'ADR Raw Data'!$B$6:$BE$49,'ADR Raw Data'!X$1,FALSE))/100</f>
        <v>0.10476635537748401</v>
      </c>
      <c r="R27" s="90">
        <f>(VLOOKUP($A26,'ADR Raw Data'!$B$6:$BE$49,'ADR Raw Data'!Y$1,FALSE))/100</f>
        <v>3.7158461382764004E-3</v>
      </c>
      <c r="S27" s="91">
        <f>(VLOOKUP($A26,'ADR Raw Data'!$B$6:$BE$49,'ADR Raw Data'!AA$1,FALSE))/100</f>
        <v>7.6824725879883801E-2</v>
      </c>
      <c r="T27" s="91">
        <f>(VLOOKUP($A26,'ADR Raw Data'!$B$6:$BE$49,'ADR Raw Data'!AB$1,FALSE))/100</f>
        <v>2.3703398541900098E-2</v>
      </c>
      <c r="U27" s="90">
        <f>(VLOOKUP($A26,'ADR Raw Data'!$B$6:$BE$49,'ADR Raw Data'!AC$1,FALSE))/100</f>
        <v>5.0651188618682702E-2</v>
      </c>
      <c r="V27" s="92">
        <f>(VLOOKUP($A26,'ADR Raw Data'!$B$6:$BE$49,'ADR Raw Data'!AE$1,FALSE))/100</f>
        <v>2.3747819183487898E-2</v>
      </c>
      <c r="X27" s="89">
        <f>(VLOOKUP($A26,'RevPAR Raw Data'!$B$6:$BE$49,'RevPAR Raw Data'!T$1,FALSE))/100</f>
        <v>8.6450334016849491E-3</v>
      </c>
      <c r="Y27" s="90">
        <f>(VLOOKUP($A26,'RevPAR Raw Data'!$B$6:$BE$49,'RevPAR Raw Data'!U$1,FALSE))/100</f>
        <v>-1.01012072942082E-2</v>
      </c>
      <c r="Z27" s="90">
        <f>(VLOOKUP($A26,'RevPAR Raw Data'!$B$6:$BE$49,'RevPAR Raw Data'!V$1,FALSE))/100</f>
        <v>-2.13713465461263E-2</v>
      </c>
      <c r="AA27" s="90">
        <f>(VLOOKUP($A26,'RevPAR Raw Data'!$B$6:$BE$49,'RevPAR Raw Data'!W$1,FALSE))/100</f>
        <v>3.7757592730225296E-2</v>
      </c>
      <c r="AB27" s="90">
        <f>(VLOOKUP($A26,'RevPAR Raw Data'!$B$6:$BE$49,'RevPAR Raw Data'!X$1,FALSE))/100</f>
        <v>0.248971725985213</v>
      </c>
      <c r="AC27" s="90">
        <f>(VLOOKUP($A26,'RevPAR Raw Data'!$B$6:$BE$49,'RevPAR Raw Data'!Y$1,FALSE))/100</f>
        <v>5.88598621142154E-2</v>
      </c>
      <c r="AD27" s="91">
        <f>(VLOOKUP($A26,'RevPAR Raw Data'!$B$6:$BE$49,'RevPAR Raw Data'!AA$1,FALSE))/100</f>
        <v>0.20593727619702498</v>
      </c>
      <c r="AE27" s="91">
        <f>(VLOOKUP($A26,'RevPAR Raw Data'!$B$6:$BE$49,'RevPAR Raw Data'!AB$1,FALSE))/100</f>
        <v>8.4971249784013811E-2</v>
      </c>
      <c r="AF27" s="90">
        <f>(VLOOKUP($A26,'RevPAR Raw Data'!$B$6:$BE$49,'RevPAR Raw Data'!AC$1,FALSE))/100</f>
        <v>0.14476926697612399</v>
      </c>
      <c r="AG27" s="92">
        <f>(VLOOKUP($A26,'RevPAR Raw Data'!$B$6:$BE$49,'RevPAR Raw Data'!AE$1,FALSE))/100</f>
        <v>9.1858702844740903E-2</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0.48686960472512403</v>
      </c>
      <c r="C29" s="118">
        <f>(VLOOKUP($A29,'Occupancy Raw Data'!$B$8:$BE$45,'Occupancy Raw Data'!H$3,FALSE))/100</f>
        <v>0.63168256852945603</v>
      </c>
      <c r="D29" s="118">
        <f>(VLOOKUP($A29,'Occupancy Raw Data'!$B$8:$BE$45,'Occupancy Raw Data'!I$3,FALSE))/100</f>
        <v>0.69180675450552698</v>
      </c>
      <c r="E29" s="118">
        <f>(VLOOKUP($A29,'Occupancy Raw Data'!$B$8:$BE$45,'Occupancy Raw Data'!J$3,FALSE))/100</f>
        <v>0.70995002271694607</v>
      </c>
      <c r="F29" s="118">
        <f>(VLOOKUP($A29,'Occupancy Raw Data'!$B$8:$BE$45,'Occupancy Raw Data'!K$3,FALSE))/100</f>
        <v>0.70398303801302409</v>
      </c>
      <c r="G29" s="119">
        <f>(VLOOKUP($A29,'Occupancy Raw Data'!$B$8:$BE$45,'Occupancy Raw Data'!L$3,FALSE))/100</f>
        <v>0.64485839769801601</v>
      </c>
      <c r="H29" s="99">
        <f>(VLOOKUP($A29,'Occupancy Raw Data'!$B$8:$BE$45,'Occupancy Raw Data'!N$3,FALSE))/100</f>
        <v>0.82344388914129896</v>
      </c>
      <c r="I29" s="99">
        <f>(VLOOKUP($A29,'Occupancy Raw Data'!$B$8:$BE$45,'Occupancy Raw Data'!O$3,FALSE))/100</f>
        <v>0.83134938664243507</v>
      </c>
      <c r="J29" s="119">
        <f>(VLOOKUP($A29,'Occupancy Raw Data'!$B$8:$BE$45,'Occupancy Raw Data'!P$3,FALSE))/100</f>
        <v>0.8273966378918669</v>
      </c>
      <c r="K29" s="120">
        <f>(VLOOKUP($A29,'Occupancy Raw Data'!$B$8:$BE$45,'Occupancy Raw Data'!R$3,FALSE))/100</f>
        <v>0.69701218061054404</v>
      </c>
      <c r="M29" s="121">
        <f>VLOOKUP($A29,'ADR Raw Data'!$B$6:$BE$43,'ADR Raw Data'!G$1,FALSE)</f>
        <v>112.16636618141</v>
      </c>
      <c r="N29" s="122">
        <f>VLOOKUP($A29,'ADR Raw Data'!$B$6:$BE$43,'ADR Raw Data'!H$1,FALSE)</f>
        <v>117.661409733876</v>
      </c>
      <c r="O29" s="122">
        <f>VLOOKUP($A29,'ADR Raw Data'!$B$6:$BE$43,'ADR Raw Data'!I$1,FALSE)</f>
        <v>123.28555779334501</v>
      </c>
      <c r="P29" s="122">
        <f>VLOOKUP($A29,'ADR Raw Data'!$B$6:$BE$43,'ADR Raw Data'!J$1,FALSE)</f>
        <v>122.89081530782001</v>
      </c>
      <c r="Q29" s="122">
        <f>VLOOKUP($A29,'ADR Raw Data'!$B$6:$BE$43,'ADR Raw Data'!K$1,FALSE)</f>
        <v>139.69274373978101</v>
      </c>
      <c r="R29" s="123">
        <f>VLOOKUP($A29,'ADR Raw Data'!$B$6:$BE$43,'ADR Raw Data'!L$1,FALSE)</f>
        <v>124.00008999530201</v>
      </c>
      <c r="S29" s="122">
        <f>VLOOKUP($A29,'ADR Raw Data'!$B$6:$BE$43,'ADR Raw Data'!N$1,FALSE)</f>
        <v>192.72879901419799</v>
      </c>
      <c r="T29" s="122">
        <f>VLOOKUP($A29,'ADR Raw Data'!$B$6:$BE$43,'ADR Raw Data'!O$1,FALSE)</f>
        <v>195.07383939957001</v>
      </c>
      <c r="U29" s="123">
        <f>VLOOKUP($A29,'ADR Raw Data'!$B$6:$BE$43,'ADR Raw Data'!P$1,FALSE)</f>
        <v>193.906920725568</v>
      </c>
      <c r="V29" s="124">
        <f>VLOOKUP($A29,'ADR Raw Data'!$B$6:$BE$43,'ADR Raw Data'!R$1,FALSE)</f>
        <v>147.70972964248199</v>
      </c>
      <c r="X29" s="121">
        <f>VLOOKUP($A29,'RevPAR Raw Data'!$B$6:$BE$43,'RevPAR Raw Data'!G$1,FALSE)</f>
        <v>54.610394366197099</v>
      </c>
      <c r="Y29" s="122">
        <f>VLOOKUP($A29,'RevPAR Raw Data'!$B$6:$BE$43,'RevPAR Raw Data'!H$1,FALSE)</f>
        <v>74.324661517492004</v>
      </c>
      <c r="Z29" s="122">
        <f>VLOOKUP($A29,'RevPAR Raw Data'!$B$6:$BE$43,'RevPAR Raw Data'!I$1,FALSE)</f>
        <v>85.289781614417606</v>
      </c>
      <c r="AA29" s="122">
        <f>VLOOKUP($A29,'RevPAR Raw Data'!$B$6:$BE$43,'RevPAR Raw Data'!J$1,FALSE)</f>
        <v>87.246337119491102</v>
      </c>
      <c r="AB29" s="122">
        <f>VLOOKUP($A29,'RevPAR Raw Data'!$B$6:$BE$43,'RevPAR Raw Data'!K$1,FALSE)</f>
        <v>98.341322126306196</v>
      </c>
      <c r="AC29" s="123">
        <f>VLOOKUP($A29,'RevPAR Raw Data'!$B$6:$BE$43,'RevPAR Raw Data'!L$1,FALSE)</f>
        <v>79.962499348780796</v>
      </c>
      <c r="AD29" s="122">
        <f>VLOOKUP($A29,'RevPAR Raw Data'!$B$6:$BE$43,'RevPAR Raw Data'!N$1,FALSE)</f>
        <v>158.70135180978301</v>
      </c>
      <c r="AE29" s="122">
        <f>VLOOKUP($A29,'RevPAR Raw Data'!$B$6:$BE$43,'RevPAR Raw Data'!O$1,FALSE)</f>
        <v>162.17451673481699</v>
      </c>
      <c r="AF29" s="123">
        <f>VLOOKUP($A29,'RevPAR Raw Data'!$B$6:$BE$43,'RevPAR Raw Data'!P$1,FALSE)</f>
        <v>160.4379342723</v>
      </c>
      <c r="AG29" s="124">
        <f>VLOOKUP($A29,'RevPAR Raw Data'!$B$6:$BE$43,'RevPAR Raw Data'!R$1,FALSE)</f>
        <v>102.95548075550001</v>
      </c>
    </row>
    <row r="30" spans="1:33" x14ac:dyDescent="0.2">
      <c r="A30" s="101" t="s">
        <v>121</v>
      </c>
      <c r="B30" s="89">
        <f>(VLOOKUP($A29,'Occupancy Raw Data'!$B$8:$BE$51,'Occupancy Raw Data'!T$3,FALSE))/100</f>
        <v>1.98640350210816E-2</v>
      </c>
      <c r="C30" s="90">
        <f>(VLOOKUP($A29,'Occupancy Raw Data'!$B$8:$BE$51,'Occupancy Raw Data'!U$3,FALSE))/100</f>
        <v>1.0768193063996002E-2</v>
      </c>
      <c r="D30" s="90">
        <f>(VLOOKUP($A29,'Occupancy Raw Data'!$B$8:$BE$51,'Occupancy Raw Data'!V$3,FALSE))/100</f>
        <v>5.4502033300322704E-3</v>
      </c>
      <c r="E30" s="90">
        <f>(VLOOKUP($A29,'Occupancy Raw Data'!$B$8:$BE$51,'Occupancy Raw Data'!W$3,FALSE))/100</f>
        <v>1.02671839822874E-2</v>
      </c>
      <c r="F30" s="90">
        <f>(VLOOKUP($A29,'Occupancy Raw Data'!$B$8:$BE$51,'Occupancy Raw Data'!X$3,FALSE))/100</f>
        <v>3.07584121972478E-2</v>
      </c>
      <c r="G30" s="90">
        <f>(VLOOKUP($A29,'Occupancy Raw Data'!$B$8:$BE$51,'Occupancy Raw Data'!Y$3,FALSE))/100</f>
        <v>1.5171040526703801E-2</v>
      </c>
      <c r="H30" s="91">
        <f>(VLOOKUP($A29,'Occupancy Raw Data'!$B$8:$BE$51,'Occupancy Raw Data'!AA$3,FALSE))/100</f>
        <v>9.371734894318641E-2</v>
      </c>
      <c r="I30" s="91">
        <f>(VLOOKUP($A29,'Occupancy Raw Data'!$B$8:$BE$51,'Occupancy Raw Data'!AB$3,FALSE))/100</f>
        <v>7.0374085111751097E-2</v>
      </c>
      <c r="J30" s="90">
        <f>(VLOOKUP($A29,'Occupancy Raw Data'!$B$8:$BE$51,'Occupancy Raw Data'!AC$3,FALSE))/100</f>
        <v>8.1864069492681699E-2</v>
      </c>
      <c r="K30" s="92">
        <f>(VLOOKUP($A29,'Occupancy Raw Data'!$B$8:$BE$51,'Occupancy Raw Data'!AE$3,FALSE))/100</f>
        <v>3.68495198892686E-2</v>
      </c>
      <c r="M30" s="89">
        <f>(VLOOKUP($A29,'ADR Raw Data'!$B$6:$BE$49,'ADR Raw Data'!T$1,FALSE))/100</f>
        <v>-1.5543525144897301E-2</v>
      </c>
      <c r="N30" s="90">
        <f>(VLOOKUP($A29,'ADR Raw Data'!$B$6:$BE$49,'ADR Raw Data'!U$1,FALSE))/100</f>
        <v>6.9039184901931302E-3</v>
      </c>
      <c r="O30" s="90">
        <f>(VLOOKUP($A29,'ADR Raw Data'!$B$6:$BE$49,'ADR Raw Data'!V$1,FALSE))/100</f>
        <v>2.35505638766609E-2</v>
      </c>
      <c r="P30" s="90">
        <f>(VLOOKUP($A29,'ADR Raw Data'!$B$6:$BE$49,'ADR Raw Data'!W$1,FALSE))/100</f>
        <v>-3.6610716815139202E-4</v>
      </c>
      <c r="Q30" s="90">
        <f>(VLOOKUP($A29,'ADR Raw Data'!$B$6:$BE$49,'ADR Raw Data'!X$1,FALSE))/100</f>
        <v>3.7102589057517704E-2</v>
      </c>
      <c r="R30" s="90">
        <f>(VLOOKUP($A29,'ADR Raw Data'!$B$6:$BE$49,'ADR Raw Data'!Y$1,FALSE))/100</f>
        <v>1.3265826801290299E-2</v>
      </c>
      <c r="S30" s="91">
        <f>(VLOOKUP($A29,'ADR Raw Data'!$B$6:$BE$49,'ADR Raw Data'!AA$1,FALSE))/100</f>
        <v>-6.2024548351906905E-3</v>
      </c>
      <c r="T30" s="91">
        <f>(VLOOKUP($A29,'ADR Raw Data'!$B$6:$BE$49,'ADR Raw Data'!AB$1,FALSE))/100</f>
        <v>-7.6342391622650193E-3</v>
      </c>
      <c r="U30" s="90">
        <f>(VLOOKUP($A29,'ADR Raw Data'!$B$6:$BE$49,'ADR Raw Data'!AC$1,FALSE))/100</f>
        <v>-6.99909541500735E-3</v>
      </c>
      <c r="V30" s="92">
        <f>(VLOOKUP($A29,'ADR Raw Data'!$B$6:$BE$49,'ADR Raw Data'!AE$1,FALSE))/100</f>
        <v>1.12136433788101E-2</v>
      </c>
      <c r="X30" s="89">
        <f>(VLOOKUP($A29,'RevPAR Raw Data'!$B$6:$BE$43,'RevPAR Raw Data'!T$1,FALSE))/100</f>
        <v>4.0117527483550094E-3</v>
      </c>
      <c r="Y30" s="90">
        <f>(VLOOKUP($A29,'RevPAR Raw Data'!$B$6:$BE$43,'RevPAR Raw Data'!U$1,FALSE))/100</f>
        <v>1.7746454281389601E-2</v>
      </c>
      <c r="Z30" s="90">
        <f>(VLOOKUP($A29,'RevPAR Raw Data'!$B$6:$BE$43,'RevPAR Raw Data'!V$1,FALSE))/100</f>
        <v>2.9129122568357899E-2</v>
      </c>
      <c r="AA30" s="90">
        <f>(VLOOKUP($A29,'RevPAR Raw Data'!$B$6:$BE$43,'RevPAR Raw Data'!W$1,FALSE))/100</f>
        <v>9.89731792448343E-3</v>
      </c>
      <c r="AB30" s="90">
        <f>(VLOOKUP($A29,'RevPAR Raw Data'!$B$6:$BE$43,'RevPAR Raw Data'!X$1,FALSE))/100</f>
        <v>6.9002217982581798E-2</v>
      </c>
      <c r="AC30" s="90">
        <f>(VLOOKUP($A29,'RevPAR Raw Data'!$B$6:$BE$43,'RevPAR Raw Data'!Y$1,FALSE))/100</f>
        <v>2.8638123724016702E-2</v>
      </c>
      <c r="AD30" s="91">
        <f>(VLOOKUP($A29,'RevPAR Raw Data'!$B$6:$BE$43,'RevPAR Raw Data'!AA$1,FALSE))/100</f>
        <v>8.6933616483901799E-2</v>
      </c>
      <c r="AE30" s="91">
        <f>(VLOOKUP($A29,'RevPAR Raw Data'!$B$6:$BE$43,'RevPAR Raw Data'!AB$1,FALSE))/100</f>
        <v>6.2202593352917397E-2</v>
      </c>
      <c r="AF30" s="90">
        <f>(VLOOKUP($A29,'RevPAR Raw Data'!$B$6:$BE$43,'RevPAR Raw Data'!AC$1,FALSE))/100</f>
        <v>7.4291999644234302E-2</v>
      </c>
      <c r="AG30" s="92">
        <f>(VLOOKUP($A29,'RevPAR Raw Data'!$B$6:$BE$43,'RevPAR Raw Data'!AE$1,FALSE))/100</f>
        <v>4.8476380642797398E-2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0.42689601250977299</v>
      </c>
      <c r="C32" s="118">
        <f>(VLOOKUP($A32,'Occupancy Raw Data'!$B$8:$BE$45,'Occupancy Raw Data'!H$3,FALSE))/100</f>
        <v>0.61219702892885008</v>
      </c>
      <c r="D32" s="118">
        <f>(VLOOKUP($A32,'Occupancy Raw Data'!$B$8:$BE$45,'Occupancy Raw Data'!I$3,FALSE))/100</f>
        <v>0.64503518373729407</v>
      </c>
      <c r="E32" s="118">
        <f>(VLOOKUP($A32,'Occupancy Raw Data'!$B$8:$BE$45,'Occupancy Raw Data'!J$3,FALSE))/100</f>
        <v>0.72087568412822511</v>
      </c>
      <c r="F32" s="118">
        <f>(VLOOKUP($A32,'Occupancy Raw Data'!$B$8:$BE$45,'Occupancy Raw Data'!K$3,FALSE))/100</f>
        <v>0.72556684910086</v>
      </c>
      <c r="G32" s="119">
        <f>(VLOOKUP($A32,'Occupancy Raw Data'!$B$8:$BE$45,'Occupancy Raw Data'!L$3,FALSE))/100</f>
        <v>0.62611415168100004</v>
      </c>
      <c r="H32" s="99">
        <f>(VLOOKUP($A32,'Occupancy Raw Data'!$B$8:$BE$45,'Occupancy Raw Data'!N$3,FALSE))/100</f>
        <v>0.83189992181391703</v>
      </c>
      <c r="I32" s="99">
        <f>(VLOOKUP($A32,'Occupancy Raw Data'!$B$8:$BE$45,'Occupancy Raw Data'!O$3,FALSE))/100</f>
        <v>0.81235340109460497</v>
      </c>
      <c r="J32" s="119">
        <f>(VLOOKUP($A32,'Occupancy Raw Data'!$B$8:$BE$45,'Occupancy Raw Data'!P$3,FALSE))/100</f>
        <v>0.82212666145426094</v>
      </c>
      <c r="K32" s="120">
        <f>(VLOOKUP($A32,'Occupancy Raw Data'!$B$8:$BE$45,'Occupancy Raw Data'!R$3,FALSE))/100</f>
        <v>0.68211772590193209</v>
      </c>
      <c r="M32" s="121">
        <f>VLOOKUP($A32,'ADR Raw Data'!$B$6:$BE$43,'ADR Raw Data'!G$1,FALSE)</f>
        <v>112.570622710622</v>
      </c>
      <c r="N32" s="122">
        <f>VLOOKUP($A32,'ADR Raw Data'!$B$6:$BE$43,'ADR Raw Data'!H$1,FALSE)</f>
        <v>123.71983397190201</v>
      </c>
      <c r="O32" s="122">
        <f>VLOOKUP($A32,'ADR Raw Data'!$B$6:$BE$43,'ADR Raw Data'!I$1,FALSE)</f>
        <v>123.467066666666</v>
      </c>
      <c r="P32" s="122">
        <f>VLOOKUP($A32,'ADR Raw Data'!$B$6:$BE$43,'ADR Raw Data'!J$1,FALSE)</f>
        <v>125.251659436008</v>
      </c>
      <c r="Q32" s="122">
        <f>VLOOKUP($A32,'ADR Raw Data'!$B$6:$BE$43,'ADR Raw Data'!K$1,FALSE)</f>
        <v>135.12414870689599</v>
      </c>
      <c r="R32" s="123">
        <f>VLOOKUP($A32,'ADR Raw Data'!$B$6:$BE$43,'ADR Raw Data'!L$1,FALSE)</f>
        <v>125.143296703296</v>
      </c>
      <c r="S32" s="122">
        <f>VLOOKUP($A32,'ADR Raw Data'!$B$6:$BE$43,'ADR Raw Data'!N$1,FALSE)</f>
        <v>159.87929511278099</v>
      </c>
      <c r="T32" s="122">
        <f>VLOOKUP($A32,'ADR Raw Data'!$B$6:$BE$43,'ADR Raw Data'!O$1,FALSE)</f>
        <v>152.536698748796</v>
      </c>
      <c r="U32" s="123">
        <f>VLOOKUP($A32,'ADR Raw Data'!$B$6:$BE$43,'ADR Raw Data'!P$1,FALSE)</f>
        <v>156.25164051355199</v>
      </c>
      <c r="V32" s="124">
        <f>VLOOKUP($A32,'ADR Raw Data'!$B$6:$BE$43,'ADR Raw Data'!R$1,FALSE)</f>
        <v>135.855732765678</v>
      </c>
      <c r="X32" s="121">
        <f>VLOOKUP($A32,'RevPAR Raw Data'!$B$6:$BE$43,'RevPAR Raw Data'!G$1,FALSE)</f>
        <v>48.055949960906901</v>
      </c>
      <c r="Y32" s="122">
        <f>VLOOKUP($A32,'RevPAR Raw Data'!$B$6:$BE$43,'RevPAR Raw Data'!H$1,FALSE)</f>
        <v>75.740914777169607</v>
      </c>
      <c r="Z32" s="122">
        <f>VLOOKUP($A32,'RevPAR Raw Data'!$B$6:$BE$43,'RevPAR Raw Data'!I$1,FALSE)</f>
        <v>79.640602032838103</v>
      </c>
      <c r="AA32" s="122">
        <f>VLOOKUP($A32,'RevPAR Raw Data'!$B$6:$BE$43,'RevPAR Raw Data'!J$1,FALSE)</f>
        <v>90.290875684128196</v>
      </c>
      <c r="AB32" s="122">
        <f>VLOOKUP($A32,'RevPAR Raw Data'!$B$6:$BE$43,'RevPAR Raw Data'!K$1,FALSE)</f>
        <v>98.041602814698905</v>
      </c>
      <c r="AC32" s="123">
        <f>VLOOKUP($A32,'RevPAR Raw Data'!$B$6:$BE$43,'RevPAR Raw Data'!L$1,FALSE)</f>
        <v>78.353989053948297</v>
      </c>
      <c r="AD32" s="122">
        <f>VLOOKUP($A32,'RevPAR Raw Data'!$B$6:$BE$43,'RevPAR Raw Data'!N$1,FALSE)</f>
        <v>133.00357310398701</v>
      </c>
      <c r="AE32" s="122">
        <f>VLOOKUP($A32,'RevPAR Raw Data'!$B$6:$BE$43,'RevPAR Raw Data'!O$1,FALSE)</f>
        <v>123.91370602032799</v>
      </c>
      <c r="AF32" s="123">
        <f>VLOOKUP($A32,'RevPAR Raw Data'!$B$6:$BE$43,'RevPAR Raw Data'!P$1,FALSE)</f>
        <v>128.458639562157</v>
      </c>
      <c r="AG32" s="124">
        <f>VLOOKUP($A32,'RevPAR Raw Data'!$B$6:$BE$43,'RevPAR Raw Data'!R$1,FALSE)</f>
        <v>92.669603484865405</v>
      </c>
    </row>
    <row r="33" spans="1:33" x14ac:dyDescent="0.2">
      <c r="A33" s="101" t="s">
        <v>121</v>
      </c>
      <c r="B33" s="89">
        <f>(VLOOKUP($A32,'Occupancy Raw Data'!$B$8:$BE$51,'Occupancy Raw Data'!T$3,FALSE))/100</f>
        <v>0.11885245901639299</v>
      </c>
      <c r="C33" s="90">
        <f>(VLOOKUP($A32,'Occupancy Raw Data'!$B$8:$BE$51,'Occupancy Raw Data'!U$3,FALSE))/100</f>
        <v>0.107496463932107</v>
      </c>
      <c r="D33" s="90">
        <f>(VLOOKUP($A32,'Occupancy Raw Data'!$B$8:$BE$51,'Occupancy Raw Data'!V$3,FALSE))/100</f>
        <v>4.1666666666666602E-2</v>
      </c>
      <c r="E33" s="90">
        <f>(VLOOKUP($A32,'Occupancy Raw Data'!$B$8:$BE$51,'Occupancy Raw Data'!W$3,FALSE))/100</f>
        <v>0.14534161490683201</v>
      </c>
      <c r="F33" s="90">
        <f>(VLOOKUP($A32,'Occupancy Raw Data'!$B$8:$BE$51,'Occupancy Raw Data'!X$3,FALSE))/100</f>
        <v>0.182165605095541</v>
      </c>
      <c r="G33" s="90">
        <f>(VLOOKUP($A32,'Occupancy Raw Data'!$B$8:$BE$51,'Occupancy Raw Data'!Y$3,FALSE))/100</f>
        <v>0.119373776908023</v>
      </c>
      <c r="H33" s="91">
        <f>(VLOOKUP($A32,'Occupancy Raw Data'!$B$8:$BE$51,'Occupancy Raw Data'!AA$3,FALSE))/100</f>
        <v>0.18222222222222201</v>
      </c>
      <c r="I33" s="91">
        <f>(VLOOKUP($A32,'Occupancy Raw Data'!$B$8:$BE$51,'Occupancy Raw Data'!AB$3,FALSE))/100</f>
        <v>0.157015590200445</v>
      </c>
      <c r="J33" s="90">
        <f>(VLOOKUP($A32,'Occupancy Raw Data'!$B$8:$BE$51,'Occupancy Raw Data'!AC$3,FALSE))/100</f>
        <v>0.169632925472747</v>
      </c>
      <c r="K33" s="92">
        <f>(VLOOKUP($A32,'Occupancy Raw Data'!$B$8:$BE$51,'Occupancy Raw Data'!AE$3,FALSE))/100</f>
        <v>0.136186046511627</v>
      </c>
      <c r="M33" s="89">
        <f>(VLOOKUP($A32,'ADR Raw Data'!$B$6:$BE$49,'ADR Raw Data'!T$1,FALSE))/100</f>
        <v>2.0259672090780702E-2</v>
      </c>
      <c r="N33" s="90">
        <f>(VLOOKUP($A32,'ADR Raw Data'!$B$6:$BE$49,'ADR Raw Data'!U$1,FALSE))/100</f>
        <v>8.3890226737904899E-3</v>
      </c>
      <c r="O33" s="90">
        <f>(VLOOKUP($A32,'ADR Raw Data'!$B$6:$BE$49,'ADR Raw Data'!V$1,FALSE))/100</f>
        <v>-1.6936205670931401E-3</v>
      </c>
      <c r="P33" s="90">
        <f>(VLOOKUP($A32,'ADR Raw Data'!$B$6:$BE$49,'ADR Raw Data'!W$1,FALSE))/100</f>
        <v>6.7972080234311005E-2</v>
      </c>
      <c r="Q33" s="90">
        <f>(VLOOKUP($A32,'ADR Raw Data'!$B$6:$BE$49,'ADR Raw Data'!X$1,FALSE))/100</f>
        <v>0.10899037933569999</v>
      </c>
      <c r="R33" s="90">
        <f>(VLOOKUP($A32,'ADR Raw Data'!$B$6:$BE$49,'ADR Raw Data'!Y$1,FALSE))/100</f>
        <v>4.4428397406395898E-2</v>
      </c>
      <c r="S33" s="91">
        <f>(VLOOKUP($A32,'ADR Raw Data'!$B$6:$BE$49,'ADR Raw Data'!AA$1,FALSE))/100</f>
        <v>9.5552328184616814E-2</v>
      </c>
      <c r="T33" s="91">
        <f>(VLOOKUP($A32,'ADR Raw Data'!$B$6:$BE$49,'ADR Raw Data'!AB$1,FALSE))/100</f>
        <v>6.6053461273225395E-2</v>
      </c>
      <c r="U33" s="90">
        <f>(VLOOKUP($A32,'ADR Raw Data'!$B$6:$BE$49,'ADR Raw Data'!AC$1,FALSE))/100</f>
        <v>8.1238463052683799E-2</v>
      </c>
      <c r="V33" s="92">
        <f>(VLOOKUP($A32,'ADR Raw Data'!$B$6:$BE$49,'ADR Raw Data'!AE$1,FALSE))/100</f>
        <v>6.0713296567906305E-2</v>
      </c>
      <c r="X33" s="89">
        <f>(VLOOKUP($A32,'RevPAR Raw Data'!$B$6:$BE$43,'RevPAR Raw Data'!T$1,FALSE))/100</f>
        <v>0.14152004295402901</v>
      </c>
      <c r="Y33" s="90">
        <f>(VLOOKUP($A32,'RevPAR Raw Data'!$B$6:$BE$43,'RevPAR Raw Data'!U$1,FALSE))/100</f>
        <v>0.11678727687917601</v>
      </c>
      <c r="Z33" s="90">
        <f>(VLOOKUP($A32,'RevPAR Raw Data'!$B$6:$BE$43,'RevPAR Raw Data'!V$1,FALSE))/100</f>
        <v>3.9902478575944603E-2</v>
      </c>
      <c r="AA33" s="90">
        <f>(VLOOKUP($A32,'RevPAR Raw Data'!$B$6:$BE$43,'RevPAR Raw Data'!W$1,FALSE))/100</f>
        <v>0.22319286705097402</v>
      </c>
      <c r="AB33" s="90">
        <f>(VLOOKUP($A32,'RevPAR Raw Data'!$B$6:$BE$43,'RevPAR Raw Data'!X$1,FALSE))/100</f>
        <v>0.31101028283252097</v>
      </c>
      <c r="AC33" s="90">
        <f>(VLOOKUP($A32,'RevPAR Raw Data'!$B$6:$BE$43,'RevPAR Raw Data'!Y$1,FALSE))/100</f>
        <v>0.16910575991479099</v>
      </c>
      <c r="AD33" s="91">
        <f>(VLOOKUP($A32,'RevPAR Raw Data'!$B$6:$BE$43,'RevPAR Raw Data'!AA$1,FALSE))/100</f>
        <v>0.29518630798714701</v>
      </c>
      <c r="AE33" s="91">
        <f>(VLOOKUP($A32,'RevPAR Raw Data'!$B$6:$BE$43,'RevPAR Raw Data'!AB$1,FALSE))/100</f>
        <v>0.23344047468026802</v>
      </c>
      <c r="AF33" s="90">
        <f>(VLOOKUP($A32,'RevPAR Raw Data'!$B$6:$BE$43,'RevPAR Raw Data'!AC$1,FALSE))/100</f>
        <v>0.26465210667396699</v>
      </c>
      <c r="AG33" s="92">
        <f>(VLOOKUP($A32,'RevPAR Raw Data'!$B$6:$BE$43,'RevPAR Raw Data'!AE$1,FALSE))/100</f>
        <v>0.20516764690980502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0.44125683060109205</v>
      </c>
      <c r="C35" s="118">
        <f>(VLOOKUP($A35,'Occupancy Raw Data'!$B$8:$BE$45,'Occupancy Raw Data'!H$3,FALSE))/100</f>
        <v>0.56967213114754001</v>
      </c>
      <c r="D35" s="118">
        <f>(VLOOKUP($A35,'Occupancy Raw Data'!$B$8:$BE$45,'Occupancy Raw Data'!I$3,FALSE))/100</f>
        <v>0.61543715846994507</v>
      </c>
      <c r="E35" s="118">
        <f>(VLOOKUP($A35,'Occupancy Raw Data'!$B$8:$BE$45,'Occupancy Raw Data'!J$3,FALSE))/100</f>
        <v>0.683743169398907</v>
      </c>
      <c r="F35" s="118">
        <f>(VLOOKUP($A35,'Occupancy Raw Data'!$B$8:$BE$45,'Occupancy Raw Data'!K$3,FALSE))/100</f>
        <v>0.74385245901639296</v>
      </c>
      <c r="G35" s="119">
        <f>(VLOOKUP($A35,'Occupancy Raw Data'!$B$8:$BE$45,'Occupancy Raw Data'!L$3,FALSE))/100</f>
        <v>0.61079234972677499</v>
      </c>
      <c r="H35" s="99">
        <f>(VLOOKUP($A35,'Occupancy Raw Data'!$B$8:$BE$45,'Occupancy Raw Data'!N$3,FALSE))/100</f>
        <v>0.80942622950819598</v>
      </c>
      <c r="I35" s="99">
        <f>(VLOOKUP($A35,'Occupancy Raw Data'!$B$8:$BE$45,'Occupancy Raw Data'!O$3,FALSE))/100</f>
        <v>0.78210382513661203</v>
      </c>
      <c r="J35" s="119">
        <f>(VLOOKUP($A35,'Occupancy Raw Data'!$B$8:$BE$45,'Occupancy Raw Data'!P$3,FALSE))/100</f>
        <v>0.79576502732240395</v>
      </c>
      <c r="K35" s="120">
        <f>(VLOOKUP($A35,'Occupancy Raw Data'!$B$8:$BE$45,'Occupancy Raw Data'!R$3,FALSE))/100</f>
        <v>0.66364168618266905</v>
      </c>
      <c r="M35" s="121">
        <f>VLOOKUP($A35,'ADR Raw Data'!$B$6:$BE$43,'ADR Raw Data'!G$1,FALSE)</f>
        <v>109.346965944272</v>
      </c>
      <c r="N35" s="122">
        <f>VLOOKUP($A35,'ADR Raw Data'!$B$6:$BE$43,'ADR Raw Data'!H$1,FALSE)</f>
        <v>110.164160671462</v>
      </c>
      <c r="O35" s="122">
        <f>VLOOKUP($A35,'ADR Raw Data'!$B$6:$BE$43,'ADR Raw Data'!I$1,FALSE)</f>
        <v>114.259489456159</v>
      </c>
      <c r="P35" s="122">
        <f>VLOOKUP($A35,'ADR Raw Data'!$B$6:$BE$43,'ADR Raw Data'!J$1,FALSE)</f>
        <v>119.813916083916</v>
      </c>
      <c r="Q35" s="122">
        <f>VLOOKUP($A35,'ADR Raw Data'!$B$6:$BE$43,'ADR Raw Data'!K$1,FALSE)</f>
        <v>138.27102846648299</v>
      </c>
      <c r="R35" s="123">
        <f>VLOOKUP($A35,'ADR Raw Data'!$B$6:$BE$43,'ADR Raw Data'!L$1,FALSE)</f>
        <v>119.87781927980301</v>
      </c>
      <c r="S35" s="122">
        <f>VLOOKUP($A35,'ADR Raw Data'!$B$6:$BE$43,'ADR Raw Data'!N$1,FALSE)</f>
        <v>165.94970464135</v>
      </c>
      <c r="T35" s="122">
        <f>VLOOKUP($A35,'ADR Raw Data'!$B$6:$BE$43,'ADR Raw Data'!O$1,FALSE)</f>
        <v>154.678043668122</v>
      </c>
      <c r="U35" s="123">
        <f>VLOOKUP($A35,'ADR Raw Data'!$B$6:$BE$43,'ADR Raw Data'!P$1,FALSE)</f>
        <v>160.41062660944201</v>
      </c>
      <c r="V35" s="124">
        <f>VLOOKUP($A35,'ADR Raw Data'!$B$6:$BE$43,'ADR Raw Data'!R$1,FALSE)</f>
        <v>133.76422437876701</v>
      </c>
      <c r="X35" s="121">
        <f>VLOOKUP($A35,'RevPAR Raw Data'!$B$6:$BE$43,'RevPAR Raw Data'!G$1,FALSE)</f>
        <v>48.250095628415302</v>
      </c>
      <c r="Y35" s="122">
        <f>VLOOKUP($A35,'RevPAR Raw Data'!$B$6:$BE$43,'RevPAR Raw Data'!H$1,FALSE)</f>
        <v>62.757452185792303</v>
      </c>
      <c r="Z35" s="122">
        <f>VLOOKUP($A35,'RevPAR Raw Data'!$B$6:$BE$43,'RevPAR Raw Data'!I$1,FALSE)</f>
        <v>70.319535519125594</v>
      </c>
      <c r="AA35" s="122">
        <f>VLOOKUP($A35,'RevPAR Raw Data'!$B$6:$BE$43,'RevPAR Raw Data'!J$1,FALSE)</f>
        <v>81.9219467213114</v>
      </c>
      <c r="AB35" s="122">
        <f>VLOOKUP($A35,'RevPAR Raw Data'!$B$6:$BE$43,'RevPAR Raw Data'!K$1,FALSE)</f>
        <v>102.853244535519</v>
      </c>
      <c r="AC35" s="123">
        <f>VLOOKUP($A35,'RevPAR Raw Data'!$B$6:$BE$43,'RevPAR Raw Data'!L$1,FALSE)</f>
        <v>73.220454918032701</v>
      </c>
      <c r="AD35" s="122">
        <f>VLOOKUP($A35,'RevPAR Raw Data'!$B$6:$BE$43,'RevPAR Raw Data'!N$1,FALSE)</f>
        <v>134.32404371584599</v>
      </c>
      <c r="AE35" s="122">
        <f>VLOOKUP($A35,'RevPAR Raw Data'!$B$6:$BE$43,'RevPAR Raw Data'!O$1,FALSE)</f>
        <v>120.97428961748599</v>
      </c>
      <c r="AF35" s="123">
        <f>VLOOKUP($A35,'RevPAR Raw Data'!$B$6:$BE$43,'RevPAR Raw Data'!P$1,FALSE)</f>
        <v>127.64916666666601</v>
      </c>
      <c r="AG35" s="124">
        <f>VLOOKUP($A35,'RevPAR Raw Data'!$B$6:$BE$43,'RevPAR Raw Data'!R$1,FALSE)</f>
        <v>88.771515417642405</v>
      </c>
    </row>
    <row r="36" spans="1:33" x14ac:dyDescent="0.2">
      <c r="A36" s="101" t="s">
        <v>121</v>
      </c>
      <c r="B36" s="89">
        <f>(VLOOKUP($A35,'Occupancy Raw Data'!$B$8:$BE$51,'Occupancy Raw Data'!T$3,FALSE))/100</f>
        <v>3.8609109699662698E-2</v>
      </c>
      <c r="C36" s="90">
        <f>(VLOOKUP($A35,'Occupancy Raw Data'!$B$8:$BE$51,'Occupancy Raw Data'!U$3,FALSE))/100</f>
        <v>-3.8838844439470998E-3</v>
      </c>
      <c r="D36" s="90">
        <f>(VLOOKUP($A35,'Occupancy Raw Data'!$B$8:$BE$51,'Occupancy Raw Data'!V$3,FALSE))/100</f>
        <v>5.6901578288610005E-2</v>
      </c>
      <c r="E36" s="90">
        <f>(VLOOKUP($A35,'Occupancy Raw Data'!$B$8:$BE$51,'Occupancy Raw Data'!W$3,FALSE))/100</f>
        <v>0.137352003642987</v>
      </c>
      <c r="F36" s="90">
        <f>(VLOOKUP($A35,'Occupancy Raw Data'!$B$8:$BE$51,'Occupancy Raw Data'!X$3,FALSE))/100</f>
        <v>0.199686494762011</v>
      </c>
      <c r="G36" s="90">
        <f>(VLOOKUP($A35,'Occupancy Raw Data'!$B$8:$BE$51,'Occupancy Raw Data'!Y$3,FALSE))/100</f>
        <v>9.0599258283055997E-2</v>
      </c>
      <c r="H36" s="91">
        <f>(VLOOKUP($A35,'Occupancy Raw Data'!$B$8:$BE$51,'Occupancy Raw Data'!AA$3,FALSE))/100</f>
        <v>0.19394252855479599</v>
      </c>
      <c r="I36" s="91">
        <f>(VLOOKUP($A35,'Occupancy Raw Data'!$B$8:$BE$51,'Occupancy Raw Data'!AB$3,FALSE))/100</f>
        <v>0.15143063145112301</v>
      </c>
      <c r="J36" s="90">
        <f>(VLOOKUP($A35,'Occupancy Raw Data'!$B$8:$BE$51,'Occupancy Raw Data'!AC$3,FALSE))/100</f>
        <v>0.17266620037826899</v>
      </c>
      <c r="K36" s="92">
        <f>(VLOOKUP($A35,'Occupancy Raw Data'!$B$8:$BE$51,'Occupancy Raw Data'!AE$3,FALSE))/100</f>
        <v>0.11738981246312101</v>
      </c>
      <c r="M36" s="89">
        <f>(VLOOKUP($A35,'ADR Raw Data'!$B$6:$BE$49,'ADR Raw Data'!T$1,FALSE))/100</f>
        <v>6.4575641872138698E-2</v>
      </c>
      <c r="N36" s="90">
        <f>(VLOOKUP($A35,'ADR Raw Data'!$B$6:$BE$49,'ADR Raw Data'!U$1,FALSE))/100</f>
        <v>6.5563820692253801E-3</v>
      </c>
      <c r="O36" s="90">
        <f>(VLOOKUP($A35,'ADR Raw Data'!$B$6:$BE$49,'ADR Raw Data'!V$1,FALSE))/100</f>
        <v>2.61878175860513E-2</v>
      </c>
      <c r="P36" s="90">
        <f>(VLOOKUP($A35,'ADR Raw Data'!$B$6:$BE$49,'ADR Raw Data'!W$1,FALSE))/100</f>
        <v>6.0042674973194002E-2</v>
      </c>
      <c r="Q36" s="90">
        <f>(VLOOKUP($A35,'ADR Raw Data'!$B$6:$BE$49,'ADR Raw Data'!X$1,FALSE))/100</f>
        <v>0.17173096458056999</v>
      </c>
      <c r="R36" s="90">
        <f>(VLOOKUP($A35,'ADR Raw Data'!$B$6:$BE$49,'ADR Raw Data'!Y$1,FALSE))/100</f>
        <v>7.529578666926269E-2</v>
      </c>
      <c r="S36" s="91">
        <f>(VLOOKUP($A35,'ADR Raw Data'!$B$6:$BE$49,'ADR Raw Data'!AA$1,FALSE))/100</f>
        <v>0.21527608335165399</v>
      </c>
      <c r="T36" s="91">
        <f>(VLOOKUP($A35,'ADR Raw Data'!$B$6:$BE$49,'ADR Raw Data'!AB$1,FALSE))/100</f>
        <v>9.9551240182850401E-2</v>
      </c>
      <c r="U36" s="90">
        <f>(VLOOKUP($A35,'ADR Raw Data'!$B$6:$BE$49,'ADR Raw Data'!AC$1,FALSE))/100</f>
        <v>0.15723510417953501</v>
      </c>
      <c r="V36" s="92">
        <f>(VLOOKUP($A35,'ADR Raw Data'!$B$6:$BE$49,'ADR Raw Data'!AE$1,FALSE))/100</f>
        <v>0.11154600979236699</v>
      </c>
      <c r="X36" s="89">
        <f>(VLOOKUP($A35,'RevPAR Raw Data'!$B$6:$BE$43,'RevPAR Raw Data'!T$1,FALSE))/100</f>
        <v>0.105677959612769</v>
      </c>
      <c r="Y36" s="90">
        <f>(VLOOKUP($A35,'RevPAR Raw Data'!$B$6:$BE$43,'RevPAR Raw Data'!U$1,FALSE))/100</f>
        <v>2.6470333949510298E-3</v>
      </c>
      <c r="Z36" s="90">
        <f>(VLOOKUP($A35,'RevPAR Raw Data'!$B$6:$BE$43,'RevPAR Raw Data'!V$1,FALSE))/100</f>
        <v>8.4579524027241906E-2</v>
      </c>
      <c r="AA36" s="90">
        <f>(VLOOKUP($A35,'RevPAR Raw Data'!$B$6:$BE$43,'RevPAR Raw Data'!W$1,FALSE))/100</f>
        <v>0.20564166032783401</v>
      </c>
      <c r="AB36" s="90">
        <f>(VLOOKUP($A35,'RevPAR Raw Data'!$B$6:$BE$43,'RevPAR Raw Data'!X$1,FALSE))/100</f>
        <v>0.405709813701774</v>
      </c>
      <c r="AC36" s="90">
        <f>(VLOOKUP($A35,'RevPAR Raw Data'!$B$6:$BE$43,'RevPAR Raw Data'!Y$1,FALSE))/100</f>
        <v>0.17271678737639298</v>
      </c>
      <c r="AD36" s="91">
        <f>(VLOOKUP($A35,'RevPAR Raw Data'!$B$6:$BE$43,'RevPAR Raw Data'!AA$1,FALSE))/100</f>
        <v>0.45096979984904401</v>
      </c>
      <c r="AE36" s="91">
        <f>(VLOOKUP($A35,'RevPAR Raw Data'!$B$6:$BE$43,'RevPAR Raw Data'!AB$1,FALSE))/100</f>
        <v>0.266056978796605</v>
      </c>
      <c r="AF36" s="90">
        <f>(VLOOKUP($A35,'RevPAR Raw Data'!$B$6:$BE$43,'RevPAR Raw Data'!AC$1,FALSE))/100</f>
        <v>0.35705049256256699</v>
      </c>
      <c r="AG36" s="92">
        <f>(VLOOKUP($A35,'RevPAR Raw Data'!$B$6:$BE$43,'RevPAR Raw Data'!AE$1,FALSE))/100</f>
        <v>0.242030187426024</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0.50787170523844705</v>
      </c>
      <c r="C38" s="118">
        <f>(VLOOKUP($A38,'Occupancy Raw Data'!$B$8:$BE$45,'Occupancy Raw Data'!H$3,FALSE))/100</f>
        <v>0.57444311193896502</v>
      </c>
      <c r="D38" s="118">
        <f>(VLOOKUP($A38,'Occupancy Raw Data'!$B$8:$BE$45,'Occupancy Raw Data'!I$3,FALSE))/100</f>
        <v>0.60922150493735794</v>
      </c>
      <c r="E38" s="118">
        <f>(VLOOKUP($A38,'Occupancy Raw Data'!$B$8:$BE$45,'Occupancy Raw Data'!J$3,FALSE))/100</f>
        <v>0.62810339108468705</v>
      </c>
      <c r="F38" s="118">
        <f>(VLOOKUP($A38,'Occupancy Raw Data'!$B$8:$BE$45,'Occupancy Raw Data'!K$3,FALSE))/100</f>
        <v>0.67089382766451389</v>
      </c>
      <c r="G38" s="119">
        <f>(VLOOKUP($A38,'Occupancy Raw Data'!$B$8:$BE$45,'Occupancy Raw Data'!L$3,FALSE))/100</f>
        <v>0.59810670817279399</v>
      </c>
      <c r="H38" s="99">
        <f>(VLOOKUP($A38,'Occupancy Raw Data'!$B$8:$BE$45,'Occupancy Raw Data'!N$3,FALSE))/100</f>
        <v>0.81215074889643002</v>
      </c>
      <c r="I38" s="99">
        <f>(VLOOKUP($A38,'Occupancy Raw Data'!$B$8:$BE$45,'Occupancy Raw Data'!O$3,FALSE))/100</f>
        <v>0.789084228521854</v>
      </c>
      <c r="J38" s="119">
        <f>(VLOOKUP($A38,'Occupancy Raw Data'!$B$8:$BE$45,'Occupancy Raw Data'!P$3,FALSE))/100</f>
        <v>0.80061748870914196</v>
      </c>
      <c r="K38" s="120">
        <f>(VLOOKUP($A38,'Occupancy Raw Data'!$B$8:$BE$45,'Occupancy Raw Data'!R$3,FALSE))/100</f>
        <v>0.65596693118317906</v>
      </c>
      <c r="M38" s="121">
        <f>VLOOKUP($A38,'ADR Raw Data'!$B$6:$BE$43,'ADR Raw Data'!G$1,FALSE)</f>
        <v>107.533788183279</v>
      </c>
      <c r="N38" s="122">
        <f>VLOOKUP($A38,'ADR Raw Data'!$B$6:$BE$43,'ADR Raw Data'!H$1,FALSE)</f>
        <v>111.888989472749</v>
      </c>
      <c r="O38" s="122">
        <f>VLOOKUP($A38,'ADR Raw Data'!$B$6:$BE$43,'ADR Raw Data'!I$1,FALSE)</f>
        <v>115.336506533757</v>
      </c>
      <c r="P38" s="122">
        <f>VLOOKUP($A38,'ADR Raw Data'!$B$6:$BE$43,'ADR Raw Data'!J$1,FALSE)</f>
        <v>115.14355256743499</v>
      </c>
      <c r="Q38" s="122">
        <f>VLOOKUP($A38,'ADR Raw Data'!$B$6:$BE$43,'ADR Raw Data'!K$1,FALSE)</f>
        <v>123.39201878826999</v>
      </c>
      <c r="R38" s="123">
        <f>VLOOKUP($A38,'ADR Raw Data'!$B$6:$BE$43,'ADR Raw Data'!L$1,FALSE)</f>
        <v>115.115815515093</v>
      </c>
      <c r="S38" s="122">
        <f>VLOOKUP($A38,'ADR Raw Data'!$B$6:$BE$43,'ADR Raw Data'!N$1,FALSE)</f>
        <v>160.377162650413</v>
      </c>
      <c r="T38" s="122">
        <f>VLOOKUP($A38,'ADR Raw Data'!$B$6:$BE$43,'ADR Raw Data'!O$1,FALSE)</f>
        <v>158.90336717865799</v>
      </c>
      <c r="U38" s="123">
        <f>VLOOKUP($A38,'ADR Raw Data'!$B$6:$BE$43,'ADR Raw Data'!P$1,FALSE)</f>
        <v>159.65088026261199</v>
      </c>
      <c r="V38" s="124">
        <f>VLOOKUP($A38,'ADR Raw Data'!$B$6:$BE$43,'ADR Raw Data'!R$1,FALSE)</f>
        <v>130.64601986041001</v>
      </c>
      <c r="X38" s="121">
        <f>VLOOKUP($A38,'RevPAR Raw Data'!$B$6:$BE$43,'RevPAR Raw Data'!G$1,FALSE)</f>
        <v>54.613368375392298</v>
      </c>
      <c r="Y38" s="122">
        <f>VLOOKUP($A38,'RevPAR Raw Data'!$B$6:$BE$43,'RevPAR Raw Data'!H$1,FALSE)</f>
        <v>64.273859304432094</v>
      </c>
      <c r="Z38" s="122">
        <f>VLOOKUP($A38,'RevPAR Raw Data'!$B$6:$BE$43,'RevPAR Raw Data'!I$1,FALSE)</f>
        <v>70.265480084713303</v>
      </c>
      <c r="AA38" s="122">
        <f>VLOOKUP($A38,'RevPAR Raw Data'!$B$6:$BE$43,'RevPAR Raw Data'!J$1,FALSE)</f>
        <v>72.322055829144404</v>
      </c>
      <c r="AB38" s="122">
        <f>VLOOKUP($A38,'RevPAR Raw Data'!$B$6:$BE$43,'RevPAR Raw Data'!K$1,FALSE)</f>
        <v>82.782943788114594</v>
      </c>
      <c r="AC38" s="123">
        <f>VLOOKUP($A38,'RevPAR Raw Data'!$B$6:$BE$43,'RevPAR Raw Data'!L$1,FALSE)</f>
        <v>68.851541476359301</v>
      </c>
      <c r="AD38" s="122">
        <f>VLOOKUP($A38,'RevPAR Raw Data'!$B$6:$BE$43,'RevPAR Raw Data'!N$1,FALSE)</f>
        <v>130.250432752417</v>
      </c>
      <c r="AE38" s="122">
        <f>VLOOKUP($A38,'RevPAR Raw Data'!$B$6:$BE$43,'RevPAR Raw Data'!O$1,FALSE)</f>
        <v>125.388140899696</v>
      </c>
      <c r="AF38" s="123">
        <f>VLOOKUP($A38,'RevPAR Raw Data'!$B$6:$BE$43,'RevPAR Raw Data'!P$1,FALSE)</f>
        <v>127.819286826057</v>
      </c>
      <c r="AG38" s="124">
        <f>VLOOKUP($A38,'RevPAR Raw Data'!$B$6:$BE$43,'RevPAR Raw Data'!R$1,FALSE)</f>
        <v>85.699468719130095</v>
      </c>
    </row>
    <row r="39" spans="1:33" x14ac:dyDescent="0.2">
      <c r="A39" s="101" t="s">
        <v>121</v>
      </c>
      <c r="B39" s="89">
        <f>(VLOOKUP($A38,'Occupancy Raw Data'!$B$8:$BE$51,'Occupancy Raw Data'!T$3,FALSE))/100</f>
        <v>4.78763155548814E-2</v>
      </c>
      <c r="C39" s="90">
        <f>(VLOOKUP($A38,'Occupancy Raw Data'!$B$8:$BE$51,'Occupancy Raw Data'!U$3,FALSE))/100</f>
        <v>-2.1965940832314602E-2</v>
      </c>
      <c r="D39" s="90">
        <f>(VLOOKUP($A38,'Occupancy Raw Data'!$B$8:$BE$51,'Occupancy Raw Data'!V$3,FALSE))/100</f>
        <v>-4.3135177031755803E-2</v>
      </c>
      <c r="E39" s="90">
        <f>(VLOOKUP($A38,'Occupancy Raw Data'!$B$8:$BE$51,'Occupancy Raw Data'!W$3,FALSE))/100</f>
        <v>-6.3661796028612203E-2</v>
      </c>
      <c r="F39" s="90">
        <f>(VLOOKUP($A38,'Occupancy Raw Data'!$B$8:$BE$51,'Occupancy Raw Data'!X$3,FALSE))/100</f>
        <v>1.4147874487253E-2</v>
      </c>
      <c r="G39" s="90">
        <f>(VLOOKUP($A38,'Occupancy Raw Data'!$B$8:$BE$51,'Occupancy Raw Data'!Y$3,FALSE))/100</f>
        <v>-1.6608314862432499E-2</v>
      </c>
      <c r="H39" s="91">
        <f>(VLOOKUP($A38,'Occupancy Raw Data'!$B$8:$BE$51,'Occupancy Raw Data'!AA$3,FALSE))/100</f>
        <v>1.61646414248399E-2</v>
      </c>
      <c r="I39" s="91">
        <f>(VLOOKUP($A38,'Occupancy Raw Data'!$B$8:$BE$51,'Occupancy Raw Data'!AB$3,FALSE))/100</f>
        <v>-7.1908828251219699E-3</v>
      </c>
      <c r="J39" s="90">
        <f>(VLOOKUP($A38,'Occupancy Raw Data'!$B$8:$BE$51,'Occupancy Raw Data'!AC$3,FALSE))/100</f>
        <v>4.5193472433464697E-3</v>
      </c>
      <c r="K39" s="92">
        <f>(VLOOKUP($A38,'Occupancy Raw Data'!$B$8:$BE$51,'Occupancy Raw Data'!AE$3,FALSE))/100</f>
        <v>-9.3423748900239405E-3</v>
      </c>
      <c r="M39" s="89">
        <f>(VLOOKUP($A38,'ADR Raw Data'!$B$6:$BE$49,'ADR Raw Data'!T$1,FALSE))/100</f>
        <v>-7.8474711597651698E-3</v>
      </c>
      <c r="N39" s="90">
        <f>(VLOOKUP($A38,'ADR Raw Data'!$B$6:$BE$49,'ADR Raw Data'!U$1,FALSE))/100</f>
        <v>1.20769241619487E-2</v>
      </c>
      <c r="O39" s="90">
        <f>(VLOOKUP($A38,'ADR Raw Data'!$B$6:$BE$49,'ADR Raw Data'!V$1,FALSE))/100</f>
        <v>4.3043915308255401E-3</v>
      </c>
      <c r="P39" s="90">
        <f>(VLOOKUP($A38,'ADR Raw Data'!$B$6:$BE$49,'ADR Raw Data'!W$1,FALSE))/100</f>
        <v>-2.1461015816054099E-2</v>
      </c>
      <c r="Q39" s="90">
        <f>(VLOOKUP($A38,'ADR Raw Data'!$B$6:$BE$49,'ADR Raw Data'!X$1,FALSE))/100</f>
        <v>-1.0228849334868999E-3</v>
      </c>
      <c r="R39" s="90">
        <f>(VLOOKUP($A38,'ADR Raw Data'!$B$6:$BE$49,'ADR Raw Data'!Y$1,FALSE))/100</f>
        <v>-3.2883746572245497E-3</v>
      </c>
      <c r="S39" s="91">
        <f>(VLOOKUP($A38,'ADR Raw Data'!$B$6:$BE$49,'ADR Raw Data'!AA$1,FALSE))/100</f>
        <v>-1.7803024486002503E-2</v>
      </c>
      <c r="T39" s="91">
        <f>(VLOOKUP($A38,'ADR Raw Data'!$B$6:$BE$49,'ADR Raw Data'!AB$1,FALSE))/100</f>
        <v>-4.4805756299846698E-2</v>
      </c>
      <c r="U39" s="90">
        <f>(VLOOKUP($A38,'ADR Raw Data'!$B$6:$BE$49,'ADR Raw Data'!AC$1,FALSE))/100</f>
        <v>-3.1340741894662495E-2</v>
      </c>
      <c r="V39" s="92">
        <f>(VLOOKUP($A38,'ADR Raw Data'!$B$6:$BE$49,'ADR Raw Data'!AE$1,FALSE))/100</f>
        <v>-1.36746695030261E-2</v>
      </c>
      <c r="X39" s="89">
        <f>(VLOOKUP($A38,'RevPAR Raw Data'!$B$6:$BE$43,'RevPAR Raw Data'!T$1,FALSE))/100</f>
        <v>3.9653136389563498E-2</v>
      </c>
      <c r="Y39" s="90">
        <f>(VLOOKUP($A38,'RevPAR Raw Data'!$B$6:$BE$43,'RevPAR Raw Data'!U$1,FALSE))/100</f>
        <v>-1.0154297671943599E-2</v>
      </c>
      <c r="Z39" s="90">
        <f>(VLOOKUP($A38,'RevPAR Raw Data'!$B$6:$BE$43,'RevPAR Raw Data'!V$1,FALSE))/100</f>
        <v>-3.90164561916264E-2</v>
      </c>
      <c r="AA39" s="90">
        <f>(VLOOKUP($A38,'RevPAR Raw Data'!$B$6:$BE$43,'RevPAR Raw Data'!W$1,FALSE))/100</f>
        <v>-8.3756565033217906E-2</v>
      </c>
      <c r="AB39" s="90">
        <f>(VLOOKUP($A38,'RevPAR Raw Data'!$B$6:$BE$43,'RevPAR Raw Data'!X$1,FALSE))/100</f>
        <v>1.31105179061122E-2</v>
      </c>
      <c r="AC39" s="90">
        <f>(VLOOKUP($A38,'RevPAR Raw Data'!$B$6:$BE$43,'RevPAR Raw Data'!Y$1,FALSE))/100</f>
        <v>-1.9842075157964201E-2</v>
      </c>
      <c r="AD39" s="91">
        <f>(VLOOKUP($A38,'RevPAR Raw Data'!$B$6:$BE$43,'RevPAR Raw Data'!AA$1,FALSE))/100</f>
        <v>-1.92616256825647E-3</v>
      </c>
      <c r="AE39" s="91">
        <f>(VLOOKUP($A38,'RevPAR Raw Data'!$B$6:$BE$43,'RevPAR Raw Data'!AB$1,FALSE))/100</f>
        <v>-5.1674446181525502E-2</v>
      </c>
      <c r="AF39" s="90">
        <f>(VLOOKUP($A38,'RevPAR Raw Data'!$B$6:$BE$43,'RevPAR Raw Data'!AC$1,FALSE))/100</f>
        <v>-2.6963034346802098E-2</v>
      </c>
      <c r="AG39" s="92">
        <f>(VLOOKUP($A38,'RevPAR Raw Data'!$B$6:$BE$43,'RevPAR Raw Data'!AE$1,FALSE))/100</f>
        <v>-2.2889290504055602E-2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0.56777190573809</v>
      </c>
      <c r="C41" s="118">
        <f>(VLOOKUP($A41,'Occupancy Raw Data'!$B$8:$BE$45,'Occupancy Raw Data'!H$3,FALSE))/100</f>
        <v>0.78394237460269589</v>
      </c>
      <c r="D41" s="118">
        <f>(VLOOKUP($A41,'Occupancy Raw Data'!$B$8:$BE$45,'Occupancy Raw Data'!I$3,FALSE))/100</f>
        <v>0.88711891820729305</v>
      </c>
      <c r="E41" s="118">
        <f>(VLOOKUP($A41,'Occupancy Raw Data'!$B$8:$BE$45,'Occupancy Raw Data'!J$3,FALSE))/100</f>
        <v>0.8924037539260119</v>
      </c>
      <c r="F41" s="118">
        <f>(VLOOKUP($A41,'Occupancy Raw Data'!$B$8:$BE$45,'Occupancy Raw Data'!K$3,FALSE))/100</f>
        <v>0.84794342780839105</v>
      </c>
      <c r="G41" s="119">
        <f>(VLOOKUP($A41,'Occupancy Raw Data'!$B$8:$BE$45,'Occupancy Raw Data'!L$3,FALSE))/100</f>
        <v>0.79583607605649609</v>
      </c>
      <c r="H41" s="99">
        <f>(VLOOKUP($A41,'Occupancy Raw Data'!$B$8:$BE$45,'Occupancy Raw Data'!N$3,FALSE))/100</f>
        <v>0.86458783923567295</v>
      </c>
      <c r="I41" s="99">
        <f>(VLOOKUP($A41,'Occupancy Raw Data'!$B$8:$BE$45,'Occupancy Raw Data'!O$3,FALSE))/100</f>
        <v>0.85668879652442098</v>
      </c>
      <c r="J41" s="119">
        <f>(VLOOKUP($A41,'Occupancy Raw Data'!$B$8:$BE$45,'Occupancy Raw Data'!P$3,FALSE))/100</f>
        <v>0.86063831788004708</v>
      </c>
      <c r="K41" s="120">
        <f>(VLOOKUP($A41,'Occupancy Raw Data'!$B$8:$BE$45,'Occupancy Raw Data'!R$3,FALSE))/100</f>
        <v>0.81435100229179691</v>
      </c>
      <c r="M41" s="121">
        <f>VLOOKUP($A41,'ADR Raw Data'!$B$6:$BE$43,'ADR Raw Data'!G$1,FALSE)</f>
        <v>147.01071350491901</v>
      </c>
      <c r="N41" s="122">
        <f>VLOOKUP($A41,'ADR Raw Data'!$B$6:$BE$43,'ADR Raw Data'!H$1,FALSE)</f>
        <v>184.874417628289</v>
      </c>
      <c r="O41" s="122">
        <f>VLOOKUP($A41,'ADR Raw Data'!$B$6:$BE$43,'ADR Raw Data'!I$1,FALSE)</f>
        <v>204.25532044351101</v>
      </c>
      <c r="P41" s="122">
        <f>VLOOKUP($A41,'ADR Raw Data'!$B$6:$BE$43,'ADR Raw Data'!J$1,FALSE)</f>
        <v>196.649920126448</v>
      </c>
      <c r="Q41" s="122">
        <f>VLOOKUP($A41,'ADR Raw Data'!$B$6:$BE$43,'ADR Raw Data'!K$1,FALSE)</f>
        <v>176.26742159428599</v>
      </c>
      <c r="R41" s="123">
        <f>VLOOKUP($A41,'ADR Raw Data'!$B$6:$BE$43,'ADR Raw Data'!L$1,FALSE)</f>
        <v>184.599354703015</v>
      </c>
      <c r="S41" s="122">
        <f>VLOOKUP($A41,'ADR Raw Data'!$B$6:$BE$43,'ADR Raw Data'!N$1,FALSE)</f>
        <v>158.85044528072001</v>
      </c>
      <c r="T41" s="122">
        <f>VLOOKUP($A41,'ADR Raw Data'!$B$6:$BE$43,'ADR Raw Data'!O$1,FALSE)</f>
        <v>156.35443480933401</v>
      </c>
      <c r="U41" s="123">
        <f>VLOOKUP($A41,'ADR Raw Data'!$B$6:$BE$43,'ADR Raw Data'!P$1,FALSE)</f>
        <v>157.60816721662499</v>
      </c>
      <c r="V41" s="124">
        <f>VLOOKUP($A41,'ADR Raw Data'!$B$6:$BE$43,'ADR Raw Data'!R$1,FALSE)</f>
        <v>176.44925370918401</v>
      </c>
      <c r="X41" s="121">
        <f>VLOOKUP($A41,'RevPAR Raw Data'!$B$6:$BE$43,'RevPAR Raw Data'!G$1,FALSE)</f>
        <v>83.468552970604193</v>
      </c>
      <c r="Y41" s="122">
        <f>VLOOKUP($A41,'RevPAR Raw Data'!$B$6:$BE$43,'RevPAR Raw Data'!H$1,FALSE)</f>
        <v>144.930889958812</v>
      </c>
      <c r="Z41" s="122">
        <f>VLOOKUP($A41,'RevPAR Raw Data'!$B$6:$BE$43,'RevPAR Raw Data'!I$1,FALSE)</f>
        <v>181.198758909932</v>
      </c>
      <c r="AA41" s="122">
        <f>VLOOKUP($A41,'RevPAR Raw Data'!$B$6:$BE$43,'RevPAR Raw Data'!J$1,FALSE)</f>
        <v>175.491126930093</v>
      </c>
      <c r="AB41" s="122">
        <f>VLOOKUP($A41,'RevPAR Raw Data'!$B$6:$BE$43,'RevPAR Raw Data'!K$1,FALSE)</f>
        <v>149.464801677606</v>
      </c>
      <c r="AC41" s="123">
        <f>VLOOKUP($A41,'RevPAR Raw Data'!$B$6:$BE$43,'RevPAR Raw Data'!L$1,FALSE)</f>
        <v>146.910826089409</v>
      </c>
      <c r="AD41" s="122">
        <f>VLOOKUP($A41,'RevPAR Raw Data'!$B$6:$BE$43,'RevPAR Raw Data'!N$1,FALSE)</f>
        <v>137.34016324688201</v>
      </c>
      <c r="AE41" s="122">
        <f>VLOOKUP($A41,'RevPAR Raw Data'!$B$6:$BE$43,'RevPAR Raw Data'!O$1,FALSE)</f>
        <v>133.94709258806401</v>
      </c>
      <c r="AF41" s="123">
        <f>VLOOKUP($A41,'RevPAR Raw Data'!$B$6:$BE$43,'RevPAR Raw Data'!P$1,FALSE)</f>
        <v>135.643627917473</v>
      </c>
      <c r="AG41" s="124">
        <f>VLOOKUP($A41,'RevPAR Raw Data'!$B$6:$BE$43,'RevPAR Raw Data'!R$1,FALSE)</f>
        <v>143.69162661171299</v>
      </c>
    </row>
    <row r="42" spans="1:33" x14ac:dyDescent="0.2">
      <c r="A42" s="101" t="s">
        <v>121</v>
      </c>
      <c r="B42" s="89">
        <f>(VLOOKUP($A41,'Occupancy Raw Data'!$B$8:$BE$51,'Occupancy Raw Data'!T$3,FALSE))/100</f>
        <v>-2.6576060484963401E-2</v>
      </c>
      <c r="C42" s="90">
        <f>(VLOOKUP($A41,'Occupancy Raw Data'!$B$8:$BE$51,'Occupancy Raw Data'!U$3,FALSE))/100</f>
        <v>-5.5128926684372796E-2</v>
      </c>
      <c r="D42" s="90">
        <f>(VLOOKUP($A41,'Occupancy Raw Data'!$B$8:$BE$51,'Occupancy Raw Data'!V$3,FALSE))/100</f>
        <v>-3.9800556414046097E-2</v>
      </c>
      <c r="E42" s="90">
        <f>(VLOOKUP($A41,'Occupancy Raw Data'!$B$8:$BE$51,'Occupancy Raw Data'!W$3,FALSE))/100</f>
        <v>-5.0353301634505403E-2</v>
      </c>
      <c r="F42" s="90">
        <f>(VLOOKUP($A41,'Occupancy Raw Data'!$B$8:$BE$51,'Occupancy Raw Data'!X$3,FALSE))/100</f>
        <v>-4.4450277471339304E-2</v>
      </c>
      <c r="G42" s="90">
        <f>(VLOOKUP($A41,'Occupancy Raw Data'!$B$8:$BE$51,'Occupancy Raw Data'!Y$3,FALSE))/100</f>
        <v>-4.4374796807245202E-2</v>
      </c>
      <c r="H42" s="91">
        <f>(VLOOKUP($A41,'Occupancy Raw Data'!$B$8:$BE$51,'Occupancy Raw Data'!AA$3,FALSE))/100</f>
        <v>2.6781485490931702E-3</v>
      </c>
      <c r="I42" s="91">
        <f>(VLOOKUP($A41,'Occupancy Raw Data'!$B$8:$BE$51,'Occupancy Raw Data'!AB$3,FALSE))/100</f>
        <v>-4.43812706229414E-2</v>
      </c>
      <c r="J42" s="90">
        <f>(VLOOKUP($A41,'Occupancy Raw Data'!$B$8:$BE$51,'Occupancy Raw Data'!AC$3,FALSE))/100</f>
        <v>-2.1309069715790399E-2</v>
      </c>
      <c r="K42" s="92">
        <f>(VLOOKUP($A41,'Occupancy Raw Data'!$B$8:$BE$51,'Occupancy Raw Data'!AE$3,FALSE))/100</f>
        <v>-3.7525407397397001E-2</v>
      </c>
      <c r="M42" s="89">
        <f>(VLOOKUP($A41,'ADR Raw Data'!$B$6:$BE$49,'ADR Raw Data'!T$1,FALSE))/100</f>
        <v>-5.0017796301196099E-2</v>
      </c>
      <c r="N42" s="90">
        <f>(VLOOKUP($A41,'ADR Raw Data'!$B$6:$BE$49,'ADR Raw Data'!U$1,FALSE))/100</f>
        <v>-1.16732055611657E-2</v>
      </c>
      <c r="O42" s="90">
        <f>(VLOOKUP($A41,'ADR Raw Data'!$B$6:$BE$49,'ADR Raw Data'!V$1,FALSE))/100</f>
        <v>2.2977679428493E-3</v>
      </c>
      <c r="P42" s="90">
        <f>(VLOOKUP($A41,'ADR Raw Data'!$B$6:$BE$49,'ADR Raw Data'!W$1,FALSE))/100</f>
        <v>-1.9232693464572802E-2</v>
      </c>
      <c r="Q42" s="90">
        <f>(VLOOKUP($A41,'ADR Raw Data'!$B$6:$BE$49,'ADR Raw Data'!X$1,FALSE))/100</f>
        <v>-2.93954056041267E-2</v>
      </c>
      <c r="R42" s="90">
        <f>(VLOOKUP($A41,'ADR Raw Data'!$B$6:$BE$49,'ADR Raw Data'!Y$1,FALSE))/100</f>
        <v>-1.8701410655154599E-2</v>
      </c>
      <c r="S42" s="91">
        <f>(VLOOKUP($A41,'ADR Raw Data'!$B$6:$BE$49,'ADR Raw Data'!AA$1,FALSE))/100</f>
        <v>-4.9024194812218799E-2</v>
      </c>
      <c r="T42" s="91">
        <f>(VLOOKUP($A41,'ADR Raw Data'!$B$6:$BE$49,'ADR Raw Data'!AB$1,FALSE))/100</f>
        <v>-6.2884581219078195E-2</v>
      </c>
      <c r="U42" s="90">
        <f>(VLOOKUP($A41,'ADR Raw Data'!$B$6:$BE$49,'ADR Raw Data'!AC$1,FALSE))/100</f>
        <v>-5.5905471652840905E-2</v>
      </c>
      <c r="V42" s="92">
        <f>(VLOOKUP($A41,'ADR Raw Data'!$B$6:$BE$49,'ADR Raw Data'!AE$1,FALSE))/100</f>
        <v>-2.9587298302938797E-2</v>
      </c>
      <c r="X42" s="89">
        <f>(VLOOKUP($A41,'RevPAR Raw Data'!$B$6:$BE$43,'RevPAR Raw Data'!T$1,FALSE))/100</f>
        <v>-7.5264580806334302E-2</v>
      </c>
      <c r="Y42" s="90">
        <f>(VLOOKUP($A41,'RevPAR Raw Data'!$B$6:$BE$43,'RevPAR Raw Data'!U$1,FALSE))/100</f>
        <v>-6.6158600951985405E-2</v>
      </c>
      <c r="Z42" s="90">
        <f>(VLOOKUP($A41,'RevPAR Raw Data'!$B$6:$BE$43,'RevPAR Raw Data'!V$1,FALSE))/100</f>
        <v>-3.7594240913832497E-2</v>
      </c>
      <c r="AA42" s="90">
        <f>(VLOOKUP($A41,'RevPAR Raw Data'!$B$6:$BE$43,'RevPAR Raw Data'!W$1,FALSE))/100</f>
        <v>-6.8617565483812606E-2</v>
      </c>
      <c r="AB42" s="90">
        <f>(VLOOKUP($A41,'RevPAR Raw Data'!$B$6:$BE$43,'RevPAR Raw Data'!X$1,FALSE))/100</f>
        <v>-7.2539049139980008E-2</v>
      </c>
      <c r="AC42" s="90">
        <f>(VLOOKUP($A41,'RevPAR Raw Data'!$B$6:$BE$43,'RevPAR Raw Data'!Y$1,FALSE))/100</f>
        <v>-6.2246336164568497E-2</v>
      </c>
      <c r="AD42" s="91">
        <f>(VLOOKUP($A41,'RevPAR Raw Data'!$B$6:$BE$43,'RevPAR Raw Data'!AA$1,FALSE))/100</f>
        <v>-4.6477340339332499E-2</v>
      </c>
      <c r="AE42" s="91">
        <f>(VLOOKUP($A41,'RevPAR Raw Data'!$B$6:$BE$43,'RevPAR Raw Data'!AB$1,FALSE))/100</f>
        <v>-0.10447495422492499</v>
      </c>
      <c r="AF42" s="90">
        <f>(VLOOKUP($A41,'RevPAR Raw Data'!$B$6:$BE$43,'RevPAR Raw Data'!AC$1,FALSE))/100</f>
        <v>-7.6023247775686795E-2</v>
      </c>
      <c r="AG42" s="92">
        <f>(VLOOKUP($A41,'RevPAR Raw Data'!$B$6:$BE$43,'RevPAR Raw Data'!AE$1,FALSE))/100</f>
        <v>-6.6002430277729798E-2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0.41302045139737603</v>
      </c>
      <c r="C44" s="118">
        <f>(VLOOKUP($A44,'Occupancy Raw Data'!$B$8:$BE$45,'Occupancy Raw Data'!H$3,FALSE))/100</f>
        <v>0.54346940438360603</v>
      </c>
      <c r="D44" s="118">
        <f>(VLOOKUP($A44,'Occupancy Raw Data'!$B$8:$BE$45,'Occupancy Raw Data'!I$3,FALSE))/100</f>
        <v>0.61085309215350703</v>
      </c>
      <c r="E44" s="118">
        <f>(VLOOKUP($A44,'Occupancy Raw Data'!$B$8:$BE$45,'Occupancy Raw Data'!J$3,FALSE))/100</f>
        <v>0.68980689318015098</v>
      </c>
      <c r="F44" s="118">
        <f>(VLOOKUP($A44,'Occupancy Raw Data'!$B$8:$BE$45,'Occupancy Raw Data'!K$3,FALSE))/100</f>
        <v>0.7729161574187241</v>
      </c>
      <c r="G44" s="119">
        <f>(VLOOKUP($A44,'Occupancy Raw Data'!$B$8:$BE$45,'Occupancy Raw Data'!L$3,FALSE))/100</f>
        <v>0.606013199706673</v>
      </c>
      <c r="H44" s="99">
        <f>(VLOOKUP($A44,'Occupancy Raw Data'!$B$8:$BE$45,'Occupancy Raw Data'!N$3,FALSE))/100</f>
        <v>0.87631385969200593</v>
      </c>
      <c r="I44" s="99">
        <f>(VLOOKUP($A44,'Occupancy Raw Data'!$B$8:$BE$45,'Occupancy Raw Data'!O$3,FALSE))/100</f>
        <v>0.81561150492951995</v>
      </c>
      <c r="J44" s="119">
        <f>(VLOOKUP($A44,'Occupancy Raw Data'!$B$8:$BE$45,'Occupancy Raw Data'!P$3,FALSE))/100</f>
        <v>0.84596268231076299</v>
      </c>
      <c r="K44" s="120">
        <f>(VLOOKUP($A44,'Occupancy Raw Data'!$B$8:$BE$45,'Occupancy Raw Data'!R$3,FALSE))/100</f>
        <v>0.674570194736413</v>
      </c>
      <c r="M44" s="121">
        <f>VLOOKUP($A44,'ADR Raw Data'!$B$6:$BE$43,'ADR Raw Data'!G$1,FALSE)</f>
        <v>94.062483724600497</v>
      </c>
      <c r="N44" s="122">
        <f>VLOOKUP($A44,'ADR Raw Data'!$B$6:$BE$43,'ADR Raw Data'!H$1,FALSE)</f>
        <v>97.756122938530694</v>
      </c>
      <c r="O44" s="122">
        <f>VLOOKUP($A44,'ADR Raw Data'!$B$6:$BE$43,'ADR Raw Data'!I$1,FALSE)</f>
        <v>101.704772575696</v>
      </c>
      <c r="P44" s="122">
        <f>VLOOKUP($A44,'ADR Raw Data'!$B$6:$BE$43,'ADR Raw Data'!J$1,FALSE)</f>
        <v>111.93543586109099</v>
      </c>
      <c r="Q44" s="122">
        <f>VLOOKUP($A44,'ADR Raw Data'!$B$6:$BE$43,'ADR Raw Data'!K$1,FALSE)</f>
        <v>150.55942019818599</v>
      </c>
      <c r="R44" s="123">
        <f>VLOOKUP($A44,'ADR Raw Data'!$B$6:$BE$43,'ADR Raw Data'!L$1,FALSE)</f>
        <v>114.74585377003299</v>
      </c>
      <c r="S44" s="122">
        <f>VLOOKUP($A44,'ADR Raw Data'!$B$6:$BE$43,'ADR Raw Data'!N$1,FALSE)</f>
        <v>184.958642491864</v>
      </c>
      <c r="T44" s="122">
        <f>VLOOKUP($A44,'ADR Raw Data'!$B$6:$BE$43,'ADR Raw Data'!O$1,FALSE)</f>
        <v>169.164993006993</v>
      </c>
      <c r="U44" s="123">
        <f>VLOOKUP($A44,'ADR Raw Data'!$B$6:$BE$43,'ADR Raw Data'!P$1,FALSE)</f>
        <v>177.34513749096999</v>
      </c>
      <c r="V44" s="124">
        <f>VLOOKUP($A44,'ADR Raw Data'!$B$6:$BE$43,'ADR Raw Data'!R$1,FALSE)</f>
        <v>137.175652511517</v>
      </c>
      <c r="X44" s="121">
        <f>VLOOKUP($A44,'RevPAR Raw Data'!$B$6:$BE$43,'RevPAR Raw Data'!G$1,FALSE)</f>
        <v>38.849729487492802</v>
      </c>
      <c r="Y44" s="122">
        <f>VLOOKUP($A44,'RevPAR Raw Data'!$B$6:$BE$43,'RevPAR Raw Data'!H$1,FALSE)</f>
        <v>53.1274619082538</v>
      </c>
      <c r="Z44" s="122">
        <f>VLOOKUP($A44,'RevPAR Raw Data'!$B$6:$BE$43,'RevPAR Raw Data'!I$1,FALSE)</f>
        <v>62.126674814633702</v>
      </c>
      <c r="AA44" s="122">
        <f>VLOOKUP($A44,'RevPAR Raw Data'!$B$6:$BE$43,'RevPAR Raw Data'!J$1,FALSE)</f>
        <v>77.213835248105497</v>
      </c>
      <c r="AB44" s="122">
        <f>VLOOKUP($A44,'RevPAR Raw Data'!$B$6:$BE$43,'RevPAR Raw Data'!K$1,FALSE)</f>
        <v>116.369808522773</v>
      </c>
      <c r="AC44" s="123">
        <f>VLOOKUP($A44,'RevPAR Raw Data'!$B$6:$BE$43,'RevPAR Raw Data'!L$1,FALSE)</f>
        <v>69.537501996251905</v>
      </c>
      <c r="AD44" s="122">
        <f>VLOOKUP($A44,'RevPAR Raw Data'!$B$6:$BE$43,'RevPAR Raw Data'!N$1,FALSE)</f>
        <v>162.08182188543901</v>
      </c>
      <c r="AE44" s="122">
        <f>VLOOKUP($A44,'RevPAR Raw Data'!$B$6:$BE$43,'RevPAR Raw Data'!O$1,FALSE)</f>
        <v>137.972914527825</v>
      </c>
      <c r="AF44" s="123">
        <f>VLOOKUP($A44,'RevPAR Raw Data'!$B$6:$BE$43,'RevPAR Raw Data'!P$1,FALSE)</f>
        <v>150.02736820663199</v>
      </c>
      <c r="AG44" s="124">
        <f>VLOOKUP($A44,'RevPAR Raw Data'!$B$6:$BE$43,'RevPAR Raw Data'!R$1,FALSE)</f>
        <v>92.534606627789202</v>
      </c>
    </row>
    <row r="45" spans="1:33" x14ac:dyDescent="0.2">
      <c r="A45" s="101" t="s">
        <v>121</v>
      </c>
      <c r="B45" s="89">
        <f>(VLOOKUP($A44,'Occupancy Raw Data'!$B$8:$BE$51,'Occupancy Raw Data'!T$3,FALSE))/100</f>
        <v>-4.3581361556249299E-3</v>
      </c>
      <c r="C45" s="90">
        <f>(VLOOKUP($A44,'Occupancy Raw Data'!$B$8:$BE$51,'Occupancy Raw Data'!U$3,FALSE))/100</f>
        <v>-8.7499503770194099E-3</v>
      </c>
      <c r="D45" s="90">
        <f>(VLOOKUP($A44,'Occupancy Raw Data'!$B$8:$BE$51,'Occupancy Raw Data'!V$3,FALSE))/100</f>
        <v>1.62343522608989E-2</v>
      </c>
      <c r="E45" s="90">
        <f>(VLOOKUP($A44,'Occupancy Raw Data'!$B$8:$BE$51,'Occupancy Raw Data'!W$3,FALSE))/100</f>
        <v>5.24726708802059E-2</v>
      </c>
      <c r="F45" s="90">
        <f>(VLOOKUP($A44,'Occupancy Raw Data'!$B$8:$BE$51,'Occupancy Raw Data'!X$3,FALSE))/100</f>
        <v>0.18361989156146399</v>
      </c>
      <c r="G45" s="90">
        <f>(VLOOKUP($A44,'Occupancy Raw Data'!$B$8:$BE$51,'Occupancy Raw Data'!Y$3,FALSE))/100</f>
        <v>5.4810780365936999E-2</v>
      </c>
      <c r="H45" s="91">
        <f>(VLOOKUP($A44,'Occupancy Raw Data'!$B$8:$BE$51,'Occupancy Raw Data'!AA$3,FALSE))/100</f>
        <v>0.18659096239935</v>
      </c>
      <c r="I45" s="91">
        <f>(VLOOKUP($A44,'Occupancy Raw Data'!$B$8:$BE$51,'Occupancy Raw Data'!AB$3,FALSE))/100</f>
        <v>7.4941909109209004E-2</v>
      </c>
      <c r="J45" s="90">
        <f>(VLOOKUP($A44,'Occupancy Raw Data'!$B$8:$BE$51,'Occupancy Raw Data'!AC$3,FALSE))/100</f>
        <v>0.130011966689175</v>
      </c>
      <c r="K45" s="92">
        <f>(VLOOKUP($A44,'Occupancy Raw Data'!$B$8:$BE$51,'Occupancy Raw Data'!AE$3,FALSE))/100</f>
        <v>8.0577162698734106E-2</v>
      </c>
      <c r="M45" s="89">
        <f>(VLOOKUP($A44,'ADR Raw Data'!$B$6:$BE$49,'ADR Raw Data'!T$1,FALSE))/100</f>
        <v>-2.1358094247470899E-2</v>
      </c>
      <c r="N45" s="90">
        <f>(VLOOKUP($A44,'ADR Raw Data'!$B$6:$BE$49,'ADR Raw Data'!U$1,FALSE))/100</f>
        <v>-3.4807195916143202E-2</v>
      </c>
      <c r="O45" s="90">
        <f>(VLOOKUP($A44,'ADR Raw Data'!$B$6:$BE$49,'ADR Raw Data'!V$1,FALSE))/100</f>
        <v>-5.0145906840820299E-2</v>
      </c>
      <c r="P45" s="90">
        <f>(VLOOKUP($A44,'ADR Raw Data'!$B$6:$BE$49,'ADR Raw Data'!W$1,FALSE))/100</f>
        <v>-1.2541364689275301E-2</v>
      </c>
      <c r="Q45" s="90">
        <f>(VLOOKUP($A44,'ADR Raw Data'!$B$6:$BE$49,'ADR Raw Data'!X$1,FALSE))/100</f>
        <v>0.33824592074916798</v>
      </c>
      <c r="R45" s="90">
        <f>(VLOOKUP($A44,'ADR Raw Data'!$B$6:$BE$49,'ADR Raw Data'!Y$1,FALSE))/100</f>
        <v>7.1849376623597902E-2</v>
      </c>
      <c r="S45" s="91">
        <f>(VLOOKUP($A44,'ADR Raw Data'!$B$6:$BE$49,'ADR Raw Data'!AA$1,FALSE))/100</f>
        <v>0.36174193933374099</v>
      </c>
      <c r="T45" s="91">
        <f>(VLOOKUP($A44,'ADR Raw Data'!$B$6:$BE$49,'ADR Raw Data'!AB$1,FALSE))/100</f>
        <v>0.23195094331347099</v>
      </c>
      <c r="U45" s="90">
        <f>(VLOOKUP($A44,'ADR Raw Data'!$B$6:$BE$49,'ADR Raw Data'!AC$1,FALSE))/100</f>
        <v>0.29847133669808701</v>
      </c>
      <c r="V45" s="92">
        <f>(VLOOKUP($A44,'ADR Raw Data'!$B$6:$BE$49,'ADR Raw Data'!AE$1,FALSE))/100</f>
        <v>0.17073433443397001</v>
      </c>
      <c r="X45" s="89">
        <f>(VLOOKUP($A44,'RevPAR Raw Data'!$B$6:$BE$43,'RevPAR Raw Data'!T$1,FALSE))/100</f>
        <v>-2.5623148920340698E-2</v>
      </c>
      <c r="Y45" s="90">
        <f>(VLOOKUP($A44,'RevPAR Raw Data'!$B$6:$BE$43,'RevPAR Raw Data'!U$1,FALSE))/100</f>
        <v>-4.3252585056133101E-2</v>
      </c>
      <c r="Z45" s="90">
        <f>(VLOOKUP($A44,'RevPAR Raw Data'!$B$6:$BE$43,'RevPAR Raw Data'!V$1,FALSE))/100</f>
        <v>-3.4725640896017401E-2</v>
      </c>
      <c r="AA45" s="90">
        <f>(VLOOKUP($A44,'RevPAR Raw Data'!$B$6:$BE$43,'RevPAR Raw Data'!W$1,FALSE))/100</f>
        <v>3.9273227289201504E-2</v>
      </c>
      <c r="AB45" s="90">
        <f>(VLOOKUP($A44,'RevPAR Raw Data'!$B$6:$BE$43,'RevPAR Raw Data'!X$1,FALSE))/100</f>
        <v>0.58397449159970305</v>
      </c>
      <c r="AC45" s="90">
        <f>(VLOOKUP($A44,'RevPAR Raw Data'!$B$6:$BE$43,'RevPAR Raw Data'!Y$1,FALSE))/100</f>
        <v>0.13059827739107999</v>
      </c>
      <c r="AD45" s="91">
        <f>(VLOOKUP($A44,'RevPAR Raw Data'!$B$6:$BE$43,'RevPAR Raw Data'!AA$1,FALSE))/100</f>
        <v>0.61583067833358196</v>
      </c>
      <c r="AE45" s="91">
        <f>(VLOOKUP($A44,'RevPAR Raw Data'!$B$6:$BE$43,'RevPAR Raw Data'!AB$1,FALSE))/100</f>
        <v>0.32427569893427299</v>
      </c>
      <c r="AF45" s="90">
        <f>(VLOOKUP($A44,'RevPAR Raw Data'!$B$6:$BE$43,'RevPAR Raw Data'!AC$1,FALSE))/100</f>
        <v>0.46728814887172804</v>
      </c>
      <c r="AG45" s="92">
        <f>(VLOOKUP($A44,'RevPAR Raw Data'!$B$6:$BE$43,'RevPAR Raw Data'!AE$1,FALSE))/100</f>
        <v>0.26506878537665002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0.42038640906062597</v>
      </c>
      <c r="C47" s="118">
        <f>(VLOOKUP($A47,'Occupancy Raw Data'!$B$8:$BE$45,'Occupancy Raw Data'!H$3,FALSE))/100</f>
        <v>0.569620253164556</v>
      </c>
      <c r="D47" s="118">
        <f>(VLOOKUP($A47,'Occupancy Raw Data'!$B$8:$BE$45,'Occupancy Raw Data'!I$3,FALSE))/100</f>
        <v>0.61714412613813008</v>
      </c>
      <c r="E47" s="118">
        <f>(VLOOKUP($A47,'Occupancy Raw Data'!$B$8:$BE$45,'Occupancy Raw Data'!J$3,FALSE))/100</f>
        <v>0.66355762824783393</v>
      </c>
      <c r="F47" s="118">
        <f>(VLOOKUP($A47,'Occupancy Raw Data'!$B$8:$BE$45,'Occupancy Raw Data'!K$3,FALSE))/100</f>
        <v>0.67976904286031503</v>
      </c>
      <c r="G47" s="119">
        <f>(VLOOKUP($A47,'Occupancy Raw Data'!$B$8:$BE$45,'Occupancy Raw Data'!L$3,FALSE))/100</f>
        <v>0.590095491894292</v>
      </c>
      <c r="H47" s="99">
        <f>(VLOOKUP($A47,'Occupancy Raw Data'!$B$8:$BE$45,'Occupancy Raw Data'!N$3,FALSE))/100</f>
        <v>0.72373972906950901</v>
      </c>
      <c r="I47" s="99">
        <f>(VLOOKUP($A47,'Occupancy Raw Data'!$B$8:$BE$45,'Occupancy Raw Data'!O$3,FALSE))/100</f>
        <v>0.71530091050410805</v>
      </c>
      <c r="J47" s="119">
        <f>(VLOOKUP($A47,'Occupancy Raw Data'!$B$8:$BE$45,'Occupancy Raw Data'!P$3,FALSE))/100</f>
        <v>0.71952031978680797</v>
      </c>
      <c r="K47" s="120">
        <f>(VLOOKUP($A47,'Occupancy Raw Data'!$B$8:$BE$45,'Occupancy Raw Data'!R$3,FALSE))/100</f>
        <v>0.62707401414929698</v>
      </c>
      <c r="M47" s="121">
        <f>VLOOKUP($A47,'ADR Raw Data'!$B$6:$BE$43,'ADR Raw Data'!G$1,FALSE)</f>
        <v>94.734833597464302</v>
      </c>
      <c r="N47" s="122">
        <f>VLOOKUP($A47,'ADR Raw Data'!$B$6:$BE$43,'ADR Raw Data'!H$1,FALSE)</f>
        <v>107.012951267056</v>
      </c>
      <c r="O47" s="122">
        <f>VLOOKUP($A47,'ADR Raw Data'!$B$6:$BE$43,'ADR Raw Data'!I$1,FALSE)</f>
        <v>109.889528607412</v>
      </c>
      <c r="P47" s="122">
        <f>VLOOKUP($A47,'ADR Raw Data'!$B$6:$BE$43,'ADR Raw Data'!J$1,FALSE)</f>
        <v>114.41418340026701</v>
      </c>
      <c r="Q47" s="122">
        <f>VLOOKUP($A47,'ADR Raw Data'!$B$6:$BE$43,'ADR Raw Data'!K$1,FALSE)</f>
        <v>127.78813132963</v>
      </c>
      <c r="R47" s="123">
        <f>VLOOKUP($A47,'ADR Raw Data'!$B$6:$BE$43,'ADR Raw Data'!L$1,FALSE)</f>
        <v>112.31622083396</v>
      </c>
      <c r="S47" s="122">
        <f>VLOOKUP($A47,'ADR Raw Data'!$B$6:$BE$43,'ADR Raw Data'!N$1,FALSE)</f>
        <v>151.907269100951</v>
      </c>
      <c r="T47" s="122">
        <f>VLOOKUP($A47,'ADR Raw Data'!$B$6:$BE$43,'ADR Raw Data'!O$1,FALSE)</f>
        <v>148.135119528096</v>
      </c>
      <c r="U47" s="123">
        <f>VLOOKUP($A47,'ADR Raw Data'!$B$6:$BE$43,'ADR Raw Data'!P$1,FALSE)</f>
        <v>150.03225462962899</v>
      </c>
      <c r="V47" s="124">
        <f>VLOOKUP($A47,'ADR Raw Data'!$B$6:$BE$43,'ADR Raw Data'!R$1,FALSE)</f>
        <v>124.680882323181</v>
      </c>
      <c r="X47" s="121">
        <f>VLOOKUP($A47,'RevPAR Raw Data'!$B$6:$BE$43,'RevPAR Raw Data'!G$1,FALSE)</f>
        <v>39.825236508994003</v>
      </c>
      <c r="Y47" s="122">
        <f>VLOOKUP($A47,'RevPAR Raw Data'!$B$6:$BE$43,'RevPAR Raw Data'!H$1,FALSE)</f>
        <v>60.956744392627101</v>
      </c>
      <c r="Z47" s="122">
        <f>VLOOKUP($A47,'RevPAR Raw Data'!$B$6:$BE$43,'RevPAR Raw Data'!I$1,FALSE)</f>
        <v>67.817677104152693</v>
      </c>
      <c r="AA47" s="122">
        <f>VLOOKUP($A47,'RevPAR Raw Data'!$B$6:$BE$43,'RevPAR Raw Data'!J$1,FALSE)</f>
        <v>75.920404174994403</v>
      </c>
      <c r="AB47" s="122">
        <f>VLOOKUP($A47,'RevPAR Raw Data'!$B$6:$BE$43,'RevPAR Raw Data'!K$1,FALSE)</f>
        <v>86.8664157228514</v>
      </c>
      <c r="AC47" s="123">
        <f>VLOOKUP($A47,'RevPAR Raw Data'!$B$6:$BE$43,'RevPAR Raw Data'!L$1,FALSE)</f>
        <v>66.277295580723901</v>
      </c>
      <c r="AD47" s="122">
        <f>VLOOKUP($A47,'RevPAR Raw Data'!$B$6:$BE$43,'RevPAR Raw Data'!N$1,FALSE)</f>
        <v>109.94132578281101</v>
      </c>
      <c r="AE47" s="122">
        <f>VLOOKUP($A47,'RevPAR Raw Data'!$B$6:$BE$43,'RevPAR Raw Data'!O$1,FALSE)</f>
        <v>105.961185876082</v>
      </c>
      <c r="AF47" s="123">
        <f>VLOOKUP($A47,'RevPAR Raw Data'!$B$6:$BE$43,'RevPAR Raw Data'!P$1,FALSE)</f>
        <v>107.95125582944701</v>
      </c>
      <c r="AG47" s="124">
        <f>VLOOKUP($A47,'RevPAR Raw Data'!$B$6:$BE$43,'RevPAR Raw Data'!R$1,FALSE)</f>
        <v>78.184141366073405</v>
      </c>
    </row>
    <row r="48" spans="1:33" x14ac:dyDescent="0.2">
      <c r="A48" s="101" t="s">
        <v>121</v>
      </c>
      <c r="B48" s="89">
        <f>(VLOOKUP($A47,'Occupancy Raw Data'!$B$8:$BE$51,'Occupancy Raw Data'!T$3,FALSE))/100</f>
        <v>-1.3851265089059499E-2</v>
      </c>
      <c r="C48" s="90">
        <f>(VLOOKUP($A47,'Occupancy Raw Data'!$B$8:$BE$51,'Occupancy Raw Data'!U$3,FALSE))/100</f>
        <v>-7.27618347416841E-2</v>
      </c>
      <c r="D48" s="90">
        <f>(VLOOKUP($A47,'Occupancy Raw Data'!$B$8:$BE$51,'Occupancy Raw Data'!V$3,FALSE))/100</f>
        <v>-7.2323931775428896E-2</v>
      </c>
      <c r="E48" s="90">
        <f>(VLOOKUP($A47,'Occupancy Raw Data'!$B$8:$BE$51,'Occupancy Raw Data'!W$3,FALSE))/100</f>
        <v>3.81942341469323E-3</v>
      </c>
      <c r="F48" s="90">
        <f>(VLOOKUP($A47,'Occupancy Raw Data'!$B$8:$BE$51,'Occupancy Raw Data'!X$3,FALSE))/100</f>
        <v>1.3469521213367199E-2</v>
      </c>
      <c r="G48" s="90">
        <f>(VLOOKUP($A47,'Occupancy Raw Data'!$B$8:$BE$51,'Occupancy Raw Data'!Y$3,FALSE))/100</f>
        <v>-2.8697622066275498E-2</v>
      </c>
      <c r="H48" s="91">
        <f>(VLOOKUP($A47,'Occupancy Raw Data'!$B$8:$BE$51,'Occupancy Raw Data'!AA$3,FALSE))/100</f>
        <v>6.3398270884544403E-2</v>
      </c>
      <c r="I48" s="91">
        <f>(VLOOKUP($A47,'Occupancy Raw Data'!$B$8:$BE$51,'Occupancy Raw Data'!AB$3,FALSE))/100</f>
        <v>3.88197613012971E-2</v>
      </c>
      <c r="J48" s="90">
        <f>(VLOOKUP($A47,'Occupancy Raw Data'!$B$8:$BE$51,'Occupancy Raw Data'!AC$3,FALSE))/100</f>
        <v>5.1037395478776899E-2</v>
      </c>
      <c r="K48" s="92">
        <f>(VLOOKUP($A47,'Occupancy Raw Data'!$B$8:$BE$51,'Occupancy Raw Data'!AE$3,FALSE))/100</f>
        <v>-3.9292503875103402E-3</v>
      </c>
      <c r="M48" s="89">
        <f>(VLOOKUP($A47,'ADR Raw Data'!$B$6:$BE$49,'ADR Raw Data'!T$1,FALSE))/100</f>
        <v>-9.8692939034287792E-3</v>
      </c>
      <c r="N48" s="90">
        <f>(VLOOKUP($A47,'ADR Raw Data'!$B$6:$BE$49,'ADR Raw Data'!U$1,FALSE))/100</f>
        <v>-1.0570714206570499E-2</v>
      </c>
      <c r="O48" s="90">
        <f>(VLOOKUP($A47,'ADR Raw Data'!$B$6:$BE$49,'ADR Raw Data'!V$1,FALSE))/100</f>
        <v>-1.5000604190143601E-2</v>
      </c>
      <c r="P48" s="90">
        <f>(VLOOKUP($A47,'ADR Raw Data'!$B$6:$BE$49,'ADR Raw Data'!W$1,FALSE))/100</f>
        <v>4.24019591246277E-2</v>
      </c>
      <c r="Q48" s="90">
        <f>(VLOOKUP($A47,'ADR Raw Data'!$B$6:$BE$49,'ADR Raw Data'!X$1,FALSE))/100</f>
        <v>0.114634679389314</v>
      </c>
      <c r="R48" s="90">
        <f>(VLOOKUP($A47,'ADR Raw Data'!$B$6:$BE$49,'ADR Raw Data'!Y$1,FALSE))/100</f>
        <v>3.1051979475156002E-2</v>
      </c>
      <c r="S48" s="91">
        <f>(VLOOKUP($A47,'ADR Raw Data'!$B$6:$BE$49,'ADR Raw Data'!AA$1,FALSE))/100</f>
        <v>0.21491305047158998</v>
      </c>
      <c r="T48" s="91">
        <f>(VLOOKUP($A47,'ADR Raw Data'!$B$6:$BE$49,'ADR Raw Data'!AB$1,FALSE))/100</f>
        <v>0.17573232143499201</v>
      </c>
      <c r="U48" s="90">
        <f>(VLOOKUP($A47,'ADR Raw Data'!$B$6:$BE$49,'ADR Raw Data'!AC$1,FALSE))/100</f>
        <v>0.195309415081246</v>
      </c>
      <c r="V48" s="92">
        <f>(VLOOKUP($A47,'ADR Raw Data'!$B$6:$BE$49,'ADR Raw Data'!AE$1,FALSE))/100</f>
        <v>9.2860159214781912E-2</v>
      </c>
      <c r="X48" s="89">
        <f>(VLOOKUP($A47,'RevPAR Raw Data'!$B$6:$BE$43,'RevPAR Raw Data'!T$1,FALSE))/100</f>
        <v>-2.3583856786390099E-2</v>
      </c>
      <c r="Y48" s="90">
        <f>(VLOOKUP($A47,'RevPAR Raw Data'!$B$6:$BE$43,'RevPAR Raw Data'!U$1,FALSE))/100</f>
        <v>-8.2563404388054595E-2</v>
      </c>
      <c r="Z48" s="90">
        <f>(VLOOKUP($A47,'RevPAR Raw Data'!$B$6:$BE$43,'RevPAR Raw Data'!V$1,FALSE))/100</f>
        <v>-8.6239633291534404E-2</v>
      </c>
      <c r="AA48" s="90">
        <f>(VLOOKUP($A47,'RevPAR Raw Data'!$B$6:$BE$43,'RevPAR Raw Data'!W$1,FALSE))/100</f>
        <v>4.6383333574830397E-2</v>
      </c>
      <c r="AB48" s="90">
        <f>(VLOOKUP($A47,'RevPAR Raw Data'!$B$6:$BE$43,'RevPAR Raw Data'!X$1,FALSE))/100</f>
        <v>0.129648274848503</v>
      </c>
      <c r="AC48" s="90">
        <f>(VLOOKUP($A47,'RevPAR Raw Data'!$B$6:$BE$43,'RevPAR Raw Data'!Y$1,FALSE))/100</f>
        <v>1.4632394374927199E-3</v>
      </c>
      <c r="AD48" s="91">
        <f>(VLOOKUP($A47,'RevPAR Raw Data'!$B$6:$BE$43,'RevPAR Raw Data'!AA$1,FALSE))/100</f>
        <v>0.29193643714655598</v>
      </c>
      <c r="AE48" s="91">
        <f>(VLOOKUP($A47,'RevPAR Raw Data'!$B$6:$BE$43,'RevPAR Raw Data'!AB$1,FALSE))/100</f>
        <v>0.22137396950731802</v>
      </c>
      <c r="AF48" s="90">
        <f>(VLOOKUP($A47,'RevPAR Raw Data'!$B$6:$BE$43,'RevPAR Raw Data'!AC$1,FALSE))/100</f>
        <v>0.256314894418253</v>
      </c>
      <c r="AG48" s="92">
        <f>(VLOOKUP($A47,'RevPAR Raw Data'!$B$6:$BE$43,'RevPAR Raw Data'!AE$1,FALSE))/100</f>
        <v>8.8566038010692599E-2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0.42529258038859197</v>
      </c>
      <c r="C50" s="118">
        <f>(VLOOKUP($A50,'Occupancy Raw Data'!$B$8:$BE$45,'Occupancy Raw Data'!H$3,FALSE))/100</f>
        <v>0.55255084649471597</v>
      </c>
      <c r="D50" s="118">
        <f>(VLOOKUP($A50,'Occupancy Raw Data'!$B$8:$BE$45,'Occupancy Raw Data'!I$3,FALSE))/100</f>
        <v>0.60663560958981899</v>
      </c>
      <c r="E50" s="118">
        <f>(VLOOKUP($A50,'Occupancy Raw Data'!$B$8:$BE$45,'Occupancy Raw Data'!J$3,FALSE))/100</f>
        <v>0.69753437109419292</v>
      </c>
      <c r="F50" s="118">
        <f>(VLOOKUP($A50,'Occupancy Raw Data'!$B$8:$BE$45,'Occupancy Raw Data'!K$3,FALSE))/100</f>
        <v>0.80752187251448604</v>
      </c>
      <c r="G50" s="119">
        <f>(VLOOKUP($A50,'Occupancy Raw Data'!$B$8:$BE$45,'Occupancy Raw Data'!L$3,FALSE))/100</f>
        <v>0.61790705601636098</v>
      </c>
      <c r="H50" s="99">
        <f>(VLOOKUP($A50,'Occupancy Raw Data'!$B$8:$BE$45,'Occupancy Raw Data'!N$3,FALSE))/100</f>
        <v>0.84694921031700898</v>
      </c>
      <c r="I50" s="99">
        <f>(VLOOKUP($A50,'Occupancy Raw Data'!$B$8:$BE$45,'Occupancy Raw Data'!O$3,FALSE))/100</f>
        <v>0.77332121349846605</v>
      </c>
      <c r="J50" s="119">
        <f>(VLOOKUP($A50,'Occupancy Raw Data'!$B$8:$BE$45,'Occupancy Raw Data'!P$3,FALSE))/100</f>
        <v>0.81013521190773696</v>
      </c>
      <c r="K50" s="120">
        <f>(VLOOKUP($A50,'Occupancy Raw Data'!$B$8:$BE$45,'Occupancy Raw Data'!R$3,FALSE))/100</f>
        <v>0.67282938627104005</v>
      </c>
      <c r="M50" s="121">
        <f>VLOOKUP($A50,'ADR Raw Data'!$B$6:$BE$43,'ADR Raw Data'!G$1,FALSE)</f>
        <v>103.51915308576</v>
      </c>
      <c r="N50" s="122">
        <f>VLOOKUP($A50,'ADR Raw Data'!$B$6:$BE$43,'ADR Raw Data'!H$1,FALSE)</f>
        <v>115.470287888134</v>
      </c>
      <c r="O50" s="122">
        <f>VLOOKUP($A50,'ADR Raw Data'!$B$6:$BE$43,'ADR Raw Data'!I$1,FALSE)</f>
        <v>129.34203596179</v>
      </c>
      <c r="P50" s="122">
        <f>VLOOKUP($A50,'ADR Raw Data'!$B$6:$BE$43,'ADR Raw Data'!J$1,FALSE)</f>
        <v>156.263661834174</v>
      </c>
      <c r="Q50" s="122">
        <f>VLOOKUP($A50,'ADR Raw Data'!$B$6:$BE$43,'ADR Raw Data'!K$1,FALSE)</f>
        <v>242.967609399183</v>
      </c>
      <c r="R50" s="123">
        <f>VLOOKUP($A50,'ADR Raw Data'!$B$6:$BE$43,'ADR Raw Data'!L$1,FALSE)</f>
        <v>159.083327203854</v>
      </c>
      <c r="S50" s="122">
        <f>VLOOKUP($A50,'ADR Raw Data'!$B$6:$BE$43,'ADR Raw Data'!N$1,FALSE)</f>
        <v>252.977178696002</v>
      </c>
      <c r="T50" s="122">
        <f>VLOOKUP($A50,'ADR Raw Data'!$B$6:$BE$43,'ADR Raw Data'!O$1,FALSE)</f>
        <v>213.94577284748701</v>
      </c>
      <c r="U50" s="123">
        <f>VLOOKUP($A50,'ADR Raw Data'!$B$6:$BE$43,'ADR Raw Data'!P$1,FALSE)</f>
        <v>234.348304347826</v>
      </c>
      <c r="V50" s="124">
        <f>VLOOKUP($A50,'ADR Raw Data'!$B$6:$BE$43,'ADR Raw Data'!R$1,FALSE)</f>
        <v>184.976033630069</v>
      </c>
      <c r="X50" s="121">
        <f>VLOOKUP($A50,'RevPAR Raw Data'!$B$6:$BE$43,'RevPAR Raw Data'!G$1,FALSE)</f>
        <v>44.025927735484601</v>
      </c>
      <c r="Y50" s="122">
        <f>VLOOKUP($A50,'RevPAR Raw Data'!$B$6:$BE$43,'RevPAR Raw Data'!H$1,FALSE)</f>
        <v>63.8032053175775</v>
      </c>
      <c r="Z50" s="122">
        <f>VLOOKUP($A50,'RevPAR Raw Data'!$B$6:$BE$43,'RevPAR Raw Data'!I$1,FALSE)</f>
        <v>78.463484831269099</v>
      </c>
      <c r="AA50" s="122">
        <f>VLOOKUP($A50,'RevPAR Raw Data'!$B$6:$BE$43,'RevPAR Raw Data'!J$1,FALSE)</f>
        <v>108.999275082377</v>
      </c>
      <c r="AB50" s="122">
        <f>VLOOKUP($A50,'RevPAR Raw Data'!$B$6:$BE$43,'RevPAR Raw Data'!K$1,FALSE)</f>
        <v>196.20165890239701</v>
      </c>
      <c r="AC50" s="123">
        <f>VLOOKUP($A50,'RevPAR Raw Data'!$B$6:$BE$43,'RevPAR Raw Data'!L$1,FALSE)</f>
        <v>98.298710373821095</v>
      </c>
      <c r="AD50" s="122">
        <f>VLOOKUP($A50,'RevPAR Raw Data'!$B$6:$BE$43,'RevPAR Raw Data'!N$1,FALSE)</f>
        <v>214.258821724803</v>
      </c>
      <c r="AE50" s="122">
        <f>VLOOKUP($A50,'RevPAR Raw Data'!$B$6:$BE$43,'RevPAR Raw Data'!O$1,FALSE)</f>
        <v>165.44880468128599</v>
      </c>
      <c r="AF50" s="123">
        <f>VLOOKUP($A50,'RevPAR Raw Data'!$B$6:$BE$43,'RevPAR Raw Data'!P$1,FALSE)</f>
        <v>189.85381320304501</v>
      </c>
      <c r="AG50" s="124">
        <f>VLOOKUP($A50,'RevPAR Raw Data'!$B$6:$BE$43,'RevPAR Raw Data'!R$1,FALSE)</f>
        <v>124.45731118217</v>
      </c>
    </row>
    <row r="51" spans="1:33" x14ac:dyDescent="0.2">
      <c r="A51" s="101" t="s">
        <v>121</v>
      </c>
      <c r="B51" s="89">
        <f>(VLOOKUP($A50,'Occupancy Raw Data'!$B$8:$BE$51,'Occupancy Raw Data'!T$3,FALSE))/100</f>
        <v>0.11498024957057</v>
      </c>
      <c r="C51" s="90">
        <f>(VLOOKUP($A50,'Occupancy Raw Data'!$B$8:$BE$51,'Occupancy Raw Data'!U$3,FALSE))/100</f>
        <v>5.3964030463526103E-2</v>
      </c>
      <c r="D51" s="90">
        <f>(VLOOKUP($A50,'Occupancy Raw Data'!$B$8:$BE$51,'Occupancy Raw Data'!V$3,FALSE))/100</f>
        <v>9.2118239122127007E-2</v>
      </c>
      <c r="E51" s="90">
        <f>(VLOOKUP($A50,'Occupancy Raw Data'!$B$8:$BE$51,'Occupancy Raw Data'!W$3,FALSE))/100</f>
        <v>0.185052588662349</v>
      </c>
      <c r="F51" s="90">
        <f>(VLOOKUP($A50,'Occupancy Raw Data'!$B$8:$BE$51,'Occupancy Raw Data'!X$3,FALSE))/100</f>
        <v>0.40563878681149701</v>
      </c>
      <c r="G51" s="90">
        <f>(VLOOKUP($A50,'Occupancy Raw Data'!$B$8:$BE$51,'Occupancy Raw Data'!Y$3,FALSE))/100</f>
        <v>0.17729784988144001</v>
      </c>
      <c r="H51" s="91">
        <f>(VLOOKUP($A50,'Occupancy Raw Data'!$B$8:$BE$51,'Occupancy Raw Data'!AA$3,FALSE))/100</f>
        <v>0.36469335044656603</v>
      </c>
      <c r="I51" s="91">
        <f>(VLOOKUP($A50,'Occupancy Raw Data'!$B$8:$BE$51,'Occupancy Raw Data'!AB$3,FALSE))/100</f>
        <v>0.23382886689379098</v>
      </c>
      <c r="J51" s="90">
        <f>(VLOOKUP($A50,'Occupancy Raw Data'!$B$8:$BE$51,'Occupancy Raw Data'!AC$3,FALSE))/100</f>
        <v>0.29893848804783302</v>
      </c>
      <c r="K51" s="92">
        <f>(VLOOKUP($A50,'Occupancy Raw Data'!$B$8:$BE$51,'Occupancy Raw Data'!AE$3,FALSE))/100</f>
        <v>0.216488514700619</v>
      </c>
      <c r="M51" s="89">
        <f>(VLOOKUP($A50,'ADR Raw Data'!$B$6:$BE$49,'ADR Raw Data'!T$1,FALSE))/100</f>
        <v>-2.42175926577522E-2</v>
      </c>
      <c r="N51" s="90">
        <f>(VLOOKUP($A50,'ADR Raw Data'!$B$6:$BE$49,'ADR Raw Data'!U$1,FALSE))/100</f>
        <v>7.4865063727582198E-2</v>
      </c>
      <c r="O51" s="90">
        <f>(VLOOKUP($A50,'ADR Raw Data'!$B$6:$BE$49,'ADR Raw Data'!V$1,FALSE))/100</f>
        <v>0.196900960539134</v>
      </c>
      <c r="P51" s="90">
        <f>(VLOOKUP($A50,'ADR Raw Data'!$B$6:$BE$49,'ADR Raw Data'!W$1,FALSE))/100</f>
        <v>0.46830399617044499</v>
      </c>
      <c r="Q51" s="90">
        <f>(VLOOKUP($A50,'ADR Raw Data'!$B$6:$BE$49,'ADR Raw Data'!X$1,FALSE))/100</f>
        <v>1.24603054630907</v>
      </c>
      <c r="R51" s="90">
        <f>(VLOOKUP($A50,'ADR Raw Data'!$B$6:$BE$49,'ADR Raw Data'!Y$1,FALSE))/100</f>
        <v>0.48251129167397006</v>
      </c>
      <c r="S51" s="91">
        <f>(VLOOKUP($A50,'ADR Raw Data'!$B$6:$BE$49,'ADR Raw Data'!AA$1,FALSE))/100</f>
        <v>0.854269380518767</v>
      </c>
      <c r="T51" s="91">
        <f>(VLOOKUP($A50,'ADR Raw Data'!$B$6:$BE$49,'ADR Raw Data'!AB$1,FALSE))/100</f>
        <v>0.57372917282671099</v>
      </c>
      <c r="U51" s="90">
        <f>(VLOOKUP($A50,'ADR Raw Data'!$B$6:$BE$49,'ADR Raw Data'!AC$1,FALSE))/100</f>
        <v>0.72077387935360604</v>
      </c>
      <c r="V51" s="92">
        <f>(VLOOKUP($A50,'ADR Raw Data'!$B$6:$BE$49,'ADR Raw Data'!AE$1,FALSE))/100</f>
        <v>0.58625652033929299</v>
      </c>
      <c r="X51" s="89">
        <f>(VLOOKUP($A50,'RevPAR Raw Data'!$B$6:$BE$43,'RevPAR Raw Data'!T$1,FALSE))/100</f>
        <v>8.7978112065031103E-2</v>
      </c>
      <c r="Y51" s="90">
        <f>(VLOOKUP($A50,'RevPAR Raw Data'!$B$6:$BE$43,'RevPAR Raw Data'!U$1,FALSE))/100</f>
        <v>0.132869114770757</v>
      </c>
      <c r="Z51" s="90">
        <f>(VLOOKUP($A50,'RevPAR Raw Data'!$B$6:$BE$43,'RevPAR Raw Data'!V$1,FALSE))/100</f>
        <v>0.30715736942758098</v>
      </c>
      <c r="AA51" s="90">
        <f>(VLOOKUP($A50,'RevPAR Raw Data'!$B$6:$BE$43,'RevPAR Raw Data'!W$1,FALSE))/100</f>
        <v>0.74001745160505805</v>
      </c>
      <c r="AB51" s="90">
        <f>(VLOOKUP($A50,'RevPAR Raw Data'!$B$6:$BE$43,'RevPAR Raw Data'!X$1,FALSE))/100</f>
        <v>2.15710765225545</v>
      </c>
      <c r="AC51" s="90">
        <f>(VLOOKUP($A50,'RevPAR Raw Data'!$B$6:$BE$43,'RevPAR Raw Data'!Y$1,FALSE))/100</f>
        <v>0.74535735611272302</v>
      </c>
      <c r="AD51" s="91">
        <f>(VLOOKUP($A50,'RevPAR Raw Data'!$B$6:$BE$43,'RevPAR Raw Data'!AA$1,FALSE))/100</f>
        <v>1.5305090935306298</v>
      </c>
      <c r="AE51" s="91">
        <f>(VLOOKUP($A50,'RevPAR Raw Data'!$B$6:$BE$43,'RevPAR Raw Data'!AB$1,FALSE))/100</f>
        <v>0.94171248210648395</v>
      </c>
      <c r="AF51" s="90">
        <f>(VLOOKUP($A50,'RevPAR Raw Data'!$B$6:$BE$43,'RevPAR Raw Data'!AC$1,FALSE))/100</f>
        <v>1.23517942111977</v>
      </c>
      <c r="AG51" s="92">
        <f>(VLOOKUP($A50,'RevPAR Raw Data'!$B$6:$BE$43,'RevPAR Raw Data'!AE$1,FALSE))/100</f>
        <v>0.92966283836171992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0.39534883720930203</v>
      </c>
      <c r="C53" s="118">
        <f>(VLOOKUP($A53,'Occupancy Raw Data'!$B$8:$BE$45,'Occupancy Raw Data'!H$3,FALSE))/100</f>
        <v>0.53875968992248002</v>
      </c>
      <c r="D53" s="118">
        <f>(VLOOKUP($A53,'Occupancy Raw Data'!$B$8:$BE$45,'Occupancy Raw Data'!I$3,FALSE))/100</f>
        <v>0.58333333333333304</v>
      </c>
      <c r="E53" s="118">
        <f>(VLOOKUP($A53,'Occupancy Raw Data'!$B$8:$BE$45,'Occupancy Raw Data'!J$3,FALSE))/100</f>
        <v>0.61886304909560697</v>
      </c>
      <c r="F53" s="118">
        <f>(VLOOKUP($A53,'Occupancy Raw Data'!$B$8:$BE$45,'Occupancy Raw Data'!K$3,FALSE))/100</f>
        <v>0.62273901808785503</v>
      </c>
      <c r="G53" s="119">
        <f>(VLOOKUP($A53,'Occupancy Raw Data'!$B$8:$BE$45,'Occupancy Raw Data'!L$3,FALSE))/100</f>
        <v>0.55180878552971502</v>
      </c>
      <c r="H53" s="99">
        <f>(VLOOKUP($A53,'Occupancy Raw Data'!$B$8:$BE$45,'Occupancy Raw Data'!N$3,FALSE))/100</f>
        <v>0.69186046511627897</v>
      </c>
      <c r="I53" s="99">
        <f>(VLOOKUP($A53,'Occupancy Raw Data'!$B$8:$BE$45,'Occupancy Raw Data'!O$3,FALSE))/100</f>
        <v>0.70090439276485694</v>
      </c>
      <c r="J53" s="119">
        <f>(VLOOKUP($A53,'Occupancy Raw Data'!$B$8:$BE$45,'Occupancy Raw Data'!P$3,FALSE))/100</f>
        <v>0.69638242894056801</v>
      </c>
      <c r="K53" s="120">
        <f>(VLOOKUP($A53,'Occupancy Raw Data'!$B$8:$BE$45,'Occupancy Raw Data'!R$3,FALSE))/100</f>
        <v>0.59311554078995898</v>
      </c>
      <c r="M53" s="121">
        <f>VLOOKUP($A53,'ADR Raw Data'!$B$6:$BE$43,'ADR Raw Data'!G$1,FALSE)</f>
        <v>83.995800653594699</v>
      </c>
      <c r="N53" s="122">
        <f>VLOOKUP($A53,'ADR Raw Data'!$B$6:$BE$43,'ADR Raw Data'!H$1,FALSE)</f>
        <v>90.966258992805706</v>
      </c>
      <c r="O53" s="122">
        <f>VLOOKUP($A53,'ADR Raw Data'!$B$6:$BE$43,'ADR Raw Data'!I$1,FALSE)</f>
        <v>90.500310077519302</v>
      </c>
      <c r="P53" s="122">
        <f>VLOOKUP($A53,'ADR Raw Data'!$B$6:$BE$43,'ADR Raw Data'!J$1,FALSE)</f>
        <v>94.395459290187802</v>
      </c>
      <c r="Q53" s="122">
        <f>VLOOKUP($A53,'ADR Raw Data'!$B$6:$BE$43,'ADR Raw Data'!K$1,FALSE)</f>
        <v>103.772282157676</v>
      </c>
      <c r="R53" s="123">
        <f>VLOOKUP($A53,'ADR Raw Data'!$B$6:$BE$43,'ADR Raw Data'!L$1,FALSE)</f>
        <v>93.528541325216494</v>
      </c>
      <c r="S53" s="122">
        <f>VLOOKUP($A53,'ADR Raw Data'!$B$6:$BE$43,'ADR Raw Data'!N$1,FALSE)</f>
        <v>114.71842203548</v>
      </c>
      <c r="T53" s="122">
        <f>VLOOKUP($A53,'ADR Raw Data'!$B$6:$BE$43,'ADR Raw Data'!O$1,FALSE)</f>
        <v>105.843050691244</v>
      </c>
      <c r="U53" s="123">
        <f>VLOOKUP($A53,'ADR Raw Data'!$B$6:$BE$43,'ADR Raw Data'!P$1,FALSE)</f>
        <v>110.251920222634</v>
      </c>
      <c r="V53" s="124">
        <f>VLOOKUP($A53,'ADR Raw Data'!$B$6:$BE$43,'ADR Raw Data'!R$1,FALSE)</f>
        <v>99.138562315232605</v>
      </c>
      <c r="X53" s="121">
        <f>VLOOKUP($A53,'RevPAR Raw Data'!$B$6:$BE$43,'RevPAR Raw Data'!G$1,FALSE)</f>
        <v>33.207642118862999</v>
      </c>
      <c r="Y53" s="122">
        <f>VLOOKUP($A53,'RevPAR Raw Data'!$B$6:$BE$43,'RevPAR Raw Data'!H$1,FALSE)</f>
        <v>49.008953488372001</v>
      </c>
      <c r="Z53" s="122">
        <f>VLOOKUP($A53,'RevPAR Raw Data'!$B$6:$BE$43,'RevPAR Raw Data'!I$1,FALSE)</f>
        <v>52.791847545219603</v>
      </c>
      <c r="AA53" s="122">
        <f>VLOOKUP($A53,'RevPAR Raw Data'!$B$6:$BE$43,'RevPAR Raw Data'!J$1,FALSE)</f>
        <v>58.417861757105896</v>
      </c>
      <c r="AB53" s="122">
        <f>VLOOKUP($A53,'RevPAR Raw Data'!$B$6:$BE$43,'RevPAR Raw Data'!K$1,FALSE)</f>
        <v>64.6230490956072</v>
      </c>
      <c r="AC53" s="123">
        <f>VLOOKUP($A53,'RevPAR Raw Data'!$B$6:$BE$43,'RevPAR Raw Data'!L$1,FALSE)</f>
        <v>51.609870801033502</v>
      </c>
      <c r="AD53" s="122">
        <f>VLOOKUP($A53,'RevPAR Raw Data'!$B$6:$BE$43,'RevPAR Raw Data'!N$1,FALSE)</f>
        <v>79.369140826873306</v>
      </c>
      <c r="AE53" s="122">
        <f>VLOOKUP($A53,'RevPAR Raw Data'!$B$6:$BE$43,'RevPAR Raw Data'!O$1,FALSE)</f>
        <v>74.185859173126602</v>
      </c>
      <c r="AF53" s="123">
        <f>VLOOKUP($A53,'RevPAR Raw Data'!$B$6:$BE$43,'RevPAR Raw Data'!P$1,FALSE)</f>
        <v>76.777500000000003</v>
      </c>
      <c r="AG53" s="124">
        <f>VLOOKUP($A53,'RevPAR Raw Data'!$B$6:$BE$43,'RevPAR Raw Data'!R$1,FALSE)</f>
        <v>58.800622000738201</v>
      </c>
    </row>
    <row r="54" spans="1:33" x14ac:dyDescent="0.2">
      <c r="A54" s="101" t="s">
        <v>121</v>
      </c>
      <c r="B54" s="89">
        <f>(VLOOKUP($A53,'Occupancy Raw Data'!$B$8:$BE$51,'Occupancy Raw Data'!T$3,FALSE))/100</f>
        <v>0.116788321167883</v>
      </c>
      <c r="C54" s="90">
        <f>(VLOOKUP($A53,'Occupancy Raw Data'!$B$8:$BE$51,'Occupancy Raw Data'!U$3,FALSE))/100</f>
        <v>3.7313432835820802E-2</v>
      </c>
      <c r="D54" s="90">
        <f>(VLOOKUP($A53,'Occupancy Raw Data'!$B$8:$BE$51,'Occupancy Raw Data'!V$3,FALSE))/100</f>
        <v>7.2446555819477398E-2</v>
      </c>
      <c r="E54" s="90">
        <f>(VLOOKUP($A53,'Occupancy Raw Data'!$B$8:$BE$51,'Occupancy Raw Data'!W$3,FALSE))/100</f>
        <v>0.14047619047619</v>
      </c>
      <c r="F54" s="90">
        <f>(VLOOKUP($A53,'Occupancy Raw Data'!$B$8:$BE$51,'Occupancy Raw Data'!X$3,FALSE))/100</f>
        <v>0.23748395378690598</v>
      </c>
      <c r="G54" s="90">
        <f>(VLOOKUP($A53,'Occupancy Raw Data'!$B$8:$BE$51,'Occupancy Raw Data'!Y$3,FALSE))/100</f>
        <v>0.120115394702334</v>
      </c>
      <c r="H54" s="91">
        <f>(VLOOKUP($A53,'Occupancy Raw Data'!$B$8:$BE$51,'Occupancy Raw Data'!AA$3,FALSE))/100</f>
        <v>0.41479524438573301</v>
      </c>
      <c r="I54" s="91">
        <f>(VLOOKUP($A53,'Occupancy Raw Data'!$B$8:$BE$51,'Occupancy Raw Data'!AB$3,FALSE))/100</f>
        <v>0.46820027063599395</v>
      </c>
      <c r="J54" s="90">
        <f>(VLOOKUP($A53,'Occupancy Raw Data'!$B$8:$BE$51,'Occupancy Raw Data'!AC$3,FALSE))/100</f>
        <v>0.441176470588235</v>
      </c>
      <c r="K54" s="92">
        <f>(VLOOKUP($A53,'Occupancy Raw Data'!$B$8:$BE$51,'Occupancy Raw Data'!AE$3,FALSE))/100</f>
        <v>0.21058579770201502</v>
      </c>
      <c r="M54" s="89">
        <f>(VLOOKUP($A53,'ADR Raw Data'!$B$6:$BE$49,'ADR Raw Data'!T$1,FALSE))/100</f>
        <v>4.6908036116173904E-2</v>
      </c>
      <c r="N54" s="90">
        <f>(VLOOKUP($A53,'ADR Raw Data'!$B$6:$BE$49,'ADR Raw Data'!U$1,FALSE))/100</f>
        <v>2.1733543158784001E-2</v>
      </c>
      <c r="O54" s="90">
        <f>(VLOOKUP($A53,'ADR Raw Data'!$B$6:$BE$49,'ADR Raw Data'!V$1,FALSE))/100</f>
        <v>-4.9839933657384802E-3</v>
      </c>
      <c r="P54" s="90">
        <f>(VLOOKUP($A53,'ADR Raw Data'!$B$6:$BE$49,'ADR Raw Data'!W$1,FALSE))/100</f>
        <v>4.6565479070756595E-2</v>
      </c>
      <c r="Q54" s="90">
        <f>(VLOOKUP($A53,'ADR Raw Data'!$B$6:$BE$49,'ADR Raw Data'!X$1,FALSE))/100</f>
        <v>0.15394014825659599</v>
      </c>
      <c r="R54" s="90">
        <f>(VLOOKUP($A53,'ADR Raw Data'!$B$6:$BE$49,'ADR Raw Data'!Y$1,FALSE))/100</f>
        <v>5.52576655512673E-2</v>
      </c>
      <c r="S54" s="91">
        <f>(VLOOKUP($A53,'ADR Raw Data'!$B$6:$BE$49,'ADR Raw Data'!AA$1,FALSE))/100</f>
        <v>0.186688403221413</v>
      </c>
      <c r="T54" s="91">
        <f>(VLOOKUP($A53,'ADR Raw Data'!$B$6:$BE$49,'ADR Raw Data'!AB$1,FALSE))/100</f>
        <v>0.107693174808665</v>
      </c>
      <c r="U54" s="90">
        <f>(VLOOKUP($A53,'ADR Raw Data'!$B$6:$BE$49,'ADR Raw Data'!AC$1,FALSE))/100</f>
        <v>0.14704047412643201</v>
      </c>
      <c r="V54" s="92">
        <f>(VLOOKUP($A53,'ADR Raw Data'!$B$6:$BE$49,'ADR Raw Data'!AE$1,FALSE))/100</f>
        <v>9.2545544953307107E-2</v>
      </c>
      <c r="X54" s="89">
        <f>(VLOOKUP($A53,'RevPAR Raw Data'!$B$6:$BE$43,'RevPAR Raw Data'!T$1,FALSE))/100</f>
        <v>0.16917466807134701</v>
      </c>
      <c r="Y54" s="90">
        <f>(VLOOKUP($A53,'RevPAR Raw Data'!$B$6:$BE$43,'RevPAR Raw Data'!U$1,FALSE))/100</f>
        <v>5.9857929097544602E-2</v>
      </c>
      <c r="Z54" s="90">
        <f>(VLOOKUP($A53,'RevPAR Raw Data'!$B$6:$BE$43,'RevPAR Raw Data'!V$1,FALSE))/100</f>
        <v>6.7101489300164005E-2</v>
      </c>
      <c r="AA54" s="90">
        <f>(VLOOKUP($A53,'RevPAR Raw Data'!$B$6:$BE$43,'RevPAR Raw Data'!W$1,FALSE))/100</f>
        <v>0.19358301065450501</v>
      </c>
      <c r="AB54" s="90">
        <f>(VLOOKUP($A53,'RevPAR Raw Data'!$B$6:$BE$43,'RevPAR Raw Data'!X$1,FALSE))/100</f>
        <v>0.42798241709802098</v>
      </c>
      <c r="AC54" s="90">
        <f>(VLOOKUP($A53,'RevPAR Raw Data'!$B$6:$BE$43,'RevPAR Raw Data'!Y$1,FALSE))/100</f>
        <v>0.18201035656162101</v>
      </c>
      <c r="AD54" s="91">
        <f>(VLOOKUP($A53,'RevPAR Raw Data'!$B$6:$BE$43,'RevPAR Raw Data'!AA$1,FALSE))/100</f>
        <v>0.678921109445355</v>
      </c>
      <c r="AE54" s="91">
        <f>(VLOOKUP($A53,'RevPAR Raw Data'!$B$6:$BE$43,'RevPAR Raw Data'!AB$1,FALSE))/100</f>
        <v>0.62631541903572707</v>
      </c>
      <c r="AF54" s="90">
        <f>(VLOOKUP($A53,'RevPAR Raw Data'!$B$6:$BE$43,'RevPAR Raw Data'!AC$1,FALSE))/100</f>
        <v>0.65308774212338705</v>
      </c>
      <c r="AG54" s="92">
        <f>(VLOOKUP($A53,'RevPAR Raw Data'!$B$6:$BE$43,'RevPAR Raw Data'!AE$1,FALSE))/100</f>
        <v>0.32262012006308199</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0.38482570061517402</v>
      </c>
      <c r="C56" s="118">
        <f>(VLOOKUP($A56,'Occupancy Raw Data'!$B$8:$BE$45,'Occupancy Raw Data'!H$3,FALSE))/100</f>
        <v>0.53041695146958301</v>
      </c>
      <c r="D56" s="118">
        <f>(VLOOKUP($A56,'Occupancy Raw Data'!$B$8:$BE$45,'Occupancy Raw Data'!I$3,FALSE))/100</f>
        <v>0.61968557758031406</v>
      </c>
      <c r="E56" s="118">
        <f>(VLOOKUP($A56,'Occupancy Raw Data'!$B$8:$BE$45,'Occupancy Raw Data'!J$3,FALSE))/100</f>
        <v>0.74490772385509207</v>
      </c>
      <c r="F56" s="118">
        <f>(VLOOKUP($A56,'Occupancy Raw Data'!$B$8:$BE$45,'Occupancy Raw Data'!K$3,FALSE))/100</f>
        <v>0.83964456596035508</v>
      </c>
      <c r="G56" s="118">
        <f>(VLOOKUP($A56,'Occupancy Raw Data'!$B$8:$BE$45,'Occupancy Raw Data'!L$3,FALSE))/100</f>
        <v>0.62389610389610295</v>
      </c>
      <c r="H56" s="99">
        <f>(VLOOKUP($A56,'Occupancy Raw Data'!$B$8:$BE$45,'Occupancy Raw Data'!N$3,FALSE))/100</f>
        <v>0.86056049213943897</v>
      </c>
      <c r="I56" s="99">
        <f>(VLOOKUP($A56,'Occupancy Raw Data'!$B$8:$BE$45,'Occupancy Raw Data'!O$3,FALSE))/100</f>
        <v>0.744360902255639</v>
      </c>
      <c r="J56" s="118">
        <f>(VLOOKUP($A56,'Occupancy Raw Data'!$B$8:$BE$45,'Occupancy Raw Data'!P$3,FALSE))/100</f>
        <v>0.8024606971975391</v>
      </c>
      <c r="K56" s="141">
        <f>(VLOOKUP($A56,'Occupancy Raw Data'!$B$8:$BE$45,'Occupancy Raw Data'!R$3,FALSE))/100</f>
        <v>0.67491455912508502</v>
      </c>
      <c r="M56" s="121">
        <f>VLOOKUP($A56,'ADR Raw Data'!$B$6:$BE$43,'ADR Raw Data'!G$1,FALSE)</f>
        <v>105.241779751332</v>
      </c>
      <c r="N56" s="122">
        <f>VLOOKUP($A56,'ADR Raw Data'!$B$6:$BE$43,'ADR Raw Data'!H$1,FALSE)</f>
        <v>115.10633762886501</v>
      </c>
      <c r="O56" s="122">
        <f>VLOOKUP($A56,'ADR Raw Data'!$B$6:$BE$43,'ADR Raw Data'!I$1,FALSE)</f>
        <v>125.358144716523</v>
      </c>
      <c r="P56" s="122">
        <f>VLOOKUP($A56,'ADR Raw Data'!$B$6:$BE$43,'ADR Raw Data'!J$1,FALSE)</f>
        <v>150.97996696641499</v>
      </c>
      <c r="Q56" s="122">
        <f>VLOOKUP($A56,'ADR Raw Data'!$B$6:$BE$43,'ADR Raw Data'!K$1,FALSE)</f>
        <v>196.30888147183299</v>
      </c>
      <c r="R56" s="123">
        <f>VLOOKUP($A56,'ADR Raw Data'!$B$6:$BE$43,'ADR Raw Data'!L$1,FALSE)</f>
        <v>146.348904859985</v>
      </c>
      <c r="S56" s="122">
        <f>VLOOKUP($A56,'ADR Raw Data'!$B$6:$BE$43,'ADR Raw Data'!N$1,FALSE)</f>
        <v>216.799930103256</v>
      </c>
      <c r="T56" s="122">
        <f>VLOOKUP($A56,'ADR Raw Data'!$B$6:$BE$43,'ADR Raw Data'!O$1,FALSE)</f>
        <v>183.58323232323201</v>
      </c>
      <c r="U56" s="123">
        <f>VLOOKUP($A56,'ADR Raw Data'!$B$6:$BE$43,'ADR Raw Data'!P$1,FALSE)</f>
        <v>201.39405962521201</v>
      </c>
      <c r="V56" s="124">
        <f>VLOOKUP($A56,'ADR Raw Data'!$B$6:$BE$43,'ADR Raw Data'!R$1,FALSE)</f>
        <v>165.04823403454901</v>
      </c>
      <c r="X56" s="121">
        <f>VLOOKUP($A56,'RevPAR Raw Data'!$B$6:$BE$43,'RevPAR Raw Data'!G$1,FALSE)</f>
        <v>40.499741626794197</v>
      </c>
      <c r="Y56" s="122">
        <f>VLOOKUP($A56,'RevPAR Raw Data'!$B$6:$BE$43,'RevPAR Raw Data'!H$1,FALSE)</f>
        <v>61.054352699931599</v>
      </c>
      <c r="Z56" s="122">
        <f>VLOOKUP($A56,'RevPAR Raw Data'!$B$6:$BE$43,'RevPAR Raw Data'!I$1,FALSE)</f>
        <v>77.682634313055303</v>
      </c>
      <c r="AA56" s="122">
        <f>VLOOKUP($A56,'RevPAR Raw Data'!$B$6:$BE$43,'RevPAR Raw Data'!J$1,FALSE)</f>
        <v>112.46614354066899</v>
      </c>
      <c r="AB56" s="122">
        <f>VLOOKUP($A56,'RevPAR Raw Data'!$B$6:$BE$43,'RevPAR Raw Data'!K$1,FALSE)</f>
        <v>164.82968557757999</v>
      </c>
      <c r="AC56" s="123">
        <f>VLOOKUP($A56,'RevPAR Raw Data'!$B$6:$BE$43,'RevPAR Raw Data'!L$1,FALSE)</f>
        <v>91.306511551606206</v>
      </c>
      <c r="AD56" s="122">
        <f>VLOOKUP($A56,'RevPAR Raw Data'!$B$6:$BE$43,'RevPAR Raw Data'!N$1,FALSE)</f>
        <v>186.56945454545399</v>
      </c>
      <c r="AE56" s="122">
        <f>VLOOKUP($A56,'RevPAR Raw Data'!$B$6:$BE$43,'RevPAR Raw Data'!O$1,FALSE)</f>
        <v>136.65218045112701</v>
      </c>
      <c r="AF56" s="123">
        <f>VLOOKUP($A56,'RevPAR Raw Data'!$B$6:$BE$43,'RevPAR Raw Data'!P$1,FALSE)</f>
        <v>161.610817498291</v>
      </c>
      <c r="AG56" s="124">
        <f>VLOOKUP($A56,'RevPAR Raw Data'!$B$6:$BE$43,'RevPAR Raw Data'!R$1,FALSE)</f>
        <v>111.393456107801</v>
      </c>
    </row>
    <row r="57" spans="1:33" ht="17.25" thickBot="1" x14ac:dyDescent="0.25">
      <c r="A57" s="105" t="s">
        <v>121</v>
      </c>
      <c r="B57" s="95">
        <f>(VLOOKUP($A56,'Occupancy Raw Data'!$B$8:$BE$51,'Occupancy Raw Data'!T$3,FALSE))/100</f>
        <v>-6.4583556651302304E-2</v>
      </c>
      <c r="C57" s="96">
        <f>(VLOOKUP($A56,'Occupancy Raw Data'!$B$8:$BE$51,'Occupancy Raw Data'!U$3,FALSE))/100</f>
        <v>-0.11605404015041</v>
      </c>
      <c r="D57" s="96">
        <f>(VLOOKUP($A56,'Occupancy Raw Data'!$B$8:$BE$51,'Occupancy Raw Data'!V$3,FALSE))/100</f>
        <v>-4.6913998914812793E-2</v>
      </c>
      <c r="E57" s="96">
        <f>(VLOOKUP($A56,'Occupancy Raw Data'!$B$8:$BE$51,'Occupancy Raw Data'!W$3,FALSE))/100</f>
        <v>0.127040822000066</v>
      </c>
      <c r="F57" s="96">
        <f>(VLOOKUP($A56,'Occupancy Raw Data'!$B$8:$BE$51,'Occupancy Raw Data'!X$3,FALSE))/100</f>
        <v>0.24744704083861102</v>
      </c>
      <c r="G57" s="96">
        <f>(VLOOKUP($A56,'Occupancy Raw Data'!$B$8:$BE$51,'Occupancy Raw Data'!Y$3,FALSE))/100</f>
        <v>4.13294797687861E-2</v>
      </c>
      <c r="H57" s="97">
        <f>(VLOOKUP($A56,'Occupancy Raw Data'!$B$8:$BE$51,'Occupancy Raw Data'!AA$3,FALSE))/100</f>
        <v>0.33618249874469297</v>
      </c>
      <c r="I57" s="97">
        <f>(VLOOKUP($A56,'Occupancy Raw Data'!$B$8:$BE$51,'Occupancy Raw Data'!AB$3,FALSE))/100</f>
        <v>8.6278463634120894E-2</v>
      </c>
      <c r="J57" s="96">
        <f>(VLOOKUP($A56,'Occupancy Raw Data'!$B$8:$BE$51,'Occupancy Raw Data'!AC$3,FALSE))/100</f>
        <v>0.20735813691177199</v>
      </c>
      <c r="K57" s="98">
        <f>(VLOOKUP($A56,'Occupancy Raw Data'!$B$8:$BE$51,'Occupancy Raw Data'!AE$3,FALSE))/100</f>
        <v>9.2358726074816988E-2</v>
      </c>
      <c r="M57" s="95">
        <f>(VLOOKUP($A56,'ADR Raw Data'!$B$6:$BE$49,'ADR Raw Data'!T$1,FALSE))/100</f>
        <v>-2.9896595925763002E-2</v>
      </c>
      <c r="N57" s="96">
        <f>(VLOOKUP($A56,'ADR Raw Data'!$B$6:$BE$49,'ADR Raw Data'!U$1,FALSE))/100</f>
        <v>-5.43919465517652E-2</v>
      </c>
      <c r="O57" s="96">
        <f>(VLOOKUP($A56,'ADR Raw Data'!$B$6:$BE$49,'ADR Raw Data'!V$1,FALSE))/100</f>
        <v>-3.3859054820016499E-2</v>
      </c>
      <c r="P57" s="96">
        <f>(VLOOKUP($A56,'ADR Raw Data'!$B$6:$BE$49,'ADR Raw Data'!W$1,FALSE))/100</f>
        <v>0.21170169759747101</v>
      </c>
      <c r="Q57" s="96">
        <f>(VLOOKUP($A56,'ADR Raw Data'!$B$6:$BE$49,'ADR Raw Data'!X$1,FALSE))/100</f>
        <v>0.52058960512997998</v>
      </c>
      <c r="R57" s="96">
        <f>(VLOOKUP($A56,'ADR Raw Data'!$B$6:$BE$49,'ADR Raw Data'!Y$1,FALSE))/100</f>
        <v>0.18079340226364501</v>
      </c>
      <c r="S57" s="97">
        <f>(VLOOKUP($A56,'ADR Raw Data'!$B$6:$BE$49,'ADR Raw Data'!AA$1,FALSE))/100</f>
        <v>0.47484522815978897</v>
      </c>
      <c r="T57" s="97">
        <f>(VLOOKUP($A56,'ADR Raw Data'!$B$6:$BE$49,'ADR Raw Data'!AB$1,FALSE))/100</f>
        <v>0.23583509149538698</v>
      </c>
      <c r="U57" s="96">
        <f>(VLOOKUP($A56,'ADR Raw Data'!$B$6:$BE$49,'ADR Raw Data'!AC$1,FALSE))/100</f>
        <v>0.36262838949948306</v>
      </c>
      <c r="V57" s="98">
        <f>(VLOOKUP($A56,'ADR Raw Data'!$B$6:$BE$49,'ADR Raw Data'!AE$1,FALSE))/100</f>
        <v>0.25728353003833798</v>
      </c>
      <c r="X57" s="95">
        <f>(VLOOKUP($A56,'RevPAR Raw Data'!$B$6:$BE$43,'RevPAR Raw Data'!T$1,FALSE))/100</f>
        <v>-9.254932408041279E-2</v>
      </c>
      <c r="Y57" s="96">
        <f>(VLOOKUP($A56,'RevPAR Raw Data'!$B$6:$BE$43,'RevPAR Raw Data'!U$1,FALSE))/100</f>
        <v>-0.16413358155319799</v>
      </c>
      <c r="Z57" s="96">
        <f>(VLOOKUP($A56,'RevPAR Raw Data'!$B$6:$BE$43,'RevPAR Raw Data'!V$1,FALSE))/100</f>
        <v>-7.9184590073746494E-2</v>
      </c>
      <c r="AA57" s="96">
        <f>(VLOOKUP($A56,'RevPAR Raw Data'!$B$6:$BE$43,'RevPAR Raw Data'!W$1,FALSE))/100</f>
        <v>0.36563727727912998</v>
      </c>
      <c r="AB57" s="96">
        <f>(VLOOKUP($A56,'RevPAR Raw Data'!$B$6:$BE$43,'RevPAR Raw Data'!X$1,FALSE))/100</f>
        <v>0.89685500324934597</v>
      </c>
      <c r="AC57" s="96">
        <f>(VLOOKUP($A56,'RevPAR Raw Data'!$B$6:$BE$43,'RevPAR Raw Data'!Y$1,FALSE))/100</f>
        <v>0.229594979293616</v>
      </c>
      <c r="AD57" s="97">
        <f>(VLOOKUP($A56,'RevPAR Raw Data'!$B$6:$BE$43,'RevPAR Raw Data'!AA$1,FALSE))/100</f>
        <v>0.97066238222423395</v>
      </c>
      <c r="AE57" s="97">
        <f>(VLOOKUP($A56,'RevPAR Raw Data'!$B$6:$BE$43,'RevPAR Raw Data'!AB$1,FALSE))/100</f>
        <v>0.34246104449474202</v>
      </c>
      <c r="AF57" s="96">
        <f>(VLOOKUP($A56,'RevPAR Raw Data'!$B$6:$BE$43,'RevPAR Raw Data'!AC$1,FALSE))/100</f>
        <v>0.64518047364918407</v>
      </c>
      <c r="AG57" s="98">
        <f>(VLOOKUP($A56,'RevPAR Raw Data'!$B$6:$BE$43,'RevPAR Raw Data'!AE$1,FALSE))/100</f>
        <v>0.37340463518752798</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0.57424336713675894</v>
      </c>
      <c r="C59" s="118">
        <f>(VLOOKUP($A59,'Occupancy Raw Data'!$B$8:$BE$45,'Occupancy Raw Data'!H$3,FALSE))/100</f>
        <v>0.81458660192302601</v>
      </c>
      <c r="D59" s="118">
        <f>(VLOOKUP($A59,'Occupancy Raw Data'!$B$8:$BE$45,'Occupancy Raw Data'!I$3,FALSE))/100</f>
        <v>0.88400487330288902</v>
      </c>
      <c r="E59" s="118">
        <f>(VLOOKUP($A59,'Occupancy Raw Data'!$B$8:$BE$45,'Occupancy Raw Data'!J$3,FALSE))/100</f>
        <v>0.87280328860295697</v>
      </c>
      <c r="F59" s="118">
        <f>(VLOOKUP($A59,'Occupancy Raw Data'!$B$8:$BE$45,'Occupancy Raw Data'!K$3,FALSE))/100</f>
        <v>0.80317465882497308</v>
      </c>
      <c r="G59" s="119">
        <f>(VLOOKUP($A59,'Occupancy Raw Data'!$B$8:$BE$45,'Occupancy Raw Data'!L$3,FALSE))/100</f>
        <v>0.78976255795812089</v>
      </c>
      <c r="H59" s="99">
        <f>(VLOOKUP($A59,'Occupancy Raw Data'!$B$8:$BE$45,'Occupancy Raw Data'!N$3,FALSE))/100</f>
        <v>0.81385911246285803</v>
      </c>
      <c r="I59" s="99">
        <f>(VLOOKUP($A59,'Occupancy Raw Data'!$B$8:$BE$45,'Occupancy Raw Data'!O$3,FALSE))/100</f>
        <v>0.837708495849804</v>
      </c>
      <c r="J59" s="119">
        <f>(VLOOKUP($A59,'Occupancy Raw Data'!$B$8:$BE$45,'Occupancy Raw Data'!P$3,FALSE))/100</f>
        <v>0.82578380415633101</v>
      </c>
      <c r="K59" s="120">
        <f>(VLOOKUP($A59,'Occupancy Raw Data'!$B$8:$BE$45,'Occupancy Raw Data'!R$3,FALSE))/100</f>
        <v>0.80005434258618091</v>
      </c>
      <c r="M59" s="121">
        <f>VLOOKUP($A59,'ADR Raw Data'!$B$6:$BE$43,'ADR Raw Data'!G$1,FALSE)</f>
        <v>181.189679772879</v>
      </c>
      <c r="N59" s="122">
        <f>VLOOKUP($A59,'ADR Raw Data'!$B$6:$BE$43,'ADR Raw Data'!H$1,FALSE)</f>
        <v>236.32821212219</v>
      </c>
      <c r="O59" s="122">
        <f>VLOOKUP($A59,'ADR Raw Data'!$B$6:$BE$43,'ADR Raw Data'!I$1,FALSE)</f>
        <v>262.66249660410199</v>
      </c>
      <c r="P59" s="122">
        <f>VLOOKUP($A59,'ADR Raw Data'!$B$6:$BE$43,'ADR Raw Data'!J$1,FALSE)</f>
        <v>248.19785095251001</v>
      </c>
      <c r="Q59" s="122">
        <f>VLOOKUP($A59,'ADR Raw Data'!$B$6:$BE$43,'ADR Raw Data'!K$1,FALSE)</f>
        <v>221.41336159764199</v>
      </c>
      <c r="R59" s="123">
        <f>VLOOKUP($A59,'ADR Raw Data'!$B$6:$BE$43,'ADR Raw Data'!L$1,FALSE)</f>
        <v>233.79512904972799</v>
      </c>
      <c r="S59" s="122">
        <f>VLOOKUP($A59,'ADR Raw Data'!$B$6:$BE$43,'ADR Raw Data'!N$1,FALSE)</f>
        <v>203.426413186292</v>
      </c>
      <c r="T59" s="122">
        <f>VLOOKUP($A59,'ADR Raw Data'!$B$6:$BE$43,'ADR Raw Data'!O$1,FALSE)</f>
        <v>208.23347549045201</v>
      </c>
      <c r="U59" s="123">
        <f>VLOOKUP($A59,'ADR Raw Data'!$B$6:$BE$43,'ADR Raw Data'!P$1,FALSE)</f>
        <v>205.864652415498</v>
      </c>
      <c r="V59" s="124">
        <f>VLOOKUP($A59,'ADR Raw Data'!$B$6:$BE$43,'ADR Raw Data'!R$1,FALSE)</f>
        <v>225.55835454250899</v>
      </c>
      <c r="X59" s="121">
        <f>VLOOKUP($A59,'RevPAR Raw Data'!$B$6:$BE$43,'RevPAR Raw Data'!G$1,FALSE)</f>
        <v>104.046971803209</v>
      </c>
      <c r="Y59" s="122">
        <f>VLOOKUP($A59,'RevPAR Raw Data'!$B$6:$BE$43,'RevPAR Raw Data'!H$1,FALSE)</f>
        <v>192.50979525115901</v>
      </c>
      <c r="Z59" s="122">
        <f>VLOOKUP($A59,'RevPAR Raw Data'!$B$6:$BE$43,'RevPAR Raw Data'!I$1,FALSE)</f>
        <v>232.19492703193001</v>
      </c>
      <c r="AA59" s="122">
        <f>VLOOKUP($A59,'RevPAR Raw Data'!$B$6:$BE$43,'RevPAR Raw Data'!J$1,FALSE)</f>
        <v>216.62790053553701</v>
      </c>
      <c r="AB59" s="122">
        <f>VLOOKUP($A59,'RevPAR Raw Data'!$B$6:$BE$43,'RevPAR Raw Data'!K$1,FALSE)</f>
        <v>177.833601160477</v>
      </c>
      <c r="AC59" s="123">
        <f>VLOOKUP($A59,'RevPAR Raw Data'!$B$6:$BE$43,'RevPAR Raw Data'!L$1,FALSE)</f>
        <v>184.642639156462</v>
      </c>
      <c r="AD59" s="122">
        <f>VLOOKUP($A59,'RevPAR Raw Data'!$B$6:$BE$43,'RevPAR Raw Data'!N$1,FALSE)</f>
        <v>165.56044008729799</v>
      </c>
      <c r="AE59" s="122">
        <f>VLOOKUP($A59,'RevPAR Raw Data'!$B$6:$BE$43,'RevPAR Raw Data'!O$1,FALSE)</f>
        <v>174.43895153868399</v>
      </c>
      <c r="AF59" s="123">
        <f>VLOOKUP($A59,'RevPAR Raw Data'!$B$6:$BE$43,'RevPAR Raw Data'!P$1,FALSE)</f>
        <v>169.99969581299101</v>
      </c>
      <c r="AG59" s="124">
        <f>VLOOKUP($A59,'RevPAR Raw Data'!$B$6:$BE$43,'RevPAR Raw Data'!R$1,FALSE)</f>
        <v>180.45894105832801</v>
      </c>
    </row>
    <row r="60" spans="1:33" x14ac:dyDescent="0.2">
      <c r="A60" s="101" t="s">
        <v>121</v>
      </c>
      <c r="B60" s="89">
        <f>(VLOOKUP($A59,'Occupancy Raw Data'!$B$8:$BE$51,'Occupancy Raw Data'!T$3,FALSE))/100</f>
        <v>-4.5913813136638497E-2</v>
      </c>
      <c r="C60" s="90">
        <f>(VLOOKUP($A59,'Occupancy Raw Data'!$B$8:$BE$51,'Occupancy Raw Data'!U$3,FALSE))/100</f>
        <v>-2.9628682958604099E-2</v>
      </c>
      <c r="D60" s="90">
        <f>(VLOOKUP($A59,'Occupancy Raw Data'!$B$8:$BE$51,'Occupancy Raw Data'!V$3,FALSE))/100</f>
        <v>-5.3914681771939497E-2</v>
      </c>
      <c r="E60" s="90">
        <f>(VLOOKUP($A59,'Occupancy Raw Data'!$B$8:$BE$51,'Occupancy Raw Data'!W$3,FALSE))/100</f>
        <v>-7.6763375819695293E-2</v>
      </c>
      <c r="F60" s="90">
        <f>(VLOOKUP($A59,'Occupancy Raw Data'!$B$8:$BE$51,'Occupancy Raw Data'!X$3,FALSE))/100</f>
        <v>-5.9321327659384603E-2</v>
      </c>
      <c r="G60" s="90">
        <f>(VLOOKUP($A59,'Occupancy Raw Data'!$B$8:$BE$51,'Occupancy Raw Data'!Y$3,FALSE))/100</f>
        <v>-5.4157617432442004E-2</v>
      </c>
      <c r="H60" s="91">
        <f>(VLOOKUP($A59,'Occupancy Raw Data'!$B$8:$BE$51,'Occupancy Raw Data'!AA$3,FALSE))/100</f>
        <v>-3.1271182108743398E-2</v>
      </c>
      <c r="I60" s="91">
        <f>(VLOOKUP($A59,'Occupancy Raw Data'!$B$8:$BE$51,'Occupancy Raw Data'!AB$3,FALSE))/100</f>
        <v>-5.4198993299801899E-2</v>
      </c>
      <c r="J60" s="90">
        <f>(VLOOKUP($A59,'Occupancy Raw Data'!$B$8:$BE$51,'Occupancy Raw Data'!AC$3,FALSE))/100</f>
        <v>-4.3037867478750907E-2</v>
      </c>
      <c r="K60" s="92">
        <f>(VLOOKUP($A59,'Occupancy Raw Data'!$B$8:$BE$51,'Occupancy Raw Data'!AE$3,FALSE))/100</f>
        <v>-5.0907170764721801E-2</v>
      </c>
      <c r="M60" s="89">
        <f>(VLOOKUP($A59,'ADR Raw Data'!$B$6:$BE$49,'ADR Raw Data'!T$1,FALSE))/100</f>
        <v>-4.7153755385809598E-2</v>
      </c>
      <c r="N60" s="90">
        <f>(VLOOKUP($A59,'ADR Raw Data'!$B$6:$BE$49,'ADR Raw Data'!U$1,FALSE))/100</f>
        <v>6.4772475800399E-3</v>
      </c>
      <c r="O60" s="90">
        <f>(VLOOKUP($A59,'ADR Raw Data'!$B$6:$BE$49,'ADR Raw Data'!V$1,FALSE))/100</f>
        <v>1.14288783511305E-2</v>
      </c>
      <c r="P60" s="90">
        <f>(VLOOKUP($A59,'ADR Raw Data'!$B$6:$BE$49,'ADR Raw Data'!W$1,FALSE))/100</f>
        <v>-3.1605550583843095E-2</v>
      </c>
      <c r="Q60" s="90">
        <f>(VLOOKUP($A59,'ADR Raw Data'!$B$6:$BE$49,'ADR Raw Data'!X$1,FALSE))/100</f>
        <v>-2.5108604322820298E-2</v>
      </c>
      <c r="R60" s="90">
        <f>(VLOOKUP($A59,'ADR Raw Data'!$B$6:$BE$49,'ADR Raw Data'!Y$1,FALSE))/100</f>
        <v>-1.44940247319361E-2</v>
      </c>
      <c r="S60" s="91">
        <f>(VLOOKUP($A59,'ADR Raw Data'!$B$6:$BE$49,'ADR Raw Data'!AA$1,FALSE))/100</f>
        <v>-9.0609666319499099E-2</v>
      </c>
      <c r="T60" s="91">
        <f>(VLOOKUP($A59,'ADR Raw Data'!$B$6:$BE$49,'ADR Raw Data'!AB$1,FALSE))/100</f>
        <v>-0.10137983304121199</v>
      </c>
      <c r="U60" s="90">
        <f>(VLOOKUP($A59,'ADR Raw Data'!$B$6:$BE$49,'ADR Raw Data'!AC$1,FALSE))/100</f>
        <v>-9.6358121498431898E-2</v>
      </c>
      <c r="V60" s="92">
        <f>(VLOOKUP($A59,'ADR Raw Data'!$B$6:$BE$49,'ADR Raw Data'!AE$1,FALSE))/100</f>
        <v>-3.8043650532956601E-2</v>
      </c>
      <c r="X60" s="89">
        <f>(VLOOKUP($A59,'RevPAR Raw Data'!$B$6:$BE$43,'RevPAR Raw Data'!T$1,FALSE))/100</f>
        <v>-9.0902559808973299E-2</v>
      </c>
      <c r="Y60" s="90">
        <f>(VLOOKUP($A59,'RevPAR Raw Data'!$B$6:$BE$43,'RevPAR Raw Data'!U$1,FALSE))/100</f>
        <v>-2.3343347693557601E-2</v>
      </c>
      <c r="Z60" s="90">
        <f>(VLOOKUP($A59,'RevPAR Raw Data'!$B$6:$BE$43,'RevPAR Raw Data'!V$1,FALSE))/100</f>
        <v>-4.3101987760120399E-2</v>
      </c>
      <c r="AA60" s="90">
        <f>(VLOOKUP($A59,'RevPAR Raw Data'!$B$6:$BE$43,'RevPAR Raw Data'!W$1,FALSE))/100</f>
        <v>-0.10594277764608201</v>
      </c>
      <c r="AB60" s="90">
        <f>(VLOOKUP($A59,'RevPAR Raw Data'!$B$6:$BE$43,'RevPAR Raw Data'!X$1,FALSE))/100</f>
        <v>-8.2940456238101104E-2</v>
      </c>
      <c r="AC60" s="90">
        <f>(VLOOKUP($A59,'RevPAR Raw Data'!$B$6:$BE$43,'RevPAR Raw Data'!Y$1,FALSE))/100</f>
        <v>-6.7866680317889602E-2</v>
      </c>
      <c r="AD60" s="91">
        <f>(VLOOKUP($A59,'RevPAR Raw Data'!$B$6:$BE$43,'RevPAR Raw Data'!AA$1,FALSE))/100</f>
        <v>-0.11904737705195301</v>
      </c>
      <c r="AE60" s="91">
        <f>(VLOOKUP($A59,'RevPAR Raw Data'!$B$6:$BE$43,'RevPAR Raw Data'!AB$1,FALSE))/100</f>
        <v>-0.15008414144927801</v>
      </c>
      <c r="AF60" s="90">
        <f>(VLOOKUP($A59,'RevPAR Raw Data'!$B$6:$BE$43,'RevPAR Raw Data'!AC$1,FALSE))/100</f>
        <v>-0.13524894091363099</v>
      </c>
      <c r="AG60" s="92">
        <f>(VLOOKUP($A59,'RevPAR Raw Data'!$B$6:$BE$43,'RevPAR Raw Data'!AE$1,FALSE))/100</f>
        <v>-8.7014126683483808E-2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0.573346015641513</v>
      </c>
      <c r="C62" s="118">
        <f>(VLOOKUP($A62,'Occupancy Raw Data'!$B$8:$BE$45,'Occupancy Raw Data'!H$3,FALSE))/100</f>
        <v>0.87148594377509991</v>
      </c>
      <c r="D62" s="118">
        <f>(VLOOKUP($A62,'Occupancy Raw Data'!$B$8:$BE$45,'Occupancy Raw Data'!I$3,FALSE))/100</f>
        <v>0.97135912069329899</v>
      </c>
      <c r="E62" s="118">
        <f>(VLOOKUP($A62,'Occupancy Raw Data'!$B$8:$BE$45,'Occupancy Raw Data'!J$3,FALSE))/100</f>
        <v>0.95698583808919802</v>
      </c>
      <c r="F62" s="118">
        <f>(VLOOKUP($A62,'Occupancy Raw Data'!$B$8:$BE$45,'Occupancy Raw Data'!K$3,FALSE))/100</f>
        <v>0.90657366307334597</v>
      </c>
      <c r="G62" s="119">
        <f>(VLOOKUP($A62,'Occupancy Raw Data'!$B$8:$BE$45,'Occupancy Raw Data'!L$3,FALSE))/100</f>
        <v>0.85595011625449102</v>
      </c>
      <c r="H62" s="99">
        <f>(VLOOKUP($A62,'Occupancy Raw Data'!$B$8:$BE$45,'Occupancy Raw Data'!N$3,FALSE))/100</f>
        <v>0.90445994504333105</v>
      </c>
      <c r="I62" s="99">
        <f>(VLOOKUP($A62,'Occupancy Raw Data'!$B$8:$BE$45,'Occupancy Raw Data'!O$3,FALSE))/100</f>
        <v>0.86165715493553097</v>
      </c>
      <c r="J62" s="119">
        <f>(VLOOKUP($A62,'Occupancy Raw Data'!$B$8:$BE$45,'Occupancy Raw Data'!P$3,FALSE))/100</f>
        <v>0.88305854998943101</v>
      </c>
      <c r="K62" s="120">
        <f>(VLOOKUP($A62,'Occupancy Raw Data'!$B$8:$BE$45,'Occupancy Raw Data'!R$3,FALSE))/100</f>
        <v>0.86369538303590299</v>
      </c>
      <c r="M62" s="121">
        <f>VLOOKUP($A62,'ADR Raw Data'!$B$6:$BE$43,'ADR Raw Data'!G$1,FALSE)</f>
        <v>204.99672811059901</v>
      </c>
      <c r="N62" s="122">
        <f>VLOOKUP($A62,'ADR Raw Data'!$B$6:$BE$43,'ADR Raw Data'!H$1,FALSE)</f>
        <v>256.162655833131</v>
      </c>
      <c r="O62" s="122">
        <f>VLOOKUP($A62,'ADR Raw Data'!$B$6:$BE$43,'ADR Raw Data'!I$1,FALSE)</f>
        <v>287.31481558045903</v>
      </c>
      <c r="P62" s="122">
        <f>VLOOKUP($A62,'ADR Raw Data'!$B$6:$BE$43,'ADR Raw Data'!J$1,FALSE)</f>
        <v>280.72785311982301</v>
      </c>
      <c r="Q62" s="122">
        <f>VLOOKUP($A62,'ADR Raw Data'!$B$6:$BE$43,'ADR Raw Data'!K$1,FALSE)</f>
        <v>255.87377360690101</v>
      </c>
      <c r="R62" s="123">
        <f>VLOOKUP($A62,'ADR Raw Data'!$B$6:$BE$43,'ADR Raw Data'!L$1,FALSE)</f>
        <v>261.81036967526802</v>
      </c>
      <c r="S62" s="122">
        <f>VLOOKUP($A62,'ADR Raw Data'!$B$6:$BE$43,'ADR Raw Data'!N$1,FALSE)</f>
        <v>202.91538677260999</v>
      </c>
      <c r="T62" s="122">
        <f>VLOOKUP($A62,'ADR Raw Data'!$B$6:$BE$43,'ADR Raw Data'!O$1,FALSE)</f>
        <v>195.940463633018</v>
      </c>
      <c r="U62" s="123">
        <f>VLOOKUP($A62,'ADR Raw Data'!$B$6:$BE$43,'ADR Raw Data'!P$1,FALSE)</f>
        <v>199.512445694452</v>
      </c>
      <c r="V62" s="124">
        <f>VLOOKUP($A62,'ADR Raw Data'!$B$6:$BE$43,'ADR Raw Data'!R$1,FALSE)</f>
        <v>243.611918330245</v>
      </c>
      <c r="X62" s="121">
        <f>VLOOKUP($A62,'RevPAR Raw Data'!$B$6:$BE$43,'RevPAR Raw Data'!G$1,FALSE)</f>
        <v>117.534057281758</v>
      </c>
      <c r="Y62" s="122">
        <f>VLOOKUP($A62,'RevPAR Raw Data'!$B$6:$BE$43,'RevPAR Raw Data'!H$1,FALSE)</f>
        <v>223.24215387867201</v>
      </c>
      <c r="Z62" s="122">
        <f>VLOOKUP($A62,'RevPAR Raw Data'!$B$6:$BE$43,'RevPAR Raw Data'!I$1,FALSE)</f>
        <v>279.085866624392</v>
      </c>
      <c r="AA62" s="122">
        <f>VLOOKUP($A62,'RevPAR Raw Data'!$B$6:$BE$43,'RevPAR Raw Data'!J$1,FALSE)</f>
        <v>268.65257979285502</v>
      </c>
      <c r="AB62" s="122">
        <f>VLOOKUP($A62,'RevPAR Raw Data'!$B$6:$BE$43,'RevPAR Raw Data'!K$1,FALSE)</f>
        <v>231.96842422320799</v>
      </c>
      <c r="AC62" s="123">
        <f>VLOOKUP($A62,'RevPAR Raw Data'!$B$6:$BE$43,'RevPAR Raw Data'!L$1,FALSE)</f>
        <v>224.09661636017699</v>
      </c>
      <c r="AD62" s="122">
        <f>VLOOKUP($A62,'RevPAR Raw Data'!$B$6:$BE$43,'RevPAR Raw Data'!N$1,FALSE)</f>
        <v>183.528839568801</v>
      </c>
      <c r="AE62" s="122">
        <f>VLOOKUP($A62,'RevPAR Raw Data'!$B$6:$BE$43,'RevPAR Raw Data'!O$1,FALSE)</f>
        <v>168.83350243077501</v>
      </c>
      <c r="AF62" s="123">
        <f>VLOOKUP($A62,'RevPAR Raw Data'!$B$6:$BE$43,'RevPAR Raw Data'!P$1,FALSE)</f>
        <v>176.18117099978801</v>
      </c>
      <c r="AG62" s="124">
        <f>VLOOKUP($A62,'RevPAR Raw Data'!$B$6:$BE$43,'RevPAR Raw Data'!R$1,FALSE)</f>
        <v>210.40648911435201</v>
      </c>
    </row>
    <row r="63" spans="1:33" x14ac:dyDescent="0.2">
      <c r="A63" s="101" t="s">
        <v>121</v>
      </c>
      <c r="B63" s="89">
        <f>(VLOOKUP($A62,'Occupancy Raw Data'!$B$8:$BE$51,'Occupancy Raw Data'!T$3,FALSE))/100</f>
        <v>-0.15745785690532801</v>
      </c>
      <c r="C63" s="90">
        <f>(VLOOKUP($A62,'Occupancy Raw Data'!$B$8:$BE$51,'Occupancy Raw Data'!U$3,FALSE))/100</f>
        <v>-6.9454678217000201E-2</v>
      </c>
      <c r="D63" s="90">
        <f>(VLOOKUP($A62,'Occupancy Raw Data'!$B$8:$BE$51,'Occupancy Raw Data'!V$3,FALSE))/100</f>
        <v>-9.0050663804935403E-3</v>
      </c>
      <c r="E63" s="90">
        <f>(VLOOKUP($A62,'Occupancy Raw Data'!$B$8:$BE$51,'Occupancy Raw Data'!W$3,FALSE))/100</f>
        <v>-2.2742884278181302E-2</v>
      </c>
      <c r="F63" s="90">
        <f>(VLOOKUP($A62,'Occupancy Raw Data'!$B$8:$BE$51,'Occupancy Raw Data'!X$3,FALSE))/100</f>
        <v>-4.58674057585833E-2</v>
      </c>
      <c r="G63" s="90">
        <f>(VLOOKUP($A62,'Occupancy Raw Data'!$B$8:$BE$51,'Occupancy Raw Data'!Y$3,FALSE))/100</f>
        <v>-5.4538377846245698E-2</v>
      </c>
      <c r="H63" s="91">
        <f>(VLOOKUP($A62,'Occupancy Raw Data'!$B$8:$BE$51,'Occupancy Raw Data'!AA$3,FALSE))/100</f>
        <v>-8.3483969823625707E-3</v>
      </c>
      <c r="I63" s="91">
        <f>(VLOOKUP($A62,'Occupancy Raw Data'!$B$8:$BE$51,'Occupancy Raw Data'!AB$3,FALSE))/100</f>
        <v>-7.2179372005189299E-2</v>
      </c>
      <c r="J63" s="90">
        <f>(VLOOKUP($A62,'Occupancy Raw Data'!$B$8:$BE$51,'Occupancy Raw Data'!AC$3,FALSE))/100</f>
        <v>-4.0551959477760705E-2</v>
      </c>
      <c r="K63" s="92">
        <f>(VLOOKUP($A62,'Occupancy Raw Data'!$B$8:$BE$51,'Occupancy Raw Data'!AE$3,FALSE))/100</f>
        <v>-5.0495010837515307E-2</v>
      </c>
      <c r="M63" s="89">
        <f>(VLOOKUP($A62,'ADR Raw Data'!$B$6:$BE$49,'ADR Raw Data'!T$1,FALSE))/100</f>
        <v>-8.0089257774935502E-2</v>
      </c>
      <c r="N63" s="90">
        <f>(VLOOKUP($A62,'ADR Raw Data'!$B$6:$BE$49,'ADR Raw Data'!U$1,FALSE))/100</f>
        <v>-3.8309291017431898E-2</v>
      </c>
      <c r="O63" s="90">
        <f>(VLOOKUP($A62,'ADR Raw Data'!$B$6:$BE$49,'ADR Raw Data'!V$1,FALSE))/100</f>
        <v>3.5105999325214699E-3</v>
      </c>
      <c r="P63" s="90">
        <f>(VLOOKUP($A62,'ADR Raw Data'!$B$6:$BE$49,'ADR Raw Data'!W$1,FALSE))/100</f>
        <v>5.56561619844082E-3</v>
      </c>
      <c r="Q63" s="90">
        <f>(VLOOKUP($A62,'ADR Raw Data'!$B$6:$BE$49,'ADR Raw Data'!X$1,FALSE))/100</f>
        <v>1.05662598087783E-3</v>
      </c>
      <c r="R63" s="90">
        <f>(VLOOKUP($A62,'ADR Raw Data'!$B$6:$BE$49,'ADR Raw Data'!Y$1,FALSE))/100</f>
        <v>-1.0744017270551499E-2</v>
      </c>
      <c r="S63" s="91">
        <f>(VLOOKUP($A62,'ADR Raw Data'!$B$6:$BE$49,'ADR Raw Data'!AA$1,FALSE))/100</f>
        <v>-9.548669700015941E-2</v>
      </c>
      <c r="T63" s="91">
        <f>(VLOOKUP($A62,'ADR Raw Data'!$B$6:$BE$49,'ADR Raw Data'!AB$1,FALSE))/100</f>
        <v>-0.109259406331266</v>
      </c>
      <c r="U63" s="90">
        <f>(VLOOKUP($A62,'ADR Raw Data'!$B$6:$BE$49,'ADR Raw Data'!AC$1,FALSE))/100</f>
        <v>-0.10184540797432699</v>
      </c>
      <c r="V63" s="92">
        <f>(VLOOKUP($A62,'ADR Raw Data'!$B$6:$BE$49,'ADR Raw Data'!AE$1,FALSE))/100</f>
        <v>-3.4673622710075597E-2</v>
      </c>
      <c r="X63" s="89">
        <f>(VLOOKUP($A62,'RevPAR Raw Data'!$B$6:$BE$43,'RevPAR Raw Data'!T$1,FALSE))/100</f>
        <v>-0.22493643178988398</v>
      </c>
      <c r="Y63" s="90">
        <f>(VLOOKUP($A62,'RevPAR Raw Data'!$B$6:$BE$43,'RevPAR Raw Data'!U$1,FALSE))/100</f>
        <v>-0.105103209754094</v>
      </c>
      <c r="Z63" s="90">
        <f>(VLOOKUP($A62,'RevPAR Raw Data'!$B$6:$BE$43,'RevPAR Raw Data'!V$1,FALSE))/100</f>
        <v>-5.5260796333997794E-3</v>
      </c>
      <c r="AA63" s="90">
        <f>(VLOOKUP($A62,'RevPAR Raw Data'!$B$6:$BE$43,'RevPAR Raw Data'!W$1,FALSE))/100</f>
        <v>-1.73038462448784E-2</v>
      </c>
      <c r="AB63" s="90">
        <f>(VLOOKUP($A62,'RevPAR Raw Data'!$B$6:$BE$43,'RevPAR Raw Data'!X$1,FALSE))/100</f>
        <v>-4.4859244470305502E-2</v>
      </c>
      <c r="AC63" s="90">
        <f>(VLOOKUP($A62,'RevPAR Raw Data'!$B$6:$BE$43,'RevPAR Raw Data'!Y$1,FALSE))/100</f>
        <v>-6.4696433843309406E-2</v>
      </c>
      <c r="AD63" s="91">
        <f>(VLOOKUP($A62,'RevPAR Raw Data'!$B$6:$BE$43,'RevPAR Raw Data'!AA$1,FALSE))/100</f>
        <v>-0.10303793312943001</v>
      </c>
      <c r="AE63" s="91">
        <f>(VLOOKUP($A62,'RevPAR Raw Data'!$B$6:$BE$43,'RevPAR Raw Data'!AB$1,FALSE))/100</f>
        <v>-0.173552503001805</v>
      </c>
      <c r="AF63" s="90">
        <f>(VLOOKUP($A62,'RevPAR Raw Data'!$B$6:$BE$43,'RevPAR Raw Data'!AC$1,FALSE))/100</f>
        <v>-0.138267336594917</v>
      </c>
      <c r="AG63" s="92">
        <f>(VLOOKUP($A62,'RevPAR Raw Data'!$B$6:$BE$43,'RevPAR Raw Data'!AE$1,FALSE))/100</f>
        <v>-8.3417788593069808E-2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0.57968659315147908</v>
      </c>
      <c r="C65" s="118">
        <f>(VLOOKUP($A65,'Occupancy Raw Data'!$B$8:$BE$45,'Occupancy Raw Data'!H$3,FALSE))/100</f>
        <v>0.794080092861288</v>
      </c>
      <c r="D65" s="118">
        <f>(VLOOKUP($A65,'Occupancy Raw Data'!$B$8:$BE$45,'Occupancy Raw Data'!I$3,FALSE))/100</f>
        <v>0.90818340104468898</v>
      </c>
      <c r="E65" s="118">
        <f>(VLOOKUP($A65,'Occupancy Raw Data'!$B$8:$BE$45,'Occupancy Raw Data'!J$3,FALSE))/100</f>
        <v>0.90029019152640699</v>
      </c>
      <c r="F65" s="118">
        <f>(VLOOKUP($A65,'Occupancy Raw Data'!$B$8:$BE$45,'Occupancy Raw Data'!K$3,FALSE))/100</f>
        <v>0.83865351131746901</v>
      </c>
      <c r="G65" s="119">
        <f>(VLOOKUP($A65,'Occupancy Raw Data'!$B$8:$BE$45,'Occupancy Raw Data'!L$3,FALSE))/100</f>
        <v>0.80417875798026595</v>
      </c>
      <c r="H65" s="99">
        <f>(VLOOKUP($A65,'Occupancy Raw Data'!$B$8:$BE$45,'Occupancy Raw Data'!N$3,FALSE))/100</f>
        <v>0.83830528148577999</v>
      </c>
      <c r="I65" s="99">
        <f>(VLOOKUP($A65,'Occupancy Raw Data'!$B$8:$BE$45,'Occupancy Raw Data'!O$3,FALSE))/100</f>
        <v>0.85177016831108499</v>
      </c>
      <c r="J65" s="119">
        <f>(VLOOKUP($A65,'Occupancy Raw Data'!$B$8:$BE$45,'Occupancy Raw Data'!P$3,FALSE))/100</f>
        <v>0.84503772489843199</v>
      </c>
      <c r="K65" s="120">
        <f>(VLOOKUP($A65,'Occupancy Raw Data'!$B$8:$BE$45,'Occupancy Raw Data'!R$3,FALSE))/100</f>
        <v>0.81585274852831402</v>
      </c>
      <c r="M65" s="121">
        <f>VLOOKUP($A65,'ADR Raw Data'!$B$6:$BE$43,'ADR Raw Data'!G$1,FALSE)</f>
        <v>159.05143772527001</v>
      </c>
      <c r="N65" s="122">
        <f>VLOOKUP($A65,'ADR Raw Data'!$B$6:$BE$43,'ADR Raw Data'!H$1,FALSE)</f>
        <v>196.382816839643</v>
      </c>
      <c r="O65" s="122">
        <f>VLOOKUP($A65,'ADR Raw Data'!$B$6:$BE$43,'ADR Raw Data'!I$1,FALSE)</f>
        <v>208.76238496932501</v>
      </c>
      <c r="P65" s="122">
        <f>VLOOKUP($A65,'ADR Raw Data'!$B$6:$BE$43,'ADR Raw Data'!J$1,FALSE)</f>
        <v>199.244550025786</v>
      </c>
      <c r="Q65" s="122">
        <f>VLOOKUP($A65,'ADR Raw Data'!$B$6:$BE$43,'ADR Raw Data'!K$1,FALSE)</f>
        <v>182.50444290657401</v>
      </c>
      <c r="R65" s="123">
        <f>VLOOKUP($A65,'ADR Raw Data'!$B$6:$BE$43,'ADR Raw Data'!L$1,FALSE)</f>
        <v>191.54301270207799</v>
      </c>
      <c r="S65" s="122">
        <f>VLOOKUP($A65,'ADR Raw Data'!$B$6:$BE$43,'ADR Raw Data'!N$1,FALSE)</f>
        <v>165.89926336194901</v>
      </c>
      <c r="T65" s="122">
        <f>VLOOKUP($A65,'ADR Raw Data'!$B$6:$BE$43,'ADR Raw Data'!O$1,FALSE)</f>
        <v>156.989645680021</v>
      </c>
      <c r="U65" s="123">
        <f>VLOOKUP($A65,'ADR Raw Data'!$B$6:$BE$43,'ADR Raw Data'!P$1,FALSE)</f>
        <v>161.40896291208699</v>
      </c>
      <c r="V65" s="124">
        <f>VLOOKUP($A65,'ADR Raw Data'!$B$6:$BE$43,'ADR Raw Data'!R$1,FALSE)</f>
        <v>182.62529390243901</v>
      </c>
      <c r="X65" s="121">
        <f>VLOOKUP($A65,'RevPAR Raw Data'!$B$6:$BE$43,'RevPAR Raw Data'!G$1,FALSE)</f>
        <v>92.199986070806702</v>
      </c>
      <c r="Y65" s="122">
        <f>VLOOKUP($A65,'RevPAR Raw Data'!$B$6:$BE$43,'RevPAR Raw Data'!H$1,FALSE)</f>
        <v>155.943685432385</v>
      </c>
      <c r="Z65" s="122">
        <f>VLOOKUP($A65,'RevPAR Raw Data'!$B$6:$BE$43,'RevPAR Raw Data'!I$1,FALSE)</f>
        <v>189.594532791642</v>
      </c>
      <c r="AA65" s="122">
        <f>VLOOKUP($A65,'RevPAR Raw Data'!$B$6:$BE$43,'RevPAR Raw Data'!J$1,FALSE)</f>
        <v>179.377914103308</v>
      </c>
      <c r="AB65" s="122">
        <f>VLOOKUP($A65,'RevPAR Raw Data'!$B$6:$BE$43,'RevPAR Raw Data'!K$1,FALSE)</f>
        <v>153.057991874637</v>
      </c>
      <c r="AC65" s="123">
        <f>VLOOKUP($A65,'RevPAR Raw Data'!$B$6:$BE$43,'RevPAR Raw Data'!L$1,FALSE)</f>
        <v>154.034822054556</v>
      </c>
      <c r="AD65" s="122">
        <f>VLOOKUP($A65,'RevPAR Raw Data'!$B$6:$BE$43,'RevPAR Raw Data'!N$1,FALSE)</f>
        <v>139.074228670922</v>
      </c>
      <c r="AE65" s="122">
        <f>VLOOKUP($A65,'RevPAR Raw Data'!$B$6:$BE$43,'RevPAR Raw Data'!O$1,FALSE)</f>
        <v>133.719096923969</v>
      </c>
      <c r="AF65" s="123">
        <f>VLOOKUP($A65,'RevPAR Raw Data'!$B$6:$BE$43,'RevPAR Raw Data'!P$1,FALSE)</f>
        <v>136.396662797446</v>
      </c>
      <c r="AG65" s="124">
        <f>VLOOKUP($A65,'RevPAR Raw Data'!$B$6:$BE$43,'RevPAR Raw Data'!R$1,FALSE)</f>
        <v>148.99534798109599</v>
      </c>
    </row>
    <row r="66" spans="1:33" x14ac:dyDescent="0.2">
      <c r="A66" s="101" t="s">
        <v>121</v>
      </c>
      <c r="B66" s="89">
        <f>(VLOOKUP($A65,'Occupancy Raw Data'!$B$8:$BE$51,'Occupancy Raw Data'!T$3,FALSE))/100</f>
        <v>-1.17845275381251E-2</v>
      </c>
      <c r="C66" s="90">
        <f>(VLOOKUP($A65,'Occupancy Raw Data'!$B$8:$BE$51,'Occupancy Raw Data'!U$3,FALSE))/100</f>
        <v>-4.0664792831882499E-2</v>
      </c>
      <c r="D66" s="90">
        <f>(VLOOKUP($A65,'Occupancy Raw Data'!$B$8:$BE$51,'Occupancy Raw Data'!V$3,FALSE))/100</f>
        <v>-4.4029280669115101E-2</v>
      </c>
      <c r="E66" s="90">
        <f>(VLOOKUP($A65,'Occupancy Raw Data'!$B$8:$BE$51,'Occupancy Raw Data'!W$3,FALSE))/100</f>
        <v>-5.69969257389326E-2</v>
      </c>
      <c r="F66" s="90">
        <f>(VLOOKUP($A65,'Occupancy Raw Data'!$B$8:$BE$51,'Occupancy Raw Data'!X$3,FALSE))/100</f>
        <v>-8.9321454708527592E-2</v>
      </c>
      <c r="G66" s="90">
        <f>(VLOOKUP($A65,'Occupancy Raw Data'!$B$8:$BE$51,'Occupancy Raw Data'!Y$3,FALSE))/100</f>
        <v>-5.1668644243788801E-2</v>
      </c>
      <c r="H66" s="91">
        <f>(VLOOKUP($A65,'Occupancy Raw Data'!$B$8:$BE$51,'Occupancy Raw Data'!AA$3,FALSE))/100</f>
        <v>-4.1840449460592399E-2</v>
      </c>
      <c r="I66" s="91">
        <f>(VLOOKUP($A65,'Occupancy Raw Data'!$B$8:$BE$51,'Occupancy Raw Data'!AB$3,FALSE))/100</f>
        <v>-6.3382532342313599E-2</v>
      </c>
      <c r="J66" s="90">
        <f>(VLOOKUP($A65,'Occupancy Raw Data'!$B$8:$BE$51,'Occupancy Raw Data'!AC$3,FALSE))/100</f>
        <v>-5.28197433138963E-2</v>
      </c>
      <c r="K66" s="92">
        <f>(VLOOKUP($A65,'Occupancy Raw Data'!$B$8:$BE$51,'Occupancy Raw Data'!AE$3,FALSE))/100</f>
        <v>-5.2009586070860897E-2</v>
      </c>
      <c r="M66" s="89">
        <f>(VLOOKUP($A65,'ADR Raw Data'!$B$6:$BE$49,'ADR Raw Data'!T$1,FALSE))/100</f>
        <v>-3.8268107809990799E-2</v>
      </c>
      <c r="N66" s="90">
        <f>(VLOOKUP($A65,'ADR Raw Data'!$B$6:$BE$49,'ADR Raw Data'!U$1,FALSE))/100</f>
        <v>-5.9987321538191992E-3</v>
      </c>
      <c r="O66" s="90">
        <f>(VLOOKUP($A65,'ADR Raw Data'!$B$6:$BE$49,'ADR Raw Data'!V$1,FALSE))/100</f>
        <v>-8.0876658700945098E-2</v>
      </c>
      <c r="P66" s="90">
        <f>(VLOOKUP($A65,'ADR Raw Data'!$B$6:$BE$49,'ADR Raw Data'!W$1,FALSE))/100</f>
        <v>-0.11934013095690499</v>
      </c>
      <c r="Q66" s="90">
        <f>(VLOOKUP($A65,'ADR Raw Data'!$B$6:$BE$49,'ADR Raw Data'!X$1,FALSE))/100</f>
        <v>-0.101059219427777</v>
      </c>
      <c r="R66" s="90">
        <f>(VLOOKUP($A65,'ADR Raw Data'!$B$6:$BE$49,'ADR Raw Data'!Y$1,FALSE))/100</f>
        <v>-7.6369460858680294E-2</v>
      </c>
      <c r="S66" s="91">
        <f>(VLOOKUP($A65,'ADR Raw Data'!$B$6:$BE$49,'ADR Raw Data'!AA$1,FALSE))/100</f>
        <v>-7.8112126229126097E-2</v>
      </c>
      <c r="T66" s="91">
        <f>(VLOOKUP($A65,'ADR Raw Data'!$B$6:$BE$49,'ADR Raw Data'!AB$1,FALSE))/100</f>
        <v>-0.13102664535508801</v>
      </c>
      <c r="U66" s="90">
        <f>(VLOOKUP($A65,'ADR Raw Data'!$B$6:$BE$49,'ADR Raw Data'!AC$1,FALSE))/100</f>
        <v>-0.104851788626365</v>
      </c>
      <c r="V66" s="92">
        <f>(VLOOKUP($A65,'ADR Raw Data'!$B$6:$BE$49,'ADR Raw Data'!AE$1,FALSE))/100</f>
        <v>-8.3961273529403399E-2</v>
      </c>
      <c r="X66" s="89">
        <f>(VLOOKUP($A65,'RevPAR Raw Data'!$B$6:$BE$43,'RevPAR Raw Data'!T$1,FALSE))/100</f>
        <v>-4.9601663777797199E-2</v>
      </c>
      <c r="Y66" s="90">
        <f>(VLOOKUP($A65,'RevPAR Raw Data'!$B$6:$BE$43,'RevPAR Raw Data'!U$1,FALSE))/100</f>
        <v>-4.6419587785412705E-2</v>
      </c>
      <c r="Z66" s="90">
        <f>(VLOOKUP($A65,'RevPAR Raw Data'!$B$6:$BE$43,'RevPAR Raw Data'!V$1,FALSE))/100</f>
        <v>-0.121344998264536</v>
      </c>
      <c r="AA66" s="90">
        <f>(VLOOKUP($A65,'RevPAR Raw Data'!$B$6:$BE$43,'RevPAR Raw Data'!W$1,FALSE))/100</f>
        <v>-0.16953503611401199</v>
      </c>
      <c r="AB66" s="90">
        <f>(VLOOKUP($A65,'RevPAR Raw Data'!$B$6:$BE$43,'RevPAR Raw Data'!X$1,FALSE))/100</f>
        <v>-0.18135391764530698</v>
      </c>
      <c r="AC66" s="90">
        <f>(VLOOKUP($A65,'RevPAR Raw Data'!$B$6:$BE$43,'RevPAR Raw Data'!Y$1,FALSE))/100</f>
        <v>-0.124092198598272</v>
      </c>
      <c r="AD66" s="91">
        <f>(VLOOKUP($A65,'RevPAR Raw Data'!$B$6:$BE$43,'RevPAR Raw Data'!AA$1,FALSE))/100</f>
        <v>-0.11668432921996899</v>
      </c>
      <c r="AE66" s="91">
        <f>(VLOOKUP($A65,'RevPAR Raw Data'!$B$6:$BE$43,'RevPAR Raw Data'!AB$1,FALSE))/100</f>
        <v>-0.186104377110477</v>
      </c>
      <c r="AF66" s="90">
        <f>(VLOOKUP($A65,'RevPAR Raw Data'!$B$6:$BE$43,'RevPAR Raw Data'!AC$1,FALSE))/100</f>
        <v>-0.15213328737901399</v>
      </c>
      <c r="AG66" s="92">
        <f>(VLOOKUP($A65,'RevPAR Raw Data'!$B$6:$BE$43,'RevPAR Raw Data'!AE$1,FALSE))/100</f>
        <v>-0.13160406851801698</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0.60328096118299401</v>
      </c>
      <c r="C68" s="118">
        <f>(VLOOKUP($A68,'Occupancy Raw Data'!$B$8:$BE$45,'Occupancy Raw Data'!H$3,FALSE))/100</f>
        <v>0.83502772643253198</v>
      </c>
      <c r="D68" s="118">
        <f>(VLOOKUP($A68,'Occupancy Raw Data'!$B$8:$BE$45,'Occupancy Raw Data'!I$3,FALSE))/100</f>
        <v>0.92999075785582208</v>
      </c>
      <c r="E68" s="118">
        <f>(VLOOKUP($A68,'Occupancy Raw Data'!$B$8:$BE$45,'Occupancy Raw Data'!J$3,FALSE))/100</f>
        <v>0.94373844731977796</v>
      </c>
      <c r="F68" s="118">
        <f>(VLOOKUP($A68,'Occupancy Raw Data'!$B$8:$BE$45,'Occupancy Raw Data'!K$3,FALSE))/100</f>
        <v>0.86079020332717104</v>
      </c>
      <c r="G68" s="119">
        <f>(VLOOKUP($A68,'Occupancy Raw Data'!$B$8:$BE$45,'Occupancy Raw Data'!L$3,FALSE))/100</f>
        <v>0.83456561922365902</v>
      </c>
      <c r="H68" s="99">
        <f>(VLOOKUP($A68,'Occupancy Raw Data'!$B$8:$BE$45,'Occupancy Raw Data'!N$3,FALSE))/100</f>
        <v>0.858479667282809</v>
      </c>
      <c r="I68" s="99">
        <f>(VLOOKUP($A68,'Occupancy Raw Data'!$B$8:$BE$45,'Occupancy Raw Data'!O$3,FALSE))/100</f>
        <v>0.84299907578558209</v>
      </c>
      <c r="J68" s="119">
        <f>(VLOOKUP($A68,'Occupancy Raw Data'!$B$8:$BE$45,'Occupancy Raw Data'!P$3,FALSE))/100</f>
        <v>0.85073937153419488</v>
      </c>
      <c r="K68" s="120">
        <f>(VLOOKUP($A68,'Occupancy Raw Data'!$B$8:$BE$45,'Occupancy Raw Data'!R$3,FALSE))/100</f>
        <v>0.83918669131238399</v>
      </c>
      <c r="M68" s="121">
        <f>VLOOKUP($A68,'ADR Raw Data'!$B$6:$BE$43,'ADR Raw Data'!G$1,FALSE)</f>
        <v>157.22900995787001</v>
      </c>
      <c r="N68" s="122">
        <f>VLOOKUP($A68,'ADR Raw Data'!$B$6:$BE$43,'ADR Raw Data'!H$1,FALSE)</f>
        <v>203.32371195351399</v>
      </c>
      <c r="O68" s="122">
        <f>VLOOKUP($A68,'ADR Raw Data'!$B$6:$BE$43,'ADR Raw Data'!I$1,FALSE)</f>
        <v>225.01452049689399</v>
      </c>
      <c r="P68" s="122">
        <f>VLOOKUP($A68,'ADR Raw Data'!$B$6:$BE$43,'ADR Raw Data'!J$1,FALSE)</f>
        <v>215.290734484024</v>
      </c>
      <c r="Q68" s="122">
        <f>VLOOKUP($A68,'ADR Raw Data'!$B$6:$BE$43,'ADR Raw Data'!K$1,FALSE)</f>
        <v>178.97531472285499</v>
      </c>
      <c r="R68" s="123">
        <f>VLOOKUP($A68,'ADR Raw Data'!$B$6:$BE$43,'ADR Raw Data'!L$1,FALSE)</f>
        <v>199.17762043189299</v>
      </c>
      <c r="S68" s="122">
        <f>VLOOKUP($A68,'ADR Raw Data'!$B$6:$BE$43,'ADR Raw Data'!N$1,FALSE)</f>
        <v>158.03989234288699</v>
      </c>
      <c r="T68" s="122">
        <f>VLOOKUP($A68,'ADR Raw Data'!$B$6:$BE$43,'ADR Raw Data'!O$1,FALSE)</f>
        <v>155.617348225298</v>
      </c>
      <c r="U68" s="123">
        <f>VLOOKUP($A68,'ADR Raw Data'!$B$6:$BE$43,'ADR Raw Data'!P$1,FALSE)</f>
        <v>156.839640820206</v>
      </c>
      <c r="V68" s="124">
        <f>VLOOKUP($A68,'ADR Raw Data'!$B$6:$BE$43,'ADR Raw Data'!R$1,FALSE)</f>
        <v>186.91452721837601</v>
      </c>
      <c r="X68" s="121">
        <f>VLOOKUP($A68,'RevPAR Raw Data'!$B$6:$BE$43,'RevPAR Raw Data'!G$1,FALSE)</f>
        <v>94.853268253234702</v>
      </c>
      <c r="Y68" s="122">
        <f>VLOOKUP($A68,'RevPAR Raw Data'!$B$6:$BE$43,'RevPAR Raw Data'!H$1,FALSE)</f>
        <v>169.78093692236499</v>
      </c>
      <c r="Z68" s="122">
        <f>VLOOKUP($A68,'RevPAR Raw Data'!$B$6:$BE$43,'RevPAR Raw Data'!I$1,FALSE)</f>
        <v>209.26142444547099</v>
      </c>
      <c r="AA68" s="122">
        <f>VLOOKUP($A68,'RevPAR Raw Data'!$B$6:$BE$43,'RevPAR Raw Data'!J$1,FALSE)</f>
        <v>203.178143484288</v>
      </c>
      <c r="AB68" s="122">
        <f>VLOOKUP($A68,'RevPAR Raw Data'!$B$6:$BE$43,'RevPAR Raw Data'!K$1,FALSE)</f>
        <v>154.06019755083099</v>
      </c>
      <c r="AC68" s="123">
        <f>VLOOKUP($A68,'RevPAR Raw Data'!$B$6:$BE$43,'RevPAR Raw Data'!L$1,FALSE)</f>
        <v>166.22679413123799</v>
      </c>
      <c r="AD68" s="122">
        <f>VLOOKUP($A68,'RevPAR Raw Data'!$B$6:$BE$43,'RevPAR Raw Data'!N$1,FALSE)</f>
        <v>135.67403419593299</v>
      </c>
      <c r="AE68" s="122">
        <f>VLOOKUP($A68,'RevPAR Raw Data'!$B$6:$BE$43,'RevPAR Raw Data'!O$1,FALSE)</f>
        <v>131.18528073012899</v>
      </c>
      <c r="AF68" s="123">
        <f>VLOOKUP($A68,'RevPAR Raw Data'!$B$6:$BE$43,'RevPAR Raw Data'!P$1,FALSE)</f>
        <v>133.42965746303099</v>
      </c>
      <c r="AG68" s="124">
        <f>VLOOKUP($A68,'RevPAR Raw Data'!$B$6:$BE$43,'RevPAR Raw Data'!R$1,FALSE)</f>
        <v>156.85618365460701</v>
      </c>
    </row>
    <row r="69" spans="1:33" x14ac:dyDescent="0.2">
      <c r="A69" s="101" t="s">
        <v>121</v>
      </c>
      <c r="B69" s="89">
        <f>(VLOOKUP($A68,'Occupancy Raw Data'!$B$8:$BE$51,'Occupancy Raw Data'!T$3,FALSE))/100</f>
        <v>2.6105284997548002E-2</v>
      </c>
      <c r="C69" s="90">
        <f>(VLOOKUP($A68,'Occupancy Raw Data'!$B$8:$BE$51,'Occupancy Raw Data'!U$3,FALSE))/100</f>
        <v>-3.5336285939129901E-2</v>
      </c>
      <c r="D69" s="90">
        <f>(VLOOKUP($A68,'Occupancy Raw Data'!$B$8:$BE$51,'Occupancy Raw Data'!V$3,FALSE))/100</f>
        <v>-2.6513262919102401E-2</v>
      </c>
      <c r="E69" s="90">
        <f>(VLOOKUP($A68,'Occupancy Raw Data'!$B$8:$BE$51,'Occupancy Raw Data'!W$3,FALSE))/100</f>
        <v>-1.71777754973962E-2</v>
      </c>
      <c r="F69" s="90">
        <f>(VLOOKUP($A68,'Occupancy Raw Data'!$B$8:$BE$51,'Occupancy Raw Data'!X$3,FALSE))/100</f>
        <v>-1.98080586446218E-2</v>
      </c>
      <c r="G69" s="90">
        <f>(VLOOKUP($A68,'Occupancy Raw Data'!$B$8:$BE$51,'Occupancy Raw Data'!Y$3,FALSE))/100</f>
        <v>-1.7530707352258902E-2</v>
      </c>
      <c r="H69" s="91">
        <f>(VLOOKUP($A68,'Occupancy Raw Data'!$B$8:$BE$51,'Occupancy Raw Data'!AA$3,FALSE))/100</f>
        <v>9.3450985344440199E-3</v>
      </c>
      <c r="I69" s="91">
        <f>(VLOOKUP($A68,'Occupancy Raw Data'!$B$8:$BE$51,'Occupancy Raw Data'!AB$3,FALSE))/100</f>
        <v>-5.4098613642822098E-2</v>
      </c>
      <c r="J69" s="90">
        <f>(VLOOKUP($A68,'Occupancy Raw Data'!$B$8:$BE$51,'Occupancy Raw Data'!AC$3,FALSE))/100</f>
        <v>-2.3117669558358599E-2</v>
      </c>
      <c r="K69" s="92">
        <f>(VLOOKUP($A68,'Occupancy Raw Data'!$B$8:$BE$51,'Occupancy Raw Data'!AE$3,FALSE))/100</f>
        <v>-1.9155520898249602E-2</v>
      </c>
      <c r="M69" s="89">
        <f>(VLOOKUP($A68,'ADR Raw Data'!$B$6:$BE$49,'ADR Raw Data'!T$1,FALSE))/100</f>
        <v>-2.2529217360315799E-2</v>
      </c>
      <c r="N69" s="90">
        <f>(VLOOKUP($A68,'ADR Raw Data'!$B$6:$BE$49,'ADR Raw Data'!U$1,FALSE))/100</f>
        <v>1.9895649422785801E-2</v>
      </c>
      <c r="O69" s="90">
        <f>(VLOOKUP($A68,'ADR Raw Data'!$B$6:$BE$49,'ADR Raw Data'!V$1,FALSE))/100</f>
        <v>3.5728979183965698E-2</v>
      </c>
      <c r="P69" s="90">
        <f>(VLOOKUP($A68,'ADR Raw Data'!$B$6:$BE$49,'ADR Raw Data'!W$1,FALSE))/100</f>
        <v>-3.9413062360654197E-4</v>
      </c>
      <c r="Q69" s="90">
        <f>(VLOOKUP($A68,'ADR Raw Data'!$B$6:$BE$49,'ADR Raw Data'!X$1,FALSE))/100</f>
        <v>-3.15935808007584E-2</v>
      </c>
      <c r="R69" s="90">
        <f>(VLOOKUP($A68,'ADR Raw Data'!$B$6:$BE$49,'ADR Raw Data'!Y$1,FALSE))/100</f>
        <v>2.5711201871442403E-3</v>
      </c>
      <c r="S69" s="91">
        <f>(VLOOKUP($A68,'ADR Raw Data'!$B$6:$BE$49,'ADR Raw Data'!AA$1,FALSE))/100</f>
        <v>1.97871557612824E-3</v>
      </c>
      <c r="T69" s="91">
        <f>(VLOOKUP($A68,'ADR Raw Data'!$B$6:$BE$49,'ADR Raw Data'!AB$1,FALSE))/100</f>
        <v>-7.215275434156081E-4</v>
      </c>
      <c r="U69" s="90">
        <f>(VLOOKUP($A68,'ADR Raw Data'!$B$6:$BE$49,'ADR Raw Data'!AC$1,FALSE))/100</f>
        <v>8.5652583799372E-4</v>
      </c>
      <c r="V69" s="92">
        <f>(VLOOKUP($A68,'ADR Raw Data'!$B$6:$BE$49,'ADR Raw Data'!AE$1,FALSE))/100</f>
        <v>2.4188011771659203E-3</v>
      </c>
      <c r="X69" s="89">
        <f>(VLOOKUP($A68,'RevPAR Raw Data'!$B$6:$BE$43,'RevPAR Raw Data'!T$1,FALSE))/100</f>
        <v>2.9879359972693896E-3</v>
      </c>
      <c r="Y69" s="90">
        <f>(VLOOKUP($A68,'RevPAR Raw Data'!$B$6:$BE$43,'RevPAR Raw Data'!U$1,FALSE))/100</f>
        <v>-1.61436748732923E-2</v>
      </c>
      <c r="Z69" s="90">
        <f>(VLOOKUP($A68,'RevPAR Raw Data'!$B$6:$BE$43,'RevPAR Raw Data'!V$1,FALSE))/100</f>
        <v>8.2684244459276506E-3</v>
      </c>
      <c r="AA69" s="90">
        <f>(VLOOKUP($A68,'RevPAR Raw Data'!$B$6:$BE$43,'RevPAR Raw Data'!W$1,FALSE))/100</f>
        <v>-1.75651358336338E-2</v>
      </c>
      <c r="AB69" s="90">
        <f>(VLOOKUP($A68,'RevPAR Raw Data'!$B$6:$BE$43,'RevPAR Raw Data'!X$1,FALSE))/100</f>
        <v>-5.0775831944085199E-2</v>
      </c>
      <c r="AC69" s="90">
        <f>(VLOOKUP($A68,'RevPAR Raw Data'!$B$6:$BE$43,'RevPAR Raw Data'!Y$1,FALSE))/100</f>
        <v>-1.5004660720683001E-2</v>
      </c>
      <c r="AD69" s="91">
        <f>(VLOOKUP($A68,'RevPAR Raw Data'!$B$6:$BE$43,'RevPAR Raw Data'!AA$1,FALSE))/100</f>
        <v>1.1342305402602799E-2</v>
      </c>
      <c r="AE69" s="91">
        <f>(VLOOKUP($A68,'RevPAR Raw Data'!$B$6:$BE$43,'RevPAR Raw Data'!AB$1,FALSE))/100</f>
        <v>-5.4781107546433797E-2</v>
      </c>
      <c r="AF69" s="90">
        <f>(VLOOKUP($A68,'RevPAR Raw Data'!$B$6:$BE$43,'RevPAR Raw Data'!AC$1,FALSE))/100</f>
        <v>-2.2280944601655799E-2</v>
      </c>
      <c r="AG69" s="92">
        <f>(VLOOKUP($A68,'RevPAR Raw Data'!$B$6:$BE$43,'RevPAR Raw Data'!AE$1,FALSE))/100</f>
        <v>-1.67830531175816E-2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0.51734860883796996</v>
      </c>
      <c r="C71" s="118">
        <f>(VLOOKUP($A71,'Occupancy Raw Data'!$B$8:$BE$45,'Occupancy Raw Data'!H$3,FALSE))/100</f>
        <v>0.73044189852700403</v>
      </c>
      <c r="D71" s="118">
        <f>(VLOOKUP($A71,'Occupancy Raw Data'!$B$8:$BE$45,'Occupancy Raw Data'!I$3,FALSE))/100</f>
        <v>0.83404255319148901</v>
      </c>
      <c r="E71" s="118">
        <f>(VLOOKUP($A71,'Occupancy Raw Data'!$B$8:$BE$45,'Occupancy Raw Data'!J$3,FALSE))/100</f>
        <v>0.83011456628477898</v>
      </c>
      <c r="F71" s="118">
        <f>(VLOOKUP($A71,'Occupancy Raw Data'!$B$8:$BE$45,'Occupancy Raw Data'!K$3,FALSE))/100</f>
        <v>0.81849427168576094</v>
      </c>
      <c r="G71" s="119">
        <f>(VLOOKUP($A71,'Occupancy Raw Data'!$B$8:$BE$45,'Occupancy Raw Data'!L$3,FALSE))/100</f>
        <v>0.74608837970539998</v>
      </c>
      <c r="H71" s="99">
        <f>(VLOOKUP($A71,'Occupancy Raw Data'!$B$8:$BE$45,'Occupancy Raw Data'!N$3,FALSE))/100</f>
        <v>0.84189852700490908</v>
      </c>
      <c r="I71" s="99">
        <f>(VLOOKUP($A71,'Occupancy Raw Data'!$B$8:$BE$45,'Occupancy Raw Data'!O$3,FALSE))/100</f>
        <v>0.83927986906710306</v>
      </c>
      <c r="J71" s="119">
        <f>(VLOOKUP($A71,'Occupancy Raw Data'!$B$8:$BE$45,'Occupancy Raw Data'!P$3,FALSE))/100</f>
        <v>0.84058919803600607</v>
      </c>
      <c r="K71" s="120">
        <f>(VLOOKUP($A71,'Occupancy Raw Data'!$B$8:$BE$45,'Occupancy Raw Data'!R$3,FALSE))/100</f>
        <v>0.77308861351414504</v>
      </c>
      <c r="M71" s="121">
        <f>VLOOKUP($A71,'ADR Raw Data'!$B$6:$BE$43,'ADR Raw Data'!G$1,FALSE)</f>
        <v>145.52400189813301</v>
      </c>
      <c r="N71" s="122">
        <f>VLOOKUP($A71,'ADR Raw Data'!$B$6:$BE$43,'ADR Raw Data'!H$1,FALSE)</f>
        <v>168.87517140936501</v>
      </c>
      <c r="O71" s="122">
        <f>VLOOKUP($A71,'ADR Raw Data'!$B$6:$BE$43,'ADR Raw Data'!I$1,FALSE)</f>
        <v>180.85050431711099</v>
      </c>
      <c r="P71" s="122">
        <f>VLOOKUP($A71,'ADR Raw Data'!$B$6:$BE$43,'ADR Raw Data'!J$1,FALSE)</f>
        <v>170.75388998422699</v>
      </c>
      <c r="Q71" s="122">
        <f>VLOOKUP($A71,'ADR Raw Data'!$B$6:$BE$43,'ADR Raw Data'!K$1,FALSE)</f>
        <v>165.961791641671</v>
      </c>
      <c r="R71" s="123">
        <f>VLOOKUP($A71,'ADR Raw Data'!$B$6:$BE$43,'ADR Raw Data'!L$1,FALSE)</f>
        <v>168.09301452200199</v>
      </c>
      <c r="S71" s="122">
        <f>VLOOKUP($A71,'ADR Raw Data'!$B$6:$BE$43,'ADR Raw Data'!N$1,FALSE)</f>
        <v>176.935036936236</v>
      </c>
      <c r="T71" s="122">
        <f>VLOOKUP($A71,'ADR Raw Data'!$B$6:$BE$43,'ADR Raw Data'!O$1,FALSE)</f>
        <v>177.815382215288</v>
      </c>
      <c r="U71" s="123">
        <f>VLOOKUP($A71,'ADR Raw Data'!$B$6:$BE$43,'ADR Raw Data'!P$1,FALSE)</f>
        <v>177.37452394859801</v>
      </c>
      <c r="V71" s="124">
        <f>VLOOKUP($A71,'ADR Raw Data'!$B$6:$BE$43,'ADR Raw Data'!R$1,FALSE)</f>
        <v>170.97641584757201</v>
      </c>
      <c r="X71" s="121">
        <f>VLOOKUP($A71,'RevPAR Raw Data'!$B$6:$BE$43,'RevPAR Raw Data'!G$1,FALSE)</f>
        <v>75.286639934533497</v>
      </c>
      <c r="Y71" s="122">
        <f>VLOOKUP($A71,'RevPAR Raw Data'!$B$6:$BE$43,'RevPAR Raw Data'!H$1,FALSE)</f>
        <v>123.35350081833001</v>
      </c>
      <c r="Z71" s="122">
        <f>VLOOKUP($A71,'RevPAR Raw Data'!$B$6:$BE$43,'RevPAR Raw Data'!I$1,FALSE)</f>
        <v>150.837016366612</v>
      </c>
      <c r="AA71" s="122">
        <f>VLOOKUP($A71,'RevPAR Raw Data'!$B$6:$BE$43,'RevPAR Raw Data'!J$1,FALSE)</f>
        <v>141.74529132569501</v>
      </c>
      <c r="AB71" s="122">
        <f>VLOOKUP($A71,'RevPAR Raw Data'!$B$6:$BE$43,'RevPAR Raw Data'!K$1,FALSE)</f>
        <v>135.83877577741401</v>
      </c>
      <c r="AC71" s="123">
        <f>VLOOKUP($A71,'RevPAR Raw Data'!$B$6:$BE$43,'RevPAR Raw Data'!L$1,FALSE)</f>
        <v>125.41224484451701</v>
      </c>
      <c r="AD71" s="122">
        <f>VLOOKUP($A71,'RevPAR Raw Data'!$B$6:$BE$43,'RevPAR Raw Data'!N$1,FALSE)</f>
        <v>148.96134697217599</v>
      </c>
      <c r="AE71" s="122">
        <f>VLOOKUP($A71,'RevPAR Raw Data'!$B$6:$BE$43,'RevPAR Raw Data'!O$1,FALSE)</f>
        <v>149.236870703764</v>
      </c>
      <c r="AF71" s="123">
        <f>VLOOKUP($A71,'RevPAR Raw Data'!$B$6:$BE$43,'RevPAR Raw Data'!P$1,FALSE)</f>
        <v>149.09910883796999</v>
      </c>
      <c r="AG71" s="124">
        <f>VLOOKUP($A71,'RevPAR Raw Data'!$B$6:$BE$43,'RevPAR Raw Data'!R$1,FALSE)</f>
        <v>132.17992027121801</v>
      </c>
    </row>
    <row r="72" spans="1:33" x14ac:dyDescent="0.2">
      <c r="A72" s="101" t="s">
        <v>121</v>
      </c>
      <c r="B72" s="89">
        <f>(VLOOKUP($A71,'Occupancy Raw Data'!$B$8:$BE$51,'Occupancy Raw Data'!T$3,FALSE))/100</f>
        <v>5.0483642887580601E-2</v>
      </c>
      <c r="C72" s="90">
        <f>(VLOOKUP($A71,'Occupancy Raw Data'!$B$8:$BE$51,'Occupancy Raw Data'!U$3,FALSE))/100</f>
        <v>-1.4378377169423799E-2</v>
      </c>
      <c r="D72" s="90">
        <f>(VLOOKUP($A71,'Occupancy Raw Data'!$B$8:$BE$51,'Occupancy Raw Data'!V$3,FALSE))/100</f>
        <v>-5.0398268432527801E-2</v>
      </c>
      <c r="E72" s="90">
        <f>(VLOOKUP($A71,'Occupancy Raw Data'!$B$8:$BE$51,'Occupancy Raw Data'!W$3,FALSE))/100</f>
        <v>-7.7683961017165598E-2</v>
      </c>
      <c r="F72" s="90">
        <f>(VLOOKUP($A71,'Occupancy Raw Data'!$B$8:$BE$51,'Occupancy Raw Data'!X$3,FALSE))/100</f>
        <v>2.7650108954107598E-2</v>
      </c>
      <c r="G72" s="90">
        <f>(VLOOKUP($A71,'Occupancy Raw Data'!$B$8:$BE$51,'Occupancy Raw Data'!Y$3,FALSE))/100</f>
        <v>-2.0468998379484196E-2</v>
      </c>
      <c r="H72" s="91">
        <f>(VLOOKUP($A71,'Occupancy Raw Data'!$B$8:$BE$51,'Occupancy Raw Data'!AA$3,FALSE))/100</f>
        <v>4.2496517460367894E-2</v>
      </c>
      <c r="I72" s="91">
        <f>(VLOOKUP($A71,'Occupancy Raw Data'!$B$8:$BE$51,'Occupancy Raw Data'!AB$3,FALSE))/100</f>
        <v>-3.5103970248111599E-2</v>
      </c>
      <c r="J72" s="90">
        <f>(VLOOKUP($A71,'Occupancy Raw Data'!$B$8:$BE$51,'Occupancy Raw Data'!AC$3,FALSE))/100</f>
        <v>2.2567086135810797E-3</v>
      </c>
      <c r="K72" s="92">
        <f>(VLOOKUP($A71,'Occupancy Raw Data'!$B$8:$BE$51,'Occupancy Raw Data'!AE$3,FALSE))/100</f>
        <v>-1.3520145202025101E-2</v>
      </c>
      <c r="M72" s="89">
        <f>(VLOOKUP($A71,'ADR Raw Data'!$B$6:$BE$49,'ADR Raw Data'!T$1,FALSE))/100</f>
        <v>2.9824721018289903E-2</v>
      </c>
      <c r="N72" s="90">
        <f>(VLOOKUP($A71,'ADR Raw Data'!$B$6:$BE$49,'ADR Raw Data'!U$1,FALSE))/100</f>
        <v>3.4235956397263095E-2</v>
      </c>
      <c r="O72" s="90">
        <f>(VLOOKUP($A71,'ADR Raw Data'!$B$6:$BE$49,'ADR Raw Data'!V$1,FALSE))/100</f>
        <v>4.8851167705170701E-2</v>
      </c>
      <c r="P72" s="90">
        <f>(VLOOKUP($A71,'ADR Raw Data'!$B$6:$BE$49,'ADR Raw Data'!W$1,FALSE))/100</f>
        <v>-2.0456109303137399E-3</v>
      </c>
      <c r="Q72" s="90">
        <f>(VLOOKUP($A71,'ADR Raw Data'!$B$6:$BE$49,'ADR Raw Data'!X$1,FALSE))/100</f>
        <v>3.2837069689791898E-3</v>
      </c>
      <c r="R72" s="90">
        <f>(VLOOKUP($A71,'ADR Raw Data'!$B$6:$BE$49,'ADR Raw Data'!Y$1,FALSE))/100</f>
        <v>1.9699302909222501E-2</v>
      </c>
      <c r="S72" s="91">
        <f>(VLOOKUP($A71,'ADR Raw Data'!$B$6:$BE$49,'ADR Raw Data'!AA$1,FALSE))/100</f>
        <v>-4.87960238897037E-2</v>
      </c>
      <c r="T72" s="91">
        <f>(VLOOKUP($A71,'ADR Raw Data'!$B$6:$BE$49,'ADR Raw Data'!AB$1,FALSE))/100</f>
        <v>-8.7287028160919697E-2</v>
      </c>
      <c r="U72" s="90">
        <f>(VLOOKUP($A71,'ADR Raw Data'!$B$6:$BE$49,'ADR Raw Data'!AC$1,FALSE))/100</f>
        <v>-6.9289035868546109E-2</v>
      </c>
      <c r="V72" s="92">
        <f>(VLOOKUP($A71,'ADR Raw Data'!$B$6:$BE$49,'ADR Raw Data'!AE$1,FALSE))/100</f>
        <v>-1.00624733909324E-2</v>
      </c>
      <c r="X72" s="89">
        <f>(VLOOKUP($A71,'RevPAR Raw Data'!$B$6:$BE$43,'RevPAR Raw Data'!T$1,FALSE))/100</f>
        <v>8.1814024470979602E-2</v>
      </c>
      <c r="Y72" s="90">
        <f>(VLOOKUP($A71,'RevPAR Raw Data'!$B$6:$BE$43,'RevPAR Raw Data'!U$1,FALSE))/100</f>
        <v>1.9365321734003502E-2</v>
      </c>
      <c r="Z72" s="90">
        <f>(VLOOKUP($A71,'RevPAR Raw Data'!$B$6:$BE$43,'RevPAR Raw Data'!V$1,FALSE))/100</f>
        <v>-4.0091149906046706E-3</v>
      </c>
      <c r="AA72" s="90">
        <f>(VLOOKUP($A71,'RevPAR Raw Data'!$B$6:$BE$43,'RevPAR Raw Data'!W$1,FALSE))/100</f>
        <v>-7.9570660787712508E-2</v>
      </c>
      <c r="AB72" s="90">
        <f>(VLOOKUP($A71,'RevPAR Raw Data'!$B$6:$BE$43,'RevPAR Raw Data'!X$1,FALSE))/100</f>
        <v>3.1024610778552501E-2</v>
      </c>
      <c r="AC72" s="90">
        <f>(VLOOKUP($A71,'RevPAR Raw Data'!$B$6:$BE$43,'RevPAR Raw Data'!Y$1,FALSE))/100</f>
        <v>-1.1729204695876199E-3</v>
      </c>
      <c r="AD72" s="91">
        <f>(VLOOKUP($A71,'RevPAR Raw Data'!$B$6:$BE$43,'RevPAR Raw Data'!AA$1,FALSE))/100</f>
        <v>-8.3731675105611497E-3</v>
      </c>
      <c r="AE72" s="91">
        <f>(VLOOKUP($A71,'RevPAR Raw Data'!$B$6:$BE$43,'RevPAR Raw Data'!AB$1,FALSE))/100</f>
        <v>-0.119326877169424</v>
      </c>
      <c r="AF72" s="90">
        <f>(VLOOKUP($A71,'RevPAR Raw Data'!$B$6:$BE$43,'RevPAR Raw Data'!AC$1,FALSE))/100</f>
        <v>-6.71886924190363E-2</v>
      </c>
      <c r="AG72" s="92">
        <f>(VLOOKUP($A71,'RevPAR Raw Data'!$B$6:$BE$43,'RevPAR Raw Data'!AE$1,FALSE))/100</f>
        <v>-2.3446572491620601E-2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0.54063018242122707</v>
      </c>
      <c r="C74" s="118">
        <f>(VLOOKUP($A74,'Occupancy Raw Data'!$B$8:$BE$45,'Occupancy Raw Data'!H$3,FALSE))/100</f>
        <v>0.64731896075179607</v>
      </c>
      <c r="D74" s="118">
        <f>(VLOOKUP($A74,'Occupancy Raw Data'!$B$8:$BE$45,'Occupancy Raw Data'!I$3,FALSE))/100</f>
        <v>0.71763405196240992</v>
      </c>
      <c r="E74" s="118">
        <f>(VLOOKUP($A74,'Occupancy Raw Data'!$B$8:$BE$45,'Occupancy Raw Data'!J$3,FALSE))/100</f>
        <v>0.76395798783858393</v>
      </c>
      <c r="F74" s="118">
        <f>(VLOOKUP($A74,'Occupancy Raw Data'!$B$8:$BE$45,'Occupancy Raw Data'!K$3,FALSE))/100</f>
        <v>0.77048092868988305</v>
      </c>
      <c r="G74" s="119">
        <f>(VLOOKUP($A74,'Occupancy Raw Data'!$B$8:$BE$45,'Occupancy Raw Data'!L$3,FALSE))/100</f>
        <v>0.68800442233278003</v>
      </c>
      <c r="H74" s="99">
        <f>(VLOOKUP($A74,'Occupancy Raw Data'!$B$8:$BE$45,'Occupancy Raw Data'!N$3,FALSE))/100</f>
        <v>0.841901603095632</v>
      </c>
      <c r="I74" s="99">
        <f>(VLOOKUP($A74,'Occupancy Raw Data'!$B$8:$BE$45,'Occupancy Raw Data'!O$3,FALSE))/100</f>
        <v>0.89596462133775501</v>
      </c>
      <c r="J74" s="119">
        <f>(VLOOKUP($A74,'Occupancy Raw Data'!$B$8:$BE$45,'Occupancy Raw Data'!P$3,FALSE))/100</f>
        <v>0.86893311221669411</v>
      </c>
      <c r="K74" s="120">
        <f>(VLOOKUP($A74,'Occupancy Raw Data'!$B$8:$BE$45,'Occupancy Raw Data'!R$3,FALSE))/100</f>
        <v>0.73969833372818394</v>
      </c>
      <c r="M74" s="121">
        <f>VLOOKUP($A74,'ADR Raw Data'!$B$6:$BE$43,'ADR Raw Data'!G$1,FALSE)</f>
        <v>99.191879345603198</v>
      </c>
      <c r="N74" s="122">
        <f>VLOOKUP($A74,'ADR Raw Data'!$B$6:$BE$43,'ADR Raw Data'!H$1,FALSE)</f>
        <v>105.680208368915</v>
      </c>
      <c r="O74" s="122">
        <f>VLOOKUP($A74,'ADR Raw Data'!$B$6:$BE$43,'ADR Raw Data'!I$1,FALSE)</f>
        <v>111.632677553535</v>
      </c>
      <c r="P74" s="122">
        <f>VLOOKUP($A74,'ADR Raw Data'!$B$6:$BE$43,'ADR Raw Data'!J$1,FALSE)</f>
        <v>113.160587554269</v>
      </c>
      <c r="Q74" s="122">
        <f>VLOOKUP($A74,'ADR Raw Data'!$B$6:$BE$43,'ADR Raw Data'!K$1,FALSE)</f>
        <v>112.82556033864201</v>
      </c>
      <c r="R74" s="123">
        <f>VLOOKUP($A74,'ADR Raw Data'!$B$6:$BE$43,'ADR Raw Data'!L$1,FALSE)</f>
        <v>109.16389554877</v>
      </c>
      <c r="S74" s="122">
        <f>VLOOKUP($A74,'ADR Raw Data'!$B$6:$BE$43,'ADR Raw Data'!N$1,FALSE)</f>
        <v>130.21466973079399</v>
      </c>
      <c r="T74" s="122">
        <f>VLOOKUP($A74,'ADR Raw Data'!$B$6:$BE$43,'ADR Raw Data'!O$1,FALSE)</f>
        <v>140.291237660414</v>
      </c>
      <c r="U74" s="123">
        <f>VLOOKUP($A74,'ADR Raw Data'!$B$6:$BE$43,'ADR Raw Data'!P$1,FALSE)</f>
        <v>135.409688911508</v>
      </c>
      <c r="V74" s="124">
        <f>VLOOKUP($A74,'ADR Raw Data'!$B$6:$BE$43,'ADR Raw Data'!R$1,FALSE)</f>
        <v>117.972829781782</v>
      </c>
      <c r="X74" s="121">
        <f>VLOOKUP($A74,'RevPAR Raw Data'!$B$6:$BE$43,'RevPAR Raw Data'!G$1,FALSE)</f>
        <v>53.626123825317798</v>
      </c>
      <c r="Y74" s="122">
        <f>VLOOKUP($A74,'RevPAR Raw Data'!$B$6:$BE$43,'RevPAR Raw Data'!H$1,FALSE)</f>
        <v>68.408802653399604</v>
      </c>
      <c r="Z74" s="122">
        <f>VLOOKUP($A74,'RevPAR Raw Data'!$B$6:$BE$43,'RevPAR Raw Data'!I$1,FALSE)</f>
        <v>80.111410724156897</v>
      </c>
      <c r="AA74" s="122">
        <f>VLOOKUP($A74,'RevPAR Raw Data'!$B$6:$BE$43,'RevPAR Raw Data'!J$1,FALSE)</f>
        <v>86.449934770591398</v>
      </c>
      <c r="AB74" s="122">
        <f>VLOOKUP($A74,'RevPAR Raw Data'!$B$6:$BE$43,'RevPAR Raw Data'!K$1,FALSE)</f>
        <v>86.929942509673793</v>
      </c>
      <c r="AC74" s="123">
        <f>VLOOKUP($A74,'RevPAR Raw Data'!$B$6:$BE$43,'RevPAR Raw Data'!L$1,FALSE)</f>
        <v>75.1052428966279</v>
      </c>
      <c r="AD74" s="122">
        <f>VLOOKUP($A74,'RevPAR Raw Data'!$B$6:$BE$43,'RevPAR Raw Data'!N$1,FALSE)</f>
        <v>109.627939192924</v>
      </c>
      <c r="AE74" s="122">
        <f>VLOOKUP($A74,'RevPAR Raw Data'!$B$6:$BE$43,'RevPAR Raw Data'!O$1,FALSE)</f>
        <v>125.695985627418</v>
      </c>
      <c r="AF74" s="123">
        <f>VLOOKUP($A74,'RevPAR Raw Data'!$B$6:$BE$43,'RevPAR Raw Data'!P$1,FALSE)</f>
        <v>117.661962410171</v>
      </c>
      <c r="AG74" s="124">
        <f>VLOOKUP($A74,'RevPAR Raw Data'!$B$6:$BE$43,'RevPAR Raw Data'!R$1,FALSE)</f>
        <v>87.264305614783197</v>
      </c>
    </row>
    <row r="75" spans="1:33" x14ac:dyDescent="0.2">
      <c r="A75" s="101" t="s">
        <v>121</v>
      </c>
      <c r="B75" s="89">
        <f>(VLOOKUP($A74,'Occupancy Raw Data'!$B$8:$BE$51,'Occupancy Raw Data'!T$3,FALSE))/100</f>
        <v>3.90352406542641E-2</v>
      </c>
      <c r="C75" s="90">
        <f>(VLOOKUP($A74,'Occupancy Raw Data'!$B$8:$BE$51,'Occupancy Raw Data'!U$3,FALSE))/100</f>
        <v>-4.9745731338641505E-2</v>
      </c>
      <c r="D75" s="90">
        <f>(VLOOKUP($A74,'Occupancy Raw Data'!$B$8:$BE$51,'Occupancy Raw Data'!V$3,FALSE))/100</f>
        <v>-9.7877553555567903E-2</v>
      </c>
      <c r="E75" s="90">
        <f>(VLOOKUP($A74,'Occupancy Raw Data'!$B$8:$BE$51,'Occupancy Raw Data'!W$3,FALSE))/100</f>
        <v>-0.119817180289226</v>
      </c>
      <c r="F75" s="90">
        <f>(VLOOKUP($A74,'Occupancy Raw Data'!$B$8:$BE$51,'Occupancy Raw Data'!X$3,FALSE))/100</f>
        <v>-7.5753327714536592E-2</v>
      </c>
      <c r="G75" s="90">
        <f>(VLOOKUP($A74,'Occupancy Raw Data'!$B$8:$BE$51,'Occupancy Raw Data'!Y$3,FALSE))/100</f>
        <v>-6.9913789625525705E-2</v>
      </c>
      <c r="H75" s="91">
        <f>(VLOOKUP($A74,'Occupancy Raw Data'!$B$8:$BE$51,'Occupancy Raw Data'!AA$3,FALSE))/100</f>
        <v>-3.5708933718883902E-2</v>
      </c>
      <c r="I75" s="91">
        <f>(VLOOKUP($A74,'Occupancy Raw Data'!$B$8:$BE$51,'Occupancy Raw Data'!AB$3,FALSE))/100</f>
        <v>-1.78916867870531E-2</v>
      </c>
      <c r="J75" s="90">
        <f>(VLOOKUP($A74,'Occupancy Raw Data'!$B$8:$BE$51,'Occupancy Raw Data'!AC$3,FALSE))/100</f>
        <v>-2.66046666296933E-2</v>
      </c>
      <c r="K75" s="92">
        <f>(VLOOKUP($A74,'Occupancy Raw Data'!$B$8:$BE$51,'Occupancy Raw Data'!AE$3,FALSE))/100</f>
        <v>-5.5814042328920899E-2</v>
      </c>
      <c r="M75" s="89">
        <f>(VLOOKUP($A74,'ADR Raw Data'!$B$6:$BE$49,'ADR Raw Data'!T$1,FALSE))/100</f>
        <v>2.5080160114437401E-2</v>
      </c>
      <c r="N75" s="90">
        <f>(VLOOKUP($A74,'ADR Raw Data'!$B$6:$BE$49,'ADR Raw Data'!U$1,FALSE))/100</f>
        <v>2.6539633826236299E-3</v>
      </c>
      <c r="O75" s="90">
        <f>(VLOOKUP($A74,'ADR Raw Data'!$B$6:$BE$49,'ADR Raw Data'!V$1,FALSE))/100</f>
        <v>-1.60143095823624E-3</v>
      </c>
      <c r="P75" s="90">
        <f>(VLOOKUP($A74,'ADR Raw Data'!$B$6:$BE$49,'ADR Raw Data'!W$1,FALSE))/100</f>
        <v>-2.3738333841937399E-2</v>
      </c>
      <c r="Q75" s="90">
        <f>(VLOOKUP($A74,'ADR Raw Data'!$B$6:$BE$49,'ADR Raw Data'!X$1,FALSE))/100</f>
        <v>-1.4963592567616799E-2</v>
      </c>
      <c r="R75" s="90">
        <f>(VLOOKUP($A74,'ADR Raw Data'!$B$6:$BE$49,'ADR Raw Data'!Y$1,FALSE))/100</f>
        <v>-8.4230360901606498E-3</v>
      </c>
      <c r="S75" s="91">
        <f>(VLOOKUP($A74,'ADR Raw Data'!$B$6:$BE$49,'ADR Raw Data'!AA$1,FALSE))/100</f>
        <v>-2.1376334595967102E-2</v>
      </c>
      <c r="T75" s="91">
        <f>(VLOOKUP($A74,'ADR Raw Data'!$B$6:$BE$49,'ADR Raw Data'!AB$1,FALSE))/100</f>
        <v>2.24031576497369E-2</v>
      </c>
      <c r="U75" s="90">
        <f>(VLOOKUP($A74,'ADR Raw Data'!$B$6:$BE$49,'ADR Raw Data'!AC$1,FALSE))/100</f>
        <v>1.67156368691209E-3</v>
      </c>
      <c r="V75" s="92">
        <f>(VLOOKUP($A74,'ADR Raw Data'!$B$6:$BE$49,'ADR Raw Data'!AE$1,FALSE))/100</f>
        <v>-2.4311331397060599E-3</v>
      </c>
      <c r="X75" s="89">
        <f>(VLOOKUP($A74,'RevPAR Raw Data'!$B$6:$BE$43,'RevPAR Raw Data'!T$1,FALSE))/100</f>
        <v>6.5094410854416196E-2</v>
      </c>
      <c r="Y75" s="90">
        <f>(VLOOKUP($A74,'RevPAR Raw Data'!$B$6:$BE$43,'RevPAR Raw Data'!U$1,FALSE))/100</f>
        <v>-4.7223791305432403E-2</v>
      </c>
      <c r="Z75" s="90">
        <f>(VLOOKUP($A74,'RevPAR Raw Data'!$B$6:$BE$43,'RevPAR Raw Data'!V$1,FALSE))/100</f>
        <v>-9.93222403694239E-2</v>
      </c>
      <c r="AA75" s="90">
        <f>(VLOOKUP($A74,'RevPAR Raw Data'!$B$6:$BE$43,'RevPAR Raw Data'!W$1,FALSE))/100</f>
        <v>-0.14071125390545799</v>
      </c>
      <c r="AB75" s="90">
        <f>(VLOOKUP($A74,'RevPAR Raw Data'!$B$6:$BE$43,'RevPAR Raw Data'!X$1,FALSE))/100</f>
        <v>-8.9583378350592005E-2</v>
      </c>
      <c r="AC75" s="90">
        <f>(VLOOKUP($A74,'RevPAR Raw Data'!$B$6:$BE$43,'RevPAR Raw Data'!Y$1,FALSE))/100</f>
        <v>-7.7747939342470693E-2</v>
      </c>
      <c r="AD75" s="91">
        <f>(VLOOKUP($A74,'RevPAR Raw Data'!$B$6:$BE$43,'RevPAR Raw Data'!AA$1,FALSE))/100</f>
        <v>-5.6321942199611001E-2</v>
      </c>
      <c r="AE75" s="91">
        <f>(VLOOKUP($A74,'RevPAR Raw Data'!$B$6:$BE$43,'RevPAR Raw Data'!AB$1,FALSE))/100</f>
        <v>4.1106405829736698E-3</v>
      </c>
      <c r="AF75" s="90">
        <f>(VLOOKUP($A74,'RevPAR Raw Data'!$B$6:$BE$43,'RevPAR Raw Data'!AC$1,FALSE))/100</f>
        <v>-2.4977574337421801E-2</v>
      </c>
      <c r="AG75" s="92">
        <f>(VLOOKUP($A74,'RevPAR Raw Data'!$B$6:$BE$43,'RevPAR Raw Data'!AE$1,FALSE))/100</f>
        <v>-5.8109484100660198E-2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0.58819720654888497</v>
      </c>
      <c r="C77" s="118">
        <f>(VLOOKUP($A77,'Occupancy Raw Data'!$B$8:$BE$45,'Occupancy Raw Data'!H$3,FALSE))/100</f>
        <v>0.82194061603921897</v>
      </c>
      <c r="D77" s="118">
        <f>(VLOOKUP($A77,'Occupancy Raw Data'!$B$8:$BE$45,'Occupancy Raw Data'!I$3,FALSE))/100</f>
        <v>0.95365831097955711</v>
      </c>
      <c r="E77" s="118">
        <f>(VLOOKUP($A77,'Occupancy Raw Data'!$B$8:$BE$45,'Occupancy Raw Data'!J$3,FALSE))/100</f>
        <v>0.95467579317361895</v>
      </c>
      <c r="F77" s="118">
        <f>(VLOOKUP($A77,'Occupancy Raw Data'!$B$8:$BE$45,'Occupancy Raw Data'!K$3,FALSE))/100</f>
        <v>0.895661825918046</v>
      </c>
      <c r="G77" s="119">
        <f>(VLOOKUP($A77,'Occupancy Raw Data'!$B$8:$BE$45,'Occupancy Raw Data'!L$3,FALSE))/100</f>
        <v>0.84282675053186495</v>
      </c>
      <c r="H77" s="99">
        <f>(VLOOKUP($A77,'Occupancy Raw Data'!$B$8:$BE$45,'Occupancy Raw Data'!N$3,FALSE))/100</f>
        <v>0.89954675793173611</v>
      </c>
      <c r="I77" s="99">
        <f>(VLOOKUP($A77,'Occupancy Raw Data'!$B$8:$BE$45,'Occupancy Raw Data'!O$3,FALSE))/100</f>
        <v>0.85154009804828401</v>
      </c>
      <c r="J77" s="119">
        <f>(VLOOKUP($A77,'Occupancy Raw Data'!$B$8:$BE$45,'Occupancy Raw Data'!P$3,FALSE))/100</f>
        <v>0.87554342799001006</v>
      </c>
      <c r="K77" s="120">
        <f>(VLOOKUP($A77,'Occupancy Raw Data'!$B$8:$BE$45,'Occupancy Raw Data'!R$3,FALSE))/100</f>
        <v>0.85217437266276408</v>
      </c>
      <c r="M77" s="121">
        <f>VLOOKUP($A77,'ADR Raw Data'!$B$6:$BE$43,'ADR Raw Data'!G$1,FALSE)</f>
        <v>119.246667715049</v>
      </c>
      <c r="N77" s="122">
        <f>VLOOKUP($A77,'ADR Raw Data'!$B$6:$BE$43,'ADR Raw Data'!H$1,FALSE)</f>
        <v>157.398166779203</v>
      </c>
      <c r="O77" s="122">
        <f>VLOOKUP($A77,'ADR Raw Data'!$B$6:$BE$43,'ADR Raw Data'!I$1,FALSE)</f>
        <v>183.12379437439299</v>
      </c>
      <c r="P77" s="122">
        <f>VLOOKUP($A77,'ADR Raw Data'!$B$6:$BE$43,'ADR Raw Data'!J$1,FALSE)</f>
        <v>177.230430190872</v>
      </c>
      <c r="Q77" s="122">
        <f>VLOOKUP($A77,'ADR Raw Data'!$B$6:$BE$43,'ADR Raw Data'!K$1,FALSE)</f>
        <v>152.02565217391299</v>
      </c>
      <c r="R77" s="123">
        <f>VLOOKUP($A77,'ADR Raw Data'!$B$6:$BE$43,'ADR Raw Data'!L$1,FALSE)</f>
        <v>161.245761539981</v>
      </c>
      <c r="S77" s="122">
        <f>VLOOKUP($A77,'ADR Raw Data'!$B$6:$BE$43,'ADR Raw Data'!N$1,FALSE)</f>
        <v>130.66544164524399</v>
      </c>
      <c r="T77" s="122">
        <f>VLOOKUP($A77,'ADR Raw Data'!$B$6:$BE$43,'ADR Raw Data'!O$1,FALSE)</f>
        <v>126.42639365631101</v>
      </c>
      <c r="U77" s="123">
        <f>VLOOKUP($A77,'ADR Raw Data'!$B$6:$BE$43,'ADR Raw Data'!P$1,FALSE)</f>
        <v>128.60402514394301</v>
      </c>
      <c r="V77" s="124">
        <f>VLOOKUP($A77,'ADR Raw Data'!$B$6:$BE$43,'ADR Raw Data'!R$1,FALSE)</f>
        <v>151.66379981392399</v>
      </c>
      <c r="X77" s="121">
        <f>VLOOKUP($A77,'RevPAR Raw Data'!$B$6:$BE$43,'RevPAR Raw Data'!G$1,FALSE)</f>
        <v>70.140556840255201</v>
      </c>
      <c r="Y77" s="122">
        <f>VLOOKUP($A77,'RevPAR Raw Data'!$B$6:$BE$43,'RevPAR Raw Data'!H$1,FALSE)</f>
        <v>129.37194616594201</v>
      </c>
      <c r="Z77" s="122">
        <f>VLOOKUP($A77,'RevPAR Raw Data'!$B$6:$BE$43,'RevPAR Raw Data'!I$1,FALSE)</f>
        <v>174.63752844325199</v>
      </c>
      <c r="AA77" s="122">
        <f>VLOOKUP($A77,'RevPAR Raw Data'!$B$6:$BE$43,'RevPAR Raw Data'!J$1,FALSE)</f>
        <v>169.19760151697301</v>
      </c>
      <c r="AB77" s="122">
        <f>VLOOKUP($A77,'RevPAR Raw Data'!$B$6:$BE$43,'RevPAR Raw Data'!K$1,FALSE)</f>
        <v>136.16357321246801</v>
      </c>
      <c r="AC77" s="123">
        <f>VLOOKUP($A77,'RevPAR Raw Data'!$B$6:$BE$43,'RevPAR Raw Data'!L$1,FALSE)</f>
        <v>135.90224123577801</v>
      </c>
      <c r="AD77" s="122">
        <f>VLOOKUP($A77,'RevPAR Raw Data'!$B$6:$BE$43,'RevPAR Raw Data'!N$1,FALSE)</f>
        <v>117.539674405697</v>
      </c>
      <c r="AE77" s="122">
        <f>VLOOKUP($A77,'RevPAR Raw Data'!$B$6:$BE$43,'RevPAR Raw Data'!O$1,FALSE)</f>
        <v>107.657143649986</v>
      </c>
      <c r="AF77" s="123">
        <f>VLOOKUP($A77,'RevPAR Raw Data'!$B$6:$BE$43,'RevPAR Raw Data'!P$1,FALSE)</f>
        <v>112.598409027842</v>
      </c>
      <c r="AG77" s="124">
        <f>VLOOKUP($A77,'RevPAR Raw Data'!$B$6:$BE$43,'RevPAR Raw Data'!R$1,FALSE)</f>
        <v>129.24400346208199</v>
      </c>
    </row>
    <row r="78" spans="1:33" x14ac:dyDescent="0.2">
      <c r="A78" s="101" t="s">
        <v>121</v>
      </c>
      <c r="B78" s="89">
        <f>(VLOOKUP($A77,'Occupancy Raw Data'!$B$8:$BE$51,'Occupancy Raw Data'!T$3,FALSE))/100</f>
        <v>-1.7621205412175201E-2</v>
      </c>
      <c r="C78" s="90">
        <f>(VLOOKUP($A77,'Occupancy Raw Data'!$B$8:$BE$51,'Occupancy Raw Data'!U$3,FALSE))/100</f>
        <v>-7.8790349321130104E-2</v>
      </c>
      <c r="D78" s="90">
        <f>(VLOOKUP($A77,'Occupancy Raw Data'!$B$8:$BE$51,'Occupancy Raw Data'!V$3,FALSE))/100</f>
        <v>-2.12747357528719E-2</v>
      </c>
      <c r="E78" s="90">
        <f>(VLOOKUP($A77,'Occupancy Raw Data'!$B$8:$BE$51,'Occupancy Raw Data'!W$3,FALSE))/100</f>
        <v>-2.1754256256192001E-2</v>
      </c>
      <c r="F78" s="90">
        <f>(VLOOKUP($A77,'Occupancy Raw Data'!$B$8:$BE$51,'Occupancy Raw Data'!X$3,FALSE))/100</f>
        <v>-2.9692018412491403E-2</v>
      </c>
      <c r="G78" s="90">
        <f>(VLOOKUP($A77,'Occupancy Raw Data'!$B$8:$BE$51,'Occupancy Raw Data'!Y$3,FALSE))/100</f>
        <v>-3.4419395758772404E-2</v>
      </c>
      <c r="H78" s="91">
        <f>(VLOOKUP($A77,'Occupancy Raw Data'!$B$8:$BE$51,'Occupancy Raw Data'!AA$3,FALSE))/100</f>
        <v>6.0147783355658201E-2</v>
      </c>
      <c r="I78" s="91">
        <f>(VLOOKUP($A77,'Occupancy Raw Data'!$B$8:$BE$51,'Occupancy Raw Data'!AB$3,FALSE))/100</f>
        <v>-2.4776131056489698E-2</v>
      </c>
      <c r="J78" s="90">
        <f>(VLOOKUP($A77,'Occupancy Raw Data'!$B$8:$BE$51,'Occupancy Raw Data'!AC$3,FALSE))/100</f>
        <v>1.7077555688229999E-2</v>
      </c>
      <c r="K78" s="92">
        <f>(VLOOKUP($A77,'Occupancy Raw Data'!$B$8:$BE$51,'Occupancy Raw Data'!AE$3,FALSE))/100</f>
        <v>-1.98513746118858E-2</v>
      </c>
      <c r="M78" s="89">
        <f>(VLOOKUP($A77,'ADR Raw Data'!$B$6:$BE$49,'ADR Raw Data'!T$1,FALSE))/100</f>
        <v>-3.4403554324161901E-3</v>
      </c>
      <c r="N78" s="90">
        <f>(VLOOKUP($A77,'ADR Raw Data'!$B$6:$BE$49,'ADR Raw Data'!U$1,FALSE))/100</f>
        <v>6.1526149230694905E-3</v>
      </c>
      <c r="O78" s="90">
        <f>(VLOOKUP($A77,'ADR Raw Data'!$B$6:$BE$49,'ADR Raw Data'!V$1,FALSE))/100</f>
        <v>3.2161019130416101E-2</v>
      </c>
      <c r="P78" s="90">
        <f>(VLOOKUP($A77,'ADR Raw Data'!$B$6:$BE$49,'ADR Raw Data'!W$1,FALSE))/100</f>
        <v>1.7893792099121699E-2</v>
      </c>
      <c r="Q78" s="90">
        <f>(VLOOKUP($A77,'ADR Raw Data'!$B$6:$BE$49,'ADR Raw Data'!X$1,FALSE))/100</f>
        <v>5.9267043398831595E-3</v>
      </c>
      <c r="R78" s="90">
        <f>(VLOOKUP($A77,'ADR Raw Data'!$B$6:$BE$49,'ADR Raw Data'!Y$1,FALSE))/100</f>
        <v>1.47260424580457E-2</v>
      </c>
      <c r="S78" s="91">
        <f>(VLOOKUP($A77,'ADR Raw Data'!$B$6:$BE$49,'ADR Raw Data'!AA$1,FALSE))/100</f>
        <v>1.9423391226349201E-2</v>
      </c>
      <c r="T78" s="91">
        <f>(VLOOKUP($A77,'ADR Raw Data'!$B$6:$BE$49,'ADR Raw Data'!AB$1,FALSE))/100</f>
        <v>1.56660673554085E-2</v>
      </c>
      <c r="U78" s="90">
        <f>(VLOOKUP($A77,'ADR Raw Data'!$B$6:$BE$49,'ADR Raw Data'!AC$1,FALSE))/100</f>
        <v>1.8245801936959002E-2</v>
      </c>
      <c r="V78" s="92">
        <f>(VLOOKUP($A77,'ADR Raw Data'!$B$6:$BE$49,'ADR Raw Data'!AE$1,FALSE))/100</f>
        <v>1.32418759015297E-2</v>
      </c>
      <c r="X78" s="89">
        <f>(VLOOKUP($A77,'RevPAR Raw Data'!$B$6:$BE$43,'RevPAR Raw Data'!T$1,FALSE))/100</f>
        <v>-2.1000937634825897E-2</v>
      </c>
      <c r="Y78" s="90">
        <f>(VLOOKUP($A77,'RevPAR Raw Data'!$B$6:$BE$43,'RevPAR Raw Data'!U$1,FALSE))/100</f>
        <v>-7.3122501077087593E-2</v>
      </c>
      <c r="Z78" s="90">
        <f>(VLOOKUP($A77,'RevPAR Raw Data'!$B$6:$BE$43,'RevPAR Raw Data'!V$1,FALSE))/100</f>
        <v>1.0202066194001401E-2</v>
      </c>
      <c r="AA78" s="90">
        <f>(VLOOKUP($A77,'RevPAR Raw Data'!$B$6:$BE$43,'RevPAR Raw Data'!W$1,FALSE))/100</f>
        <v>-4.2497302957895597E-3</v>
      </c>
      <c r="AB78" s="90">
        <f>(VLOOKUP($A77,'RevPAR Raw Data'!$B$6:$BE$43,'RevPAR Raw Data'!X$1,FALSE))/100</f>
        <v>-2.39412898869935E-2</v>
      </c>
      <c r="AC78" s="90">
        <f>(VLOOKUP($A77,'RevPAR Raw Data'!$B$6:$BE$43,'RevPAR Raw Data'!Y$1,FALSE))/100</f>
        <v>-2.02002147840506E-2</v>
      </c>
      <c r="AD78" s="91">
        <f>(VLOOKUP($A77,'RevPAR Raw Data'!$B$6:$BE$43,'RevPAR Raw Data'!AA$1,FALSE))/100</f>
        <v>8.0739448509522097E-2</v>
      </c>
      <c r="AE78" s="91">
        <f>(VLOOKUP($A77,'RevPAR Raw Data'!$B$6:$BE$43,'RevPAR Raw Data'!AB$1,FALSE))/100</f>
        <v>-9.4982082390186202E-3</v>
      </c>
      <c r="AF78" s="90">
        <f>(VLOOKUP($A77,'RevPAR Raw Data'!$B$6:$BE$43,'RevPAR Raw Data'!AC$1,FALSE))/100</f>
        <v>3.5634951323843797E-2</v>
      </c>
      <c r="AG78" s="92">
        <f>(VLOOKUP($A77,'RevPAR Raw Data'!$B$6:$BE$43,'RevPAR Raw Data'!AE$1,FALSE))/100</f>
        <v>-6.8723681494414404E-3</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0.50844205679201804</v>
      </c>
      <c r="C80" s="118">
        <f>(VLOOKUP($A80,'Occupancy Raw Data'!$B$8:$BE$45,'Occupancy Raw Data'!H$3,FALSE))/100</f>
        <v>0.57536454336147302</v>
      </c>
      <c r="D80" s="118">
        <f>(VLOOKUP($A80,'Occupancy Raw Data'!$B$8:$BE$45,'Occupancy Raw Data'!I$3,FALSE))/100</f>
        <v>0.60977232028651795</v>
      </c>
      <c r="E80" s="118">
        <f>(VLOOKUP($A80,'Occupancy Raw Data'!$B$8:$BE$45,'Occupancy Raw Data'!J$3,FALSE))/100</f>
        <v>0.62926579687899697</v>
      </c>
      <c r="F80" s="118">
        <f>(VLOOKUP($A80,'Occupancy Raw Data'!$B$8:$BE$45,'Occupancy Raw Data'!K$3,FALSE))/100</f>
        <v>0.67257610642107901</v>
      </c>
      <c r="G80" s="119">
        <f>(VLOOKUP($A80,'Occupancy Raw Data'!$B$8:$BE$45,'Occupancy Raw Data'!L$3,FALSE))/100</f>
        <v>0.59908416474801696</v>
      </c>
      <c r="H80" s="99">
        <f>(VLOOKUP($A80,'Occupancy Raw Data'!$B$8:$BE$45,'Occupancy Raw Data'!N$3,FALSE))/100</f>
        <v>0.81486313635200802</v>
      </c>
      <c r="I80" s="99">
        <f>(VLOOKUP($A80,'Occupancy Raw Data'!$B$8:$BE$45,'Occupancy Raw Data'!O$3,FALSE))/100</f>
        <v>0.79130212330519301</v>
      </c>
      <c r="J80" s="119">
        <f>(VLOOKUP($A80,'Occupancy Raw Data'!$B$8:$BE$45,'Occupancy Raw Data'!P$3,FALSE))/100</f>
        <v>0.80308262982860001</v>
      </c>
      <c r="K80" s="120">
        <f>(VLOOKUP($A80,'Occupancy Raw Data'!$B$8:$BE$45,'Occupancy Raw Data'!R$3,FALSE))/100</f>
        <v>0.65736944048532608</v>
      </c>
      <c r="M80" s="121">
        <f>VLOOKUP($A80,'ADR Raw Data'!$B$6:$BE$43,'ADR Raw Data'!G$1,FALSE)</f>
        <v>107.769198027672</v>
      </c>
      <c r="N80" s="122">
        <f>VLOOKUP($A80,'ADR Raw Data'!$B$6:$BE$43,'ADR Raw Data'!H$1,FALSE)</f>
        <v>112.121366417678</v>
      </c>
      <c r="O80" s="122">
        <f>VLOOKUP($A80,'ADR Raw Data'!$B$6:$BE$43,'ADR Raw Data'!I$1,FALSE)</f>
        <v>115.642466462493</v>
      </c>
      <c r="P80" s="122">
        <f>VLOOKUP($A80,'ADR Raw Data'!$B$6:$BE$43,'ADR Raw Data'!J$1,FALSE)</f>
        <v>115.38606057403</v>
      </c>
      <c r="Q80" s="122">
        <f>VLOOKUP($A80,'ADR Raw Data'!$B$6:$BE$43,'ADR Raw Data'!K$1,FALSE)</f>
        <v>123.58337653949999</v>
      </c>
      <c r="R80" s="123">
        <f>VLOOKUP($A80,'ADR Raw Data'!$B$6:$BE$43,'ADR Raw Data'!L$1,FALSE)</f>
        <v>115.358867582478</v>
      </c>
      <c r="S80" s="122">
        <f>VLOOKUP($A80,'ADR Raw Data'!$B$6:$BE$43,'ADR Raw Data'!N$1,FALSE)</f>
        <v>160.58806693874899</v>
      </c>
      <c r="T80" s="122">
        <f>VLOOKUP($A80,'ADR Raw Data'!$B$6:$BE$43,'ADR Raw Data'!O$1,FALSE)</f>
        <v>159.15887561748301</v>
      </c>
      <c r="U80" s="123">
        <f>VLOOKUP($A80,'ADR Raw Data'!$B$6:$BE$43,'ADR Raw Data'!P$1,FALSE)</f>
        <v>159.88395375965499</v>
      </c>
      <c r="V80" s="124">
        <f>VLOOKUP($A80,'ADR Raw Data'!$B$6:$BE$43,'ADR Raw Data'!R$1,FALSE)</f>
        <v>130.90017123407199</v>
      </c>
      <c r="X80" s="121">
        <f>VLOOKUP($A80,'RevPAR Raw Data'!$B$6:$BE$43,'RevPAR Raw Data'!G$1,FALSE)</f>
        <v>54.794392704016303</v>
      </c>
      <c r="Y80" s="122">
        <f>VLOOKUP($A80,'RevPAR Raw Data'!$B$6:$BE$43,'RevPAR Raw Data'!H$1,FALSE)</f>
        <v>64.510658789971799</v>
      </c>
      <c r="Z80" s="122">
        <f>VLOOKUP($A80,'RevPAR Raw Data'!$B$6:$BE$43,'RevPAR Raw Data'!I$1,FALSE)</f>
        <v>70.515575098490601</v>
      </c>
      <c r="AA80" s="122">
        <f>VLOOKUP($A80,'RevPAR Raw Data'!$B$6:$BE$43,'RevPAR Raw Data'!J$1,FALSE)</f>
        <v>72.608501355845405</v>
      </c>
      <c r="AB80" s="122">
        <f>VLOOKUP($A80,'RevPAR Raw Data'!$B$6:$BE$43,'RevPAR Raw Data'!K$1,FALSE)</f>
        <v>83.119226211307193</v>
      </c>
      <c r="AC80" s="123">
        <f>VLOOKUP($A80,'RevPAR Raw Data'!$B$6:$BE$43,'RevPAR Raw Data'!L$1,FALSE)</f>
        <v>69.109670831926294</v>
      </c>
      <c r="AD80" s="122">
        <f>VLOOKUP($A80,'RevPAR Raw Data'!$B$6:$BE$43,'RevPAR Raw Data'!N$1,FALSE)</f>
        <v>130.85729588641499</v>
      </c>
      <c r="AE80" s="122">
        <f>VLOOKUP($A80,'RevPAR Raw Data'!$B$6:$BE$43,'RevPAR Raw Data'!O$1,FALSE)</f>
        <v>125.942756218981</v>
      </c>
      <c r="AF80" s="123">
        <f>VLOOKUP($A80,'RevPAR Raw Data'!$B$6:$BE$43,'RevPAR Raw Data'!P$1,FALSE)</f>
        <v>128.400026052698</v>
      </c>
      <c r="AG80" s="124">
        <f>VLOOKUP($A80,'RevPAR Raw Data'!$B$6:$BE$43,'RevPAR Raw Data'!R$1,FALSE)</f>
        <v>86.049772323575596</v>
      </c>
    </row>
    <row r="81" spans="1:33" x14ac:dyDescent="0.2">
      <c r="A81" s="101" t="s">
        <v>121</v>
      </c>
      <c r="B81" s="89">
        <f>(VLOOKUP($A80,'Occupancy Raw Data'!$B$8:$BE$51,'Occupancy Raw Data'!T$3,FALSE))/100</f>
        <v>4.7723247546334502E-2</v>
      </c>
      <c r="C81" s="90">
        <f>(VLOOKUP($A80,'Occupancy Raw Data'!$B$8:$BE$51,'Occupancy Raw Data'!U$3,FALSE))/100</f>
        <v>-2.1566144082305699E-2</v>
      </c>
      <c r="D81" s="90">
        <f>(VLOOKUP($A80,'Occupancy Raw Data'!$B$8:$BE$51,'Occupancy Raw Data'!V$3,FALSE))/100</f>
        <v>-4.3747713455701297E-2</v>
      </c>
      <c r="E81" s="90">
        <f>(VLOOKUP($A80,'Occupancy Raw Data'!$B$8:$BE$51,'Occupancy Raw Data'!W$3,FALSE))/100</f>
        <v>-6.3819849610742205E-2</v>
      </c>
      <c r="F81" s="90">
        <f>(VLOOKUP($A80,'Occupancy Raw Data'!$B$8:$BE$51,'Occupancy Raw Data'!X$3,FALSE))/100</f>
        <v>1.44531099600322E-2</v>
      </c>
      <c r="G81" s="90">
        <f>(VLOOKUP($A80,'Occupancy Raw Data'!$B$8:$BE$51,'Occupancy Raw Data'!Y$3,FALSE))/100</f>
        <v>-1.6655162762784198E-2</v>
      </c>
      <c r="H81" s="91">
        <f>(VLOOKUP($A80,'Occupancy Raw Data'!$B$8:$BE$51,'Occupancy Raw Data'!AA$3,FALSE))/100</f>
        <v>1.6887764054267299E-2</v>
      </c>
      <c r="I81" s="91">
        <f>(VLOOKUP($A80,'Occupancy Raw Data'!$B$8:$BE$51,'Occupancy Raw Data'!AB$3,FALSE))/100</f>
        <v>-5.0201243778455595E-3</v>
      </c>
      <c r="J81" s="90">
        <f>(VLOOKUP($A80,'Occupancy Raw Data'!$B$8:$BE$51,'Occupancy Raw Data'!AC$3,FALSE))/100</f>
        <v>5.9752299517956999E-3</v>
      </c>
      <c r="K81" s="92">
        <f>(VLOOKUP($A80,'Occupancy Raw Data'!$B$8:$BE$51,'Occupancy Raw Data'!AE$3,FALSE))/100</f>
        <v>-8.8727023877251607E-3</v>
      </c>
      <c r="M81" s="89">
        <f>(VLOOKUP($A80,'ADR Raw Data'!$B$6:$BE$49,'ADR Raw Data'!T$1,FALSE))/100</f>
        <v>-8.2436289630842194E-3</v>
      </c>
      <c r="N81" s="90">
        <f>(VLOOKUP($A80,'ADR Raw Data'!$B$6:$BE$49,'ADR Raw Data'!U$1,FALSE))/100</f>
        <v>1.12499156274745E-2</v>
      </c>
      <c r="O81" s="90">
        <f>(VLOOKUP($A80,'ADR Raw Data'!$B$6:$BE$49,'ADR Raw Data'!V$1,FALSE))/100</f>
        <v>4.6106432542716205E-3</v>
      </c>
      <c r="P81" s="90">
        <f>(VLOOKUP($A80,'ADR Raw Data'!$B$6:$BE$49,'ADR Raw Data'!W$1,FALSE))/100</f>
        <v>-2.1769871345308198E-2</v>
      </c>
      <c r="Q81" s="90">
        <f>(VLOOKUP($A80,'ADR Raw Data'!$B$6:$BE$49,'ADR Raw Data'!X$1,FALSE))/100</f>
        <v>-1.9760276607827501E-3</v>
      </c>
      <c r="R81" s="90">
        <f>(VLOOKUP($A80,'ADR Raw Data'!$B$6:$BE$49,'ADR Raw Data'!Y$1,FALSE))/100</f>
        <v>-3.7310636965154696E-3</v>
      </c>
      <c r="S81" s="91">
        <f>(VLOOKUP($A80,'ADR Raw Data'!$B$6:$BE$49,'ADR Raw Data'!AA$1,FALSE))/100</f>
        <v>-1.8206450708929602E-2</v>
      </c>
      <c r="T81" s="91">
        <f>(VLOOKUP($A80,'ADR Raw Data'!$B$6:$BE$49,'ADR Raw Data'!AB$1,FALSE))/100</f>
        <v>-4.5477496770011498E-2</v>
      </c>
      <c r="U81" s="90">
        <f>(VLOOKUP($A80,'ADR Raw Data'!$B$6:$BE$49,'ADR Raw Data'!AC$1,FALSE))/100</f>
        <v>-3.1874416846377901E-2</v>
      </c>
      <c r="V81" s="92">
        <f>(VLOOKUP($A80,'ADR Raw Data'!$B$6:$BE$49,'ADR Raw Data'!AE$1,FALSE))/100</f>
        <v>-1.4042341817147499E-2</v>
      </c>
      <c r="X81" s="89">
        <f>(VLOOKUP($A80,'RevPAR Raw Data'!$B$6:$BE$43,'RevPAR Raw Data'!T$1,FALSE))/100</f>
        <v>3.9086205837564898E-2</v>
      </c>
      <c r="Y81" s="90">
        <f>(VLOOKUP($A80,'RevPAR Raw Data'!$B$6:$BE$43,'RevPAR Raw Data'!U$1,FALSE))/100</f>
        <v>-1.0558845756167E-2</v>
      </c>
      <c r="Z81" s="90">
        <f>(VLOOKUP($A80,'RevPAR Raw Data'!$B$6:$BE$43,'RevPAR Raw Data'!V$1,FALSE))/100</f>
        <v>-3.9338775301364003E-2</v>
      </c>
      <c r="AA81" s="90">
        <f>(VLOOKUP($A80,'RevPAR Raw Data'!$B$6:$BE$43,'RevPAR Raw Data'!W$1,FALSE))/100</f>
        <v>-8.4200371040747596E-2</v>
      </c>
      <c r="AB81" s="90">
        <f>(VLOOKUP($A80,'RevPAR Raw Data'!$B$6:$BE$43,'RevPAR Raw Data'!X$1,FALSE))/100</f>
        <v>1.2448522554184001E-2</v>
      </c>
      <c r="AC81" s="90">
        <f>(VLOOKUP($A80,'RevPAR Raw Data'!$B$6:$BE$43,'RevPAR Raw Data'!Y$1,FALSE))/100</f>
        <v>-2.0324084986155899E-2</v>
      </c>
      <c r="AD81" s="91">
        <f>(VLOOKUP($A80,'RevPAR Raw Data'!$B$6:$BE$43,'RevPAR Raw Data'!AA$1,FALSE))/100</f>
        <v>-1.62615289850041E-3</v>
      </c>
      <c r="AE81" s="91">
        <f>(VLOOKUP($A80,'RevPAR Raw Data'!$B$6:$BE$43,'RevPAR Raw Data'!AB$1,FALSE))/100</f>
        <v>-5.0269318457678597E-2</v>
      </c>
      <c r="AF81" s="90">
        <f>(VLOOKUP($A80,'RevPAR Raw Data'!$B$6:$BE$43,'RevPAR Raw Data'!AC$1,FALSE))/100</f>
        <v>-2.6089643864818698E-2</v>
      </c>
      <c r="AG81" s="92">
        <f>(VLOOKUP($A80,'RevPAR Raw Data'!$B$6:$BE$43,'RevPAR Raw Data'!AE$1,FALSE))/100</f>
        <v>-2.2790450685102499E-2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0.577361018084393</v>
      </c>
      <c r="C83" s="118">
        <f>(VLOOKUP($A83,'Occupancy Raw Data'!$B$8:$BE$45,'Occupancy Raw Data'!H$3,FALSE))/100</f>
        <v>0.68888144675150698</v>
      </c>
      <c r="D83" s="118">
        <f>(VLOOKUP($A83,'Occupancy Raw Data'!$B$8:$BE$45,'Occupancy Raw Data'!I$3,FALSE))/100</f>
        <v>0.72655726724715297</v>
      </c>
      <c r="E83" s="118">
        <f>(VLOOKUP($A83,'Occupancy Raw Data'!$B$8:$BE$45,'Occupancy Raw Data'!J$3,FALSE))/100</f>
        <v>0.71835231078365691</v>
      </c>
      <c r="F83" s="118">
        <f>(VLOOKUP($A83,'Occupancy Raw Data'!$B$8:$BE$45,'Occupancy Raw Data'!K$3,FALSE))/100</f>
        <v>0.70495646349631602</v>
      </c>
      <c r="G83" s="119">
        <f>(VLOOKUP($A83,'Occupancy Raw Data'!$B$8:$BE$45,'Occupancy Raw Data'!L$3,FALSE))/100</f>
        <v>0.68322170127260506</v>
      </c>
      <c r="H83" s="99">
        <f>(VLOOKUP($A83,'Occupancy Raw Data'!$B$8:$BE$45,'Occupancy Raw Data'!N$3,FALSE))/100</f>
        <v>0.80843938379102398</v>
      </c>
      <c r="I83" s="99">
        <f>(VLOOKUP($A83,'Occupancy Raw Data'!$B$8:$BE$45,'Occupancy Raw Data'!O$3,FALSE))/100</f>
        <v>0.79604822505023409</v>
      </c>
      <c r="J83" s="119">
        <f>(VLOOKUP($A83,'Occupancy Raw Data'!$B$8:$BE$45,'Occupancy Raw Data'!P$3,FALSE))/100</f>
        <v>0.80224380442062893</v>
      </c>
      <c r="K83" s="120">
        <f>(VLOOKUP($A83,'Occupancy Raw Data'!$B$8:$BE$45,'Occupancy Raw Data'!R$3,FALSE))/100</f>
        <v>0.71722801645775502</v>
      </c>
      <c r="M83" s="121">
        <f>VLOOKUP($A83,'ADR Raw Data'!$B$6:$BE$43,'ADR Raw Data'!G$1,FALSE)</f>
        <v>91.281110701856093</v>
      </c>
      <c r="N83" s="122">
        <f>VLOOKUP($A83,'ADR Raw Data'!$B$6:$BE$43,'ADR Raw Data'!H$1,FALSE)</f>
        <v>98.251428147788005</v>
      </c>
      <c r="O83" s="122">
        <f>VLOOKUP($A83,'ADR Raw Data'!$B$6:$BE$43,'ADR Raw Data'!I$1,FALSE)</f>
        <v>100.79938384420301</v>
      </c>
      <c r="P83" s="122">
        <f>VLOOKUP($A83,'ADR Raw Data'!$B$6:$BE$43,'ADR Raw Data'!J$1,FALSE)</f>
        <v>98.801189300699306</v>
      </c>
      <c r="Q83" s="122">
        <f>VLOOKUP($A83,'ADR Raw Data'!$B$6:$BE$43,'ADR Raw Data'!K$1,FALSE)</f>
        <v>96.777356722090204</v>
      </c>
      <c r="R83" s="123">
        <f>VLOOKUP($A83,'ADR Raw Data'!$B$6:$BE$43,'ADR Raw Data'!L$1,FALSE)</f>
        <v>97.4266920984265</v>
      </c>
      <c r="S83" s="122">
        <f>VLOOKUP($A83,'ADR Raw Data'!$B$6:$BE$43,'ADR Raw Data'!N$1,FALSE)</f>
        <v>116.21208249792799</v>
      </c>
      <c r="T83" s="122">
        <f>VLOOKUP($A83,'ADR Raw Data'!$B$6:$BE$43,'ADR Raw Data'!O$1,FALSE)</f>
        <v>116.50975031552299</v>
      </c>
      <c r="U83" s="123">
        <f>VLOOKUP($A83,'ADR Raw Data'!$B$6:$BE$43,'ADR Raw Data'!P$1,FALSE)</f>
        <v>116.359766990189</v>
      </c>
      <c r="V83" s="124">
        <f>VLOOKUP($A83,'ADR Raw Data'!$B$6:$BE$43,'ADR Raw Data'!R$1,FALSE)</f>
        <v>103.477344922122</v>
      </c>
      <c r="X83" s="121">
        <f>VLOOKUP($A83,'RevPAR Raw Data'!$B$6:$BE$43,'RevPAR Raw Data'!G$1,FALSE)</f>
        <v>52.7021550066979</v>
      </c>
      <c r="Y83" s="122">
        <f>VLOOKUP($A83,'RevPAR Raw Data'!$B$6:$BE$43,'RevPAR Raw Data'!H$1,FALSE)</f>
        <v>67.683585967849893</v>
      </c>
      <c r="Z83" s="122">
        <f>VLOOKUP($A83,'RevPAR Raw Data'!$B$6:$BE$43,'RevPAR Raw Data'!I$1,FALSE)</f>
        <v>73.236524866041506</v>
      </c>
      <c r="AA83" s="122">
        <f>VLOOKUP($A83,'RevPAR Raw Data'!$B$6:$BE$43,'RevPAR Raw Data'!J$1,FALSE)</f>
        <v>70.974062642330793</v>
      </c>
      <c r="AB83" s="122">
        <f>VLOOKUP($A83,'RevPAR Raw Data'!$B$6:$BE$43,'RevPAR Raw Data'!K$1,FALSE)</f>
        <v>68.223823141326093</v>
      </c>
      <c r="AC83" s="123">
        <f>VLOOKUP($A83,'RevPAR Raw Data'!$B$6:$BE$43,'RevPAR Raw Data'!L$1,FALSE)</f>
        <v>66.564030324849199</v>
      </c>
      <c r="AD83" s="122">
        <f>VLOOKUP($A83,'RevPAR Raw Data'!$B$6:$BE$43,'RevPAR Raw Data'!N$1,FALSE)</f>
        <v>93.950424363697195</v>
      </c>
      <c r="AE83" s="122">
        <f>VLOOKUP($A83,'RevPAR Raw Data'!$B$6:$BE$43,'RevPAR Raw Data'!O$1,FALSE)</f>
        <v>92.747379939718599</v>
      </c>
      <c r="AF83" s="123">
        <f>VLOOKUP($A83,'RevPAR Raw Data'!$B$6:$BE$43,'RevPAR Raw Data'!P$1,FALSE)</f>
        <v>93.348902151707904</v>
      </c>
      <c r="AG83" s="124">
        <f>VLOOKUP($A83,'RevPAR Raw Data'!$B$6:$BE$43,'RevPAR Raw Data'!R$1,FALSE)</f>
        <v>74.216850846808896</v>
      </c>
    </row>
    <row r="84" spans="1:33" x14ac:dyDescent="0.2">
      <c r="A84" s="101" t="s">
        <v>121</v>
      </c>
      <c r="B84" s="89">
        <f>(VLOOKUP($A83,'Occupancy Raw Data'!$B$8:$BE$51,'Occupancy Raw Data'!T$3,FALSE))/100</f>
        <v>2.38957975482617E-2</v>
      </c>
      <c r="C84" s="90">
        <f>(VLOOKUP($A83,'Occupancy Raw Data'!$B$8:$BE$51,'Occupancy Raw Data'!U$3,FALSE))/100</f>
        <v>-4.0056167538937502E-2</v>
      </c>
      <c r="D84" s="90">
        <f>(VLOOKUP($A83,'Occupancy Raw Data'!$B$8:$BE$51,'Occupancy Raw Data'!V$3,FALSE))/100</f>
        <v>-5.5248097262478299E-2</v>
      </c>
      <c r="E84" s="90">
        <f>(VLOOKUP($A83,'Occupancy Raw Data'!$B$8:$BE$51,'Occupancy Raw Data'!W$3,FALSE))/100</f>
        <v>-7.4403127142263201E-2</v>
      </c>
      <c r="F84" s="90">
        <f>(VLOOKUP($A83,'Occupancy Raw Data'!$B$8:$BE$51,'Occupancy Raw Data'!X$3,FALSE))/100</f>
        <v>-5.39298787835037E-2</v>
      </c>
      <c r="G84" s="90">
        <f>(VLOOKUP($A83,'Occupancy Raw Data'!$B$8:$BE$51,'Occupancy Raw Data'!Y$3,FALSE))/100</f>
        <v>-4.3588302142464806E-2</v>
      </c>
      <c r="H84" s="91">
        <f>(VLOOKUP($A83,'Occupancy Raw Data'!$B$8:$BE$51,'Occupancy Raw Data'!AA$3,FALSE))/100</f>
        <v>1.7328503948238202E-2</v>
      </c>
      <c r="I84" s="91">
        <f>(VLOOKUP($A83,'Occupancy Raw Data'!$B$8:$BE$51,'Occupancy Raw Data'!AB$3,FALSE))/100</f>
        <v>-7.0741251250293399E-3</v>
      </c>
      <c r="J84" s="90">
        <f>(VLOOKUP($A83,'Occupancy Raw Data'!$B$8:$BE$51,'Occupancy Raw Data'!AC$3,FALSE))/100</f>
        <v>5.0733001628700102E-3</v>
      </c>
      <c r="K84" s="92">
        <f>(VLOOKUP($A83,'Occupancy Raw Data'!$B$8:$BE$51,'Occupancy Raw Data'!AE$3,FALSE))/100</f>
        <v>-2.85573350443241E-2</v>
      </c>
      <c r="M84" s="89">
        <f>(VLOOKUP($A83,'ADR Raw Data'!$B$6:$BE$49,'ADR Raw Data'!T$1,FALSE))/100</f>
        <v>-4.1447851459919499E-2</v>
      </c>
      <c r="N84" s="90">
        <f>(VLOOKUP($A83,'ADR Raw Data'!$B$6:$BE$49,'ADR Raw Data'!U$1,FALSE))/100</f>
        <v>-2.41076246589901E-2</v>
      </c>
      <c r="O84" s="90">
        <f>(VLOOKUP($A83,'ADR Raw Data'!$B$6:$BE$49,'ADR Raw Data'!V$1,FALSE))/100</f>
        <v>-3.30076736781722E-2</v>
      </c>
      <c r="P84" s="90">
        <f>(VLOOKUP($A83,'ADR Raw Data'!$B$6:$BE$49,'ADR Raw Data'!W$1,FALSE))/100</f>
        <v>-6.1076688553690396E-2</v>
      </c>
      <c r="Q84" s="90">
        <f>(VLOOKUP($A83,'ADR Raw Data'!$B$6:$BE$49,'ADR Raw Data'!X$1,FALSE))/100</f>
        <v>-3.6617621263855302E-2</v>
      </c>
      <c r="R84" s="90">
        <f>(VLOOKUP($A83,'ADR Raw Data'!$B$6:$BE$49,'ADR Raw Data'!Y$1,FALSE))/100</f>
        <v>-4.0386524949254501E-2</v>
      </c>
      <c r="S84" s="91">
        <f>(VLOOKUP($A83,'ADR Raw Data'!$B$6:$BE$49,'ADR Raw Data'!AA$1,FALSE))/100</f>
        <v>-3.2253428265768404E-3</v>
      </c>
      <c r="T84" s="91">
        <f>(VLOOKUP($A83,'ADR Raw Data'!$B$6:$BE$49,'ADR Raw Data'!AB$1,FALSE))/100</f>
        <v>-2.2181995504353399E-2</v>
      </c>
      <c r="U84" s="90">
        <f>(VLOOKUP($A83,'ADR Raw Data'!$B$6:$BE$49,'ADR Raw Data'!AC$1,FALSE))/100</f>
        <v>-1.2863969398913499E-2</v>
      </c>
      <c r="V84" s="92">
        <f>(VLOOKUP($A83,'ADR Raw Data'!$B$6:$BE$49,'ADR Raw Data'!AE$1,FALSE))/100</f>
        <v>-2.9084190313761301E-2</v>
      </c>
      <c r="X84" s="89">
        <f>(VLOOKUP($A83,'RevPAR Raw Data'!$B$6:$BE$43,'RevPAR Raw Data'!T$1,FALSE))/100</f>
        <v>-1.8542483378954498E-2</v>
      </c>
      <c r="Y84" s="90">
        <f>(VLOOKUP($A83,'RevPAR Raw Data'!$B$6:$BE$43,'RevPAR Raw Data'!U$1,FALSE))/100</f>
        <v>-6.3198133145621296E-2</v>
      </c>
      <c r="Z84" s="90">
        <f>(VLOOKUP($A83,'RevPAR Raw Data'!$B$6:$BE$43,'RevPAR Raw Data'!V$1,FALSE))/100</f>
        <v>-8.6432159774870704E-2</v>
      </c>
      <c r="AA84" s="90">
        <f>(VLOOKUP($A83,'RevPAR Raw Data'!$B$6:$BE$43,'RevPAR Raw Data'!W$1,FALSE))/100</f>
        <v>-0.13093551907206499</v>
      </c>
      <c r="AB84" s="90">
        <f>(VLOOKUP($A83,'RevPAR Raw Data'!$B$6:$BE$43,'RevPAR Raw Data'!X$1,FALSE))/100</f>
        <v>-8.85727161712591E-2</v>
      </c>
      <c r="AC84" s="90">
        <f>(VLOOKUP($A83,'RevPAR Raw Data'!$B$6:$BE$43,'RevPAR Raw Data'!Y$1,FALSE))/100</f>
        <v>-8.2214447039747091E-2</v>
      </c>
      <c r="AD84" s="91">
        <f>(VLOOKUP($A83,'RevPAR Raw Data'!$B$6:$BE$43,'RevPAR Raw Data'!AA$1,FALSE))/100</f>
        <v>1.40472707557566E-2</v>
      </c>
      <c r="AE84" s="91">
        <f>(VLOOKUP($A83,'RevPAR Raw Data'!$B$6:$BE$43,'RevPAR Raw Data'!AB$1,FALSE))/100</f>
        <v>-2.9099202417662097E-2</v>
      </c>
      <c r="AF84" s="90">
        <f>(VLOOKUP($A83,'RevPAR Raw Data'!$B$6:$BE$43,'RevPAR Raw Data'!AC$1,FALSE))/100</f>
        <v>-7.8559320140902198E-3</v>
      </c>
      <c r="AG84" s="92">
        <f>(VLOOKUP($A83,'RevPAR Raw Data'!$B$6:$BE$43,'RevPAR Raw Data'!AE$1,FALSE))/100</f>
        <v>-5.6810958390802399E-2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0.59141471762692499</v>
      </c>
      <c r="C86" s="118">
        <f>(VLOOKUP($A86,'Occupancy Raw Data'!$B$8:$BE$45,'Occupancy Raw Data'!H$3,FALSE))/100</f>
        <v>0.59683399885909805</v>
      </c>
      <c r="D86" s="118">
        <f>(VLOOKUP($A86,'Occupancy Raw Data'!$B$8:$BE$45,'Occupancy Raw Data'!I$3,FALSE))/100</f>
        <v>0.63762122076440297</v>
      </c>
      <c r="E86" s="118">
        <f>(VLOOKUP($A86,'Occupancy Raw Data'!$B$8:$BE$45,'Occupancy Raw Data'!J$3,FALSE))/100</f>
        <v>0.65316600114090095</v>
      </c>
      <c r="F86" s="118">
        <f>(VLOOKUP($A86,'Occupancy Raw Data'!$B$8:$BE$45,'Occupancy Raw Data'!K$3,FALSE))/100</f>
        <v>0.68083285795778592</v>
      </c>
      <c r="G86" s="119">
        <f>(VLOOKUP($A86,'Occupancy Raw Data'!$B$8:$BE$45,'Occupancy Raw Data'!L$3,FALSE))/100</f>
        <v>0.63197375926982302</v>
      </c>
      <c r="H86" s="99">
        <f>(VLOOKUP($A86,'Occupancy Raw Data'!$B$8:$BE$45,'Occupancy Raw Data'!N$3,FALSE))/100</f>
        <v>0.84455219623502498</v>
      </c>
      <c r="I86" s="99">
        <f>(VLOOKUP($A86,'Occupancy Raw Data'!$B$8:$BE$45,'Occupancy Raw Data'!O$3,FALSE))/100</f>
        <v>0.78636622932116296</v>
      </c>
      <c r="J86" s="119">
        <f>(VLOOKUP($A86,'Occupancy Raw Data'!$B$8:$BE$45,'Occupancy Raw Data'!P$3,FALSE))/100</f>
        <v>0.81545921277809397</v>
      </c>
      <c r="K86" s="120">
        <f>(VLOOKUP($A86,'Occupancy Raw Data'!$B$8:$BE$45,'Occupancy Raw Data'!R$3,FALSE))/100</f>
        <v>0.68439817455790009</v>
      </c>
      <c r="M86" s="121">
        <f>VLOOKUP($A86,'ADR Raw Data'!$B$6:$BE$43,'ADR Raw Data'!G$1,FALSE)</f>
        <v>89.538857197974394</v>
      </c>
      <c r="N86" s="122">
        <f>VLOOKUP($A86,'ADR Raw Data'!$B$6:$BE$43,'ADR Raw Data'!H$1,FALSE)</f>
        <v>82.590532353643894</v>
      </c>
      <c r="O86" s="122">
        <f>VLOOKUP($A86,'ADR Raw Data'!$B$6:$BE$43,'ADR Raw Data'!I$1,FALSE)</f>
        <v>86.185359897114694</v>
      </c>
      <c r="P86" s="122">
        <f>VLOOKUP($A86,'ADR Raw Data'!$B$6:$BE$43,'ADR Raw Data'!J$1,FALSE)</f>
        <v>86.153447882096003</v>
      </c>
      <c r="Q86" s="122">
        <f>VLOOKUP($A86,'ADR Raw Data'!$B$6:$BE$43,'ADR Raw Data'!K$1,FALSE)</f>
        <v>88.672293443653103</v>
      </c>
      <c r="R86" s="123">
        <f>VLOOKUP($A86,'ADR Raw Data'!$B$6:$BE$43,'ADR Raw Data'!L$1,FALSE)</f>
        <v>86.6632704337229</v>
      </c>
      <c r="S86" s="122">
        <f>VLOOKUP($A86,'ADR Raw Data'!$B$6:$BE$43,'ADR Raw Data'!N$1,FALSE)</f>
        <v>116.484461415062</v>
      </c>
      <c r="T86" s="122">
        <f>VLOOKUP($A86,'ADR Raw Data'!$B$6:$BE$43,'ADR Raw Data'!O$1,FALSE)</f>
        <v>109.807118824809</v>
      </c>
      <c r="U86" s="123">
        <f>VLOOKUP($A86,'ADR Raw Data'!$B$6:$BE$43,'ADR Raw Data'!P$1,FALSE)</f>
        <v>113.264903261629</v>
      </c>
      <c r="V86" s="124">
        <f>VLOOKUP($A86,'ADR Raw Data'!$B$6:$BE$43,'ADR Raw Data'!R$1,FALSE)</f>
        <v>95.719212833030596</v>
      </c>
      <c r="X86" s="121">
        <f>VLOOKUP($A86,'RevPAR Raw Data'!$B$6:$BE$43,'RevPAR Raw Data'!G$1,FALSE)</f>
        <v>52.954597946377604</v>
      </c>
      <c r="Y86" s="122">
        <f>VLOOKUP($A86,'RevPAR Raw Data'!$B$6:$BE$43,'RevPAR Raw Data'!H$1,FALSE)</f>
        <v>49.292837692527002</v>
      </c>
      <c r="Z86" s="122">
        <f>VLOOKUP($A86,'RevPAR Raw Data'!$B$6:$BE$43,'RevPAR Raw Data'!I$1,FALSE)</f>
        <v>54.953614389617698</v>
      </c>
      <c r="AA86" s="122">
        <f>VLOOKUP($A86,'RevPAR Raw Data'!$B$6:$BE$43,'RevPAR Raw Data'!J$1,FALSE)</f>
        <v>56.272503037649699</v>
      </c>
      <c r="AB86" s="122">
        <f>VLOOKUP($A86,'RevPAR Raw Data'!$B$6:$BE$43,'RevPAR Raw Data'!K$1,FALSE)</f>
        <v>60.371010966913801</v>
      </c>
      <c r="AC86" s="123">
        <f>VLOOKUP($A86,'RevPAR Raw Data'!$B$6:$BE$43,'RevPAR Raw Data'!L$1,FALSE)</f>
        <v>54.768912806617202</v>
      </c>
      <c r="AD86" s="122">
        <f>VLOOKUP($A86,'RevPAR Raw Data'!$B$6:$BE$43,'RevPAR Raw Data'!N$1,FALSE)</f>
        <v>98.377207715345094</v>
      </c>
      <c r="AE86" s="122">
        <f>VLOOKUP($A86,'RevPAR Raw Data'!$B$6:$BE$43,'RevPAR Raw Data'!O$1,FALSE)</f>
        <v>86.348609982886401</v>
      </c>
      <c r="AF86" s="123">
        <f>VLOOKUP($A86,'RevPAR Raw Data'!$B$6:$BE$43,'RevPAR Raw Data'!P$1,FALSE)</f>
        <v>92.362908849115797</v>
      </c>
      <c r="AG86" s="124">
        <f>VLOOKUP($A86,'RevPAR Raw Data'!$B$6:$BE$43,'RevPAR Raw Data'!R$1,FALSE)</f>
        <v>65.510054533045306</v>
      </c>
    </row>
    <row r="87" spans="1:33" x14ac:dyDescent="0.2">
      <c r="A87" s="101" t="s">
        <v>121</v>
      </c>
      <c r="B87" s="89">
        <f>(VLOOKUP($A86,'Occupancy Raw Data'!$B$8:$BE$51,'Occupancy Raw Data'!T$3,FALSE))/100</f>
        <v>0.10367229115753201</v>
      </c>
      <c r="C87" s="90">
        <f>(VLOOKUP($A86,'Occupancy Raw Data'!$B$8:$BE$51,'Occupancy Raw Data'!U$3,FALSE))/100</f>
        <v>-3.7632404668118402E-2</v>
      </c>
      <c r="D87" s="90">
        <f>(VLOOKUP($A86,'Occupancy Raw Data'!$B$8:$BE$51,'Occupancy Raw Data'!V$3,FALSE))/100</f>
        <v>-5.2083194619648499E-2</v>
      </c>
      <c r="E87" s="90">
        <f>(VLOOKUP($A86,'Occupancy Raw Data'!$B$8:$BE$51,'Occupancy Raw Data'!W$3,FALSE))/100</f>
        <v>-5.1903395879870307E-2</v>
      </c>
      <c r="F87" s="90">
        <f>(VLOOKUP($A86,'Occupancy Raw Data'!$B$8:$BE$51,'Occupancy Raw Data'!X$3,FALSE))/100</f>
        <v>-3.7657890905415299E-3</v>
      </c>
      <c r="G87" s="90">
        <f>(VLOOKUP($A86,'Occupancy Raw Data'!$B$8:$BE$51,'Occupancy Raw Data'!Y$3,FALSE))/100</f>
        <v>-1.2855200574867401E-2</v>
      </c>
      <c r="H87" s="91">
        <f>(VLOOKUP($A86,'Occupancy Raw Data'!$B$8:$BE$51,'Occupancy Raw Data'!AA$3,FALSE))/100</f>
        <v>5.1265975556505798E-2</v>
      </c>
      <c r="I87" s="91">
        <f>(VLOOKUP($A86,'Occupancy Raw Data'!$B$8:$BE$51,'Occupancy Raw Data'!AB$3,FALSE))/100</f>
        <v>-2.4425609850595501E-2</v>
      </c>
      <c r="J87" s="90">
        <f>(VLOOKUP($A86,'Occupancy Raw Data'!$B$8:$BE$51,'Occupancy Raw Data'!AC$3,FALSE))/100</f>
        <v>1.3356979015267801E-2</v>
      </c>
      <c r="K87" s="92">
        <f>(VLOOKUP($A86,'Occupancy Raw Data'!$B$8:$BE$51,'Occupancy Raw Data'!AE$3,FALSE))/100</f>
        <v>-4.0854323879252301E-3</v>
      </c>
      <c r="M87" s="89">
        <f>(VLOOKUP($A86,'ADR Raw Data'!$B$6:$BE$49,'ADR Raw Data'!T$1,FALSE))/100</f>
        <v>-4.3173879995469601E-2</v>
      </c>
      <c r="N87" s="90">
        <f>(VLOOKUP($A86,'ADR Raw Data'!$B$6:$BE$49,'ADR Raw Data'!U$1,FALSE))/100</f>
        <v>-9.2481882911063809E-2</v>
      </c>
      <c r="O87" s="90">
        <f>(VLOOKUP($A86,'ADR Raw Data'!$B$6:$BE$49,'ADR Raw Data'!V$1,FALSE))/100</f>
        <v>-5.3281283765335301E-2</v>
      </c>
      <c r="P87" s="90">
        <f>(VLOOKUP($A86,'ADR Raw Data'!$B$6:$BE$49,'ADR Raw Data'!W$1,FALSE))/100</f>
        <v>-7.078644314124799E-2</v>
      </c>
      <c r="Q87" s="90">
        <f>(VLOOKUP($A86,'ADR Raw Data'!$B$6:$BE$49,'ADR Raw Data'!X$1,FALSE))/100</f>
        <v>-6.8014367064995099E-2</v>
      </c>
      <c r="R87" s="90">
        <f>(VLOOKUP($A86,'ADR Raw Data'!$B$6:$BE$49,'ADR Raw Data'!Y$1,FALSE))/100</f>
        <v>-6.5067396615533693E-2</v>
      </c>
      <c r="S87" s="91">
        <f>(VLOOKUP($A86,'ADR Raw Data'!$B$6:$BE$49,'ADR Raw Data'!AA$1,FALSE))/100</f>
        <v>-9.0553097852835412E-2</v>
      </c>
      <c r="T87" s="91">
        <f>(VLOOKUP($A86,'ADR Raw Data'!$B$6:$BE$49,'ADR Raw Data'!AB$1,FALSE))/100</f>
        <v>-0.119105485965562</v>
      </c>
      <c r="U87" s="90">
        <f>(VLOOKUP($A86,'ADR Raw Data'!$B$6:$BE$49,'ADR Raw Data'!AC$1,FALSE))/100</f>
        <v>-0.10367272687793599</v>
      </c>
      <c r="V87" s="92">
        <f>(VLOOKUP($A86,'ADR Raw Data'!$B$6:$BE$49,'ADR Raw Data'!AE$1,FALSE))/100</f>
        <v>-7.9267854493416709E-2</v>
      </c>
      <c r="X87" s="89">
        <f>(VLOOKUP($A86,'RevPAR Raw Data'!$B$6:$BE$43,'RevPAR Raw Data'!T$1,FALSE))/100</f>
        <v>5.6022476104772602E-2</v>
      </c>
      <c r="Y87" s="90">
        <f>(VLOOKUP($A86,'RevPAR Raw Data'!$B$6:$BE$43,'RevPAR Raw Data'!U$1,FALSE))/100</f>
        <v>-0.12663397193700299</v>
      </c>
      <c r="Z87" s="90">
        <f>(VLOOKUP($A86,'RevPAR Raw Data'!$B$6:$BE$43,'RevPAR Raw Data'!V$1,FALSE))/100</f>
        <v>-0.102589418913049</v>
      </c>
      <c r="AA87" s="90">
        <f>(VLOOKUP($A86,'RevPAR Raw Data'!$B$6:$BE$43,'RevPAR Raw Data'!W$1,FALSE))/100</f>
        <v>-0.11901578223983</v>
      </c>
      <c r="AB87" s="90">
        <f>(VLOOKUP($A86,'RevPAR Raw Data'!$B$6:$BE$43,'RevPAR Raw Data'!X$1,FALSE))/100</f>
        <v>-7.1524028394043204E-2</v>
      </c>
      <c r="AC87" s="90">
        <f>(VLOOKUP($A86,'RevPAR Raw Data'!$B$6:$BE$43,'RevPAR Raw Data'!Y$1,FALSE))/100</f>
        <v>-7.7086142756024004E-2</v>
      </c>
      <c r="AD87" s="91">
        <f>(VLOOKUP($A86,'RevPAR Raw Data'!$B$6:$BE$43,'RevPAR Raw Data'!AA$1,FALSE))/100</f>
        <v>-4.3929415197418997E-2</v>
      </c>
      <c r="AE87" s="91">
        <f>(VLOOKUP($A86,'RevPAR Raw Data'!$B$6:$BE$43,'RevPAR Raw Data'!AB$1,FALSE))/100</f>
        <v>-0.14062187168489701</v>
      </c>
      <c r="AF87" s="90">
        <f>(VLOOKUP($A86,'RevPAR Raw Data'!$B$6:$BE$43,'RevPAR Raw Data'!AC$1,FALSE))/100</f>
        <v>-9.1700502300033196E-2</v>
      </c>
      <c r="AG87" s="92">
        <f>(VLOOKUP($A86,'RevPAR Raw Data'!$B$6:$BE$43,'RevPAR Raw Data'!AE$1,FALSE))/100</f>
        <v>-8.3029443421273094E-2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0.548087048087048</v>
      </c>
      <c r="C89" s="118">
        <f>(VLOOKUP($A89,'Occupancy Raw Data'!$B$8:$BE$45,'Occupancy Raw Data'!H$3,FALSE))/100</f>
        <v>0.61758511758511703</v>
      </c>
      <c r="D89" s="118">
        <f>(VLOOKUP($A89,'Occupancy Raw Data'!$B$8:$BE$45,'Occupancy Raw Data'!I$3,FALSE))/100</f>
        <v>0.66286416286416194</v>
      </c>
      <c r="E89" s="118">
        <f>(VLOOKUP($A89,'Occupancy Raw Data'!$B$8:$BE$45,'Occupancy Raw Data'!J$3,FALSE))/100</f>
        <v>0.67339417339417296</v>
      </c>
      <c r="F89" s="118">
        <f>(VLOOKUP($A89,'Occupancy Raw Data'!$B$8:$BE$45,'Occupancy Raw Data'!K$3,FALSE))/100</f>
        <v>0.71323271323271298</v>
      </c>
      <c r="G89" s="119">
        <f>(VLOOKUP($A89,'Occupancy Raw Data'!$B$8:$BE$45,'Occupancy Raw Data'!L$3,FALSE))/100</f>
        <v>0.64303264303264296</v>
      </c>
      <c r="H89" s="99">
        <f>(VLOOKUP($A89,'Occupancy Raw Data'!$B$8:$BE$45,'Occupancy Raw Data'!N$3,FALSE))/100</f>
        <v>0.81870831870831795</v>
      </c>
      <c r="I89" s="99">
        <f>(VLOOKUP($A89,'Occupancy Raw Data'!$B$8:$BE$45,'Occupancy Raw Data'!O$3,FALSE))/100</f>
        <v>0.77869427869427799</v>
      </c>
      <c r="J89" s="119">
        <f>(VLOOKUP($A89,'Occupancy Raw Data'!$B$8:$BE$45,'Occupancy Raw Data'!P$3,FALSE))/100</f>
        <v>0.79870129870129802</v>
      </c>
      <c r="K89" s="120">
        <f>(VLOOKUP($A89,'Occupancy Raw Data'!$B$8:$BE$45,'Occupancy Raw Data'!R$3,FALSE))/100</f>
        <v>0.68750940179511599</v>
      </c>
      <c r="M89" s="121">
        <f>VLOOKUP($A89,'ADR Raw Data'!$B$6:$BE$43,'ADR Raw Data'!G$1,FALSE)</f>
        <v>108.036617483189</v>
      </c>
      <c r="N89" s="122">
        <f>VLOOKUP($A89,'ADR Raw Data'!$B$6:$BE$43,'ADR Raw Data'!H$1,FALSE)</f>
        <v>114.823191048593</v>
      </c>
      <c r="O89" s="122">
        <f>VLOOKUP($A89,'ADR Raw Data'!$B$6:$BE$43,'ADR Raw Data'!I$1,FALSE)</f>
        <v>120.743986311887</v>
      </c>
      <c r="P89" s="122">
        <f>VLOOKUP($A89,'ADR Raw Data'!$B$6:$BE$43,'ADR Raw Data'!J$1,FALSE)</f>
        <v>116.97945066458099</v>
      </c>
      <c r="Q89" s="122">
        <f>VLOOKUP($A89,'ADR Raw Data'!$B$6:$BE$43,'ADR Raw Data'!K$1,FALSE)</f>
        <v>116.11713639271601</v>
      </c>
      <c r="R89" s="123">
        <f>VLOOKUP($A89,'ADR Raw Data'!$B$6:$BE$43,'ADR Raw Data'!L$1,FALSE)</f>
        <v>115.625622079694</v>
      </c>
      <c r="S89" s="122">
        <f>VLOOKUP($A89,'ADR Raw Data'!$B$6:$BE$43,'ADR Raw Data'!N$1,FALSE)</f>
        <v>142.71380604501601</v>
      </c>
      <c r="T89" s="122">
        <f>VLOOKUP($A89,'ADR Raw Data'!$B$6:$BE$43,'ADR Raw Data'!O$1,FALSE)</f>
        <v>141.163124588686</v>
      </c>
      <c r="U89" s="123">
        <f>VLOOKUP($A89,'ADR Raw Data'!$B$6:$BE$43,'ADR Raw Data'!P$1,FALSE)</f>
        <v>141.957887167655</v>
      </c>
      <c r="V89" s="124">
        <f>VLOOKUP($A89,'ADR Raw Data'!$B$6:$BE$43,'ADR Raw Data'!R$1,FALSE)</f>
        <v>124.36591370067801</v>
      </c>
      <c r="X89" s="121">
        <f>VLOOKUP($A89,'RevPAR Raw Data'!$B$6:$BE$43,'RevPAR Raw Data'!G$1,FALSE)</f>
        <v>59.213470761670699</v>
      </c>
      <c r="Y89" s="122">
        <f>VLOOKUP($A89,'RevPAR Raw Data'!$B$6:$BE$43,'RevPAR Raw Data'!H$1,FALSE)</f>
        <v>70.913093945243901</v>
      </c>
      <c r="Z89" s="122">
        <f>VLOOKUP($A89,'RevPAR Raw Data'!$B$6:$BE$43,'RevPAR Raw Data'!I$1,FALSE)</f>
        <v>80.036861407511395</v>
      </c>
      <c r="AA89" s="122">
        <f>VLOOKUP($A89,'RevPAR Raw Data'!$B$6:$BE$43,'RevPAR Raw Data'!J$1,FALSE)</f>
        <v>78.773280484380393</v>
      </c>
      <c r="AB89" s="122">
        <f>VLOOKUP($A89,'RevPAR Raw Data'!$B$6:$BE$43,'RevPAR Raw Data'!K$1,FALSE)</f>
        <v>82.818540242190195</v>
      </c>
      <c r="AC89" s="123">
        <f>VLOOKUP($A89,'RevPAR Raw Data'!$B$6:$BE$43,'RevPAR Raw Data'!L$1,FALSE)</f>
        <v>74.351049368199298</v>
      </c>
      <c r="AD89" s="122">
        <f>VLOOKUP($A89,'RevPAR Raw Data'!$B$6:$BE$43,'RevPAR Raw Data'!N$1,FALSE)</f>
        <v>116.84098020358</v>
      </c>
      <c r="AE89" s="122">
        <f>VLOOKUP($A89,'RevPAR Raw Data'!$B$6:$BE$43,'RevPAR Raw Data'!O$1,FALSE)</f>
        <v>109.922917479817</v>
      </c>
      <c r="AF89" s="123">
        <f>VLOOKUP($A89,'RevPAR Raw Data'!$B$6:$BE$43,'RevPAR Raw Data'!P$1,FALSE)</f>
        <v>113.38194884169801</v>
      </c>
      <c r="AG89" s="124">
        <f>VLOOKUP($A89,'RevPAR Raw Data'!$B$6:$BE$43,'RevPAR Raw Data'!R$1,FALSE)</f>
        <v>85.502734932056299</v>
      </c>
    </row>
    <row r="90" spans="1:33" x14ac:dyDescent="0.2">
      <c r="A90" s="101" t="s">
        <v>121</v>
      </c>
      <c r="B90" s="89">
        <f>(VLOOKUP($A89,'Occupancy Raw Data'!$B$8:$BE$51,'Occupancy Raw Data'!T$3,FALSE))/100</f>
        <v>6.4737215300547393E-2</v>
      </c>
      <c r="C90" s="90">
        <f>(VLOOKUP($A89,'Occupancy Raw Data'!$B$8:$BE$51,'Occupancy Raw Data'!U$3,FALSE))/100</f>
        <v>-6.6650911272425201E-2</v>
      </c>
      <c r="D90" s="90">
        <f>(VLOOKUP($A89,'Occupancy Raw Data'!$B$8:$BE$51,'Occupancy Raw Data'!V$3,FALSE))/100</f>
        <v>-8.7860438525492898E-2</v>
      </c>
      <c r="E90" s="90">
        <f>(VLOOKUP($A89,'Occupancy Raw Data'!$B$8:$BE$51,'Occupancy Raw Data'!W$3,FALSE))/100</f>
        <v>-7.5606068368432602E-2</v>
      </c>
      <c r="F90" s="90">
        <f>(VLOOKUP($A89,'Occupancy Raw Data'!$B$8:$BE$51,'Occupancy Raw Data'!X$3,FALSE))/100</f>
        <v>5.3008338945027995E-2</v>
      </c>
      <c r="G90" s="90">
        <f>(VLOOKUP($A89,'Occupancy Raw Data'!$B$8:$BE$51,'Occupancy Raw Data'!Y$3,FALSE))/100</f>
        <v>-2.8347211903617203E-2</v>
      </c>
      <c r="H90" s="91">
        <f>(VLOOKUP($A89,'Occupancy Raw Data'!$B$8:$BE$51,'Occupancy Raw Data'!AA$3,FALSE))/100</f>
        <v>3.82104598730406E-2</v>
      </c>
      <c r="I90" s="91">
        <f>(VLOOKUP($A89,'Occupancy Raw Data'!$B$8:$BE$51,'Occupancy Raw Data'!AB$3,FALSE))/100</f>
        <v>-3.7416805176961498E-2</v>
      </c>
      <c r="J90" s="90">
        <f>(VLOOKUP($A89,'Occupancy Raw Data'!$B$8:$BE$51,'Occupancy Raw Data'!AC$3,FALSE))/100</f>
        <v>-8.572285800008571E-5</v>
      </c>
      <c r="K90" s="92">
        <f>(VLOOKUP($A89,'Occupancy Raw Data'!$B$8:$BE$51,'Occupancy Raw Data'!AE$3,FALSE))/100</f>
        <v>-1.91453731105568E-2</v>
      </c>
      <c r="M90" s="89">
        <f>(VLOOKUP($A89,'ADR Raw Data'!$B$6:$BE$49,'ADR Raw Data'!T$1,FALSE))/100</f>
        <v>-1.5267810417939899E-2</v>
      </c>
      <c r="N90" s="90">
        <f>(VLOOKUP($A89,'ADR Raw Data'!$B$6:$BE$49,'ADR Raw Data'!U$1,FALSE))/100</f>
        <v>-1.6525792107102099E-2</v>
      </c>
      <c r="O90" s="90">
        <f>(VLOOKUP($A89,'ADR Raw Data'!$B$6:$BE$49,'ADR Raw Data'!V$1,FALSE))/100</f>
        <v>-5.7123047281924702E-2</v>
      </c>
      <c r="P90" s="90">
        <f>(VLOOKUP($A89,'ADR Raw Data'!$B$6:$BE$49,'ADR Raw Data'!W$1,FALSE))/100</f>
        <v>-7.6369453813431201E-2</v>
      </c>
      <c r="Q90" s="90">
        <f>(VLOOKUP($A89,'ADR Raw Data'!$B$6:$BE$49,'ADR Raw Data'!X$1,FALSE))/100</f>
        <v>-2.6583272103445799E-2</v>
      </c>
      <c r="R90" s="90">
        <f>(VLOOKUP($A89,'ADR Raw Data'!$B$6:$BE$49,'ADR Raw Data'!Y$1,FALSE))/100</f>
        <v>-4.31411635879888E-2</v>
      </c>
      <c r="S90" s="91">
        <f>(VLOOKUP($A89,'ADR Raw Data'!$B$6:$BE$49,'ADR Raw Data'!AA$1,FALSE))/100</f>
        <v>-1.6908580577650899E-2</v>
      </c>
      <c r="T90" s="91">
        <f>(VLOOKUP($A89,'ADR Raw Data'!$B$6:$BE$49,'ADR Raw Data'!AB$1,FALSE))/100</f>
        <v>-8.81862405048945E-2</v>
      </c>
      <c r="U90" s="90">
        <f>(VLOOKUP($A89,'ADR Raw Data'!$B$6:$BE$49,'ADR Raw Data'!AC$1,FALSE))/100</f>
        <v>-5.3952306931352501E-2</v>
      </c>
      <c r="V90" s="92">
        <f>(VLOOKUP($A89,'ADR Raw Data'!$B$6:$BE$49,'ADR Raw Data'!AE$1,FALSE))/100</f>
        <v>-4.5915196436279997E-2</v>
      </c>
      <c r="X90" s="89">
        <f>(VLOOKUP($A89,'RevPAR Raw Data'!$B$6:$BE$43,'RevPAR Raw Data'!T$1,FALSE))/100</f>
        <v>4.8481009352413403E-2</v>
      </c>
      <c r="Y90" s="90">
        <f>(VLOOKUP($A89,'RevPAR Raw Data'!$B$6:$BE$43,'RevPAR Raw Data'!U$1,FALSE))/100</f>
        <v>-8.2075244276090309E-2</v>
      </c>
      <c r="Z90" s="90">
        <f>(VLOOKUP($A89,'RevPAR Raw Data'!$B$6:$BE$43,'RevPAR Raw Data'!V$1,FALSE))/100</f>
        <v>-0.13996462982331501</v>
      </c>
      <c r="AA90" s="90">
        <f>(VLOOKUP($A89,'RevPAR Raw Data'!$B$6:$BE$43,'RevPAR Raw Data'!W$1,FALSE))/100</f>
        <v>-0.146201528035585</v>
      </c>
      <c r="AB90" s="90">
        <f>(VLOOKUP($A89,'RevPAR Raw Data'!$B$6:$BE$43,'RevPAR Raw Data'!X$1,FALSE))/100</f>
        <v>2.5015931743654799E-2</v>
      </c>
      <c r="AC90" s="90">
        <f>(VLOOKUP($A89,'RevPAR Raw Data'!$B$6:$BE$43,'RevPAR Raw Data'!Y$1,FALSE))/100</f>
        <v>-7.02654437856087E-2</v>
      </c>
      <c r="AD90" s="91">
        <f>(VLOOKUP($A89,'RevPAR Raw Data'!$B$6:$BE$43,'RevPAR Raw Data'!AA$1,FALSE))/100</f>
        <v>2.0655794655717197E-2</v>
      </c>
      <c r="AE90" s="91">
        <f>(VLOOKUP($A89,'RevPAR Raw Data'!$B$6:$BE$43,'RevPAR Raw Data'!AB$1,FALSE))/100</f>
        <v>-0.12230339830159499</v>
      </c>
      <c r="AF90" s="90">
        <f>(VLOOKUP($A89,'RevPAR Raw Data'!$B$6:$BE$43,'RevPAR Raw Data'!AC$1,FALSE))/100</f>
        <v>-5.4033404843406796E-2</v>
      </c>
      <c r="AG90" s="92">
        <f>(VLOOKUP($A89,'RevPAR Raw Data'!$B$6:$BE$43,'RevPAR Raw Data'!AE$1,FALSE))/100</f>
        <v>-6.4181505979619802E-2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0.49724712914896896</v>
      </c>
      <c r="C92" s="118">
        <f>(VLOOKUP($A92,'Occupancy Raw Data'!$B$8:$BE$45,'Occupancy Raw Data'!H$3,FALSE))/100</f>
        <v>0.54034922133081598</v>
      </c>
      <c r="D92" s="118">
        <f>(VLOOKUP($A92,'Occupancy Raw Data'!$B$8:$BE$45,'Occupancy Raw Data'!I$3,FALSE))/100</f>
        <v>0.58337266005977595</v>
      </c>
      <c r="E92" s="118">
        <f>(VLOOKUP($A92,'Occupancy Raw Data'!$B$8:$BE$45,'Occupancy Raw Data'!J$3,FALSE))/100</f>
        <v>0.61601384300770801</v>
      </c>
      <c r="F92" s="118">
        <f>(VLOOKUP($A92,'Occupancy Raw Data'!$B$8:$BE$45,'Occupancy Raw Data'!K$3,FALSE))/100</f>
        <v>0.64134025483718704</v>
      </c>
      <c r="G92" s="119">
        <f>(VLOOKUP($A92,'Occupancy Raw Data'!$B$8:$BE$45,'Occupancy Raw Data'!L$3,FALSE))/100</f>
        <v>0.57566462167689103</v>
      </c>
      <c r="H92" s="99">
        <f>(VLOOKUP($A92,'Occupancy Raw Data'!$B$8:$BE$45,'Occupancy Raw Data'!N$3,FALSE))/100</f>
        <v>0.81036652509045093</v>
      </c>
      <c r="I92" s="99">
        <f>(VLOOKUP($A92,'Occupancy Raw Data'!$B$8:$BE$45,'Occupancy Raw Data'!O$3,FALSE))/100</f>
        <v>0.84741230140003099</v>
      </c>
      <c r="J92" s="119">
        <f>(VLOOKUP($A92,'Occupancy Raw Data'!$B$8:$BE$45,'Occupancy Raw Data'!P$3,FALSE))/100</f>
        <v>0.82888941324524101</v>
      </c>
      <c r="K92" s="120">
        <f>(VLOOKUP($A92,'Occupancy Raw Data'!$B$8:$BE$45,'Occupancy Raw Data'!R$3,FALSE))/100</f>
        <v>0.64801456212499109</v>
      </c>
      <c r="M92" s="121">
        <f>VLOOKUP($A92,'ADR Raw Data'!$B$6:$BE$43,'ADR Raw Data'!G$1,FALSE)</f>
        <v>124.649155947484</v>
      </c>
      <c r="N92" s="122">
        <f>VLOOKUP($A92,'ADR Raw Data'!$B$6:$BE$43,'ADR Raw Data'!H$1,FALSE)</f>
        <v>128.625018850072</v>
      </c>
      <c r="O92" s="122">
        <f>VLOOKUP($A92,'ADR Raw Data'!$B$6:$BE$43,'ADR Raw Data'!I$1,FALSE)</f>
        <v>133.183275407846</v>
      </c>
      <c r="P92" s="122">
        <f>VLOOKUP($A92,'ADR Raw Data'!$B$6:$BE$43,'ADR Raw Data'!J$1,FALSE)</f>
        <v>133.489903268641</v>
      </c>
      <c r="Q92" s="122">
        <f>VLOOKUP($A92,'ADR Raw Data'!$B$6:$BE$43,'ADR Raw Data'!K$1,FALSE)</f>
        <v>136.632119156242</v>
      </c>
      <c r="R92" s="123">
        <f>VLOOKUP($A92,'ADR Raw Data'!$B$6:$BE$43,'ADR Raw Data'!L$1,FALSE)</f>
        <v>131.68731846153801</v>
      </c>
      <c r="S92" s="122">
        <f>VLOOKUP($A92,'ADR Raw Data'!$B$6:$BE$43,'ADR Raw Data'!N$1,FALSE)</f>
        <v>196.18617841405401</v>
      </c>
      <c r="T92" s="122">
        <f>VLOOKUP($A92,'ADR Raw Data'!$B$6:$BE$43,'ADR Raw Data'!O$1,FALSE)</f>
        <v>202.55924824577599</v>
      </c>
      <c r="U92" s="123">
        <f>VLOOKUP($A92,'ADR Raw Data'!$B$6:$BE$43,'ADR Raw Data'!P$1,FALSE)</f>
        <v>199.44392165868001</v>
      </c>
      <c r="V92" s="124">
        <f>VLOOKUP($A92,'ADR Raw Data'!$B$6:$BE$43,'ADR Raw Data'!R$1,FALSE)</f>
        <v>156.449870923498</v>
      </c>
      <c r="X92" s="121">
        <f>VLOOKUP($A92,'RevPAR Raw Data'!$B$6:$BE$43,'RevPAR Raw Data'!G$1,FALSE)</f>
        <v>61.981434945729099</v>
      </c>
      <c r="Y92" s="122">
        <f>VLOOKUP($A92,'RevPAR Raw Data'!$B$6:$BE$43,'RevPAR Raw Data'!H$1,FALSE)</f>
        <v>69.502428779298398</v>
      </c>
      <c r="Z92" s="122">
        <f>VLOOKUP($A92,'RevPAR Raw Data'!$B$6:$BE$43,'RevPAR Raw Data'!I$1,FALSE)</f>
        <v>77.695481650149404</v>
      </c>
      <c r="AA92" s="122">
        <f>VLOOKUP($A92,'RevPAR Raw Data'!$B$6:$BE$43,'RevPAR Raw Data'!J$1,FALSE)</f>
        <v>82.231628315243</v>
      </c>
      <c r="AB92" s="122">
        <f>VLOOKUP($A92,'RevPAR Raw Data'!$B$6:$BE$43,'RevPAR Raw Data'!K$1,FALSE)</f>
        <v>87.627678118609396</v>
      </c>
      <c r="AC92" s="123">
        <f>VLOOKUP($A92,'RevPAR Raw Data'!$B$6:$BE$43,'RevPAR Raw Data'!L$1,FALSE)</f>
        <v>75.807730361805795</v>
      </c>
      <c r="AD92" s="122">
        <f>VLOOKUP($A92,'RevPAR Raw Data'!$B$6:$BE$43,'RevPAR Raw Data'!N$1,FALSE)</f>
        <v>158.982711672172</v>
      </c>
      <c r="AE92" s="122">
        <f>VLOOKUP($A92,'RevPAR Raw Data'!$B$6:$BE$43,'RevPAR Raw Data'!O$1,FALSE)</f>
        <v>171.651198725814</v>
      </c>
      <c r="AF92" s="123">
        <f>VLOOKUP($A92,'RevPAR Raw Data'!$B$6:$BE$43,'RevPAR Raw Data'!P$1,FALSE)</f>
        <v>165.31695519899301</v>
      </c>
      <c r="AG92" s="124">
        <f>VLOOKUP($A92,'RevPAR Raw Data'!$B$6:$BE$43,'RevPAR Raw Data'!R$1,FALSE)</f>
        <v>101.381794601002</v>
      </c>
    </row>
    <row r="93" spans="1:33" x14ac:dyDescent="0.2">
      <c r="A93" s="101" t="s">
        <v>121</v>
      </c>
      <c r="B93" s="89">
        <f>(VLOOKUP($A92,'Occupancy Raw Data'!$B$8:$BE$51,'Occupancy Raw Data'!T$3,FALSE))/100</f>
        <v>6.3022434079813991E-2</v>
      </c>
      <c r="C93" s="90">
        <f>(VLOOKUP($A92,'Occupancy Raw Data'!$B$8:$BE$51,'Occupancy Raw Data'!U$3,FALSE))/100</f>
        <v>-3.3978623284893102E-2</v>
      </c>
      <c r="D93" s="90">
        <f>(VLOOKUP($A92,'Occupancy Raw Data'!$B$8:$BE$51,'Occupancy Raw Data'!V$3,FALSE))/100</f>
        <v>-5.8431641167319005E-2</v>
      </c>
      <c r="E93" s="90">
        <f>(VLOOKUP($A92,'Occupancy Raw Data'!$B$8:$BE$51,'Occupancy Raw Data'!W$3,FALSE))/100</f>
        <v>-0.11700517432296</v>
      </c>
      <c r="F93" s="90">
        <f>(VLOOKUP($A92,'Occupancy Raw Data'!$B$8:$BE$51,'Occupancy Raw Data'!X$3,FALSE))/100</f>
        <v>2.2658674951239798E-4</v>
      </c>
      <c r="G93" s="90">
        <f>(VLOOKUP($A92,'Occupancy Raw Data'!$B$8:$BE$51,'Occupancy Raw Data'!Y$3,FALSE))/100</f>
        <v>-3.5910313391344297E-2</v>
      </c>
      <c r="H93" s="91">
        <f>(VLOOKUP($A92,'Occupancy Raw Data'!$B$8:$BE$51,'Occupancy Raw Data'!AA$3,FALSE))/100</f>
        <v>3.4912577054656002E-3</v>
      </c>
      <c r="I93" s="91">
        <f>(VLOOKUP($A92,'Occupancy Raw Data'!$B$8:$BE$51,'Occupancy Raw Data'!AB$3,FALSE))/100</f>
        <v>3.9048050299633701E-2</v>
      </c>
      <c r="J93" s="90">
        <f>(VLOOKUP($A92,'Occupancy Raw Data'!$B$8:$BE$51,'Occupancy Raw Data'!AC$3,FALSE))/100</f>
        <v>2.13574868235465E-2</v>
      </c>
      <c r="K93" s="92">
        <f>(VLOOKUP($A92,'Occupancy Raw Data'!$B$8:$BE$51,'Occupancy Raw Data'!AE$3,FALSE))/100</f>
        <v>-1.57412471152596E-2</v>
      </c>
      <c r="M93" s="89">
        <f>(VLOOKUP($A92,'ADR Raw Data'!$B$6:$BE$49,'ADR Raw Data'!T$1,FALSE))/100</f>
        <v>5.3827725709806092E-3</v>
      </c>
      <c r="N93" s="90">
        <f>(VLOOKUP($A92,'ADR Raw Data'!$B$6:$BE$49,'ADR Raw Data'!U$1,FALSE))/100</f>
        <v>1.80495820723807E-2</v>
      </c>
      <c r="O93" s="90">
        <f>(VLOOKUP($A92,'ADR Raw Data'!$B$6:$BE$49,'ADR Raw Data'!V$1,FALSE))/100</f>
        <v>2.5114640812807201E-2</v>
      </c>
      <c r="P93" s="90">
        <f>(VLOOKUP($A92,'ADR Raw Data'!$B$6:$BE$49,'ADR Raw Data'!W$1,FALSE))/100</f>
        <v>-1.1186974725171599E-2</v>
      </c>
      <c r="Q93" s="90">
        <f>(VLOOKUP($A92,'ADR Raw Data'!$B$6:$BE$49,'ADR Raw Data'!X$1,FALSE))/100</f>
        <v>1.2762294680290101E-2</v>
      </c>
      <c r="R93" s="90">
        <f>(VLOOKUP($A92,'ADR Raw Data'!$B$6:$BE$49,'ADR Raw Data'!Y$1,FALSE))/100</f>
        <v>8.4902388035793998E-3</v>
      </c>
      <c r="S93" s="91">
        <f>(VLOOKUP($A92,'ADR Raw Data'!$B$6:$BE$49,'ADR Raw Data'!AA$1,FALSE))/100</f>
        <v>4.0185007960523302E-2</v>
      </c>
      <c r="T93" s="91">
        <f>(VLOOKUP($A92,'ADR Raw Data'!$B$6:$BE$49,'ADR Raw Data'!AB$1,FALSE))/100</f>
        <v>3.5499379413384997E-2</v>
      </c>
      <c r="U93" s="90">
        <f>(VLOOKUP($A92,'ADR Raw Data'!$B$6:$BE$49,'ADR Raw Data'!AC$1,FALSE))/100</f>
        <v>3.8076582064398401E-2</v>
      </c>
      <c r="V93" s="92">
        <f>(VLOOKUP($A92,'ADR Raw Data'!$B$6:$BE$49,'ADR Raw Data'!AE$1,FALSE))/100</f>
        <v>2.7546472295096498E-2</v>
      </c>
      <c r="X93" s="89">
        <f>(VLOOKUP($A92,'RevPAR Raw Data'!$B$6:$BE$43,'RevPAR Raw Data'!T$1,FALSE))/100</f>
        <v>6.8744442080315896E-2</v>
      </c>
      <c r="Y93" s="90">
        <f>(VLOOKUP($A92,'RevPAR Raw Data'!$B$6:$BE$43,'RevPAR Raw Data'!U$1,FALSE))/100</f>
        <v>-1.65423411621996E-2</v>
      </c>
      <c r="Z93" s="90">
        <f>(VLOOKUP($A92,'RevPAR Raw Data'!$B$6:$BE$43,'RevPAR Raw Data'!V$1,FALSE))/100</f>
        <v>-3.4784490034531795E-2</v>
      </c>
      <c r="AA93" s="90">
        <f>(VLOOKUP($A92,'RevPAR Raw Data'!$B$6:$BE$43,'RevPAR Raw Data'!W$1,FALSE))/100</f>
        <v>-0.12688321512026701</v>
      </c>
      <c r="AB93" s="90">
        <f>(VLOOKUP($A92,'RevPAR Raw Data'!$B$6:$BE$43,'RevPAR Raw Data'!X$1,FALSE))/100</f>
        <v>1.29917731966704E-2</v>
      </c>
      <c r="AC93" s="90">
        <f>(VLOOKUP($A92,'RevPAR Raw Data'!$B$6:$BE$43,'RevPAR Raw Data'!Y$1,FALSE))/100</f>
        <v>-2.7724961723968801E-2</v>
      </c>
      <c r="AD93" s="91">
        <f>(VLOOKUP($A92,'RevPAR Raw Data'!$B$6:$BE$43,'RevPAR Raw Data'!AA$1,FALSE))/100</f>
        <v>4.3816561884675302E-2</v>
      </c>
      <c r="AE93" s="91">
        <f>(VLOOKUP($A92,'RevPAR Raw Data'!$B$6:$BE$43,'RevPAR Raw Data'!AB$1,FALSE))/100</f>
        <v>7.5933611265958295E-2</v>
      </c>
      <c r="AF93" s="90">
        <f>(VLOOKUP($A92,'RevPAR Raw Data'!$B$6:$BE$43,'RevPAR Raw Data'!AC$1,FALSE))/100</f>
        <v>6.0247288987671101E-2</v>
      </c>
      <c r="AG93" s="92">
        <f>(VLOOKUP($A92,'RevPAR Raw Data'!$B$6:$BE$43,'RevPAR Raw Data'!AE$1,FALSE))/100</f>
        <v>1.1371609352286101E-2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0.36846893683389603</v>
      </c>
      <c r="C95" s="118">
        <f>(VLOOKUP($A95,'Occupancy Raw Data'!$B$8:$BE$45,'Occupancy Raw Data'!H$3,FALSE))/100</f>
        <v>0.494281258123212</v>
      </c>
      <c r="D95" s="118">
        <f>(VLOOKUP($A95,'Occupancy Raw Data'!$B$8:$BE$45,'Occupancy Raw Data'!I$3,FALSE))/100</f>
        <v>0.49805042890564005</v>
      </c>
      <c r="E95" s="118">
        <f>(VLOOKUP($A95,'Occupancy Raw Data'!$B$8:$BE$45,'Occupancy Raw Data'!J$3,FALSE))/100</f>
        <v>0.52755393813361007</v>
      </c>
      <c r="F95" s="118">
        <f>(VLOOKUP($A95,'Occupancy Raw Data'!$B$8:$BE$45,'Occupancy Raw Data'!K$3,FALSE))/100</f>
        <v>0.66142448661294495</v>
      </c>
      <c r="G95" s="119">
        <f>(VLOOKUP($A95,'Occupancy Raw Data'!$B$8:$BE$45,'Occupancy Raw Data'!L$3,FALSE))/100</f>
        <v>0.50995580972186094</v>
      </c>
      <c r="H95" s="99">
        <f>(VLOOKUP($A95,'Occupancy Raw Data'!$B$8:$BE$45,'Occupancy Raw Data'!N$3,FALSE))/100</f>
        <v>0.79737457759292896</v>
      </c>
      <c r="I95" s="99">
        <f>(VLOOKUP($A95,'Occupancy Raw Data'!$B$8:$BE$45,'Occupancy Raw Data'!O$3,FALSE))/100</f>
        <v>0.70873407850272896</v>
      </c>
      <c r="J95" s="119">
        <f>(VLOOKUP($A95,'Occupancy Raw Data'!$B$8:$BE$45,'Occupancy Raw Data'!P$3,FALSE))/100</f>
        <v>0.75305432804782901</v>
      </c>
      <c r="K95" s="120">
        <f>(VLOOKUP($A95,'Occupancy Raw Data'!$B$8:$BE$45,'Occupancy Raw Data'!R$3,FALSE))/100</f>
        <v>0.57941252924356601</v>
      </c>
      <c r="M95" s="121">
        <f>VLOOKUP($A95,'ADR Raw Data'!$B$6:$BE$43,'ADR Raw Data'!G$1,FALSE)</f>
        <v>116.55293827160401</v>
      </c>
      <c r="N95" s="122">
        <f>VLOOKUP($A95,'ADR Raw Data'!$B$6:$BE$43,'ADR Raw Data'!H$1,FALSE)</f>
        <v>127.30928477517701</v>
      </c>
      <c r="O95" s="122">
        <f>VLOOKUP($A95,'ADR Raw Data'!$B$6:$BE$43,'ADR Raw Data'!I$1,FALSE)</f>
        <v>127.839292797494</v>
      </c>
      <c r="P95" s="122">
        <f>VLOOKUP($A95,'ADR Raw Data'!$B$6:$BE$43,'ADR Raw Data'!J$1,FALSE)</f>
        <v>129.461283567381</v>
      </c>
      <c r="Q95" s="122">
        <f>VLOOKUP($A95,'ADR Raw Data'!$B$6:$BE$43,'ADR Raw Data'!K$1,FALSE)</f>
        <v>163.56415995283899</v>
      </c>
      <c r="R95" s="123">
        <f>VLOOKUP($A95,'ADR Raw Data'!$B$6:$BE$43,'ADR Raw Data'!L$1,FALSE)</f>
        <v>135.708345397084</v>
      </c>
      <c r="S95" s="122">
        <f>VLOOKUP($A95,'ADR Raw Data'!$B$6:$BE$43,'ADR Raw Data'!N$1,FALSE)</f>
        <v>191.891227383863</v>
      </c>
      <c r="T95" s="122">
        <f>VLOOKUP($A95,'ADR Raw Data'!$B$6:$BE$43,'ADR Raw Data'!O$1,FALSE)</f>
        <v>175.137430772052</v>
      </c>
      <c r="U95" s="123">
        <f>VLOOKUP($A95,'ADR Raw Data'!$B$6:$BE$43,'ADR Raw Data'!P$1,FALSE)</f>
        <v>184.00734294097299</v>
      </c>
      <c r="V95" s="124">
        <f>VLOOKUP($A95,'ADR Raw Data'!$B$6:$BE$43,'ADR Raw Data'!R$1,FALSE)</f>
        <v>153.64363936422399</v>
      </c>
      <c r="X95" s="121">
        <f>VLOOKUP($A95,'RevPAR Raw Data'!$B$6:$BE$43,'RevPAR Raw Data'!G$1,FALSE)</f>
        <v>42.946137249804998</v>
      </c>
      <c r="Y95" s="122">
        <f>VLOOKUP($A95,'RevPAR Raw Data'!$B$6:$BE$43,'RevPAR Raw Data'!H$1,FALSE)</f>
        <v>62.9265934494411</v>
      </c>
      <c r="Z95" s="122">
        <f>VLOOKUP($A95,'RevPAR Raw Data'!$B$6:$BE$43,'RevPAR Raw Data'!I$1,FALSE)</f>
        <v>63.670414608785997</v>
      </c>
      <c r="AA95" s="122">
        <f>VLOOKUP($A95,'RevPAR Raw Data'!$B$6:$BE$43,'RevPAR Raw Data'!J$1,FALSE)</f>
        <v>68.297809981803994</v>
      </c>
      <c r="AB95" s="122">
        <f>VLOOKUP($A95,'RevPAR Raw Data'!$B$6:$BE$43,'RevPAR Raw Data'!K$1,FALSE)</f>
        <v>108.185340525084</v>
      </c>
      <c r="AC95" s="123">
        <f>VLOOKUP($A95,'RevPAR Raw Data'!$B$6:$BE$43,'RevPAR Raw Data'!L$1,FALSE)</f>
        <v>69.205259162984106</v>
      </c>
      <c r="AD95" s="122">
        <f>VLOOKUP($A95,'RevPAR Raw Data'!$B$6:$BE$43,'RevPAR Raw Data'!N$1,FALSE)</f>
        <v>153.00918637899599</v>
      </c>
      <c r="AE95" s="122">
        <f>VLOOKUP($A95,'RevPAR Raw Data'!$B$6:$BE$43,'RevPAR Raw Data'!O$1,FALSE)</f>
        <v>124.125865609565</v>
      </c>
      <c r="AF95" s="123">
        <f>VLOOKUP($A95,'RevPAR Raw Data'!$B$6:$BE$43,'RevPAR Raw Data'!P$1,FALSE)</f>
        <v>138.567525994281</v>
      </c>
      <c r="AG95" s="124">
        <f>VLOOKUP($A95,'RevPAR Raw Data'!$B$6:$BE$43,'RevPAR Raw Data'!R$1,FALSE)</f>
        <v>89.023049686211806</v>
      </c>
    </row>
    <row r="96" spans="1:33" x14ac:dyDescent="0.2">
      <c r="A96" s="101" t="s">
        <v>121</v>
      </c>
      <c r="B96" s="89">
        <f>(VLOOKUP($A95,'Occupancy Raw Data'!$B$8:$BE$51,'Occupancy Raw Data'!T$3,FALSE))/100</f>
        <v>-4.50805029135109E-2</v>
      </c>
      <c r="C96" s="90">
        <f>(VLOOKUP($A95,'Occupancy Raw Data'!$B$8:$BE$51,'Occupancy Raw Data'!U$3,FALSE))/100</f>
        <v>9.2049974569504409E-2</v>
      </c>
      <c r="D96" s="90">
        <f>(VLOOKUP($A95,'Occupancy Raw Data'!$B$8:$BE$51,'Occupancy Raw Data'!V$3,FALSE))/100</f>
        <v>6.1692320546622596E-2</v>
      </c>
      <c r="E96" s="90">
        <f>(VLOOKUP($A95,'Occupancy Raw Data'!$B$8:$BE$51,'Occupancy Raw Data'!W$3,FALSE))/100</f>
        <v>6.9668812988531004E-2</v>
      </c>
      <c r="F96" s="90">
        <f>(VLOOKUP($A95,'Occupancy Raw Data'!$B$8:$BE$51,'Occupancy Raw Data'!X$3,FALSE))/100</f>
        <v>8.9304392697327192E-2</v>
      </c>
      <c r="G96" s="90">
        <f>(VLOOKUP($A95,'Occupancy Raw Data'!$B$8:$BE$51,'Occupancy Raw Data'!Y$3,FALSE))/100</f>
        <v>5.8885249300162902E-2</v>
      </c>
      <c r="H96" s="91">
        <f>(VLOOKUP($A95,'Occupancy Raw Data'!$B$8:$BE$51,'Occupancy Raw Data'!AA$3,FALSE))/100</f>
        <v>-7.8270728322505194E-3</v>
      </c>
      <c r="I96" s="91">
        <f>(VLOOKUP($A95,'Occupancy Raw Data'!$B$8:$BE$51,'Occupancy Raw Data'!AB$3,FALSE))/100</f>
        <v>-3.7723767591815699E-2</v>
      </c>
      <c r="J96" s="90">
        <f>(VLOOKUP($A95,'Occupancy Raw Data'!$B$8:$BE$51,'Occupancy Raw Data'!AC$3,FALSE))/100</f>
        <v>-2.2123724605181E-2</v>
      </c>
      <c r="K96" s="92">
        <f>(VLOOKUP($A95,'Occupancy Raw Data'!$B$8:$BE$51,'Occupancy Raw Data'!AE$3,FALSE))/100</f>
        <v>2.72835851991092E-2</v>
      </c>
      <c r="M96" s="89">
        <f>(VLOOKUP($A95,'ADR Raw Data'!$B$6:$BE$49,'ADR Raw Data'!T$1,FALSE))/100</f>
        <v>4.9638728028308293E-2</v>
      </c>
      <c r="N96" s="90">
        <f>(VLOOKUP($A95,'ADR Raw Data'!$B$6:$BE$49,'ADR Raw Data'!U$1,FALSE))/100</f>
        <v>0.15596018448645801</v>
      </c>
      <c r="O96" s="90">
        <f>(VLOOKUP($A95,'ADR Raw Data'!$B$6:$BE$49,'ADR Raw Data'!V$1,FALSE))/100</f>
        <v>0.13014173041058999</v>
      </c>
      <c r="P96" s="90">
        <f>(VLOOKUP($A95,'ADR Raw Data'!$B$6:$BE$49,'ADR Raw Data'!W$1,FALSE))/100</f>
        <v>0.11508001169070599</v>
      </c>
      <c r="Q96" s="90">
        <f>(VLOOKUP($A95,'ADR Raw Data'!$B$6:$BE$49,'ADR Raw Data'!X$1,FALSE))/100</f>
        <v>2.3440607387143698E-2</v>
      </c>
      <c r="R96" s="90">
        <f>(VLOOKUP($A95,'ADR Raw Data'!$B$6:$BE$49,'ADR Raw Data'!Y$1,FALSE))/100</f>
        <v>8.9057566434440807E-2</v>
      </c>
      <c r="S96" s="91">
        <f>(VLOOKUP($A95,'ADR Raw Data'!$B$6:$BE$49,'ADR Raw Data'!AA$1,FALSE))/100</f>
        <v>-5.6085386446439595E-2</v>
      </c>
      <c r="T96" s="91">
        <f>(VLOOKUP($A95,'ADR Raw Data'!$B$6:$BE$49,'ADR Raw Data'!AB$1,FALSE))/100</f>
        <v>-0.14697541423646598</v>
      </c>
      <c r="U96" s="90">
        <f>(VLOOKUP($A95,'ADR Raw Data'!$B$6:$BE$49,'ADR Raw Data'!AC$1,FALSE))/100</f>
        <v>-9.9147766926932099E-2</v>
      </c>
      <c r="V96" s="92">
        <f>(VLOOKUP($A95,'ADR Raw Data'!$B$6:$BE$49,'ADR Raw Data'!AE$1,FALSE))/100</f>
        <v>-1.30912236110404E-2</v>
      </c>
      <c r="X96" s="89">
        <f>(VLOOKUP($A95,'RevPAR Raw Data'!$B$6:$BE$43,'RevPAR Raw Data'!T$1,FALSE))/100</f>
        <v>2.3204862912942501E-3</v>
      </c>
      <c r="Y96" s="90">
        <f>(VLOOKUP($A95,'RevPAR Raw Data'!$B$6:$BE$43,'RevPAR Raw Data'!U$1,FALSE))/100</f>
        <v>0.26236629007179602</v>
      </c>
      <c r="Z96" s="90">
        <f>(VLOOKUP($A95,'RevPAR Raw Data'!$B$6:$BE$43,'RevPAR Raw Data'!V$1,FALSE))/100</f>
        <v>0.199862796306195</v>
      </c>
      <c r="AA96" s="90">
        <f>(VLOOKUP($A95,'RevPAR Raw Data'!$B$6:$BE$43,'RevPAR Raw Data'!W$1,FALSE))/100</f>
        <v>0.192766312492435</v>
      </c>
      <c r="AB96" s="90">
        <f>(VLOOKUP($A95,'RevPAR Raw Data'!$B$6:$BE$43,'RevPAR Raw Data'!X$1,FALSE))/100</f>
        <v>0.114838349291636</v>
      </c>
      <c r="AC96" s="90">
        <f>(VLOOKUP($A95,'RevPAR Raw Data'!$B$6:$BE$43,'RevPAR Raw Data'!Y$1,FALSE))/100</f>
        <v>0.15318699273616099</v>
      </c>
      <c r="AD96" s="91">
        <f>(VLOOKUP($A95,'RevPAR Raw Data'!$B$6:$BE$43,'RevPAR Raw Data'!AA$1,FALSE))/100</f>
        <v>-6.3473474874148894E-2</v>
      </c>
      <c r="AE96" s="91">
        <f>(VLOOKUP($A95,'RevPAR Raw Data'!$B$6:$BE$43,'RevPAR Raw Data'!AB$1,FALSE))/100</f>
        <v>-0.17915471545991402</v>
      </c>
      <c r="AF96" s="90">
        <f>(VLOOKUP($A95,'RevPAR Raw Data'!$B$6:$BE$43,'RevPAR Raw Data'!AC$1,FALSE))/100</f>
        <v>-0.119077973641403</v>
      </c>
      <c r="AG96" s="92">
        <f>(VLOOKUP($A95,'RevPAR Raw Data'!$B$6:$BE$43,'RevPAR Raw Data'!AE$1,FALSE))/100</f>
        <v>1.3835186073316299E-2</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0.40423819742489203</v>
      </c>
      <c r="C98" s="118">
        <f>(VLOOKUP($A98,'Occupancy Raw Data'!$B$8:$BE$45,'Occupancy Raw Data'!H$3,FALSE))/100</f>
        <v>0.54414788984263196</v>
      </c>
      <c r="D98" s="118">
        <f>(VLOOKUP($A98,'Occupancy Raw Data'!$B$8:$BE$45,'Occupancy Raw Data'!I$3,FALSE))/100</f>
        <v>0.60993383404863999</v>
      </c>
      <c r="E98" s="118">
        <f>(VLOOKUP($A98,'Occupancy Raw Data'!$B$8:$BE$45,'Occupancy Raw Data'!J$3,FALSE))/100</f>
        <v>0.68817060085836901</v>
      </c>
      <c r="F98" s="118">
        <f>(VLOOKUP($A98,'Occupancy Raw Data'!$B$8:$BE$45,'Occupancy Raw Data'!K$3,FALSE))/100</f>
        <v>0.75666130185979896</v>
      </c>
      <c r="G98" s="119">
        <f>(VLOOKUP($A98,'Occupancy Raw Data'!$B$8:$BE$45,'Occupancy Raw Data'!L$3,FALSE))/100</f>
        <v>0.60063036480686594</v>
      </c>
      <c r="H98" s="99">
        <f>(VLOOKUP($A98,'Occupancy Raw Data'!$B$8:$BE$45,'Occupancy Raw Data'!N$3,FALSE))/100</f>
        <v>0.83731223175965597</v>
      </c>
      <c r="I98" s="99">
        <f>(VLOOKUP($A98,'Occupancy Raw Data'!$B$8:$BE$45,'Occupancy Raw Data'!O$3,FALSE))/100</f>
        <v>0.78458065092989893</v>
      </c>
      <c r="J98" s="119">
        <f>(VLOOKUP($A98,'Occupancy Raw Data'!$B$8:$BE$45,'Occupancy Raw Data'!P$3,FALSE))/100</f>
        <v>0.810946441344778</v>
      </c>
      <c r="K98" s="120">
        <f>(VLOOKUP($A98,'Occupancy Raw Data'!$B$8:$BE$45,'Occupancy Raw Data'!R$3,FALSE))/100</f>
        <v>0.66072067238912691</v>
      </c>
      <c r="M98" s="121">
        <f>VLOOKUP($A98,'ADR Raw Data'!$B$6:$BE$43,'ADR Raw Data'!G$1,FALSE)</f>
        <v>103.925156491926</v>
      </c>
      <c r="N98" s="122">
        <f>VLOOKUP($A98,'ADR Raw Data'!$B$6:$BE$43,'ADR Raw Data'!H$1,FALSE)</f>
        <v>111.734734831368</v>
      </c>
      <c r="O98" s="122">
        <f>VLOOKUP($A98,'ADR Raw Data'!$B$6:$BE$43,'ADR Raw Data'!I$1,FALSE)</f>
        <v>118.80655427691801</v>
      </c>
      <c r="P98" s="122">
        <f>VLOOKUP($A98,'ADR Raw Data'!$B$6:$BE$43,'ADR Raw Data'!J$1,FALSE)</f>
        <v>134.111610472292</v>
      </c>
      <c r="Q98" s="122">
        <f>VLOOKUP($A98,'ADR Raw Data'!$B$6:$BE$43,'ADR Raw Data'!K$1,FALSE)</f>
        <v>187.04284785819701</v>
      </c>
      <c r="R98" s="123">
        <f>VLOOKUP($A98,'ADR Raw Data'!$B$6:$BE$43,'ADR Raw Data'!L$1,FALSE)</f>
        <v>136.22176019173901</v>
      </c>
      <c r="S98" s="122">
        <f>VLOOKUP($A98,'ADR Raw Data'!$B$6:$BE$43,'ADR Raw Data'!N$1,FALSE)</f>
        <v>235.07888488440301</v>
      </c>
      <c r="T98" s="122">
        <f>VLOOKUP($A98,'ADR Raw Data'!$B$6:$BE$43,'ADR Raw Data'!O$1,FALSE)</f>
        <v>219.46971081797199</v>
      </c>
      <c r="U98" s="123">
        <f>VLOOKUP($A98,'ADR Raw Data'!$B$6:$BE$43,'ADR Raw Data'!P$1,FALSE)</f>
        <v>227.52804346927201</v>
      </c>
      <c r="V98" s="124">
        <f>VLOOKUP($A98,'ADR Raw Data'!$B$6:$BE$43,'ADR Raw Data'!R$1,FALSE)</f>
        <v>168.240696306535</v>
      </c>
      <c r="X98" s="121">
        <f>VLOOKUP($A98,'RevPAR Raw Data'!$B$6:$BE$43,'RevPAR Raw Data'!G$1,FALSE)</f>
        <v>42.010517927396201</v>
      </c>
      <c r="Y98" s="122">
        <f>VLOOKUP($A98,'RevPAR Raw Data'!$B$6:$BE$43,'RevPAR Raw Data'!H$1,FALSE)</f>
        <v>60.800220180615099</v>
      </c>
      <c r="Z98" s="122">
        <f>VLOOKUP($A98,'RevPAR Raw Data'!$B$6:$BE$43,'RevPAR Raw Data'!I$1,FALSE)</f>
        <v>72.464137160228802</v>
      </c>
      <c r="AA98" s="122">
        <f>VLOOKUP($A98,'RevPAR Raw Data'!$B$6:$BE$43,'RevPAR Raw Data'!J$1,FALSE)</f>
        <v>92.291667560801102</v>
      </c>
      <c r="AB98" s="122">
        <f>VLOOKUP($A98,'RevPAR Raw Data'!$B$6:$BE$43,'RevPAR Raw Data'!K$1,FALSE)</f>
        <v>141.52808476394799</v>
      </c>
      <c r="AC98" s="123">
        <f>VLOOKUP($A98,'RevPAR Raw Data'!$B$6:$BE$43,'RevPAR Raw Data'!L$1,FALSE)</f>
        <v>81.818925518597894</v>
      </c>
      <c r="AD98" s="122">
        <f>VLOOKUP($A98,'RevPAR Raw Data'!$B$6:$BE$43,'RevPAR Raw Data'!N$1,FALSE)</f>
        <v>196.834425742131</v>
      </c>
      <c r="AE98" s="122">
        <f>VLOOKUP($A98,'RevPAR Raw Data'!$B$6:$BE$43,'RevPAR Raw Data'!O$1,FALSE)</f>
        <v>172.191688572961</v>
      </c>
      <c r="AF98" s="123">
        <f>VLOOKUP($A98,'RevPAR Raw Data'!$B$6:$BE$43,'RevPAR Raw Data'!P$1,FALSE)</f>
        <v>184.513057157546</v>
      </c>
      <c r="AG98" s="124">
        <f>VLOOKUP($A98,'RevPAR Raw Data'!$B$6:$BE$43,'RevPAR Raw Data'!R$1,FALSE)</f>
        <v>111.160105986868</v>
      </c>
    </row>
    <row r="99" spans="1:33" x14ac:dyDescent="0.2">
      <c r="A99" s="101" t="s">
        <v>121</v>
      </c>
      <c r="B99" s="89">
        <f>(VLOOKUP($A98,'Occupancy Raw Data'!$B$8:$BE$51,'Occupancy Raw Data'!T$3,FALSE))/100</f>
        <v>1.5924915244308199E-3</v>
      </c>
      <c r="C99" s="90">
        <f>(VLOOKUP($A98,'Occupancy Raw Data'!$B$8:$BE$51,'Occupancy Raw Data'!U$3,FALSE))/100</f>
        <v>-2.7158936130654697E-2</v>
      </c>
      <c r="D99" s="90">
        <f>(VLOOKUP($A98,'Occupancy Raw Data'!$B$8:$BE$51,'Occupancy Raw Data'!V$3,FALSE))/100</f>
        <v>3.2686472782567701E-4</v>
      </c>
      <c r="E99" s="90">
        <f>(VLOOKUP($A98,'Occupancy Raw Data'!$B$8:$BE$51,'Occupancy Raw Data'!W$3,FALSE))/100</f>
        <v>6.6953477011827994E-2</v>
      </c>
      <c r="F99" s="90">
        <f>(VLOOKUP($A98,'Occupancy Raw Data'!$B$8:$BE$51,'Occupancy Raw Data'!X$3,FALSE))/100</f>
        <v>0.16873291598583498</v>
      </c>
      <c r="G99" s="90">
        <f>(VLOOKUP($A98,'Occupancy Raw Data'!$B$8:$BE$51,'Occupancy Raw Data'!Y$3,FALSE))/100</f>
        <v>4.8192232599130698E-2</v>
      </c>
      <c r="H99" s="91">
        <f>(VLOOKUP($A98,'Occupancy Raw Data'!$B$8:$BE$51,'Occupancy Raw Data'!AA$3,FALSE))/100</f>
        <v>0.20354254512633102</v>
      </c>
      <c r="I99" s="91">
        <f>(VLOOKUP($A98,'Occupancy Raw Data'!$B$8:$BE$51,'Occupancy Raw Data'!AB$3,FALSE))/100</f>
        <v>0.108778806747605</v>
      </c>
      <c r="J99" s="90">
        <f>(VLOOKUP($A98,'Occupancy Raw Data'!$B$8:$BE$51,'Occupancy Raw Data'!AC$3,FALSE))/100</f>
        <v>0.155758829801491</v>
      </c>
      <c r="K99" s="92">
        <f>(VLOOKUP($A98,'Occupancy Raw Data'!$B$8:$BE$51,'Occupancy Raw Data'!AE$3,FALSE))/100</f>
        <v>8.3555934993837705E-2</v>
      </c>
      <c r="M99" s="89">
        <f>(VLOOKUP($A98,'ADR Raw Data'!$B$6:$BE$49,'ADR Raw Data'!T$1,FALSE))/100</f>
        <v>-2.0214014680689899E-2</v>
      </c>
      <c r="N99" s="90">
        <f>(VLOOKUP($A98,'ADR Raw Data'!$B$6:$BE$49,'ADR Raw Data'!U$1,FALSE))/100</f>
        <v>2.1970809057729199E-3</v>
      </c>
      <c r="O99" s="90">
        <f>(VLOOKUP($A98,'ADR Raw Data'!$B$6:$BE$49,'ADR Raw Data'!V$1,FALSE))/100</f>
        <v>2.6098655061799397E-2</v>
      </c>
      <c r="P99" s="90">
        <f>(VLOOKUP($A98,'ADR Raw Data'!$B$6:$BE$49,'ADR Raw Data'!W$1,FALSE))/100</f>
        <v>0.134873620224784</v>
      </c>
      <c r="Q99" s="90">
        <f>(VLOOKUP($A98,'ADR Raw Data'!$B$6:$BE$49,'ADR Raw Data'!X$1,FALSE))/100</f>
        <v>0.42190290230928296</v>
      </c>
      <c r="R99" s="90">
        <f>(VLOOKUP($A98,'ADR Raw Data'!$B$6:$BE$49,'ADR Raw Data'!Y$1,FALSE))/100</f>
        <v>0.15759498565215199</v>
      </c>
      <c r="S99" s="91">
        <f>(VLOOKUP($A98,'ADR Raw Data'!$B$6:$BE$49,'ADR Raw Data'!AA$1,FALSE))/100</f>
        <v>0.26807913586105103</v>
      </c>
      <c r="T99" s="91">
        <f>(VLOOKUP($A98,'ADR Raw Data'!$B$6:$BE$49,'ADR Raw Data'!AB$1,FALSE))/100</f>
        <v>0.172739126147749</v>
      </c>
      <c r="U99" s="90">
        <f>(VLOOKUP($A98,'ADR Raw Data'!$B$6:$BE$49,'ADR Raw Data'!AC$1,FALSE))/100</f>
        <v>0.22149712357527102</v>
      </c>
      <c r="V99" s="92">
        <f>(VLOOKUP($A98,'ADR Raw Data'!$B$6:$BE$49,'ADR Raw Data'!AE$1,FALSE))/100</f>
        <v>0.19976415111894399</v>
      </c>
      <c r="X99" s="89">
        <f>(VLOOKUP($A98,'RevPAR Raw Data'!$B$6:$BE$43,'RevPAR Raw Data'!T$1,FALSE))/100</f>
        <v>-1.8653713803312801E-2</v>
      </c>
      <c r="Y99" s="90">
        <f>(VLOOKUP($A98,'RevPAR Raw Data'!$B$6:$BE$43,'RevPAR Raw Data'!U$1,FALSE))/100</f>
        <v>-2.50215256048756E-2</v>
      </c>
      <c r="Z99" s="90">
        <f>(VLOOKUP($A98,'RevPAR Raw Data'!$B$6:$BE$43,'RevPAR Raw Data'!V$1,FALSE))/100</f>
        <v>2.6434050519408499E-2</v>
      </c>
      <c r="AA99" s="90">
        <f>(VLOOKUP($A98,'RevPAR Raw Data'!$B$6:$BE$43,'RevPAR Raw Data'!W$1,FALSE))/100</f>
        <v>0.21085735506783401</v>
      </c>
      <c r="AB99" s="90">
        <f>(VLOOKUP($A98,'RevPAR Raw Data'!$B$6:$BE$43,'RevPAR Raw Data'!X$1,FALSE))/100</f>
        <v>0.66182472526465208</v>
      </c>
      <c r="AC99" s="90">
        <f>(VLOOKUP($A98,'RevPAR Raw Data'!$B$6:$BE$43,'RevPAR Raw Data'!Y$1,FALSE))/100</f>
        <v>0.21338207245628801</v>
      </c>
      <c r="AD99" s="91">
        <f>(VLOOKUP($A98,'RevPAR Raw Data'!$B$6:$BE$43,'RevPAR Raw Data'!AA$1,FALSE))/100</f>
        <v>0.52618719059580799</v>
      </c>
      <c r="AE99" s="91">
        <f>(VLOOKUP($A98,'RevPAR Raw Data'!$B$6:$BE$43,'RevPAR Raw Data'!AB$1,FALSE))/100</f>
        <v>0.30030828891632999</v>
      </c>
      <c r="AF99" s="90">
        <f>(VLOOKUP($A98,'RevPAR Raw Data'!$B$6:$BE$43,'RevPAR Raw Data'!AC$1,FALSE))/100</f>
        <v>0.41175608614924203</v>
      </c>
      <c r="AG99" s="92">
        <f>(VLOOKUP($A98,'RevPAR Raw Data'!$B$6:$BE$43,'RevPAR Raw Data'!AE$1,FALSE))/100</f>
        <v>0.300011566537775</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0.38558631921824099</v>
      </c>
      <c r="C101" s="118">
        <f>(VLOOKUP($A101,'Occupancy Raw Data'!$B$8:$BE$45,'Occupancy Raw Data'!H$3,FALSE))/100</f>
        <v>0.50183224755700306</v>
      </c>
      <c r="D101" s="118">
        <f>(VLOOKUP($A101,'Occupancy Raw Data'!$B$8:$BE$45,'Occupancy Raw Data'!I$3,FALSE))/100</f>
        <v>0.54489006514657901</v>
      </c>
      <c r="E101" s="118">
        <f>(VLOOKUP($A101,'Occupancy Raw Data'!$B$8:$BE$45,'Occupancy Raw Data'!J$3,FALSE))/100</f>
        <v>0.60688110749185598</v>
      </c>
      <c r="F101" s="118">
        <f>(VLOOKUP($A101,'Occupancy Raw Data'!$B$8:$BE$45,'Occupancy Raw Data'!K$3,FALSE))/100</f>
        <v>0.6458672638436479</v>
      </c>
      <c r="G101" s="119">
        <f>(VLOOKUP($A101,'Occupancy Raw Data'!$B$8:$BE$45,'Occupancy Raw Data'!L$3,FALSE))/100</f>
        <v>0.53701140065146502</v>
      </c>
      <c r="H101" s="99">
        <f>(VLOOKUP($A101,'Occupancy Raw Data'!$B$8:$BE$45,'Occupancy Raw Data'!N$3,FALSE))/100</f>
        <v>0.74348534201954297</v>
      </c>
      <c r="I101" s="99">
        <f>(VLOOKUP($A101,'Occupancy Raw Data'!$B$8:$BE$45,'Occupancy Raw Data'!O$3,FALSE))/100</f>
        <v>0.72282166123778491</v>
      </c>
      <c r="J101" s="119">
        <f>(VLOOKUP($A101,'Occupancy Raw Data'!$B$8:$BE$45,'Occupancy Raw Data'!P$3,FALSE))/100</f>
        <v>0.73315350162866399</v>
      </c>
      <c r="K101" s="120">
        <f>(VLOOKUP($A101,'Occupancy Raw Data'!$B$8:$BE$45,'Occupancy Raw Data'!R$3,FALSE))/100</f>
        <v>0.59305200093066501</v>
      </c>
      <c r="M101" s="121">
        <f>VLOOKUP($A101,'ADR Raw Data'!$B$6:$BE$43,'ADR Raw Data'!G$1,FALSE)</f>
        <v>101.089527455121</v>
      </c>
      <c r="N101" s="122">
        <f>VLOOKUP($A101,'ADR Raw Data'!$B$6:$BE$43,'ADR Raw Data'!H$1,FALSE)</f>
        <v>105.85321095334599</v>
      </c>
      <c r="O101" s="122">
        <f>VLOOKUP($A101,'ADR Raw Data'!$B$6:$BE$43,'ADR Raw Data'!I$1,FALSE)</f>
        <v>107.33280590323101</v>
      </c>
      <c r="P101" s="122">
        <f>VLOOKUP($A101,'ADR Raw Data'!$B$6:$BE$43,'ADR Raw Data'!J$1,FALSE)</f>
        <v>114.039810466286</v>
      </c>
      <c r="Q101" s="122">
        <f>VLOOKUP($A101,'ADR Raw Data'!$B$6:$BE$43,'ADR Raw Data'!K$1,FALSE)</f>
        <v>140.13118518518499</v>
      </c>
      <c r="R101" s="123">
        <f>VLOOKUP($A101,'ADR Raw Data'!$B$6:$BE$43,'ADR Raw Data'!L$1,FALSE)</f>
        <v>115.565004549245</v>
      </c>
      <c r="S101" s="122">
        <f>VLOOKUP($A101,'ADR Raw Data'!$B$6:$BE$43,'ADR Raw Data'!N$1,FALSE)</f>
        <v>169.97190991237599</v>
      </c>
      <c r="T101" s="122">
        <f>VLOOKUP($A101,'ADR Raw Data'!$B$6:$BE$43,'ADR Raw Data'!O$1,FALSE)</f>
        <v>156.49229685959699</v>
      </c>
      <c r="U101" s="123">
        <f>VLOOKUP($A101,'ADR Raw Data'!$B$6:$BE$43,'ADR Raw Data'!P$1,FALSE)</f>
        <v>163.327082957306</v>
      </c>
      <c r="V101" s="124">
        <f>VLOOKUP($A101,'ADR Raw Data'!$B$6:$BE$43,'ADR Raw Data'!R$1,FALSE)</f>
        <v>132.43509109187599</v>
      </c>
      <c r="X101" s="121">
        <f>VLOOKUP($A101,'RevPAR Raw Data'!$B$6:$BE$43,'RevPAR Raw Data'!G$1,FALSE)</f>
        <v>38.978738802931503</v>
      </c>
      <c r="Y101" s="122">
        <f>VLOOKUP($A101,'RevPAR Raw Data'!$B$6:$BE$43,'RevPAR Raw Data'!H$1,FALSE)</f>
        <v>53.1205547638436</v>
      </c>
      <c r="Z101" s="122">
        <f>VLOOKUP($A101,'RevPAR Raw Data'!$B$6:$BE$43,'RevPAR Raw Data'!I$1,FALSE)</f>
        <v>58.484579600977099</v>
      </c>
      <c r="AA101" s="122">
        <f>VLOOKUP($A101,'RevPAR Raw Data'!$B$6:$BE$43,'RevPAR Raw Data'!J$1,FALSE)</f>
        <v>69.208606473941302</v>
      </c>
      <c r="AB101" s="122">
        <f>VLOOKUP($A101,'RevPAR Raw Data'!$B$6:$BE$43,'RevPAR Raw Data'!K$1,FALSE)</f>
        <v>90.5061451547231</v>
      </c>
      <c r="AC101" s="123">
        <f>VLOOKUP($A101,'RevPAR Raw Data'!$B$6:$BE$43,'RevPAR Raw Data'!L$1,FALSE)</f>
        <v>62.059724959283301</v>
      </c>
      <c r="AD101" s="122">
        <f>VLOOKUP($A101,'RevPAR Raw Data'!$B$6:$BE$43,'RevPAR Raw Data'!N$1,FALSE)</f>
        <v>126.371623574918</v>
      </c>
      <c r="AE101" s="122">
        <f>VLOOKUP($A101,'RevPAR Raw Data'!$B$6:$BE$43,'RevPAR Raw Data'!O$1,FALSE)</f>
        <v>113.11602198697</v>
      </c>
      <c r="AF101" s="123">
        <f>VLOOKUP($A101,'RevPAR Raw Data'!$B$6:$BE$43,'RevPAR Raw Data'!P$1,FALSE)</f>
        <v>119.743822780944</v>
      </c>
      <c r="AG101" s="124">
        <f>VLOOKUP($A101,'RevPAR Raw Data'!$B$6:$BE$43,'RevPAR Raw Data'!R$1,FALSE)</f>
        <v>78.5408957654723</v>
      </c>
    </row>
    <row r="102" spans="1:33" x14ac:dyDescent="0.2">
      <c r="A102" s="101" t="s">
        <v>121</v>
      </c>
      <c r="B102" s="89">
        <f>(VLOOKUP($A101,'Occupancy Raw Data'!$B$8:$BE$51,'Occupancy Raw Data'!T$3,FALSE))/100</f>
        <v>2.0375262268714601E-2</v>
      </c>
      <c r="C102" s="90">
        <f>(VLOOKUP($A101,'Occupancy Raw Data'!$B$8:$BE$51,'Occupancy Raw Data'!U$3,FALSE))/100</f>
        <v>-1.8599045844757401E-2</v>
      </c>
      <c r="D102" s="90">
        <f>(VLOOKUP($A101,'Occupancy Raw Data'!$B$8:$BE$51,'Occupancy Raw Data'!V$3,FALSE))/100</f>
        <v>-1.4727609474421598E-2</v>
      </c>
      <c r="E102" s="90">
        <f>(VLOOKUP($A101,'Occupancy Raw Data'!$B$8:$BE$51,'Occupancy Raw Data'!W$3,FALSE))/100</f>
        <v>6.7002967645582001E-2</v>
      </c>
      <c r="F102" s="90">
        <f>(VLOOKUP($A101,'Occupancy Raw Data'!$B$8:$BE$51,'Occupancy Raw Data'!X$3,FALSE))/100</f>
        <v>0.13923162292248401</v>
      </c>
      <c r="G102" s="90">
        <f>(VLOOKUP($A101,'Occupancy Raw Data'!$B$8:$BE$51,'Occupancy Raw Data'!Y$3,FALSE))/100</f>
        <v>4.1539869742992702E-2</v>
      </c>
      <c r="H102" s="91">
        <f>(VLOOKUP($A101,'Occupancy Raw Data'!$B$8:$BE$51,'Occupancy Raw Data'!AA$3,FALSE))/100</f>
        <v>0.20499297068619601</v>
      </c>
      <c r="I102" s="91">
        <f>(VLOOKUP($A101,'Occupancy Raw Data'!$B$8:$BE$51,'Occupancy Raw Data'!AB$3,FALSE))/100</f>
        <v>0.16628734985539301</v>
      </c>
      <c r="J102" s="90">
        <f>(VLOOKUP($A101,'Occupancy Raw Data'!$B$8:$BE$51,'Occupancy Raw Data'!AC$3,FALSE))/100</f>
        <v>0.18559698701778199</v>
      </c>
      <c r="K102" s="92">
        <f>(VLOOKUP($A101,'Occupancy Raw Data'!$B$8:$BE$51,'Occupancy Raw Data'!AE$3,FALSE))/100</f>
        <v>8.8244305476746998E-2</v>
      </c>
      <c r="M102" s="89">
        <f>(VLOOKUP($A101,'ADR Raw Data'!$B$6:$BE$49,'ADR Raw Data'!T$1,FALSE))/100</f>
        <v>1.3381812645957001E-3</v>
      </c>
      <c r="N102" s="90">
        <f>(VLOOKUP($A101,'ADR Raw Data'!$B$6:$BE$49,'ADR Raw Data'!U$1,FALSE))/100</f>
        <v>-3.2684681167028599E-2</v>
      </c>
      <c r="O102" s="90">
        <f>(VLOOKUP($A101,'ADR Raw Data'!$B$6:$BE$49,'ADR Raw Data'!V$1,FALSE))/100</f>
        <v>-7.5856971601641301E-2</v>
      </c>
      <c r="P102" s="90">
        <f>(VLOOKUP($A101,'ADR Raw Data'!$B$6:$BE$49,'ADR Raw Data'!W$1,FALSE))/100</f>
        <v>9.20372284968724E-4</v>
      </c>
      <c r="Q102" s="90">
        <f>(VLOOKUP($A101,'ADR Raw Data'!$B$6:$BE$49,'ADR Raw Data'!X$1,FALSE))/100</f>
        <v>0.191361616998172</v>
      </c>
      <c r="R102" s="90">
        <f>(VLOOKUP($A101,'ADR Raw Data'!$B$6:$BE$49,'ADR Raw Data'!Y$1,FALSE))/100</f>
        <v>2.7945073192870699E-2</v>
      </c>
      <c r="S102" s="91">
        <f>(VLOOKUP($A101,'ADR Raw Data'!$B$6:$BE$49,'ADR Raw Data'!AA$1,FALSE))/100</f>
        <v>0.199065685125804</v>
      </c>
      <c r="T102" s="91">
        <f>(VLOOKUP($A101,'ADR Raw Data'!$B$6:$BE$49,'ADR Raw Data'!AB$1,FALSE))/100</f>
        <v>0.10578120691529501</v>
      </c>
      <c r="U102" s="90">
        <f>(VLOOKUP($A101,'ADR Raw Data'!$B$6:$BE$49,'ADR Raw Data'!AC$1,FALSE))/100</f>
        <v>0.15313427953764699</v>
      </c>
      <c r="V102" s="92">
        <f>(VLOOKUP($A101,'ADR Raw Data'!$B$6:$BE$49,'ADR Raw Data'!AE$1,FALSE))/100</f>
        <v>8.6470429530586604E-2</v>
      </c>
      <c r="X102" s="89">
        <f>(VLOOKUP($A101,'RevPAR Raw Data'!$B$6:$BE$43,'RevPAR Raw Data'!T$1,FALSE))/100</f>
        <v>2.1740709327539499E-2</v>
      </c>
      <c r="Y102" s="90">
        <f>(VLOOKUP($A101,'RevPAR Raw Data'!$B$6:$BE$43,'RevPAR Raw Data'!U$1,FALSE))/100</f>
        <v>-5.0675823128339202E-2</v>
      </c>
      <c r="Z102" s="90">
        <f>(VLOOKUP($A101,'RevPAR Raw Data'!$B$6:$BE$43,'RevPAR Raw Data'!V$1,FALSE))/100</f>
        <v>-8.9467389222401703E-2</v>
      </c>
      <c r="AA102" s="90">
        <f>(VLOOKUP($A101,'RevPAR Raw Data'!$B$6:$BE$43,'RevPAR Raw Data'!W$1,FALSE))/100</f>
        <v>6.79850076049823E-2</v>
      </c>
      <c r="AB102" s="90">
        <f>(VLOOKUP($A101,'RevPAR Raw Data'!$B$6:$BE$43,'RevPAR Raw Data'!X$1,FALSE))/100</f>
        <v>0.35723682842038301</v>
      </c>
      <c r="AC102" s="90">
        <f>(VLOOKUP($A101,'RevPAR Raw Data'!$B$6:$BE$43,'RevPAR Raw Data'!Y$1,FALSE))/100</f>
        <v>7.0645777636253695E-2</v>
      </c>
      <c r="AD102" s="91">
        <f>(VLOOKUP($A101,'RevPAR Raw Data'!$B$6:$BE$43,'RevPAR Raw Data'!AA$1,FALSE))/100</f>
        <v>0.44486572196762303</v>
      </c>
      <c r="AE102" s="91">
        <f>(VLOOKUP($A101,'RevPAR Raw Data'!$B$6:$BE$43,'RevPAR Raw Data'!AB$1,FALSE))/100</f>
        <v>0.28965863333313796</v>
      </c>
      <c r="AF102" s="90">
        <f>(VLOOKUP($A101,'RevPAR Raw Data'!$B$6:$BE$43,'RevPAR Raw Data'!AC$1,FALSE))/100</f>
        <v>0.36715252744675603</v>
      </c>
      <c r="AG102" s="92">
        <f>(VLOOKUP($A101,'RevPAR Raw Data'!$B$6:$BE$43,'RevPAR Raw Data'!AE$1,FALSE))/100</f>
        <v>0.18234525800553603</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0.38975434391851399</v>
      </c>
      <c r="C104" s="118">
        <f>(VLOOKUP($A104,'Occupancy Raw Data'!$B$8:$BE$45,'Occupancy Raw Data'!H$3,FALSE))/100</f>
        <v>0.55721989215098799</v>
      </c>
      <c r="D104" s="118">
        <f>(VLOOKUP($A104,'Occupancy Raw Data'!$B$8:$BE$45,'Occupancy Raw Data'!I$3,FALSE))/100</f>
        <v>0.65008987417615305</v>
      </c>
      <c r="E104" s="118">
        <f>(VLOOKUP($A104,'Occupancy Raw Data'!$B$8:$BE$45,'Occupancy Raw Data'!J$3,FALSE))/100</f>
        <v>0.73696824445775899</v>
      </c>
      <c r="F104" s="118">
        <f>(VLOOKUP($A104,'Occupancy Raw Data'!$B$8:$BE$45,'Occupancy Raw Data'!K$3,FALSE))/100</f>
        <v>0.73337327741162295</v>
      </c>
      <c r="G104" s="119">
        <f>(VLOOKUP($A104,'Occupancy Raw Data'!$B$8:$BE$45,'Occupancy Raw Data'!L$3,FALSE))/100</f>
        <v>0.61348112642300701</v>
      </c>
      <c r="H104" s="99">
        <f>(VLOOKUP($A104,'Occupancy Raw Data'!$B$8:$BE$45,'Occupancy Raw Data'!N$3,FALSE))/100</f>
        <v>0.76033553025763889</v>
      </c>
      <c r="I104" s="99">
        <f>(VLOOKUP($A104,'Occupancy Raw Data'!$B$8:$BE$45,'Occupancy Raw Data'!O$3,FALSE))/100</f>
        <v>0.7130017974835231</v>
      </c>
      <c r="J104" s="119">
        <f>(VLOOKUP($A104,'Occupancy Raw Data'!$B$8:$BE$45,'Occupancy Raw Data'!P$3,FALSE))/100</f>
        <v>0.73666866387058105</v>
      </c>
      <c r="K104" s="120">
        <f>(VLOOKUP($A104,'Occupancy Raw Data'!$B$8:$BE$45,'Occupancy Raw Data'!R$3,FALSE))/100</f>
        <v>0.64867756569374291</v>
      </c>
      <c r="M104" s="121">
        <f>VLOOKUP($A104,'ADR Raw Data'!$B$6:$BE$43,'ADR Raw Data'!G$1,FALSE)</f>
        <v>107.21287471175999</v>
      </c>
      <c r="N104" s="122">
        <f>VLOOKUP($A104,'ADR Raw Data'!$B$6:$BE$43,'ADR Raw Data'!H$1,FALSE)</f>
        <v>116.65860215053701</v>
      </c>
      <c r="O104" s="122">
        <f>VLOOKUP($A104,'ADR Raw Data'!$B$6:$BE$43,'ADR Raw Data'!I$1,FALSE)</f>
        <v>121.76459907834101</v>
      </c>
      <c r="P104" s="122">
        <f>VLOOKUP($A104,'ADR Raw Data'!$B$6:$BE$43,'ADR Raw Data'!J$1,FALSE)</f>
        <v>128.45317886178799</v>
      </c>
      <c r="Q104" s="122">
        <f>VLOOKUP($A104,'ADR Raw Data'!$B$6:$BE$43,'ADR Raw Data'!K$1,FALSE)</f>
        <v>144.598468137254</v>
      </c>
      <c r="R104" s="123">
        <f>VLOOKUP($A104,'ADR Raw Data'!$B$6:$BE$43,'ADR Raw Data'!L$1,FALSE)</f>
        <v>126.05430217794699</v>
      </c>
      <c r="S104" s="122">
        <f>VLOOKUP($A104,'ADR Raw Data'!$B$6:$BE$43,'ADR Raw Data'!N$1,FALSE)</f>
        <v>164.77927501970001</v>
      </c>
      <c r="T104" s="122">
        <f>VLOOKUP($A104,'ADR Raw Data'!$B$6:$BE$43,'ADR Raw Data'!O$1,FALSE)</f>
        <v>159.742096638655</v>
      </c>
      <c r="U104" s="123">
        <f>VLOOKUP($A104,'ADR Raw Data'!$B$6:$BE$43,'ADR Raw Data'!P$1,FALSE)</f>
        <v>162.341600244001</v>
      </c>
      <c r="V104" s="124">
        <f>VLOOKUP($A104,'ADR Raw Data'!$B$6:$BE$43,'ADR Raw Data'!R$1,FALSE)</f>
        <v>137.828461436959</v>
      </c>
      <c r="X104" s="121">
        <f>VLOOKUP($A104,'RevPAR Raw Data'!$B$6:$BE$43,'RevPAR Raw Data'!G$1,FALSE)</f>
        <v>41.786683642899902</v>
      </c>
      <c r="Y104" s="122">
        <f>VLOOKUP($A104,'RevPAR Raw Data'!$B$6:$BE$43,'RevPAR Raw Data'!H$1,FALSE)</f>
        <v>65.004493708807601</v>
      </c>
      <c r="Z104" s="122">
        <f>VLOOKUP($A104,'RevPAR Raw Data'!$B$6:$BE$43,'RevPAR Raw Data'!I$1,FALSE)</f>
        <v>79.157932893948399</v>
      </c>
      <c r="AA104" s="122">
        <f>VLOOKUP($A104,'RevPAR Raw Data'!$B$6:$BE$43,'RevPAR Raw Data'!J$1,FALSE)</f>
        <v>94.665913720790797</v>
      </c>
      <c r="AB104" s="122">
        <f>VLOOKUP($A104,'RevPAR Raw Data'!$B$6:$BE$43,'RevPAR Raw Data'!K$1,FALSE)</f>
        <v>106.044652486518</v>
      </c>
      <c r="AC104" s="123">
        <f>VLOOKUP($A104,'RevPAR Raw Data'!$B$6:$BE$43,'RevPAR Raw Data'!L$1,FALSE)</f>
        <v>77.331935290593094</v>
      </c>
      <c r="AD104" s="122">
        <f>VLOOKUP($A104,'RevPAR Raw Data'!$B$6:$BE$43,'RevPAR Raw Data'!N$1,FALSE)</f>
        <v>125.287537447573</v>
      </c>
      <c r="AE104" s="122">
        <f>VLOOKUP($A104,'RevPAR Raw Data'!$B$6:$BE$43,'RevPAR Raw Data'!O$1,FALSE)</f>
        <v>113.896402037147</v>
      </c>
      <c r="AF104" s="123">
        <f>VLOOKUP($A104,'RevPAR Raw Data'!$B$6:$BE$43,'RevPAR Raw Data'!P$1,FALSE)</f>
        <v>119.59196974236001</v>
      </c>
      <c r="AG104" s="124">
        <f>VLOOKUP($A104,'RevPAR Raw Data'!$B$6:$BE$43,'RevPAR Raw Data'!R$1,FALSE)</f>
        <v>89.406230848240995</v>
      </c>
    </row>
    <row r="105" spans="1:33" x14ac:dyDescent="0.2">
      <c r="A105" s="101" t="s">
        <v>121</v>
      </c>
      <c r="B105" s="89">
        <f>(VLOOKUP($A104,'Occupancy Raw Data'!$B$8:$BE$51,'Occupancy Raw Data'!T$3,FALSE))/100</f>
        <v>-1.9790224719874901E-2</v>
      </c>
      <c r="C105" s="90">
        <f>(VLOOKUP($A104,'Occupancy Raw Data'!$B$8:$BE$51,'Occupancy Raw Data'!U$3,FALSE))/100</f>
        <v>-4.15116949478277E-2</v>
      </c>
      <c r="D105" s="90">
        <f>(VLOOKUP($A104,'Occupancy Raw Data'!$B$8:$BE$51,'Occupancy Raw Data'!V$3,FALSE))/100</f>
        <v>2.6292138374696401E-3</v>
      </c>
      <c r="E105" s="90">
        <f>(VLOOKUP($A104,'Occupancy Raw Data'!$B$8:$BE$51,'Occupancy Raw Data'!W$3,FALSE))/100</f>
        <v>2.2286465896181502E-2</v>
      </c>
      <c r="F105" s="90">
        <f>(VLOOKUP($A104,'Occupancy Raw Data'!$B$8:$BE$51,'Occupancy Raw Data'!X$3,FALSE))/100</f>
        <v>8.128081602198961E-2</v>
      </c>
      <c r="G105" s="90">
        <f>(VLOOKUP($A104,'Occupancy Raw Data'!$B$8:$BE$51,'Occupancy Raw Data'!Y$3,FALSE))/100</f>
        <v>1.35130660023716E-2</v>
      </c>
      <c r="H105" s="91">
        <f>(VLOOKUP($A104,'Occupancy Raw Data'!$B$8:$BE$51,'Occupancy Raw Data'!AA$3,FALSE))/100</f>
        <v>0.16174171801935303</v>
      </c>
      <c r="I105" s="91">
        <f>(VLOOKUP($A104,'Occupancy Raw Data'!$B$8:$BE$51,'Occupancy Raw Data'!AB$3,FALSE))/100</f>
        <v>0.16132600463569299</v>
      </c>
      <c r="J105" s="90">
        <f>(VLOOKUP($A104,'Occupancy Raw Data'!$B$8:$BE$51,'Occupancy Raw Data'!AC$3,FALSE))/100</f>
        <v>0.16154050195687999</v>
      </c>
      <c r="K105" s="92">
        <f>(VLOOKUP($A104,'Occupancy Raw Data'!$B$8:$BE$51,'Occupancy Raw Data'!AE$3,FALSE))/100</f>
        <v>5.7230306061865202E-2</v>
      </c>
      <c r="M105" s="89">
        <f>(VLOOKUP($A104,'ADR Raw Data'!$B$6:$BE$49,'ADR Raw Data'!T$1,FALSE))/100</f>
        <v>-5.8563172511651197E-2</v>
      </c>
      <c r="N105" s="90">
        <f>(VLOOKUP($A104,'ADR Raw Data'!$B$6:$BE$49,'ADR Raw Data'!U$1,FALSE))/100</f>
        <v>9.8499816845932703E-2</v>
      </c>
      <c r="O105" s="90">
        <f>(VLOOKUP($A104,'ADR Raw Data'!$B$6:$BE$49,'ADR Raw Data'!V$1,FALSE))/100</f>
        <v>0.11815470770438299</v>
      </c>
      <c r="P105" s="90">
        <f>(VLOOKUP($A104,'ADR Raw Data'!$B$6:$BE$49,'ADR Raw Data'!W$1,FALSE))/100</f>
        <v>3.7931751006500897E-2</v>
      </c>
      <c r="Q105" s="90">
        <f>(VLOOKUP($A104,'ADR Raw Data'!$B$6:$BE$49,'ADR Raw Data'!X$1,FALSE))/100</f>
        <v>8.8686556819671108E-2</v>
      </c>
      <c r="R105" s="90">
        <f>(VLOOKUP($A104,'ADR Raw Data'!$B$6:$BE$49,'ADR Raw Data'!Y$1,FALSE))/100</f>
        <v>6.8848091812397497E-2</v>
      </c>
      <c r="S105" s="91">
        <f>(VLOOKUP($A104,'ADR Raw Data'!$B$6:$BE$49,'ADR Raw Data'!AA$1,FALSE))/100</f>
        <v>2.0397251792107301E-3</v>
      </c>
      <c r="T105" s="91">
        <f>(VLOOKUP($A104,'ADR Raw Data'!$B$6:$BE$49,'ADR Raw Data'!AB$1,FALSE))/100</f>
        <v>-1.27795606939678E-3</v>
      </c>
      <c r="U105" s="90">
        <f>(VLOOKUP($A104,'ADR Raw Data'!$B$6:$BE$49,'ADR Raw Data'!AC$1,FALSE))/100</f>
        <v>4.5962061651505704E-4</v>
      </c>
      <c r="V105" s="92">
        <f>(VLOOKUP($A104,'ADR Raw Data'!$B$6:$BE$49,'ADR Raw Data'!AE$1,FALSE))/100</f>
        <v>5.19050963952268E-2</v>
      </c>
      <c r="X105" s="89">
        <f>(VLOOKUP($A104,'RevPAR Raw Data'!$B$6:$BE$43,'RevPAR Raw Data'!T$1,FALSE))/100</f>
        <v>-7.7194418887211708E-2</v>
      </c>
      <c r="Y105" s="90">
        <f>(VLOOKUP($A104,'RevPAR Raw Data'!$B$6:$BE$43,'RevPAR Raw Data'!U$1,FALSE))/100</f>
        <v>5.2899227548779695E-2</v>
      </c>
      <c r="Z105" s="90">
        <f>(VLOOKUP($A104,'RevPAR Raw Data'!$B$6:$BE$43,'RevPAR Raw Data'!V$1,FALSE))/100</f>
        <v>0.12109457553431101</v>
      </c>
      <c r="AA105" s="90">
        <f>(VLOOKUP($A104,'RevPAR Raw Data'!$B$6:$BE$43,'RevPAR Raw Data'!W$1,FALSE))/100</f>
        <v>6.1063581577871305E-2</v>
      </c>
      <c r="AB105" s="90">
        <f>(VLOOKUP($A104,'RevPAR Raw Data'!$B$6:$BE$43,'RevPAR Raw Data'!X$1,FALSE))/100</f>
        <v>0.17717588855014402</v>
      </c>
      <c r="AC105" s="90">
        <f>(VLOOKUP($A104,'RevPAR Raw Data'!$B$6:$BE$43,'RevPAR Raw Data'!Y$1,FALSE))/100</f>
        <v>8.3291506623567407E-2</v>
      </c>
      <c r="AD105" s="91">
        <f>(VLOOKUP($A104,'RevPAR Raw Data'!$B$6:$BE$43,'RevPAR Raw Data'!AA$1,FALSE))/100</f>
        <v>0.16411135185333697</v>
      </c>
      <c r="AE105" s="91">
        <f>(VLOOKUP($A104,'RevPAR Raw Data'!$B$6:$BE$43,'RevPAR Raw Data'!AB$1,FALSE))/100</f>
        <v>0.15984188101952099</v>
      </c>
      <c r="AF105" s="90">
        <f>(VLOOKUP($A104,'RevPAR Raw Data'!$B$6:$BE$43,'RevPAR Raw Data'!AC$1,FALSE))/100</f>
        <v>0.162074369918497</v>
      </c>
      <c r="AG105" s="92">
        <f>(VLOOKUP($A104,'RevPAR Raw Data'!$B$6:$BE$43,'RevPAR Raw Data'!AE$1,FALSE))/100</f>
        <v>0.112105947009961</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0.40334461477204797</v>
      </c>
      <c r="C107" s="118">
        <f>(VLOOKUP($A107,'Occupancy Raw Data'!$B$8:$BE$45,'Occupancy Raw Data'!H$3,FALSE))/100</f>
        <v>0.53573561616563803</v>
      </c>
      <c r="D107" s="118">
        <f>(VLOOKUP($A107,'Occupancy Raw Data'!$B$8:$BE$45,'Occupancy Raw Data'!I$3,FALSE))/100</f>
        <v>0.60740593270953602</v>
      </c>
      <c r="E107" s="118">
        <f>(VLOOKUP($A107,'Occupancy Raw Data'!$B$8:$BE$45,'Occupancy Raw Data'!J$3,FALSE))/100</f>
        <v>0.73063906032251591</v>
      </c>
      <c r="F107" s="118">
        <f>(VLOOKUP($A107,'Occupancy Raw Data'!$B$8:$BE$45,'Occupancy Raw Data'!K$3,FALSE))/100</f>
        <v>0.86103921958988594</v>
      </c>
      <c r="G107" s="119">
        <f>(VLOOKUP($A107,'Occupancy Raw Data'!$B$8:$BE$45,'Occupancy Raw Data'!L$3,FALSE))/100</f>
        <v>0.62763288871192502</v>
      </c>
      <c r="H107" s="99">
        <f>(VLOOKUP($A107,'Occupancy Raw Data'!$B$8:$BE$45,'Occupancy Raw Data'!N$3,FALSE))/100</f>
        <v>0.87557236711128794</v>
      </c>
      <c r="I107" s="99">
        <f>(VLOOKUP($A107,'Occupancy Raw Data'!$B$8:$BE$45,'Occupancy Raw Data'!O$3,FALSE))/100</f>
        <v>0.76647421859446496</v>
      </c>
      <c r="J107" s="119">
        <f>(VLOOKUP($A107,'Occupancy Raw Data'!$B$8:$BE$45,'Occupancy Raw Data'!P$3,FALSE))/100</f>
        <v>0.82102329285287601</v>
      </c>
      <c r="K107" s="120">
        <f>(VLOOKUP($A107,'Occupancy Raw Data'!$B$8:$BE$45,'Occupancy Raw Data'!R$3,FALSE))/100</f>
        <v>0.68288728989505398</v>
      </c>
      <c r="M107" s="121">
        <f>VLOOKUP($A107,'ADR Raw Data'!$B$6:$BE$43,'ADR Raw Data'!G$1,FALSE)</f>
        <v>100.270745310957</v>
      </c>
      <c r="N107" s="122">
        <f>VLOOKUP($A107,'ADR Raw Data'!$B$6:$BE$43,'ADR Raw Data'!H$1,FALSE)</f>
        <v>109.933794128576</v>
      </c>
      <c r="O107" s="122">
        <f>VLOOKUP($A107,'ADR Raw Data'!$B$6:$BE$43,'ADR Raw Data'!I$1,FALSE)</f>
        <v>132.69794821369999</v>
      </c>
      <c r="P107" s="122">
        <f>VLOOKUP($A107,'ADR Raw Data'!$B$6:$BE$43,'ADR Raw Data'!J$1,FALSE)</f>
        <v>186.70036512261501</v>
      </c>
      <c r="Q107" s="122">
        <f>VLOOKUP($A107,'ADR Raw Data'!$B$6:$BE$43,'ADR Raw Data'!K$1,FALSE)</f>
        <v>312.11432138728298</v>
      </c>
      <c r="R107" s="123">
        <f>VLOOKUP($A107,'ADR Raw Data'!$B$6:$BE$43,'ADR Raw Data'!L$1,FALSE)</f>
        <v>186.44462285098001</v>
      </c>
      <c r="S107" s="122">
        <f>VLOOKUP($A107,'ADR Raw Data'!$B$6:$BE$43,'ADR Raw Data'!N$1,FALSE)</f>
        <v>320.87318326512002</v>
      </c>
      <c r="T107" s="122">
        <f>VLOOKUP($A107,'ADR Raw Data'!$B$6:$BE$43,'ADR Raw Data'!O$1,FALSE)</f>
        <v>262.24774025974</v>
      </c>
      <c r="U107" s="123">
        <f>VLOOKUP($A107,'ADR Raw Data'!$B$6:$BE$43,'ADR Raw Data'!P$1,FALSE)</f>
        <v>293.50800921435399</v>
      </c>
      <c r="V107" s="124">
        <f>VLOOKUP($A107,'ADR Raw Data'!$B$6:$BE$43,'ADR Raw Data'!R$1,FALSE)</f>
        <v>223.221883719961</v>
      </c>
      <c r="X107" s="121">
        <f>VLOOKUP($A107,'RevPAR Raw Data'!$B$6:$BE$43,'RevPAR Raw Data'!G$1,FALSE)</f>
        <v>40.443665140354298</v>
      </c>
      <c r="Y107" s="122">
        <f>VLOOKUP($A107,'RevPAR Raw Data'!$B$6:$BE$43,'RevPAR Raw Data'!H$1,FALSE)</f>
        <v>58.895448934899399</v>
      </c>
      <c r="Z107" s="122">
        <f>VLOOKUP($A107,'RevPAR Raw Data'!$B$6:$BE$43,'RevPAR Raw Data'!I$1,FALSE)</f>
        <v>80.601521003384406</v>
      </c>
      <c r="AA107" s="122">
        <f>VLOOKUP($A107,'RevPAR Raw Data'!$B$6:$BE$43,'RevPAR Raw Data'!J$1,FALSE)</f>
        <v>136.410579335058</v>
      </c>
      <c r="AB107" s="122">
        <f>VLOOKUP($A107,'RevPAR Raw Data'!$B$6:$BE$43,'RevPAR Raw Data'!K$1,FALSE)</f>
        <v>268.74267171013298</v>
      </c>
      <c r="AC107" s="123">
        <f>VLOOKUP($A107,'RevPAR Raw Data'!$B$6:$BE$43,'RevPAR Raw Data'!L$1,FALSE)</f>
        <v>117.018777224766</v>
      </c>
      <c r="AD107" s="122">
        <f>VLOOKUP($A107,'RevPAR Raw Data'!$B$6:$BE$43,'RevPAR Raw Data'!N$1,FALSE)</f>
        <v>280.94769261397499</v>
      </c>
      <c r="AE107" s="122">
        <f>VLOOKUP($A107,'RevPAR Raw Data'!$B$6:$BE$43,'RevPAR Raw Data'!O$1,FALSE)</f>
        <v>201.00613179374801</v>
      </c>
      <c r="AF107" s="123">
        <f>VLOOKUP($A107,'RevPAR Raw Data'!$B$6:$BE$43,'RevPAR Raw Data'!P$1,FALSE)</f>
        <v>240.97691220386201</v>
      </c>
      <c r="AG107" s="124">
        <f>VLOOKUP($A107,'RevPAR Raw Data'!$B$6:$BE$43,'RevPAR Raw Data'!R$1,FALSE)</f>
        <v>152.43538721879301</v>
      </c>
    </row>
    <row r="108" spans="1:33" x14ac:dyDescent="0.2">
      <c r="A108" s="101" t="s">
        <v>121</v>
      </c>
      <c r="B108" s="89">
        <f>(VLOOKUP($A107,'Occupancy Raw Data'!$B$8:$BE$51,'Occupancy Raw Data'!T$3,FALSE))/100</f>
        <v>6.3071047893477894E-2</v>
      </c>
      <c r="C108" s="90">
        <f>(VLOOKUP($A107,'Occupancy Raw Data'!$B$8:$BE$51,'Occupancy Raw Data'!U$3,FALSE))/100</f>
        <v>6.6436123156787E-2</v>
      </c>
      <c r="D108" s="90">
        <f>(VLOOKUP($A107,'Occupancy Raw Data'!$B$8:$BE$51,'Occupancy Raw Data'!V$3,FALSE))/100</f>
        <v>9.9560483315211487E-2</v>
      </c>
      <c r="E108" s="90">
        <f>(VLOOKUP($A107,'Occupancy Raw Data'!$B$8:$BE$51,'Occupancy Raw Data'!W$3,FALSE))/100</f>
        <v>0.255267301884401</v>
      </c>
      <c r="F108" s="90">
        <f>(VLOOKUP($A107,'Occupancy Raw Data'!$B$8:$BE$51,'Occupancy Raw Data'!X$3,FALSE))/100</f>
        <v>0.58691356342793199</v>
      </c>
      <c r="G108" s="90">
        <f>(VLOOKUP($A107,'Occupancy Raw Data'!$B$8:$BE$51,'Occupancy Raw Data'!Y$3,FALSE))/100</f>
        <v>0.22640643063312499</v>
      </c>
      <c r="H108" s="91">
        <f>(VLOOKUP($A107,'Occupancy Raw Data'!$B$8:$BE$51,'Occupancy Raw Data'!AA$3,FALSE))/100</f>
        <v>0.48976725059584503</v>
      </c>
      <c r="I108" s="91">
        <f>(VLOOKUP($A107,'Occupancy Raw Data'!$B$8:$BE$51,'Occupancy Raw Data'!AB$3,FALSE))/100</f>
        <v>0.29539769787988901</v>
      </c>
      <c r="J108" s="90">
        <f>(VLOOKUP($A107,'Occupancy Raw Data'!$B$8:$BE$51,'Occupancy Raw Data'!AC$3,FALSE))/100</f>
        <v>0.39225567194747202</v>
      </c>
      <c r="K108" s="92">
        <f>(VLOOKUP($A107,'Occupancy Raw Data'!$B$8:$BE$51,'Occupancy Raw Data'!AE$3,FALSE))/100</f>
        <v>0.27873180761645799</v>
      </c>
      <c r="M108" s="89">
        <f>(VLOOKUP($A107,'ADR Raw Data'!$B$6:$BE$49,'ADR Raw Data'!T$1,FALSE))/100</f>
        <v>9.8965694853033002E-3</v>
      </c>
      <c r="N108" s="90">
        <f>(VLOOKUP($A107,'ADR Raw Data'!$B$6:$BE$49,'ADR Raw Data'!U$1,FALSE))/100</f>
        <v>0.112641875482466</v>
      </c>
      <c r="O108" s="90">
        <f>(VLOOKUP($A107,'ADR Raw Data'!$B$6:$BE$49,'ADR Raw Data'!V$1,FALSE))/100</f>
        <v>0.299017997608582</v>
      </c>
      <c r="P108" s="90">
        <f>(VLOOKUP($A107,'ADR Raw Data'!$B$6:$BE$49,'ADR Raw Data'!W$1,FALSE))/100</f>
        <v>0.82961032241252897</v>
      </c>
      <c r="Q108" s="90">
        <f>(VLOOKUP($A107,'ADR Raw Data'!$B$6:$BE$49,'ADR Raw Data'!X$1,FALSE))/100</f>
        <v>1.9535322626285601</v>
      </c>
      <c r="R108" s="90">
        <f>(VLOOKUP($A107,'ADR Raw Data'!$B$6:$BE$49,'ADR Raw Data'!Y$1,FALSE))/100</f>
        <v>0.83161212420864994</v>
      </c>
      <c r="S108" s="91">
        <f>(VLOOKUP($A107,'ADR Raw Data'!$B$6:$BE$49,'ADR Raw Data'!AA$1,FALSE))/100</f>
        <v>1.4962261810541599</v>
      </c>
      <c r="T108" s="91">
        <f>(VLOOKUP($A107,'ADR Raw Data'!$B$6:$BE$49,'ADR Raw Data'!AB$1,FALSE))/100</f>
        <v>1.04059398417476</v>
      </c>
      <c r="U108" s="90">
        <f>(VLOOKUP($A107,'ADR Raw Data'!$B$6:$BE$49,'ADR Raw Data'!AC$1,FALSE))/100</f>
        <v>1.2835882093747402</v>
      </c>
      <c r="V108" s="92">
        <f>(VLOOKUP($A107,'ADR Raw Data'!$B$6:$BE$49,'ADR Raw Data'!AE$1,FALSE))/100</f>
        <v>1.02509156357861</v>
      </c>
      <c r="X108" s="89">
        <f>(VLOOKUP($A107,'RevPAR Raw Data'!$B$6:$BE$43,'RevPAR Raw Data'!T$1,FALSE))/100</f>
        <v>7.3591804386769905E-2</v>
      </c>
      <c r="Y108" s="90">
        <f>(VLOOKUP($A107,'RevPAR Raw Data'!$B$6:$BE$43,'RevPAR Raw Data'!U$1,FALSE))/100</f>
        <v>0.18656148815141801</v>
      </c>
      <c r="Z108" s="90">
        <f>(VLOOKUP($A107,'RevPAR Raw Data'!$B$6:$BE$43,'RevPAR Raw Data'!V$1,FALSE))/100</f>
        <v>0.42834885728565097</v>
      </c>
      <c r="AA108" s="90">
        <f>(VLOOKUP($A107,'RevPAR Raw Data'!$B$6:$BE$43,'RevPAR Raw Data'!W$1,FALSE))/100</f>
        <v>1.2966500129146201</v>
      </c>
      <c r="AB108" s="90">
        <f>(VLOOKUP($A107,'RevPAR Raw Data'!$B$6:$BE$43,'RevPAR Raw Data'!X$1,FALSE))/100</f>
        <v>3.6870004075872602</v>
      </c>
      <c r="AC108" s="90">
        <f>(VLOOKUP($A107,'RevPAR Raw Data'!$B$6:$BE$43,'RevPAR Raw Data'!Y$1,FALSE))/100</f>
        <v>1.2463008875550801</v>
      </c>
      <c r="AD108" s="91">
        <f>(VLOOKUP($A107,'RevPAR Raw Data'!$B$6:$BE$43,'RevPAR Raw Data'!AA$1,FALSE))/100</f>
        <v>2.7187960146144201</v>
      </c>
      <c r="AE108" s="91">
        <f>(VLOOKUP($A107,'RevPAR Raw Data'!$B$6:$BE$43,'RevPAR Raw Data'!AB$1,FALSE))/100</f>
        <v>1.6433807494075299</v>
      </c>
      <c r="AF108" s="90">
        <f>(VLOOKUP($A107,'RevPAR Raw Data'!$B$6:$BE$43,'RevPAR Raw Data'!AC$1,FALSE))/100</f>
        <v>2.1793386368943497</v>
      </c>
      <c r="AG108" s="92">
        <f>(VLOOKUP($A107,'RevPAR Raw Data'!$B$6:$BE$43,'RevPAR Raw Data'!AE$1,FALSE))/100</f>
        <v>1.5895489956837099</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0.41492903451901098</v>
      </c>
      <c r="C110" s="118">
        <f>(VLOOKUP($A110,'Occupancy Raw Data'!$B$8:$BE$45,'Occupancy Raw Data'!H$3,FALSE))/100</f>
        <v>0.55650954967583599</v>
      </c>
      <c r="D110" s="118">
        <f>(VLOOKUP($A110,'Occupancy Raw Data'!$B$8:$BE$45,'Occupancy Raw Data'!I$3,FALSE))/100</f>
        <v>0.61240581741720601</v>
      </c>
      <c r="E110" s="118">
        <f>(VLOOKUP($A110,'Occupancy Raw Data'!$B$8:$BE$45,'Occupancy Raw Data'!J$3,FALSE))/100</f>
        <v>0.6935342561766249</v>
      </c>
      <c r="F110" s="118">
        <f>(VLOOKUP($A110,'Occupancy Raw Data'!$B$8:$BE$45,'Occupancy Raw Data'!K$3,FALSE))/100</f>
        <v>0.78097073769055503</v>
      </c>
      <c r="G110" s="119">
        <f>(VLOOKUP($A110,'Occupancy Raw Data'!$B$8:$BE$45,'Occupancy Raw Data'!L$3,FALSE))/100</f>
        <v>0.61166987909584702</v>
      </c>
      <c r="H110" s="99">
        <f>(VLOOKUP($A110,'Occupancy Raw Data'!$B$8:$BE$45,'Occupancy Raw Data'!N$3,FALSE))/100</f>
        <v>0.88452777291046003</v>
      </c>
      <c r="I110" s="99">
        <f>(VLOOKUP($A110,'Occupancy Raw Data'!$B$8:$BE$45,'Occupancy Raw Data'!O$3,FALSE))/100</f>
        <v>0.83301209041527902</v>
      </c>
      <c r="J110" s="119">
        <f>(VLOOKUP($A110,'Occupancy Raw Data'!$B$8:$BE$45,'Occupancy Raw Data'!P$3,FALSE))/100</f>
        <v>0.85876993166286997</v>
      </c>
      <c r="K110" s="120">
        <f>(VLOOKUP($A110,'Occupancy Raw Data'!$B$8:$BE$45,'Occupancy Raw Data'!R$3,FALSE))/100</f>
        <v>0.68226989411499606</v>
      </c>
      <c r="M110" s="121">
        <f>VLOOKUP($A110,'ADR Raw Data'!$B$6:$BE$43,'ADR Raw Data'!G$1,FALSE)</f>
        <v>91.741473817567496</v>
      </c>
      <c r="N110" s="122">
        <f>VLOOKUP($A110,'ADR Raw Data'!$B$6:$BE$43,'ADR Raw Data'!H$1,FALSE)</f>
        <v>95.408246221662395</v>
      </c>
      <c r="O110" s="122">
        <f>VLOOKUP($A110,'ADR Raw Data'!$B$6:$BE$43,'ADR Raw Data'!I$1,FALSE)</f>
        <v>100.50686981402001</v>
      </c>
      <c r="P110" s="122">
        <f>VLOOKUP($A110,'ADR Raw Data'!$B$6:$BE$43,'ADR Raw Data'!J$1,FALSE)</f>
        <v>111.220310763011</v>
      </c>
      <c r="Q110" s="122">
        <f>VLOOKUP($A110,'ADR Raw Data'!$B$6:$BE$43,'ADR Raw Data'!K$1,FALSE)</f>
        <v>172.97999326901501</v>
      </c>
      <c r="R110" s="123">
        <f>VLOOKUP($A110,'ADR Raw Data'!$B$6:$BE$43,'ADR Raw Data'!L$1,FALSE)</f>
        <v>119.32586971467801</v>
      </c>
      <c r="S110" s="122">
        <f>VLOOKUP($A110,'ADR Raw Data'!$B$6:$BE$43,'ADR Raw Data'!N$1,FALSE)</f>
        <v>225.01376980982499</v>
      </c>
      <c r="T110" s="122">
        <f>VLOOKUP($A110,'ADR Raw Data'!$B$6:$BE$43,'ADR Raw Data'!O$1,FALSE)</f>
        <v>200.441527135044</v>
      </c>
      <c r="U110" s="123">
        <f>VLOOKUP($A110,'ADR Raw Data'!$B$6:$BE$43,'ADR Raw Data'!P$1,FALSE)</f>
        <v>213.09615690675301</v>
      </c>
      <c r="V110" s="124">
        <f>VLOOKUP($A110,'ADR Raw Data'!$B$6:$BE$43,'ADR Raw Data'!R$1,FALSE)</f>
        <v>153.04821910771901</v>
      </c>
      <c r="X110" s="121">
        <f>VLOOKUP($A110,'RevPAR Raw Data'!$B$6:$BE$43,'RevPAR Raw Data'!G$1,FALSE)</f>
        <v>38.066201156474499</v>
      </c>
      <c r="Y110" s="122">
        <f>VLOOKUP($A110,'RevPAR Raw Data'!$B$6:$BE$43,'RevPAR Raw Data'!H$1,FALSE)</f>
        <v>53.095600140178703</v>
      </c>
      <c r="Z110" s="122">
        <f>VLOOKUP($A110,'RevPAR Raw Data'!$B$6:$BE$43,'RevPAR Raw Data'!I$1,FALSE)</f>
        <v>61.550991764499699</v>
      </c>
      <c r="AA110" s="122">
        <f>VLOOKUP($A110,'RevPAR Raw Data'!$B$6:$BE$43,'RevPAR Raw Data'!J$1,FALSE)</f>
        <v>77.135095496758296</v>
      </c>
      <c r="AB110" s="122">
        <f>VLOOKUP($A110,'RevPAR Raw Data'!$B$6:$BE$43,'RevPAR Raw Data'!K$1,FALSE)</f>
        <v>135.092312949009</v>
      </c>
      <c r="AC110" s="123">
        <f>VLOOKUP($A110,'RevPAR Raw Data'!$B$6:$BE$43,'RevPAR Raw Data'!L$1,FALSE)</f>
        <v>72.988040301384203</v>
      </c>
      <c r="AD110" s="122">
        <f>VLOOKUP($A110,'RevPAR Raw Data'!$B$6:$BE$43,'RevPAR Raw Data'!N$1,FALSE)</f>
        <v>199.03092868407199</v>
      </c>
      <c r="AE110" s="122">
        <f>VLOOKUP($A110,'RevPAR Raw Data'!$B$6:$BE$43,'RevPAR Raw Data'!O$1,FALSE)</f>
        <v>166.97021552479401</v>
      </c>
      <c r="AF110" s="123">
        <f>VLOOKUP($A110,'RevPAR Raw Data'!$B$6:$BE$43,'RevPAR Raw Data'!P$1,FALSE)</f>
        <v>183.00057210443299</v>
      </c>
      <c r="AG110" s="124">
        <f>VLOOKUP($A110,'RevPAR Raw Data'!$B$6:$BE$43,'RevPAR Raw Data'!R$1,FALSE)</f>
        <v>104.42019224511201</v>
      </c>
    </row>
    <row r="111" spans="1:33" x14ac:dyDescent="0.2">
      <c r="A111" s="101" t="s">
        <v>121</v>
      </c>
      <c r="B111" s="89">
        <f>(VLOOKUP($A110,'Occupancy Raw Data'!$B$8:$BE$51,'Occupancy Raw Data'!T$3,FALSE))/100</f>
        <v>7.3079143650089301E-2</v>
      </c>
      <c r="C111" s="90">
        <f>(VLOOKUP($A110,'Occupancy Raw Data'!$B$8:$BE$51,'Occupancy Raw Data'!U$3,FALSE))/100</f>
        <v>7.6941928545101901E-2</v>
      </c>
      <c r="D111" s="90">
        <f>(VLOOKUP($A110,'Occupancy Raw Data'!$B$8:$BE$51,'Occupancy Raw Data'!V$3,FALSE))/100</f>
        <v>0.119121278849028</v>
      </c>
      <c r="E111" s="90">
        <f>(VLOOKUP($A110,'Occupancy Raw Data'!$B$8:$BE$51,'Occupancy Raw Data'!W$3,FALSE))/100</f>
        <v>0.17091282962190701</v>
      </c>
      <c r="F111" s="90">
        <f>(VLOOKUP($A110,'Occupancy Raw Data'!$B$8:$BE$51,'Occupancy Raw Data'!X$3,FALSE))/100</f>
        <v>0.35146709217372701</v>
      </c>
      <c r="G111" s="90">
        <f>(VLOOKUP($A110,'Occupancy Raw Data'!$B$8:$BE$51,'Occupancy Raw Data'!Y$3,FALSE))/100</f>
        <v>0.16694702253395899</v>
      </c>
      <c r="H111" s="91">
        <f>(VLOOKUP($A110,'Occupancy Raw Data'!$B$8:$BE$51,'Occupancy Raw Data'!AA$3,FALSE))/100</f>
        <v>0.29878855614168098</v>
      </c>
      <c r="I111" s="91">
        <f>(VLOOKUP($A110,'Occupancy Raw Data'!$B$8:$BE$51,'Occupancy Raw Data'!AB$3,FALSE))/100</f>
        <v>0.14188174191757399</v>
      </c>
      <c r="J111" s="90">
        <f>(VLOOKUP($A110,'Occupancy Raw Data'!$B$8:$BE$51,'Occupancy Raw Data'!AC$3,FALSE))/100</f>
        <v>0.21763942811824802</v>
      </c>
      <c r="K111" s="92">
        <f>(VLOOKUP($A110,'Occupancy Raw Data'!$B$8:$BE$51,'Occupancy Raw Data'!AE$3,FALSE))/100</f>
        <v>0.18468398693482702</v>
      </c>
      <c r="M111" s="89">
        <f>(VLOOKUP($A110,'ADR Raw Data'!$B$6:$BE$49,'ADR Raw Data'!T$1,FALSE))/100</f>
        <v>-4.5481683281856304E-2</v>
      </c>
      <c r="N111" s="90">
        <f>(VLOOKUP($A110,'ADR Raw Data'!$B$6:$BE$49,'ADR Raw Data'!U$1,FALSE))/100</f>
        <v>-2.57160970149467E-2</v>
      </c>
      <c r="O111" s="90">
        <f>(VLOOKUP($A110,'ADR Raw Data'!$B$6:$BE$49,'ADR Raw Data'!V$1,FALSE))/100</f>
        <v>2.06400898489815E-2</v>
      </c>
      <c r="P111" s="90">
        <f>(VLOOKUP($A110,'ADR Raw Data'!$B$6:$BE$49,'ADR Raw Data'!W$1,FALSE))/100</f>
        <v>6.0594070500662005E-2</v>
      </c>
      <c r="Q111" s="90">
        <f>(VLOOKUP($A110,'ADR Raw Data'!$B$6:$BE$49,'ADR Raw Data'!X$1,FALSE))/100</f>
        <v>0.70133666988049792</v>
      </c>
      <c r="R111" s="90">
        <f>(VLOOKUP($A110,'ADR Raw Data'!$B$6:$BE$49,'ADR Raw Data'!Y$1,FALSE))/100</f>
        <v>0.191260711247732</v>
      </c>
      <c r="S111" s="91">
        <f>(VLOOKUP($A110,'ADR Raw Data'!$B$6:$BE$49,'ADR Raw Data'!AA$1,FALSE))/100</f>
        <v>0.68075190085257897</v>
      </c>
      <c r="T111" s="91">
        <f>(VLOOKUP($A110,'ADR Raw Data'!$B$6:$BE$49,'ADR Raw Data'!AB$1,FALSE))/100</f>
        <v>0.431869514956992</v>
      </c>
      <c r="U111" s="90">
        <f>(VLOOKUP($A110,'ADR Raw Data'!$B$6:$BE$49,'ADR Raw Data'!AC$1,FALSE))/100</f>
        <v>0.55503408786961506</v>
      </c>
      <c r="V111" s="92">
        <f>(VLOOKUP($A110,'ADR Raw Data'!$B$6:$BE$49,'ADR Raw Data'!AE$1,FALSE))/100</f>
        <v>0.353596610352719</v>
      </c>
      <c r="X111" s="89">
        <f>(VLOOKUP($A110,'RevPAR Raw Data'!$B$6:$BE$43,'RevPAR Raw Data'!T$1,FALSE))/100</f>
        <v>2.4273697902230298E-2</v>
      </c>
      <c r="Y111" s="90">
        <f>(VLOOKUP($A110,'RevPAR Raw Data'!$B$6:$BE$43,'RevPAR Raw Data'!U$1,FALSE))/100</f>
        <v>4.9247185431172104E-2</v>
      </c>
      <c r="Z111" s="90">
        <f>(VLOOKUP($A110,'RevPAR Raw Data'!$B$6:$BE$43,'RevPAR Raw Data'!V$1,FALSE))/100</f>
        <v>0.14222004259637899</v>
      </c>
      <c r="AA111" s="90">
        <f>(VLOOKUP($A110,'RevPAR Raw Data'!$B$6:$BE$43,'RevPAR Raw Data'!W$1,FALSE))/100</f>
        <v>0.24186320417014698</v>
      </c>
      <c r="AB111" s="90">
        <f>(VLOOKUP($A110,'RevPAR Raw Data'!$B$6:$BE$43,'RevPAR Raw Data'!X$1,FALSE))/100</f>
        <v>1.29930052205192</v>
      </c>
      <c r="AC111" s="90">
        <f>(VLOOKUP($A110,'RevPAR Raw Data'!$B$6:$BE$43,'RevPAR Raw Data'!Y$1,FALSE))/100</f>
        <v>0.39013814005222797</v>
      </c>
      <c r="AD111" s="91">
        <f>(VLOOKUP($A110,'RevPAR Raw Data'!$B$6:$BE$43,'RevPAR Raw Data'!AA$1,FALSE))/100</f>
        <v>1.1829413345407001</v>
      </c>
      <c r="AE111" s="91">
        <f>(VLOOKUP($A110,'RevPAR Raw Data'!$B$6:$BE$43,'RevPAR Raw Data'!AB$1,FALSE))/100</f>
        <v>0.63502565593776195</v>
      </c>
      <c r="AF111" s="90">
        <f>(VLOOKUP($A110,'RevPAR Raw Data'!$B$6:$BE$43,'RevPAR Raw Data'!AC$1,FALSE))/100</f>
        <v>0.89347081745794099</v>
      </c>
      <c r="AG111" s="92">
        <f>(VLOOKUP($A110,'RevPAR Raw Data'!$B$6:$BE$43,'RevPAR Raw Data'!AE$1,FALSE))/100</f>
        <v>0.60358422905412601</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0.41438721136767298</v>
      </c>
      <c r="C113" s="118">
        <f>(VLOOKUP($A113,'Occupancy Raw Data'!$B$8:$BE$45,'Occupancy Raw Data'!H$3,FALSE))/100</f>
        <v>0.57939609236234402</v>
      </c>
      <c r="D113" s="118">
        <f>(VLOOKUP($A113,'Occupancy Raw Data'!$B$8:$BE$45,'Occupancy Raw Data'!I$3,FALSE))/100</f>
        <v>0.68010657193605595</v>
      </c>
      <c r="E113" s="118">
        <f>(VLOOKUP($A113,'Occupancy Raw Data'!$B$8:$BE$45,'Occupancy Raw Data'!J$3,FALSE))/100</f>
        <v>0.8216696269982231</v>
      </c>
      <c r="F113" s="118">
        <f>(VLOOKUP($A113,'Occupancy Raw Data'!$B$8:$BE$45,'Occupancy Raw Data'!K$3,FALSE))/100</f>
        <v>0.91847246891651801</v>
      </c>
      <c r="G113" s="119">
        <f>(VLOOKUP($A113,'Occupancy Raw Data'!$B$8:$BE$45,'Occupancy Raw Data'!L$3,FALSE))/100</f>
        <v>0.68280639431616297</v>
      </c>
      <c r="H113" s="99">
        <f>(VLOOKUP($A113,'Occupancy Raw Data'!$B$8:$BE$45,'Occupancy Raw Data'!N$3,FALSE))/100</f>
        <v>0.90479573712255701</v>
      </c>
      <c r="I113" s="99">
        <f>(VLOOKUP($A113,'Occupancy Raw Data'!$B$8:$BE$45,'Occupancy Raw Data'!O$3,FALSE))/100</f>
        <v>0.780994671403197</v>
      </c>
      <c r="J113" s="119">
        <f>(VLOOKUP($A113,'Occupancy Raw Data'!$B$8:$BE$45,'Occupancy Raw Data'!P$3,FALSE))/100</f>
        <v>0.8428952042628769</v>
      </c>
      <c r="K113" s="120">
        <f>(VLOOKUP($A113,'Occupancy Raw Data'!$B$8:$BE$45,'Occupancy Raw Data'!R$3,FALSE))/100</f>
        <v>0.728546054300938</v>
      </c>
      <c r="M113" s="121">
        <f>VLOOKUP($A113,'ADR Raw Data'!$B$6:$BE$43,'ADR Raw Data'!G$1,FALSE)</f>
        <v>98.374620660094195</v>
      </c>
      <c r="N113" s="122">
        <f>VLOOKUP($A113,'ADR Raw Data'!$B$6:$BE$43,'ADR Raw Data'!H$1,FALSE)</f>
        <v>110.638746167995</v>
      </c>
      <c r="O113" s="122">
        <f>VLOOKUP($A113,'ADR Raw Data'!$B$6:$BE$43,'ADR Raw Data'!I$1,FALSE)</f>
        <v>122.979702272133</v>
      </c>
      <c r="P113" s="122">
        <f>VLOOKUP($A113,'ADR Raw Data'!$B$6:$BE$43,'ADR Raw Data'!J$1,FALSE)</f>
        <v>149.024079118028</v>
      </c>
      <c r="Q113" s="122">
        <f>VLOOKUP($A113,'ADR Raw Data'!$B$6:$BE$43,'ADR Raw Data'!K$1,FALSE)</f>
        <v>191.90372075033801</v>
      </c>
      <c r="R113" s="123">
        <f>VLOOKUP($A113,'ADR Raw Data'!$B$6:$BE$43,'ADR Raw Data'!L$1,FALSE)</f>
        <v>142.70955673482101</v>
      </c>
      <c r="S113" s="122">
        <f>VLOOKUP($A113,'ADR Raw Data'!$B$6:$BE$43,'ADR Raw Data'!N$1,FALSE)</f>
        <v>199.837850412249</v>
      </c>
      <c r="T113" s="122">
        <f>VLOOKUP($A113,'ADR Raw Data'!$B$6:$BE$43,'ADR Raw Data'!O$1,FALSE)</f>
        <v>158.29693427336801</v>
      </c>
      <c r="U113" s="123">
        <f>VLOOKUP($A113,'ADR Raw Data'!$B$6:$BE$43,'ADR Raw Data'!P$1,FALSE)</f>
        <v>180.592733115583</v>
      </c>
      <c r="V113" s="124">
        <f>VLOOKUP($A113,'ADR Raw Data'!$B$6:$BE$43,'ADR Raw Data'!R$1,FALSE)</f>
        <v>155.23216843131701</v>
      </c>
      <c r="X113" s="121">
        <f>VLOOKUP($A113,'RevPAR Raw Data'!$B$6:$BE$43,'RevPAR Raw Data'!G$1,FALSE)</f>
        <v>40.765184724689099</v>
      </c>
      <c r="Y113" s="122">
        <f>VLOOKUP($A113,'RevPAR Raw Data'!$B$6:$BE$43,'RevPAR Raw Data'!H$1,FALSE)</f>
        <v>64.103657193605599</v>
      </c>
      <c r="Z113" s="122">
        <f>VLOOKUP($A113,'RevPAR Raw Data'!$B$6:$BE$43,'RevPAR Raw Data'!I$1,FALSE)</f>
        <v>83.639303730017701</v>
      </c>
      <c r="AA113" s="122">
        <f>VLOOKUP($A113,'RevPAR Raw Data'!$B$6:$BE$43,'RevPAR Raw Data'!J$1,FALSE)</f>
        <v>122.448559502664</v>
      </c>
      <c r="AB113" s="122">
        <f>VLOOKUP($A113,'RevPAR Raw Data'!$B$6:$BE$43,'RevPAR Raw Data'!K$1,FALSE)</f>
        <v>176.25828419182901</v>
      </c>
      <c r="AC113" s="123">
        <f>VLOOKUP($A113,'RevPAR Raw Data'!$B$6:$BE$43,'RevPAR Raw Data'!L$1,FALSE)</f>
        <v>97.442997868561207</v>
      </c>
      <c r="AD113" s="122">
        <f>VLOOKUP($A113,'RevPAR Raw Data'!$B$6:$BE$43,'RevPAR Raw Data'!N$1,FALSE)</f>
        <v>180.81243516873801</v>
      </c>
      <c r="AE113" s="122">
        <f>VLOOKUP($A113,'RevPAR Raw Data'!$B$6:$BE$43,'RevPAR Raw Data'!O$1,FALSE)</f>
        <v>123.629062166962</v>
      </c>
      <c r="AF113" s="123">
        <f>VLOOKUP($A113,'RevPAR Raw Data'!$B$6:$BE$43,'RevPAR Raw Data'!P$1,FALSE)</f>
        <v>152.22074866784999</v>
      </c>
      <c r="AG113" s="124">
        <f>VLOOKUP($A113,'RevPAR Raw Data'!$B$6:$BE$43,'RevPAR Raw Data'!R$1,FALSE)</f>
        <v>113.093783811215</v>
      </c>
    </row>
    <row r="114" spans="1:34" x14ac:dyDescent="0.2">
      <c r="A114" s="101" t="s">
        <v>121</v>
      </c>
      <c r="B114" s="89">
        <f>(VLOOKUP($A113,'Occupancy Raw Data'!$B$8:$BE$51,'Occupancy Raw Data'!T$3,FALSE))/100</f>
        <v>-4.2134077902330799E-2</v>
      </c>
      <c r="C114" s="90">
        <f>(VLOOKUP($A113,'Occupancy Raw Data'!$B$8:$BE$51,'Occupancy Raw Data'!U$3,FALSE))/100</f>
        <v>-9.89000278965637E-2</v>
      </c>
      <c r="D114" s="90">
        <f>(VLOOKUP($A113,'Occupancy Raw Data'!$B$8:$BE$51,'Occupancy Raw Data'!V$3,FALSE))/100</f>
        <v>-1.23936388433181E-2</v>
      </c>
      <c r="E114" s="90">
        <f>(VLOOKUP($A113,'Occupancy Raw Data'!$B$8:$BE$51,'Occupancy Raw Data'!W$3,FALSE))/100</f>
        <v>0.18251323980085998</v>
      </c>
      <c r="F114" s="90">
        <f>(VLOOKUP($A113,'Occupancy Raw Data'!$B$8:$BE$51,'Occupancy Raw Data'!X$3,FALSE))/100</f>
        <v>0.29427566644026099</v>
      </c>
      <c r="G114" s="90">
        <f>(VLOOKUP($A113,'Occupancy Raw Data'!$B$8:$BE$51,'Occupancy Raw Data'!Y$3,FALSE))/100</f>
        <v>7.7411196195052601E-2</v>
      </c>
      <c r="H114" s="91">
        <f>(VLOOKUP($A113,'Occupancy Raw Data'!$B$8:$BE$51,'Occupancy Raw Data'!AA$3,FALSE))/100</f>
        <v>0.33656904679879296</v>
      </c>
      <c r="I114" s="91">
        <f>(VLOOKUP($A113,'Occupancy Raw Data'!$B$8:$BE$51,'Occupancy Raw Data'!AB$3,FALSE))/100</f>
        <v>7.53650542126999E-2</v>
      </c>
      <c r="J114" s="90">
        <f>(VLOOKUP($A113,'Occupancy Raw Data'!$B$8:$BE$51,'Occupancy Raw Data'!AC$3,FALSE))/100</f>
        <v>0.20137796422267398</v>
      </c>
      <c r="K114" s="92">
        <f>(VLOOKUP($A113,'Occupancy Raw Data'!$B$8:$BE$51,'Occupancy Raw Data'!AE$3,FALSE))/100</f>
        <v>0.11545883341842</v>
      </c>
      <c r="M114" s="89">
        <f>(VLOOKUP($A113,'ADR Raw Data'!$B$6:$BE$49,'ADR Raw Data'!T$1,FALSE))/100</f>
        <v>-3.3818963465091501E-3</v>
      </c>
      <c r="N114" s="90">
        <f>(VLOOKUP($A113,'ADR Raw Data'!$B$6:$BE$49,'ADR Raw Data'!U$1,FALSE))/100</f>
        <v>-1.34704188341855E-2</v>
      </c>
      <c r="O114" s="90">
        <f>(VLOOKUP($A113,'ADR Raw Data'!$B$6:$BE$49,'ADR Raw Data'!V$1,FALSE))/100</f>
        <v>5.4216688167196096E-2</v>
      </c>
      <c r="P114" s="90">
        <f>(VLOOKUP($A113,'ADR Raw Data'!$B$6:$BE$49,'ADR Raw Data'!W$1,FALSE))/100</f>
        <v>0.34000718037734801</v>
      </c>
      <c r="Q114" s="90">
        <f>(VLOOKUP($A113,'ADR Raw Data'!$B$6:$BE$49,'ADR Raw Data'!X$1,FALSE))/100</f>
        <v>0.70983062997425805</v>
      </c>
      <c r="R114" s="90">
        <f>(VLOOKUP($A113,'ADR Raw Data'!$B$6:$BE$49,'ADR Raw Data'!Y$1,FALSE))/100</f>
        <v>0.284431778488486</v>
      </c>
      <c r="S114" s="91">
        <f>(VLOOKUP($A113,'ADR Raw Data'!$B$6:$BE$49,'ADR Raw Data'!AA$1,FALSE))/100</f>
        <v>0.64262202302195204</v>
      </c>
      <c r="T114" s="91">
        <f>(VLOOKUP($A113,'ADR Raw Data'!$B$6:$BE$49,'ADR Raw Data'!AB$1,FALSE))/100</f>
        <v>0.27197402773101897</v>
      </c>
      <c r="U114" s="90">
        <f>(VLOOKUP($A113,'ADR Raw Data'!$B$6:$BE$49,'ADR Raw Data'!AC$1,FALSE))/100</f>
        <v>0.46700654924677104</v>
      </c>
      <c r="V114" s="92">
        <f>(VLOOKUP($A113,'ADR Raw Data'!$B$6:$BE$49,'ADR Raw Data'!AE$1,FALSE))/100</f>
        <v>0.35232784449694698</v>
      </c>
      <c r="X114" s="89">
        <f>(VLOOKUP($A113,'RevPAR Raw Data'!$B$6:$BE$43,'RevPAR Raw Data'!T$1,FALSE))/100</f>
        <v>-4.5373481164718496E-2</v>
      </c>
      <c r="Y114" s="90">
        <f>(VLOOKUP($A113,'RevPAR Raw Data'!$B$6:$BE$43,'RevPAR Raw Data'!U$1,FALSE))/100</f>
        <v>-0.111038221932269</v>
      </c>
      <c r="Z114" s="90">
        <f>(VLOOKUP($A113,'RevPAR Raw Data'!$B$6:$BE$43,'RevPAR Raw Data'!V$1,FALSE))/100</f>
        <v>4.1151107271452998E-2</v>
      </c>
      <c r="AA114" s="90">
        <f>(VLOOKUP($A113,'RevPAR Raw Data'!$B$6:$BE$43,'RevPAR Raw Data'!W$1,FALSE))/100</f>
        <v>0.584576232224433</v>
      </c>
      <c r="AB114" s="90">
        <f>(VLOOKUP($A113,'RevPAR Raw Data'!$B$6:$BE$43,'RevPAR Raw Data'!X$1,FALSE))/100</f>
        <v>1.2129921781099</v>
      </c>
      <c r="AC114" s="90">
        <f>(VLOOKUP($A113,'RevPAR Raw Data'!$B$6:$BE$43,'RevPAR Raw Data'!Y$1,FALSE))/100</f>
        <v>0.38386117889221799</v>
      </c>
      <c r="AD114" s="91">
        <f>(VLOOKUP($A113,'RevPAR Raw Data'!$B$6:$BE$43,'RevPAR Raw Data'!AA$1,FALSE))/100</f>
        <v>1.1954777515611499</v>
      </c>
      <c r="AE114" s="91">
        <f>(VLOOKUP($A113,'RevPAR Raw Data'!$B$6:$BE$43,'RevPAR Raw Data'!AB$1,FALSE))/100</f>
        <v>0.367836419288114</v>
      </c>
      <c r="AF114" s="90">
        <f>(VLOOKUP($A113,'RevPAR Raw Data'!$B$6:$BE$43,'RevPAR Raw Data'!AC$1,FALSE))/100</f>
        <v>0.76242934163541709</v>
      </c>
      <c r="AG114" s="92">
        <f>(VLOOKUP($A113,'RevPAR Raw Data'!$B$6:$BE$43,'RevPAR Raw Data'!AE$1,FALSE))/100</f>
        <v>0.50846603982181204</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0.40911770485360499</v>
      </c>
      <c r="C116" s="118">
        <f>(VLOOKUP($A116,'Occupancy Raw Data'!$B$8:$BE$45,'Occupancy Raw Data'!H$3,FALSE))/100</f>
        <v>0.54490076635881302</v>
      </c>
      <c r="D116" s="118">
        <f>(VLOOKUP($A116,'Occupancy Raw Data'!$B$8:$BE$45,'Occupancy Raw Data'!I$3,FALSE))/100</f>
        <v>0.59775987423855304</v>
      </c>
      <c r="E116" s="118">
        <f>(VLOOKUP($A116,'Occupancy Raw Data'!$B$8:$BE$45,'Occupancy Raw Data'!J$3,FALSE))/100</f>
        <v>0.62468068382786401</v>
      </c>
      <c r="F116" s="118">
        <f>(VLOOKUP($A116,'Occupancy Raw Data'!$B$8:$BE$45,'Occupancy Raw Data'!K$3,FALSE))/100</f>
        <v>0.69974454706229094</v>
      </c>
      <c r="G116" s="119">
        <f>(VLOOKUP($A116,'Occupancy Raw Data'!$B$8:$BE$45,'Occupancy Raw Data'!L$3,FALSE))/100</f>
        <v>0.57524071526822507</v>
      </c>
      <c r="H116" s="99">
        <f>(VLOOKUP($A116,'Occupancy Raw Data'!$B$8:$BE$45,'Occupancy Raw Data'!N$3,FALSE))/100</f>
        <v>0.91275299665946097</v>
      </c>
      <c r="I116" s="99">
        <f>(VLOOKUP($A116,'Occupancy Raw Data'!$B$8:$BE$45,'Occupancy Raw Data'!O$3,FALSE))/100</f>
        <v>0.93633326783257997</v>
      </c>
      <c r="J116" s="119">
        <f>(VLOOKUP($A116,'Occupancy Raw Data'!$B$8:$BE$45,'Occupancy Raw Data'!P$3,FALSE))/100</f>
        <v>0.92454313224602003</v>
      </c>
      <c r="K116" s="120">
        <f>(VLOOKUP($A116,'Occupancy Raw Data'!$B$8:$BE$45,'Occupancy Raw Data'!R$3,FALSE))/100</f>
        <v>0.67504140583330896</v>
      </c>
      <c r="M116" s="121">
        <f>VLOOKUP($A116,'ADR Raw Data'!$B$6:$BE$43,'ADR Raw Data'!G$1,FALSE)</f>
        <v>140.18704610950999</v>
      </c>
      <c r="N116" s="122">
        <f>VLOOKUP($A116,'ADR Raw Data'!$B$6:$BE$43,'ADR Raw Data'!H$1,FALSE)</f>
        <v>143.502856112513</v>
      </c>
      <c r="O116" s="122">
        <f>VLOOKUP($A116,'ADR Raw Data'!$B$6:$BE$43,'ADR Raw Data'!I$1,FALSE)</f>
        <v>151.709358974358</v>
      </c>
      <c r="P116" s="122">
        <f>VLOOKUP($A116,'ADR Raw Data'!$B$6:$BE$43,'ADR Raw Data'!J$1,FALSE)</f>
        <v>162.11419943378399</v>
      </c>
      <c r="Q116" s="122">
        <f>VLOOKUP($A116,'ADR Raw Data'!$B$6:$BE$43,'ADR Raw Data'!K$1,FALSE)</f>
        <v>262.30624262847499</v>
      </c>
      <c r="R116" s="123">
        <f>VLOOKUP($A116,'ADR Raw Data'!$B$6:$BE$43,'ADR Raw Data'!L$1,FALSE)</f>
        <v>177.68233176197299</v>
      </c>
      <c r="S116" s="122">
        <f>VLOOKUP($A116,'ADR Raw Data'!$B$6:$BE$43,'ADR Raw Data'!N$1,FALSE)</f>
        <v>482.45476210979501</v>
      </c>
      <c r="T116" s="122">
        <f>VLOOKUP($A116,'ADR Raw Data'!$B$6:$BE$43,'ADR Raw Data'!O$1,FALSE)</f>
        <v>494.47459181532003</v>
      </c>
      <c r="U116" s="123">
        <f>VLOOKUP($A116,'ADR Raw Data'!$B$6:$BE$43,'ADR Raw Data'!P$1,FALSE)</f>
        <v>488.54131774707702</v>
      </c>
      <c r="V116" s="124">
        <f>VLOOKUP($A116,'ADR Raw Data'!$B$6:$BE$43,'ADR Raw Data'!R$1,FALSE)</f>
        <v>299.32673888634702</v>
      </c>
      <c r="X116" s="121">
        <f>VLOOKUP($A116,'RevPAR Raw Data'!$B$6:$BE$43,'RevPAR Raw Data'!G$1,FALSE)</f>
        <v>57.353002554529297</v>
      </c>
      <c r="Y116" s="122">
        <f>VLOOKUP($A116,'RevPAR Raw Data'!$B$6:$BE$43,'RevPAR Raw Data'!H$1,FALSE)</f>
        <v>78.194816270387093</v>
      </c>
      <c r="Z116" s="122">
        <f>VLOOKUP($A116,'RevPAR Raw Data'!$B$6:$BE$43,'RevPAR Raw Data'!I$1,FALSE)</f>
        <v>90.685767341324393</v>
      </c>
      <c r="AA116" s="122">
        <f>VLOOKUP($A116,'RevPAR Raw Data'!$B$6:$BE$43,'RevPAR Raw Data'!J$1,FALSE)</f>
        <v>101.26960896050301</v>
      </c>
      <c r="AB116" s="122">
        <f>VLOOKUP($A116,'RevPAR Raw Data'!$B$6:$BE$43,'RevPAR Raw Data'!K$1,FALSE)</f>
        <v>183.54736293967301</v>
      </c>
      <c r="AC116" s="123">
        <f>VLOOKUP($A116,'RevPAR Raw Data'!$B$6:$BE$43,'RevPAR Raw Data'!L$1,FALSE)</f>
        <v>102.210111613283</v>
      </c>
      <c r="AD116" s="122">
        <f>VLOOKUP($A116,'RevPAR Raw Data'!$B$6:$BE$43,'RevPAR Raw Data'!N$1,FALSE)</f>
        <v>440.36202986834297</v>
      </c>
      <c r="AE116" s="122">
        <f>VLOOKUP($A116,'RevPAR Raw Data'!$B$6:$BE$43,'RevPAR Raw Data'!O$1,FALSE)</f>
        <v>462.99301041461899</v>
      </c>
      <c r="AF116" s="123">
        <f>VLOOKUP($A116,'RevPAR Raw Data'!$B$6:$BE$43,'RevPAR Raw Data'!P$1,FALSE)</f>
        <v>451.67752014148101</v>
      </c>
      <c r="AG116" s="124">
        <f>VLOOKUP($A116,'RevPAR Raw Data'!$B$6:$BE$43,'RevPAR Raw Data'!R$1,FALSE)</f>
        <v>202.05794262134</v>
      </c>
    </row>
    <row r="117" spans="1:34" x14ac:dyDescent="0.2">
      <c r="A117" s="101" t="s">
        <v>121</v>
      </c>
      <c r="B117" s="89">
        <f>(VLOOKUP($A116,'Occupancy Raw Data'!$B$8:$BE$51,'Occupancy Raw Data'!T$3,FALSE))/100</f>
        <v>3.4528645916637297E-2</v>
      </c>
      <c r="C117" s="90">
        <f>(VLOOKUP($A116,'Occupancy Raw Data'!$B$8:$BE$51,'Occupancy Raw Data'!U$3,FALSE))/100</f>
        <v>-3.6081182287175405E-2</v>
      </c>
      <c r="D117" s="90">
        <f>(VLOOKUP($A116,'Occupancy Raw Data'!$B$8:$BE$51,'Occupancy Raw Data'!V$3,FALSE))/100</f>
        <v>-3.18308293117366E-2</v>
      </c>
      <c r="E117" s="90">
        <f>(VLOOKUP($A116,'Occupancy Raw Data'!$B$8:$BE$51,'Occupancy Raw Data'!W$3,FALSE))/100</f>
        <v>-9.3008134727080499E-2</v>
      </c>
      <c r="F117" s="90">
        <f>(VLOOKUP($A116,'Occupancy Raw Data'!$B$8:$BE$51,'Occupancy Raw Data'!X$3,FALSE))/100</f>
        <v>-8.4532067172248399E-2</v>
      </c>
      <c r="G117" s="90">
        <f>(VLOOKUP($A116,'Occupancy Raw Data'!$B$8:$BE$51,'Occupancy Raw Data'!Y$3,FALSE))/100</f>
        <v>-5.11553331285639E-2</v>
      </c>
      <c r="H117" s="91">
        <f>(VLOOKUP($A116,'Occupancy Raw Data'!$B$8:$BE$51,'Occupancy Raw Data'!AA$3,FALSE))/100</f>
        <v>1.8262747983298099E-2</v>
      </c>
      <c r="I117" s="91">
        <f>(VLOOKUP($A116,'Occupancy Raw Data'!$B$8:$BE$51,'Occupancy Raw Data'!AB$3,FALSE))/100</f>
        <v>1.7428087831404399E-2</v>
      </c>
      <c r="J117" s="90">
        <f>(VLOOKUP($A116,'Occupancy Raw Data'!$B$8:$BE$51,'Occupancy Raw Data'!AC$3,FALSE))/100</f>
        <v>1.7839924868889599E-2</v>
      </c>
      <c r="K117" s="92">
        <f>(VLOOKUP($A116,'Occupancy Raw Data'!$B$8:$BE$51,'Occupancy Raw Data'!AE$3,FALSE))/100</f>
        <v>-2.53006538005691E-2</v>
      </c>
      <c r="M117" s="89">
        <f>(VLOOKUP($A116,'ADR Raw Data'!$B$6:$BE$49,'ADR Raw Data'!T$1,FALSE))/100</f>
        <v>-2.7905798694788403E-2</v>
      </c>
      <c r="N117" s="90">
        <f>(VLOOKUP($A116,'ADR Raw Data'!$B$6:$BE$49,'ADR Raw Data'!U$1,FALSE))/100</f>
        <v>-3.0635896575683898E-4</v>
      </c>
      <c r="O117" s="90">
        <f>(VLOOKUP($A116,'ADR Raw Data'!$B$6:$BE$49,'ADR Raw Data'!V$1,FALSE))/100</f>
        <v>3.6287857069846302E-2</v>
      </c>
      <c r="P117" s="90">
        <f>(VLOOKUP($A116,'ADR Raw Data'!$B$6:$BE$49,'ADR Raw Data'!W$1,FALSE))/100</f>
        <v>6.4600525104698492E-2</v>
      </c>
      <c r="Q117" s="90">
        <f>(VLOOKUP($A116,'ADR Raw Data'!$B$6:$BE$49,'ADR Raw Data'!X$1,FALSE))/100</f>
        <v>0.12536128203178601</v>
      </c>
      <c r="R117" s="90">
        <f>(VLOOKUP($A116,'ADR Raw Data'!$B$6:$BE$49,'ADR Raw Data'!Y$1,FALSE))/100</f>
        <v>5.2772151294581099E-2</v>
      </c>
      <c r="S117" s="91">
        <f>(VLOOKUP($A116,'ADR Raw Data'!$B$6:$BE$49,'ADR Raw Data'!AA$1,FALSE))/100</f>
        <v>2.33893764904686E-2</v>
      </c>
      <c r="T117" s="91">
        <f>(VLOOKUP($A116,'ADR Raw Data'!$B$6:$BE$49,'ADR Raw Data'!AB$1,FALSE))/100</f>
        <v>3.1635913419100201E-2</v>
      </c>
      <c r="U117" s="90">
        <f>(VLOOKUP($A116,'ADR Raw Data'!$B$6:$BE$49,'ADR Raw Data'!AC$1,FALSE))/100</f>
        <v>2.75959119060726E-2</v>
      </c>
      <c r="V117" s="92">
        <f>(VLOOKUP($A116,'ADR Raw Data'!$B$6:$BE$49,'ADR Raw Data'!AE$1,FALSE))/100</f>
        <v>5.5135856905944497E-2</v>
      </c>
      <c r="X117" s="89">
        <f>(VLOOKUP($A116,'RevPAR Raw Data'!$B$6:$BE$43,'RevPAR Raw Data'!T$1,FALSE))/100</f>
        <v>5.6592977796956299E-3</v>
      </c>
      <c r="Y117" s="90">
        <f>(VLOOKUP($A116,'RevPAR Raw Data'!$B$6:$BE$43,'RevPAR Raw Data'!U$1,FALSE))/100</f>
        <v>-3.6376487459243496E-2</v>
      </c>
      <c r="Z117" s="90">
        <f>(VLOOKUP($A116,'RevPAR Raw Data'!$B$6:$BE$43,'RevPAR Raw Data'!V$1,FALSE))/100</f>
        <v>3.3019551736307201E-3</v>
      </c>
      <c r="AA117" s="90">
        <f>(VLOOKUP($A116,'RevPAR Raw Data'!$B$6:$BE$43,'RevPAR Raw Data'!W$1,FALSE))/100</f>
        <v>-3.4415983964759901E-2</v>
      </c>
      <c r="AB117" s="90">
        <f>(VLOOKUP($A116,'RevPAR Raw Data'!$B$6:$BE$43,'RevPAR Raw Data'!X$1,FALSE))/100</f>
        <v>3.02321665460277E-2</v>
      </c>
      <c r="AC117" s="90">
        <f>(VLOOKUP($A116,'RevPAR Raw Data'!$B$6:$BE$43,'RevPAR Raw Data'!Y$1,FALSE))/100</f>
        <v>-1.08275881336808E-3</v>
      </c>
      <c r="AD117" s="91">
        <f>(VLOOKUP($A116,'RevPAR Raw Data'!$B$6:$BE$43,'RevPAR Raw Data'!AA$1,FALSE))/100</f>
        <v>4.2079278762098597E-2</v>
      </c>
      <c r="AE117" s="91">
        <f>(VLOOKUP($A116,'RevPAR Raw Data'!$B$6:$BE$43,'RevPAR Raw Data'!AB$1,FALSE))/100</f>
        <v>4.9615354728199404E-2</v>
      </c>
      <c r="AF117" s="90">
        <f>(VLOOKUP($A116,'RevPAR Raw Data'!$B$6:$BE$43,'RevPAR Raw Data'!AC$1,FALSE))/100</f>
        <v>4.5928145770055002E-2</v>
      </c>
      <c r="AG117" s="92">
        <f>(VLOOKUP($A116,'RevPAR Raw Data'!$B$6:$BE$43,'RevPAR Raw Data'!AE$1,FALSE))/100</f>
        <v>2.8440229877800399E-2</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0.46834046075320701</v>
      </c>
      <c r="C119" s="118">
        <f>(VLOOKUP($A119,'Occupancy Raw Data'!$B$8:$BE$45,'Occupancy Raw Data'!H$3,FALSE))/100</f>
        <v>0.625879431645744</v>
      </c>
      <c r="D119" s="118">
        <f>(VLOOKUP($A119,'Occupancy Raw Data'!$B$8:$BE$45,'Occupancy Raw Data'!I$3,FALSE))/100</f>
        <v>0.66947165126224306</v>
      </c>
      <c r="E119" s="118">
        <f>(VLOOKUP($A119,'Occupancy Raw Data'!$B$8:$BE$45,'Occupancy Raw Data'!J$3,FALSE))/100</f>
        <v>0.67016140157262993</v>
      </c>
      <c r="F119" s="118">
        <f>(VLOOKUP($A119,'Occupancy Raw Data'!$B$8:$BE$45,'Occupancy Raw Data'!K$3,FALSE))/100</f>
        <v>0.67664505449027401</v>
      </c>
      <c r="G119" s="119">
        <f>(VLOOKUP($A119,'Occupancy Raw Data'!$B$8:$BE$45,'Occupancy Raw Data'!L$3,FALSE))/100</f>
        <v>0.622099599944819</v>
      </c>
      <c r="H119" s="99">
        <f>(VLOOKUP($A119,'Occupancy Raw Data'!$B$8:$BE$45,'Occupancy Raw Data'!N$3,FALSE))/100</f>
        <v>0.77969375086218706</v>
      </c>
      <c r="I119" s="99">
        <f>(VLOOKUP($A119,'Occupancy Raw Data'!$B$8:$BE$45,'Occupancy Raw Data'!O$3,FALSE))/100</f>
        <v>0.77252034763415589</v>
      </c>
      <c r="J119" s="119">
        <f>(VLOOKUP($A119,'Occupancy Raw Data'!$B$8:$BE$45,'Occupancy Raw Data'!P$3,FALSE))/100</f>
        <v>0.77610704924817198</v>
      </c>
      <c r="K119" s="120">
        <f>(VLOOKUP($A119,'Occupancy Raw Data'!$B$8:$BE$45,'Occupancy Raw Data'!R$3,FALSE))/100</f>
        <v>0.66610172831720604</v>
      </c>
      <c r="M119" s="121">
        <f>VLOOKUP($A119,'ADR Raw Data'!$B$6:$BE$43,'ADR Raw Data'!G$1,FALSE)</f>
        <v>104.07973784977899</v>
      </c>
      <c r="N119" s="122">
        <f>VLOOKUP($A119,'ADR Raw Data'!$B$6:$BE$43,'ADR Raw Data'!H$1,FALSE)</f>
        <v>113.53611858055901</v>
      </c>
      <c r="O119" s="122">
        <f>VLOOKUP($A119,'ADR Raw Data'!$B$6:$BE$43,'ADR Raw Data'!I$1,FALSE)</f>
        <v>115.991188955285</v>
      </c>
      <c r="P119" s="122">
        <f>VLOOKUP($A119,'ADR Raw Data'!$B$6:$BE$43,'ADR Raw Data'!J$1,FALSE)</f>
        <v>113.80860848085599</v>
      </c>
      <c r="Q119" s="122">
        <f>VLOOKUP($A119,'ADR Raw Data'!$B$6:$BE$43,'ADR Raw Data'!K$1,FALSE)</f>
        <v>114.34026095820499</v>
      </c>
      <c r="R119" s="123">
        <f>VLOOKUP($A119,'ADR Raw Data'!$B$6:$BE$43,'ADR Raw Data'!L$1,FALSE)</f>
        <v>112.87433563952401</v>
      </c>
      <c r="S119" s="122">
        <f>VLOOKUP($A119,'ADR Raw Data'!$B$6:$BE$43,'ADR Raw Data'!N$1,FALSE)</f>
        <v>125.009345364472</v>
      </c>
      <c r="T119" s="122">
        <f>VLOOKUP($A119,'ADR Raw Data'!$B$6:$BE$43,'ADR Raw Data'!O$1,FALSE)</f>
        <v>126.231457142857</v>
      </c>
      <c r="U119" s="123">
        <f>VLOOKUP($A119,'ADR Raw Data'!$B$6:$BE$43,'ADR Raw Data'!P$1,FALSE)</f>
        <v>125.617577319587</v>
      </c>
      <c r="V119" s="124">
        <f>VLOOKUP($A119,'ADR Raw Data'!$B$6:$BE$43,'ADR Raw Data'!R$1,FALSE)</f>
        <v>117.11655325443699</v>
      </c>
      <c r="W119" s="104"/>
      <c r="X119" s="121">
        <f>VLOOKUP($A119,'RevPAR Raw Data'!$B$6:$BE$43,'RevPAR Raw Data'!G$1,FALSE)</f>
        <v>48.744752379638498</v>
      </c>
      <c r="Y119" s="122">
        <f>VLOOKUP($A119,'RevPAR Raw Data'!$B$6:$BE$43,'RevPAR Raw Data'!H$1,FALSE)</f>
        <v>71.0599213684646</v>
      </c>
      <c r="Z119" s="122">
        <f>VLOOKUP($A119,'RevPAR Raw Data'!$B$6:$BE$43,'RevPAR Raw Data'!I$1,FALSE)</f>
        <v>77.652812801765705</v>
      </c>
      <c r="AA119" s="122">
        <f>VLOOKUP($A119,'RevPAR Raw Data'!$B$6:$BE$43,'RevPAR Raw Data'!J$1,FALSE)</f>
        <v>76.270136570561405</v>
      </c>
      <c r="AB119" s="122">
        <f>VLOOKUP($A119,'RevPAR Raw Data'!$B$6:$BE$43,'RevPAR Raw Data'!K$1,FALSE)</f>
        <v>77.367772106497398</v>
      </c>
      <c r="AC119" s="123">
        <f>VLOOKUP($A119,'RevPAR Raw Data'!$B$6:$BE$43,'RevPAR Raw Data'!L$1,FALSE)</f>
        <v>70.219079045385499</v>
      </c>
      <c r="AD119" s="122">
        <f>VLOOKUP($A119,'RevPAR Raw Data'!$B$6:$BE$43,'RevPAR Raw Data'!N$1,FALSE)</f>
        <v>97.469005380052394</v>
      </c>
      <c r="AE119" s="122">
        <f>VLOOKUP($A119,'RevPAR Raw Data'!$B$6:$BE$43,'RevPAR Raw Data'!O$1,FALSE)</f>
        <v>97.516369154366103</v>
      </c>
      <c r="AF119" s="123">
        <f>VLOOKUP($A119,'RevPAR Raw Data'!$B$6:$BE$43,'RevPAR Raw Data'!P$1,FALSE)</f>
        <v>97.492687267209206</v>
      </c>
      <c r="AG119" s="124">
        <f>VLOOKUP($A119,'RevPAR Raw Data'!$B$6:$BE$43,'RevPAR Raw Data'!R$1,FALSE)</f>
        <v>78.011538537335099</v>
      </c>
    </row>
    <row r="120" spans="1:34" x14ac:dyDescent="0.2">
      <c r="A120" s="101" t="s">
        <v>121</v>
      </c>
      <c r="B120" s="89">
        <f>(VLOOKUP($A119,'Occupancy Raw Data'!$B$8:$BE$51,'Occupancy Raw Data'!T$3,FALSE))/100</f>
        <v>0.15810953640664399</v>
      </c>
      <c r="C120" s="90">
        <f>(VLOOKUP($A119,'Occupancy Raw Data'!$B$8:$BE$51,'Occupancy Raw Data'!U$3,FALSE))/100</f>
        <v>2.4000257175693398E-2</v>
      </c>
      <c r="D120" s="90">
        <f>(VLOOKUP($A119,'Occupancy Raw Data'!$B$8:$BE$51,'Occupancy Raw Data'!V$3,FALSE))/100</f>
        <v>7.9047765729654107E-2</v>
      </c>
      <c r="E120" s="90">
        <f>(VLOOKUP($A119,'Occupancy Raw Data'!$B$8:$BE$51,'Occupancy Raw Data'!W$3,FALSE))/100</f>
        <v>2.42003151505371E-2</v>
      </c>
      <c r="F120" s="90">
        <f>(VLOOKUP($A119,'Occupancy Raw Data'!$B$8:$BE$51,'Occupancy Raw Data'!X$3,FALSE))/100</f>
        <v>7.0850502706255605E-2</v>
      </c>
      <c r="G120" s="90">
        <f>(VLOOKUP($A119,'Occupancy Raw Data'!$B$8:$BE$51,'Occupancy Raw Data'!Y$3,FALSE))/100</f>
        <v>6.4421752538503907E-2</v>
      </c>
      <c r="H120" s="91">
        <f>(VLOOKUP($A119,'Occupancy Raw Data'!$B$8:$BE$51,'Occupancy Raw Data'!AA$3,FALSE))/100</f>
        <v>0.21393985377293401</v>
      </c>
      <c r="I120" s="91">
        <f>(VLOOKUP($A119,'Occupancy Raw Data'!$B$8:$BE$51,'Occupancy Raw Data'!AB$3,FALSE))/100</f>
        <v>0.15389115216241001</v>
      </c>
      <c r="J120" s="90">
        <f>(VLOOKUP($A119,'Occupancy Raw Data'!$B$8:$BE$51,'Occupancy Raw Data'!AC$3,FALSE))/100</f>
        <v>0.18329276056742699</v>
      </c>
      <c r="K120" s="92">
        <f>(VLOOKUP($A119,'Occupancy Raw Data'!$B$8:$BE$51,'Occupancy Raw Data'!AE$3,FALSE))/100</f>
        <v>0.10125014300971599</v>
      </c>
      <c r="M120" s="89">
        <f>(VLOOKUP($A119,'ADR Raw Data'!$B$6:$BE$49,'ADR Raw Data'!T$1,FALSE))/100</f>
        <v>0.113010436784928</v>
      </c>
      <c r="N120" s="90">
        <f>(VLOOKUP($A119,'ADR Raw Data'!$B$6:$BE$49,'ADR Raw Data'!U$1,FALSE))/100</f>
        <v>8.3369339845308699E-2</v>
      </c>
      <c r="O120" s="90">
        <f>(VLOOKUP($A119,'ADR Raw Data'!$B$6:$BE$49,'ADR Raw Data'!V$1,FALSE))/100</f>
        <v>7.3204715335974807E-2</v>
      </c>
      <c r="P120" s="90">
        <f>(VLOOKUP($A119,'ADR Raw Data'!$B$6:$BE$49,'ADR Raw Data'!W$1,FALSE))/100</f>
        <v>8.4766237905842812E-2</v>
      </c>
      <c r="Q120" s="90">
        <f>(VLOOKUP($A119,'ADR Raw Data'!$B$6:$BE$49,'ADR Raw Data'!X$1,FALSE))/100</f>
        <v>0.12850831782517</v>
      </c>
      <c r="R120" s="90">
        <f>(VLOOKUP($A119,'ADR Raw Data'!$B$6:$BE$49,'ADR Raw Data'!Y$1,FALSE))/100</f>
        <v>9.366705839290751E-2</v>
      </c>
      <c r="S120" s="91">
        <f>(VLOOKUP($A119,'ADR Raw Data'!$B$6:$BE$49,'ADR Raw Data'!AA$1,FALSE))/100</f>
        <v>9.1022080705844707E-2</v>
      </c>
      <c r="T120" s="91">
        <f>(VLOOKUP($A119,'ADR Raw Data'!$B$6:$BE$49,'ADR Raw Data'!AB$1,FALSE))/100</f>
        <v>9.9191310050295509E-2</v>
      </c>
      <c r="U120" s="90">
        <f>(VLOOKUP($A119,'ADR Raw Data'!$B$6:$BE$49,'ADR Raw Data'!AC$1,FALSE))/100</f>
        <v>9.5060944554653498E-2</v>
      </c>
      <c r="V120" s="92">
        <f>(VLOOKUP($A119,'ADR Raw Data'!$B$6:$BE$49,'ADR Raw Data'!AE$1,FALSE))/100</f>
        <v>9.6885785273422495E-2</v>
      </c>
      <c r="X120" s="89">
        <f>(VLOOKUP($A119,'RevPAR Raw Data'!$B$6:$BE$43,'RevPAR Raw Data'!T$1,FALSE))/100</f>
        <v>0.288988000960749</v>
      </c>
      <c r="Y120" s="90">
        <f>(VLOOKUP($A119,'RevPAR Raw Data'!$B$6:$BE$43,'RevPAR Raw Data'!U$1,FALSE))/100</f>
        <v>0.10937048261785699</v>
      </c>
      <c r="Z120" s="90">
        <f>(VLOOKUP($A119,'RevPAR Raw Data'!$B$6:$BE$43,'RevPAR Raw Data'!V$1,FALSE))/100</f>
        <v>0.15803915025381302</v>
      </c>
      <c r="AA120" s="90">
        <f>(VLOOKUP($A119,'RevPAR Raw Data'!$B$6:$BE$43,'RevPAR Raw Data'!W$1,FALSE))/100</f>
        <v>0.111017922727826</v>
      </c>
      <c r="AB120" s="90">
        <f>(VLOOKUP($A119,'RevPAR Raw Data'!$B$6:$BE$43,'RevPAR Raw Data'!X$1,FALSE))/100</f>
        <v>0.20846369945127399</v>
      </c>
      <c r="AC120" s="90">
        <f>(VLOOKUP($A119,'RevPAR Raw Data'!$B$6:$BE$43,'RevPAR Raw Data'!Y$1,FALSE))/100</f>
        <v>0.164123006988208</v>
      </c>
      <c r="AD120" s="91">
        <f>(VLOOKUP($A119,'RevPAR Raw Data'!$B$6:$BE$43,'RevPAR Raw Data'!AA$1,FALSE))/100</f>
        <v>0.324435185115095</v>
      </c>
      <c r="AE120" s="91">
        <f>(VLOOKUP($A119,'RevPAR Raw Data'!$B$6:$BE$43,'RevPAR Raw Data'!AB$1,FALSE))/100</f>
        <v>0.26834712720084503</v>
      </c>
      <c r="AF120" s="90">
        <f>(VLOOKUP($A119,'RevPAR Raw Data'!$B$6:$BE$43,'RevPAR Raw Data'!AC$1,FALSE))/100</f>
        <v>0.29577768807165</v>
      </c>
      <c r="AG120" s="92">
        <f>(VLOOKUP($A119,'RevPAR Raw Data'!$B$6:$BE$43,'RevPAR Raw Data'!AE$1,FALSE))/100</f>
        <v>0.20794562789768101</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0.52388130410439704</v>
      </c>
      <c r="C122" s="118">
        <f>(VLOOKUP($A122,'Occupancy Raw Data'!$B$8:$BE$45,'Occupancy Raw Data'!H$3,FALSE))/100</f>
        <v>0.66747060596924901</v>
      </c>
      <c r="D122" s="118">
        <f>(VLOOKUP($A122,'Occupancy Raw Data'!$B$8:$BE$45,'Occupancy Raw Data'!I$3,FALSE))/100</f>
        <v>0.725483440285972</v>
      </c>
      <c r="E122" s="118">
        <f>(VLOOKUP($A122,'Occupancy Raw Data'!$B$8:$BE$45,'Occupancy Raw Data'!J$3,FALSE))/100</f>
        <v>0.72966105344760701</v>
      </c>
      <c r="F122" s="118">
        <f>(VLOOKUP($A122,'Occupancy Raw Data'!$B$8:$BE$45,'Occupancy Raw Data'!K$3,FALSE))/100</f>
        <v>0.70541366983935505</v>
      </c>
      <c r="G122" s="119">
        <f>(VLOOKUP($A122,'Occupancy Raw Data'!$B$8:$BE$45,'Occupancy Raw Data'!L$3,FALSE))/100</f>
        <v>0.67038201472931602</v>
      </c>
      <c r="H122" s="99">
        <f>(VLOOKUP($A122,'Occupancy Raw Data'!$B$8:$BE$45,'Occupancy Raw Data'!N$3,FALSE))/100</f>
        <v>0.81209354408027901</v>
      </c>
      <c r="I122" s="99">
        <f>(VLOOKUP($A122,'Occupancy Raw Data'!$B$8:$BE$45,'Occupancy Raw Data'!O$3,FALSE))/100</f>
        <v>0.830483655626857</v>
      </c>
      <c r="J122" s="119">
        <f>(VLOOKUP($A122,'Occupancy Raw Data'!$B$8:$BE$45,'Occupancy Raw Data'!P$3,FALSE))/100</f>
        <v>0.82128859985356795</v>
      </c>
      <c r="K122" s="120">
        <f>(VLOOKUP($A122,'Occupancy Raw Data'!$B$8:$BE$45,'Occupancy Raw Data'!R$3,FALSE))/100</f>
        <v>0.71349818190767389</v>
      </c>
      <c r="M122" s="121">
        <f>VLOOKUP($A122,'ADR Raw Data'!$B$6:$BE$43,'ADR Raw Data'!G$1,FALSE)</f>
        <v>108.21421734626701</v>
      </c>
      <c r="N122" s="122">
        <f>VLOOKUP($A122,'ADR Raw Data'!$B$6:$BE$43,'ADR Raw Data'!H$1,FALSE)</f>
        <v>113.720118408826</v>
      </c>
      <c r="O122" s="122">
        <f>VLOOKUP($A122,'ADR Raw Data'!$B$6:$BE$43,'ADR Raw Data'!I$1,FALSE)</f>
        <v>119.067102030276</v>
      </c>
      <c r="P122" s="122">
        <f>VLOOKUP($A122,'ADR Raw Data'!$B$6:$BE$43,'ADR Raw Data'!J$1,FALSE)</f>
        <v>115.42134945697001</v>
      </c>
      <c r="Q122" s="122">
        <f>VLOOKUP($A122,'ADR Raw Data'!$B$6:$BE$43,'ADR Raw Data'!K$1,FALSE)</f>
        <v>110.843126192075</v>
      </c>
      <c r="R122" s="123">
        <f>VLOOKUP($A122,'ADR Raw Data'!$B$6:$BE$43,'ADR Raw Data'!L$1,FALSE)</f>
        <v>113.781743524181</v>
      </c>
      <c r="S122" s="122">
        <f>VLOOKUP($A122,'ADR Raw Data'!$B$6:$BE$43,'ADR Raw Data'!N$1,FALSE)</f>
        <v>125.83471639796301</v>
      </c>
      <c r="T122" s="122">
        <f>VLOOKUP($A122,'ADR Raw Data'!$B$6:$BE$43,'ADR Raw Data'!O$1,FALSE)</f>
        <v>127.52052375149</v>
      </c>
      <c r="U122" s="123">
        <f>VLOOKUP($A122,'ADR Raw Data'!$B$6:$BE$43,'ADR Raw Data'!P$1,FALSE)</f>
        <v>126.687057130496</v>
      </c>
      <c r="V122" s="124">
        <f>VLOOKUP($A122,'ADR Raw Data'!$B$6:$BE$43,'ADR Raw Data'!R$1,FALSE)</f>
        <v>118.026017805927</v>
      </c>
      <c r="X122" s="121">
        <f>VLOOKUP($A122,'RevPAR Raw Data'!$B$6:$BE$43,'RevPAR Raw Data'!G$1,FALSE)</f>
        <v>56.691405305999297</v>
      </c>
      <c r="Y122" s="122">
        <f>VLOOKUP($A122,'RevPAR Raw Data'!$B$6:$BE$43,'RevPAR Raw Data'!H$1,FALSE)</f>
        <v>75.9048363452345</v>
      </c>
      <c r="Z122" s="122">
        <f>VLOOKUP($A122,'RevPAR Raw Data'!$B$6:$BE$43,'RevPAR Raw Data'!I$1,FALSE)</f>
        <v>86.381210805805495</v>
      </c>
      <c r="AA122" s="122">
        <f>VLOOKUP($A122,'RevPAR Raw Data'!$B$6:$BE$43,'RevPAR Raw Data'!J$1,FALSE)</f>
        <v>84.218463435117698</v>
      </c>
      <c r="AB122" s="122">
        <f>VLOOKUP($A122,'RevPAR Raw Data'!$B$6:$BE$43,'RevPAR Raw Data'!K$1,FALSE)</f>
        <v>78.190256423618493</v>
      </c>
      <c r="AC122" s="123">
        <f>VLOOKUP($A122,'RevPAR Raw Data'!$B$6:$BE$43,'RevPAR Raw Data'!L$1,FALSE)</f>
        <v>76.277234463155096</v>
      </c>
      <c r="AD122" s="122">
        <f>VLOOKUP($A122,'RevPAR Raw Data'!$B$6:$BE$43,'RevPAR Raw Data'!N$1,FALSE)</f>
        <v>102.189560807958</v>
      </c>
      <c r="AE122" s="122">
        <f>VLOOKUP($A122,'RevPAR Raw Data'!$B$6:$BE$43,'RevPAR Raw Data'!O$1,FALSE)</f>
        <v>105.903710732589</v>
      </c>
      <c r="AF122" s="123">
        <f>VLOOKUP($A122,'RevPAR Raw Data'!$B$6:$BE$43,'RevPAR Raw Data'!P$1,FALSE)</f>
        <v>104.04663577027399</v>
      </c>
      <c r="AG122" s="124">
        <f>VLOOKUP($A122,'RevPAR Raw Data'!$B$6:$BE$43,'RevPAR Raw Data'!R$1,FALSE)</f>
        <v>84.211349122331995</v>
      </c>
      <c r="AH122" s="104"/>
    </row>
    <row r="123" spans="1:34" x14ac:dyDescent="0.2">
      <c r="A123" s="101" t="s">
        <v>121</v>
      </c>
      <c r="B123" s="89">
        <f>(VLOOKUP($A122,'Occupancy Raw Data'!$B$8:$BE$51,'Occupancy Raw Data'!T$3,FALSE))/100</f>
        <v>2.6012281060631103E-2</v>
      </c>
      <c r="C123" s="90">
        <f>(VLOOKUP($A122,'Occupancy Raw Data'!$B$8:$BE$51,'Occupancy Raw Data'!U$3,FALSE))/100</f>
        <v>3.3042803035120201E-2</v>
      </c>
      <c r="D123" s="90">
        <f>(VLOOKUP($A122,'Occupancy Raw Data'!$B$8:$BE$51,'Occupancy Raw Data'!V$3,FALSE))/100</f>
        <v>2.0037894062694402E-2</v>
      </c>
      <c r="E123" s="90">
        <f>(VLOOKUP($A122,'Occupancy Raw Data'!$B$8:$BE$51,'Occupancy Raw Data'!W$3,FALSE))/100</f>
        <v>3.4657991418539896E-2</v>
      </c>
      <c r="F123" s="90">
        <f>(VLOOKUP($A122,'Occupancy Raw Data'!$B$8:$BE$51,'Occupancy Raw Data'!X$3,FALSE))/100</f>
        <v>5.9985179854975E-2</v>
      </c>
      <c r="G123" s="90">
        <f>(VLOOKUP($A122,'Occupancy Raw Data'!$B$8:$BE$51,'Occupancy Raw Data'!Y$3,FALSE))/100</f>
        <v>3.4966361761531901E-2</v>
      </c>
      <c r="H123" s="91">
        <f>(VLOOKUP($A122,'Occupancy Raw Data'!$B$8:$BE$51,'Occupancy Raw Data'!AA$3,FALSE))/100</f>
        <v>0.108225868407596</v>
      </c>
      <c r="I123" s="91">
        <f>(VLOOKUP($A122,'Occupancy Raw Data'!$B$8:$BE$51,'Occupancy Raw Data'!AB$3,FALSE))/100</f>
        <v>7.7277874260280391E-2</v>
      </c>
      <c r="J123" s="90">
        <f>(VLOOKUP($A122,'Occupancy Raw Data'!$B$8:$BE$51,'Occupancy Raw Data'!AC$3,FALSE))/100</f>
        <v>9.2359567652648897E-2</v>
      </c>
      <c r="K123" s="92">
        <f>(VLOOKUP($A122,'Occupancy Raw Data'!$B$8:$BE$51,'Occupancy Raw Data'!AE$3,FALSE))/100</f>
        <v>5.3164457302760003E-2</v>
      </c>
      <c r="M123" s="89">
        <f>(VLOOKUP($A122,'ADR Raw Data'!$B$6:$BE$49,'ADR Raw Data'!T$1,FALSE))/100</f>
        <v>-1.45277072037268E-2</v>
      </c>
      <c r="N123" s="90">
        <f>(VLOOKUP($A122,'ADR Raw Data'!$B$6:$BE$49,'ADR Raw Data'!U$1,FALSE))/100</f>
        <v>-3.3503134210387695E-3</v>
      </c>
      <c r="O123" s="90">
        <f>(VLOOKUP($A122,'ADR Raw Data'!$B$6:$BE$49,'ADR Raw Data'!V$1,FALSE))/100</f>
        <v>1.0743970596590401E-2</v>
      </c>
      <c r="P123" s="90">
        <f>(VLOOKUP($A122,'ADR Raw Data'!$B$6:$BE$49,'ADR Raw Data'!W$1,FALSE))/100</f>
        <v>-1.87396586580716E-2</v>
      </c>
      <c r="Q123" s="90">
        <f>(VLOOKUP($A122,'ADR Raw Data'!$B$6:$BE$49,'ADR Raw Data'!X$1,FALSE))/100</f>
        <v>-1.5718953469707798E-2</v>
      </c>
      <c r="R123" s="90">
        <f>(VLOOKUP($A122,'ADR Raw Data'!$B$6:$BE$49,'ADR Raw Data'!Y$1,FALSE))/100</f>
        <v>-7.9980929886421907E-3</v>
      </c>
      <c r="S123" s="91">
        <f>(VLOOKUP($A122,'ADR Raw Data'!$B$6:$BE$49,'ADR Raw Data'!AA$1,FALSE))/100</f>
        <v>-1.2658181890645701E-2</v>
      </c>
      <c r="T123" s="91">
        <f>(VLOOKUP($A122,'ADR Raw Data'!$B$6:$BE$49,'ADR Raw Data'!AB$1,FALSE))/100</f>
        <v>-2.66560822491816E-2</v>
      </c>
      <c r="U123" s="90">
        <f>(VLOOKUP($A122,'ADR Raw Data'!$B$6:$BE$49,'ADR Raw Data'!AC$1,FALSE))/100</f>
        <v>-2.0023313951847799E-2</v>
      </c>
      <c r="V123" s="92">
        <f>(VLOOKUP($A122,'ADR Raw Data'!$B$6:$BE$49,'ADR Raw Data'!AE$1,FALSE))/100</f>
        <v>-1.0852821136481099E-2</v>
      </c>
      <c r="X123" s="89">
        <f>(VLOOKUP($A122,'RevPAR Raw Data'!$B$6:$BE$43,'RevPAR Raw Data'!T$1,FALSE))/100</f>
        <v>1.1106675053954301E-2</v>
      </c>
      <c r="Y123" s="90">
        <f>(VLOOKUP($A122,'RevPAR Raw Data'!$B$6:$BE$43,'RevPAR Raw Data'!U$1,FALSE))/100</f>
        <v>2.9581785867604099E-2</v>
      </c>
      <c r="Z123" s="90">
        <f>(VLOOKUP($A122,'RevPAR Raw Data'!$B$6:$BE$43,'RevPAR Raw Data'!V$1,FALSE))/100</f>
        <v>3.09971512039121E-2</v>
      </c>
      <c r="AA123" s="90">
        <f>(VLOOKUP($A122,'RevPAR Raw Data'!$B$6:$BE$43,'RevPAR Raw Data'!W$1,FALSE))/100</f>
        <v>1.5268853831510401E-2</v>
      </c>
      <c r="AB123" s="90">
        <f>(VLOOKUP($A122,'RevPAR Raw Data'!$B$6:$BE$43,'RevPAR Raw Data'!X$1,FALSE))/100</f>
        <v>4.3323322134254799E-2</v>
      </c>
      <c r="AC123" s="90">
        <f>(VLOOKUP($A122,'RevPAR Raw Data'!$B$6:$BE$43,'RevPAR Raw Data'!Y$1,FALSE))/100</f>
        <v>2.66886045600465E-2</v>
      </c>
      <c r="AD123" s="91">
        <f>(VLOOKUP($A122,'RevPAR Raw Data'!$B$6:$BE$43,'RevPAR Raw Data'!AA$1,FALSE))/100</f>
        <v>9.41977437893739E-2</v>
      </c>
      <c r="AE123" s="91">
        <f>(VLOOKUP($A122,'RevPAR Raw Data'!$B$6:$BE$43,'RevPAR Raw Data'!AB$1,FALSE))/100</f>
        <v>4.8561866638774799E-2</v>
      </c>
      <c r="AF123" s="90">
        <f>(VLOOKUP($A122,'RevPAR Raw Data'!$B$6:$BE$43,'RevPAR Raw Data'!AC$1,FALSE))/100</f>
        <v>7.0486909081235199E-2</v>
      </c>
      <c r="AG123" s="92">
        <f>(VLOOKUP($A122,'RevPAR Raw Data'!$B$6:$BE$43,'RevPAR Raw Data'!AE$1,FALSE))/100</f>
        <v>4.1734651820353894E-2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0.60607210626185903</v>
      </c>
      <c r="C125" s="118">
        <f>(VLOOKUP($A125,'Occupancy Raw Data'!$B$8:$BE$45,'Occupancy Raw Data'!H$3,FALSE))/100</f>
        <v>0.71878557874762805</v>
      </c>
      <c r="D125" s="118">
        <f>(VLOOKUP($A125,'Occupancy Raw Data'!$B$8:$BE$45,'Occupancy Raw Data'!I$3,FALSE))/100</f>
        <v>0.74971537001897504</v>
      </c>
      <c r="E125" s="118">
        <f>(VLOOKUP($A125,'Occupancy Raw Data'!$B$8:$BE$45,'Occupancy Raw Data'!J$3,FALSE))/100</f>
        <v>0.77229601518026503</v>
      </c>
      <c r="F125" s="118">
        <f>(VLOOKUP($A125,'Occupancy Raw Data'!$B$8:$BE$45,'Occupancy Raw Data'!K$3,FALSE))/100</f>
        <v>0.75426944971537002</v>
      </c>
      <c r="G125" s="119">
        <f>(VLOOKUP($A125,'Occupancy Raw Data'!$B$8:$BE$45,'Occupancy Raw Data'!L$3,FALSE))/100</f>
        <v>0.72022770398481895</v>
      </c>
      <c r="H125" s="99">
        <f>(VLOOKUP($A125,'Occupancy Raw Data'!$B$8:$BE$45,'Occupancy Raw Data'!N$3,FALSE))/100</f>
        <v>0.81423149905123293</v>
      </c>
      <c r="I125" s="99">
        <f>(VLOOKUP($A125,'Occupancy Raw Data'!$B$8:$BE$45,'Occupancy Raw Data'!O$3,FALSE))/100</f>
        <v>0.78975332068311099</v>
      </c>
      <c r="J125" s="119">
        <f>(VLOOKUP($A125,'Occupancy Raw Data'!$B$8:$BE$45,'Occupancy Raw Data'!P$3,FALSE))/100</f>
        <v>0.80199240986717202</v>
      </c>
      <c r="K125" s="120">
        <f>(VLOOKUP($A125,'Occupancy Raw Data'!$B$8:$BE$45,'Occupancy Raw Data'!R$3,FALSE))/100</f>
        <v>0.74358904852263397</v>
      </c>
      <c r="M125" s="121">
        <f>VLOOKUP($A125,'ADR Raw Data'!$B$6:$BE$43,'ADR Raw Data'!G$1,FALSE)</f>
        <v>94.6772477457733</v>
      </c>
      <c r="N125" s="122">
        <f>VLOOKUP($A125,'ADR Raw Data'!$B$6:$BE$43,'ADR Raw Data'!H$1,FALSE)</f>
        <v>100.491965417106</v>
      </c>
      <c r="O125" s="122">
        <f>VLOOKUP($A125,'ADR Raw Data'!$B$6:$BE$43,'ADR Raw Data'!I$1,FALSE)</f>
        <v>102.694132599341</v>
      </c>
      <c r="P125" s="122">
        <f>VLOOKUP($A125,'ADR Raw Data'!$B$6:$BE$43,'ADR Raw Data'!J$1,FALSE)</f>
        <v>102.218034594594</v>
      </c>
      <c r="Q125" s="122">
        <f>VLOOKUP($A125,'ADR Raw Data'!$B$6:$BE$43,'ADR Raw Data'!K$1,FALSE)</f>
        <v>101.789112503144</v>
      </c>
      <c r="R125" s="123">
        <f>VLOOKUP($A125,'ADR Raw Data'!$B$6:$BE$43,'ADR Raw Data'!L$1,FALSE)</f>
        <v>100.61367558225299</v>
      </c>
      <c r="S125" s="122">
        <f>VLOOKUP($A125,'ADR Raw Data'!$B$6:$BE$43,'ADR Raw Data'!N$1,FALSE)</f>
        <v>109.57252109065401</v>
      </c>
      <c r="T125" s="122">
        <f>VLOOKUP($A125,'ADR Raw Data'!$B$6:$BE$43,'ADR Raw Data'!O$1,FALSE)</f>
        <v>108.699110187409</v>
      </c>
      <c r="U125" s="123">
        <f>VLOOKUP($A125,'ADR Raw Data'!$B$6:$BE$43,'ADR Raw Data'!P$1,FALSE)</f>
        <v>109.142480137229</v>
      </c>
      <c r="V125" s="124">
        <f>VLOOKUP($A125,'ADR Raw Data'!$B$6:$BE$43,'ADR Raw Data'!R$1,FALSE)</f>
        <v>103.24186941052</v>
      </c>
      <c r="X125" s="121">
        <f>VLOOKUP($A125,'RevPAR Raw Data'!$B$6:$BE$43,'RevPAR Raw Data'!G$1,FALSE)</f>
        <v>57.381238956356697</v>
      </c>
      <c r="Y125" s="122">
        <f>VLOOKUP($A125,'RevPAR Raw Data'!$B$6:$BE$43,'RevPAR Raw Data'!H$1,FALSE)</f>
        <v>72.232175521821603</v>
      </c>
      <c r="Z125" s="122">
        <f>VLOOKUP($A125,'RevPAR Raw Data'!$B$6:$BE$43,'RevPAR Raw Data'!I$1,FALSE)</f>
        <v>76.991369620493302</v>
      </c>
      <c r="AA125" s="122">
        <f>VLOOKUP($A125,'RevPAR Raw Data'!$B$6:$BE$43,'RevPAR Raw Data'!J$1,FALSE)</f>
        <v>78.942580796963895</v>
      </c>
      <c r="AB125" s="122">
        <f>VLOOKUP($A125,'RevPAR Raw Data'!$B$6:$BE$43,'RevPAR Raw Data'!K$1,FALSE)</f>
        <v>76.776417874762799</v>
      </c>
      <c r="AC125" s="123">
        <f>VLOOKUP($A125,'RevPAR Raw Data'!$B$6:$BE$43,'RevPAR Raw Data'!L$1,FALSE)</f>
        <v>72.464756554079599</v>
      </c>
      <c r="AD125" s="122">
        <f>VLOOKUP($A125,'RevPAR Raw Data'!$B$6:$BE$43,'RevPAR Raw Data'!N$1,FALSE)</f>
        <v>89.217398102466703</v>
      </c>
      <c r="AE125" s="122">
        <f>VLOOKUP($A125,'RevPAR Raw Data'!$B$6:$BE$43,'RevPAR Raw Data'!O$1,FALSE)</f>
        <v>85.845483225806404</v>
      </c>
      <c r="AF125" s="123">
        <f>VLOOKUP($A125,'RevPAR Raw Data'!$B$6:$BE$43,'RevPAR Raw Data'!P$1,FALSE)</f>
        <v>87.531440664136596</v>
      </c>
      <c r="AG125" s="124">
        <f>VLOOKUP($A125,'RevPAR Raw Data'!$B$6:$BE$43,'RevPAR Raw Data'!R$1,FALSE)</f>
        <v>76.769523442667307</v>
      </c>
    </row>
    <row r="126" spans="1:34" x14ac:dyDescent="0.2">
      <c r="A126" s="101" t="s">
        <v>121</v>
      </c>
      <c r="B126" s="89">
        <f>(VLOOKUP($A125,'Occupancy Raw Data'!$B$8:$BE$51,'Occupancy Raw Data'!T$3,FALSE))/100</f>
        <v>2.03213907728533E-2</v>
      </c>
      <c r="C126" s="90">
        <f>(VLOOKUP($A125,'Occupancy Raw Data'!$B$8:$BE$51,'Occupancy Raw Data'!U$3,FALSE))/100</f>
        <v>1.9045368869274798E-2</v>
      </c>
      <c r="D126" s="90">
        <f>(VLOOKUP($A125,'Occupancy Raw Data'!$B$8:$BE$51,'Occupancy Raw Data'!V$3,FALSE))/100</f>
        <v>1.3596104549905398E-2</v>
      </c>
      <c r="E126" s="90">
        <f>(VLOOKUP($A125,'Occupancy Raw Data'!$B$8:$BE$51,'Occupancy Raw Data'!W$3,FALSE))/100</f>
        <v>5.1089107106332701E-2</v>
      </c>
      <c r="F126" s="90">
        <f>(VLOOKUP($A125,'Occupancy Raw Data'!$B$8:$BE$51,'Occupancy Raw Data'!X$3,FALSE))/100</f>
        <v>5.6142866592946004E-2</v>
      </c>
      <c r="G126" s="90">
        <f>(VLOOKUP($A125,'Occupancy Raw Data'!$B$8:$BE$51,'Occupancy Raw Data'!Y$3,FALSE))/100</f>
        <v>3.2453214373472698E-2</v>
      </c>
      <c r="H126" s="91">
        <f>(VLOOKUP($A125,'Occupancy Raw Data'!$B$8:$BE$51,'Occupancy Raw Data'!AA$3,FALSE))/100</f>
        <v>0.18364060320898801</v>
      </c>
      <c r="I126" s="91">
        <f>(VLOOKUP($A125,'Occupancy Raw Data'!$B$8:$BE$51,'Occupancy Raw Data'!AB$3,FALSE))/100</f>
        <v>0.11624596531021099</v>
      </c>
      <c r="J126" s="90">
        <f>(VLOOKUP($A125,'Occupancy Raw Data'!$B$8:$BE$51,'Occupancy Raw Data'!AC$3,FALSE))/100</f>
        <v>0.149469874327745</v>
      </c>
      <c r="K126" s="92">
        <f>(VLOOKUP($A125,'Occupancy Raw Data'!$B$8:$BE$51,'Occupancy Raw Data'!AE$3,FALSE))/100</f>
        <v>6.5890572284131699E-2</v>
      </c>
      <c r="M126" s="89">
        <f>(VLOOKUP($A125,'ADR Raw Data'!$B$6:$BE$49,'ADR Raw Data'!T$1,FALSE))/100</f>
        <v>2.6286302474928899E-2</v>
      </c>
      <c r="N126" s="90">
        <f>(VLOOKUP($A125,'ADR Raw Data'!$B$6:$BE$49,'ADR Raw Data'!U$1,FALSE))/100</f>
        <v>2.6114405413802701E-2</v>
      </c>
      <c r="O126" s="90">
        <f>(VLOOKUP($A125,'ADR Raw Data'!$B$6:$BE$49,'ADR Raw Data'!V$1,FALSE))/100</f>
        <v>4.01438668575054E-2</v>
      </c>
      <c r="P126" s="90">
        <f>(VLOOKUP($A125,'ADR Raw Data'!$B$6:$BE$49,'ADR Raw Data'!W$1,FALSE))/100</f>
        <v>2.7628825203395602E-2</v>
      </c>
      <c r="Q126" s="90">
        <f>(VLOOKUP($A125,'ADR Raw Data'!$B$6:$BE$49,'ADR Raw Data'!X$1,FALSE))/100</f>
        <v>2.1843433390519598E-2</v>
      </c>
      <c r="R126" s="90">
        <f>(VLOOKUP($A125,'ADR Raw Data'!$B$6:$BE$49,'ADR Raw Data'!Y$1,FALSE))/100</f>
        <v>2.8740304459009498E-2</v>
      </c>
      <c r="S126" s="91">
        <f>(VLOOKUP($A125,'ADR Raw Data'!$B$6:$BE$49,'ADR Raw Data'!AA$1,FALSE))/100</f>
        <v>5.9898084002326303E-2</v>
      </c>
      <c r="T126" s="91">
        <f>(VLOOKUP($A125,'ADR Raw Data'!$B$6:$BE$49,'ADR Raw Data'!AB$1,FALSE))/100</f>
        <v>6.18214942294288E-2</v>
      </c>
      <c r="U126" s="90">
        <f>(VLOOKUP($A125,'ADR Raw Data'!$B$6:$BE$49,'ADR Raw Data'!AC$1,FALSE))/100</f>
        <v>6.0993008912215901E-2</v>
      </c>
      <c r="V126" s="92">
        <f>(VLOOKUP($A125,'ADR Raw Data'!$B$6:$BE$49,'ADR Raw Data'!AE$1,FALSE))/100</f>
        <v>4.0217859170616099E-2</v>
      </c>
      <c r="X126" s="89">
        <f>(VLOOKUP($A125,'RevPAR Raw Data'!$B$6:$BE$43,'RevPAR Raw Data'!T$1,FALSE))/100</f>
        <v>4.7141867472348803E-2</v>
      </c>
      <c r="Y126" s="90">
        <f>(VLOOKUP($A125,'RevPAR Raw Data'!$B$6:$BE$43,'RevPAR Raw Data'!U$1,FALSE))/100</f>
        <v>4.5657132766985201E-2</v>
      </c>
      <c r="Z126" s="90">
        <f>(VLOOKUP($A125,'RevPAR Raw Data'!$B$6:$BE$43,'RevPAR Raw Data'!V$1,FALSE))/100</f>
        <v>5.4285771618243002E-2</v>
      </c>
      <c r="AA126" s="90">
        <f>(VLOOKUP($A125,'RevPAR Raw Data'!$B$6:$BE$43,'RevPAR Raw Data'!W$1,FALSE))/100</f>
        <v>8.0129464319766794E-2</v>
      </c>
      <c r="AB126" s="90">
        <f>(VLOOKUP($A125,'RevPAR Raw Data'!$B$6:$BE$43,'RevPAR Raw Data'!X$1,FALSE))/100</f>
        <v>7.9212652950241505E-2</v>
      </c>
      <c r="AC126" s="90">
        <f>(VLOOKUP($A125,'RevPAR Raw Data'!$B$6:$BE$43,'RevPAR Raw Data'!Y$1,FALSE))/100</f>
        <v>6.2126234094249402E-2</v>
      </c>
      <c r="AD126" s="91">
        <f>(VLOOKUP($A125,'RevPAR Raw Data'!$B$6:$BE$43,'RevPAR Raw Data'!AA$1,FALSE))/100</f>
        <v>0.25453840748856399</v>
      </c>
      <c r="AE126" s="91">
        <f>(VLOOKUP($A125,'RevPAR Raw Data'!$B$6:$BE$43,'RevPAR Raw Data'!AB$1,FALSE))/100</f>
        <v>0.18525395881325998</v>
      </c>
      <c r="AF126" s="90">
        <f>(VLOOKUP($A125,'RevPAR Raw Data'!$B$6:$BE$43,'RevPAR Raw Data'!AC$1,FALSE))/100</f>
        <v>0.21957950061694098</v>
      </c>
      <c r="AG126" s="92">
        <f>(VLOOKUP($A125,'RevPAR Raw Data'!$B$6:$BE$43,'RevPAR Raw Data'!AE$1,FALSE))/100</f>
        <v>0.10875840921154201</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0.45493991989318999</v>
      </c>
      <c r="C128" s="118">
        <f>(VLOOKUP($A128,'Occupancy Raw Data'!$B$8:$BE$45,'Occupancy Raw Data'!H$3,FALSE))/100</f>
        <v>0.66221628838451196</v>
      </c>
      <c r="D128" s="118">
        <f>(VLOOKUP($A128,'Occupancy Raw Data'!$B$8:$BE$45,'Occupancy Raw Data'!I$3,FALSE))/100</f>
        <v>0.77269692923898503</v>
      </c>
      <c r="E128" s="118">
        <f>(VLOOKUP($A128,'Occupancy Raw Data'!$B$8:$BE$45,'Occupancy Raw Data'!J$3,FALSE))/100</f>
        <v>0.73364485981308403</v>
      </c>
      <c r="F128" s="118">
        <f>(VLOOKUP($A128,'Occupancy Raw Data'!$B$8:$BE$45,'Occupancy Raw Data'!K$3,FALSE))/100</f>
        <v>0.71428571428571397</v>
      </c>
      <c r="G128" s="119">
        <f>(VLOOKUP($A128,'Occupancy Raw Data'!$B$8:$BE$45,'Occupancy Raw Data'!L$3,FALSE))/100</f>
        <v>0.66755674232309703</v>
      </c>
      <c r="H128" s="99">
        <f>(VLOOKUP($A128,'Occupancy Raw Data'!$B$8:$BE$45,'Occupancy Raw Data'!N$3,FALSE))/100</f>
        <v>0.87116154873164209</v>
      </c>
      <c r="I128" s="99">
        <f>(VLOOKUP($A128,'Occupancy Raw Data'!$B$8:$BE$45,'Occupancy Raw Data'!O$3,FALSE))/100</f>
        <v>0.85680907877169499</v>
      </c>
      <c r="J128" s="119">
        <f>(VLOOKUP($A128,'Occupancy Raw Data'!$B$8:$BE$45,'Occupancy Raw Data'!P$3,FALSE))/100</f>
        <v>0.86398531375166798</v>
      </c>
      <c r="K128" s="120">
        <f>(VLOOKUP($A128,'Occupancy Raw Data'!$B$8:$BE$45,'Occupancy Raw Data'!R$3,FALSE))/100</f>
        <v>0.72367919130268898</v>
      </c>
      <c r="M128" s="121">
        <f>VLOOKUP($A128,'ADR Raw Data'!$B$6:$BE$43,'ADR Raw Data'!G$1,FALSE)</f>
        <v>183.556214233308</v>
      </c>
      <c r="N128" s="122">
        <f>VLOOKUP($A128,'ADR Raw Data'!$B$6:$BE$43,'ADR Raw Data'!H$1,FALSE)</f>
        <v>183.28068044354799</v>
      </c>
      <c r="O128" s="122">
        <f>VLOOKUP($A128,'ADR Raw Data'!$B$6:$BE$43,'ADR Raw Data'!I$1,FALSE)</f>
        <v>192.65498920086301</v>
      </c>
      <c r="P128" s="122">
        <f>VLOOKUP($A128,'ADR Raw Data'!$B$6:$BE$43,'ADR Raw Data'!J$1,FALSE)</f>
        <v>182.71752047315701</v>
      </c>
      <c r="Q128" s="122">
        <f>VLOOKUP($A128,'ADR Raw Data'!$B$6:$BE$43,'ADR Raw Data'!K$1,FALSE)</f>
        <v>170.13650467289699</v>
      </c>
      <c r="R128" s="123">
        <f>VLOOKUP($A128,'ADR Raw Data'!$B$6:$BE$43,'ADR Raw Data'!L$1,FALSE)</f>
        <v>182.55175199999999</v>
      </c>
      <c r="S128" s="122">
        <f>VLOOKUP($A128,'ADR Raw Data'!$B$6:$BE$43,'ADR Raw Data'!N$1,FALSE)</f>
        <v>192.38886973180001</v>
      </c>
      <c r="T128" s="122">
        <f>VLOOKUP($A128,'ADR Raw Data'!$B$6:$BE$43,'ADR Raw Data'!O$1,FALSE)</f>
        <v>191.80514608492399</v>
      </c>
      <c r="U128" s="123">
        <f>VLOOKUP($A128,'ADR Raw Data'!$B$6:$BE$43,'ADR Raw Data'!P$1,FALSE)</f>
        <v>192.09943210353401</v>
      </c>
      <c r="V128" s="124">
        <f>VLOOKUP($A128,'ADR Raw Data'!$B$6:$BE$43,'ADR Raw Data'!R$1,FALSE)</f>
        <v>185.808544508137</v>
      </c>
      <c r="X128" s="121">
        <f>VLOOKUP($A128,'RevPAR Raw Data'!$B$6:$BE$43,'RevPAR Raw Data'!G$1,FALSE)</f>
        <v>83.507049399198905</v>
      </c>
      <c r="Y128" s="122">
        <f>VLOOKUP($A128,'RevPAR Raw Data'!$B$6:$BE$43,'RevPAR Raw Data'!H$1,FALSE)</f>
        <v>121.371451935914</v>
      </c>
      <c r="Z128" s="122">
        <f>VLOOKUP($A128,'RevPAR Raw Data'!$B$6:$BE$43,'RevPAR Raw Data'!I$1,FALSE)</f>
        <v>148.86391855807699</v>
      </c>
      <c r="AA128" s="122">
        <f>VLOOKUP($A128,'RevPAR Raw Data'!$B$6:$BE$43,'RevPAR Raw Data'!J$1,FALSE)</f>
        <v>134.04976969292301</v>
      </c>
      <c r="AB128" s="122">
        <f>VLOOKUP($A128,'RevPAR Raw Data'!$B$6:$BE$43,'RevPAR Raw Data'!K$1,FALSE)</f>
        <v>121.52607476635499</v>
      </c>
      <c r="AC128" s="123">
        <f>VLOOKUP($A128,'RevPAR Raw Data'!$B$6:$BE$43,'RevPAR Raw Data'!L$1,FALSE)</f>
        <v>121.863652870493</v>
      </c>
      <c r="AD128" s="122">
        <f>VLOOKUP($A128,'RevPAR Raw Data'!$B$6:$BE$43,'RevPAR Raw Data'!N$1,FALSE)</f>
        <v>167.601785714285</v>
      </c>
      <c r="AE128" s="122">
        <f>VLOOKUP($A128,'RevPAR Raw Data'!$B$6:$BE$43,'RevPAR Raw Data'!O$1,FALSE)</f>
        <v>164.340390520694</v>
      </c>
      <c r="AF128" s="123">
        <f>VLOOKUP($A128,'RevPAR Raw Data'!$B$6:$BE$43,'RevPAR Raw Data'!P$1,FALSE)</f>
        <v>165.97108811748899</v>
      </c>
      <c r="AG128" s="124">
        <f>VLOOKUP($A128,'RevPAR Raw Data'!$B$6:$BE$43,'RevPAR Raw Data'!R$1,FALSE)</f>
        <v>134.46577722677799</v>
      </c>
    </row>
    <row r="129" spans="1:33" x14ac:dyDescent="0.2">
      <c r="A129" s="101" t="s">
        <v>121</v>
      </c>
      <c r="B129" s="89">
        <f>(VLOOKUP($A128,'Occupancy Raw Data'!$B$8:$BE$51,'Occupancy Raw Data'!T$3,FALSE))/100</f>
        <v>-3.0583214793741102E-2</v>
      </c>
      <c r="C129" s="90">
        <f>(VLOOKUP($A128,'Occupancy Raw Data'!$B$8:$BE$51,'Occupancy Raw Data'!U$3,FALSE))/100</f>
        <v>2.53229974160206E-2</v>
      </c>
      <c r="D129" s="90">
        <f>(VLOOKUP($A128,'Occupancy Raw Data'!$B$8:$BE$51,'Occupancy Raw Data'!V$3,FALSE))/100</f>
        <v>3.67218987908643E-2</v>
      </c>
      <c r="E129" s="90">
        <f>(VLOOKUP($A128,'Occupancy Raw Data'!$B$8:$BE$51,'Occupancy Raw Data'!W$3,FALSE))/100</f>
        <v>5.47024952015355E-2</v>
      </c>
      <c r="F129" s="90">
        <f>(VLOOKUP($A128,'Occupancy Raw Data'!$B$8:$BE$51,'Occupancy Raw Data'!X$3,FALSE))/100</f>
        <v>0.105371900826446</v>
      </c>
      <c r="G129" s="90">
        <f>(VLOOKUP($A128,'Occupancy Raw Data'!$B$8:$BE$51,'Occupancy Raw Data'!Y$3,FALSE))/100</f>
        <v>4.2318115488847098E-2</v>
      </c>
      <c r="H129" s="91">
        <f>(VLOOKUP($A128,'Occupancy Raw Data'!$B$8:$BE$51,'Occupancy Raw Data'!AA$3,FALSE))/100</f>
        <v>0.13478260869565201</v>
      </c>
      <c r="I129" s="91">
        <f>(VLOOKUP($A128,'Occupancy Raw Data'!$B$8:$BE$51,'Occupancy Raw Data'!AB$3,FALSE))/100</f>
        <v>4.5621181262729099E-2</v>
      </c>
      <c r="J129" s="90">
        <f>(VLOOKUP($A128,'Occupancy Raw Data'!$B$8:$BE$51,'Occupancy Raw Data'!AC$3,FALSE))/100</f>
        <v>8.8748685594111407E-2</v>
      </c>
      <c r="K129" s="92">
        <f>(VLOOKUP($A128,'Occupancy Raw Data'!$B$8:$BE$51,'Occupancy Raw Data'!AE$3,FALSE))/100</f>
        <v>5.7704369642483704E-2</v>
      </c>
      <c r="M129" s="89">
        <f>(VLOOKUP($A128,'ADR Raw Data'!$B$6:$BE$49,'ADR Raw Data'!T$1,FALSE))/100</f>
        <v>1.3678041996117002E-2</v>
      </c>
      <c r="N129" s="90">
        <f>(VLOOKUP($A128,'ADR Raw Data'!$B$6:$BE$49,'ADR Raw Data'!U$1,FALSE))/100</f>
        <v>2.7112635244622801E-2</v>
      </c>
      <c r="O129" s="90">
        <f>(VLOOKUP($A128,'ADR Raw Data'!$B$6:$BE$49,'ADR Raw Data'!V$1,FALSE))/100</f>
        <v>6.0030891514351301E-2</v>
      </c>
      <c r="P129" s="90">
        <f>(VLOOKUP($A128,'ADR Raw Data'!$B$6:$BE$49,'ADR Raw Data'!W$1,FALSE))/100</f>
        <v>-2.87193029682749E-2</v>
      </c>
      <c r="Q129" s="90">
        <f>(VLOOKUP($A128,'ADR Raw Data'!$B$6:$BE$49,'ADR Raw Data'!X$1,FALSE))/100</f>
        <v>-2.1010076211112103E-2</v>
      </c>
      <c r="R129" s="90">
        <f>(VLOOKUP($A128,'ADR Raw Data'!$B$6:$BE$49,'ADR Raw Data'!Y$1,FALSE))/100</f>
        <v>9.9098391214550788E-3</v>
      </c>
      <c r="S129" s="91">
        <f>(VLOOKUP($A128,'ADR Raw Data'!$B$6:$BE$49,'ADR Raw Data'!AA$1,FALSE))/100</f>
        <v>-4.7448164469354494E-2</v>
      </c>
      <c r="T129" s="91">
        <f>(VLOOKUP($A128,'ADR Raw Data'!$B$6:$BE$49,'ADR Raw Data'!AB$1,FALSE))/100</f>
        <v>-8.0543411567147588E-2</v>
      </c>
      <c r="U129" s="90">
        <f>(VLOOKUP($A128,'ADR Raw Data'!$B$6:$BE$49,'ADR Raw Data'!AC$1,FALSE))/100</f>
        <v>-6.4744059822870806E-2</v>
      </c>
      <c r="V129" s="92">
        <f>(VLOOKUP($A128,'ADR Raw Data'!$B$6:$BE$49,'ADR Raw Data'!AE$1,FALSE))/100</f>
        <v>-1.64946454666344E-2</v>
      </c>
      <c r="X129" s="89">
        <f>(VLOOKUP($A128,'RevPAR Raw Data'!$B$6:$BE$43,'RevPAR Raw Data'!T$1,FALSE))/100</f>
        <v>-1.7323491293949101E-2</v>
      </c>
      <c r="Y129" s="90">
        <f>(VLOOKUP($A128,'RevPAR Raw Data'!$B$6:$BE$43,'RevPAR Raw Data'!U$1,FALSE))/100</f>
        <v>5.3122205852884602E-2</v>
      </c>
      <c r="Z129" s="90">
        <f>(VLOOKUP($A128,'RevPAR Raw Data'!$B$6:$BE$43,'RevPAR Raw Data'!V$1,FALSE))/100</f>
        <v>9.8957238627730995E-2</v>
      </c>
      <c r="AA129" s="90">
        <f>(VLOOKUP($A128,'RevPAR Raw Data'!$B$6:$BE$43,'RevPAR Raw Data'!W$1,FALSE))/100</f>
        <v>2.4412174700447001E-2</v>
      </c>
      <c r="AB129" s="90">
        <f>(VLOOKUP($A128,'RevPAR Raw Data'!$B$6:$BE$43,'RevPAR Raw Data'!X$1,FALSE))/100</f>
        <v>8.2147952948460695E-2</v>
      </c>
      <c r="AC129" s="90">
        <f>(VLOOKUP($A128,'RevPAR Raw Data'!$B$6:$BE$43,'RevPAR Raw Data'!Y$1,FALSE))/100</f>
        <v>5.2647320326719899E-2</v>
      </c>
      <c r="AD129" s="91">
        <f>(VLOOKUP($A128,'RevPAR Raw Data'!$B$6:$BE$43,'RevPAR Raw Data'!AA$1,FALSE))/100</f>
        <v>8.0939256841297699E-2</v>
      </c>
      <c r="AE129" s="91">
        <f>(VLOOKUP($A128,'RevPAR Raw Data'!$B$6:$BE$43,'RevPAR Raw Data'!AB$1,FALSE))/100</f>
        <v>-3.85967158830419E-2</v>
      </c>
      <c r="AF129" s="90">
        <f>(VLOOKUP($A128,'RevPAR Raw Data'!$B$6:$BE$43,'RevPAR Raw Data'!AC$1,FALSE))/100</f>
        <v>1.82586755619343E-2</v>
      </c>
      <c r="AG129" s="92">
        <f>(VLOOKUP($A128,'RevPAR Raw Data'!$B$6:$BE$43,'RevPAR Raw Data'!AE$1,FALSE))/100</f>
        <v>4.0257911056720899E-2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0.50103163686382302</v>
      </c>
      <c r="C131" s="118">
        <f>(VLOOKUP($A131,'Occupancy Raw Data'!$B$8:$BE$45,'Occupancy Raw Data'!H$3,FALSE))/100</f>
        <v>0.65061898211829405</v>
      </c>
      <c r="D131" s="118">
        <f>(VLOOKUP($A131,'Occupancy Raw Data'!$B$8:$BE$45,'Occupancy Raw Data'!I$3,FALSE))/100</f>
        <v>0.71366345712975598</v>
      </c>
      <c r="E131" s="118">
        <f>(VLOOKUP($A131,'Occupancy Raw Data'!$B$8:$BE$45,'Occupancy Raw Data'!J$3,FALSE))/100</f>
        <v>0.71194406235671703</v>
      </c>
      <c r="F131" s="118">
        <f>(VLOOKUP($A131,'Occupancy Raw Data'!$B$8:$BE$45,'Occupancy Raw Data'!K$3,FALSE))/100</f>
        <v>0.67205410362219098</v>
      </c>
      <c r="G131" s="119">
        <f>(VLOOKUP($A131,'Occupancy Raw Data'!$B$8:$BE$45,'Occupancy Raw Data'!L$3,FALSE))/100</f>
        <v>0.6498624484181561</v>
      </c>
      <c r="H131" s="99">
        <f>(VLOOKUP($A131,'Occupancy Raw Data'!$B$8:$BE$45,'Occupancy Raw Data'!N$3,FALSE))/100</f>
        <v>0.80272810637322289</v>
      </c>
      <c r="I131" s="99">
        <f>(VLOOKUP($A131,'Occupancy Raw Data'!$B$8:$BE$45,'Occupancy Raw Data'!O$3,FALSE))/100</f>
        <v>0.86004126547455195</v>
      </c>
      <c r="J131" s="119">
        <f>(VLOOKUP($A131,'Occupancy Raw Data'!$B$8:$BE$45,'Occupancy Raw Data'!P$3,FALSE))/100</f>
        <v>0.83138468592388803</v>
      </c>
      <c r="K131" s="120">
        <f>(VLOOKUP($A131,'Occupancy Raw Data'!$B$8:$BE$45,'Occupancy Raw Data'!R$3,FALSE))/100</f>
        <v>0.70172594484836492</v>
      </c>
      <c r="M131" s="121">
        <f>VLOOKUP($A131,'ADR Raw Data'!$B$6:$BE$43,'ADR Raw Data'!G$1,FALSE)</f>
        <v>108.080240219629</v>
      </c>
      <c r="N131" s="122">
        <f>VLOOKUP($A131,'ADR Raw Data'!$B$6:$BE$43,'ADR Raw Data'!H$1,FALSE)</f>
        <v>109.631050035236</v>
      </c>
      <c r="O131" s="122">
        <f>VLOOKUP($A131,'ADR Raw Data'!$B$6:$BE$43,'ADR Raw Data'!I$1,FALSE)</f>
        <v>114.125501124317</v>
      </c>
      <c r="P131" s="122">
        <f>VLOOKUP($A131,'ADR Raw Data'!$B$6:$BE$43,'ADR Raw Data'!J$1,FALSE)</f>
        <v>111.24998067943901</v>
      </c>
      <c r="Q131" s="122">
        <f>VLOOKUP($A131,'ADR Raw Data'!$B$6:$BE$43,'ADR Raw Data'!K$1,FALSE)</f>
        <v>104.89288760020401</v>
      </c>
      <c r="R131" s="123">
        <f>VLOOKUP($A131,'ADR Raw Data'!$B$6:$BE$43,'ADR Raw Data'!L$1,FALSE)</f>
        <v>109.753785938547</v>
      </c>
      <c r="S131" s="122">
        <f>VLOOKUP($A131,'ADR Raw Data'!$B$6:$BE$43,'ADR Raw Data'!N$1,FALSE)</f>
        <v>123.286527202627</v>
      </c>
      <c r="T131" s="122">
        <f>VLOOKUP($A131,'ADR Raw Data'!$B$6:$BE$43,'ADR Raw Data'!O$1,FALSE)</f>
        <v>127.438573903771</v>
      </c>
      <c r="U131" s="123">
        <f>VLOOKUP($A131,'ADR Raw Data'!$B$6:$BE$43,'ADR Raw Data'!P$1,FALSE)</f>
        <v>125.434107955328</v>
      </c>
      <c r="V131" s="124">
        <f>VLOOKUP($A131,'ADR Raw Data'!$B$6:$BE$43,'ADR Raw Data'!R$1,FALSE)</f>
        <v>115.06166989475599</v>
      </c>
      <c r="X131" s="121">
        <f>VLOOKUP($A131,'RevPAR Raw Data'!$B$6:$BE$43,'RevPAR Raw Data'!G$1,FALSE)</f>
        <v>54.151619669876197</v>
      </c>
      <c r="Y131" s="122">
        <f>VLOOKUP($A131,'RevPAR Raw Data'!$B$6:$BE$43,'RevPAR Raw Data'!H$1,FALSE)</f>
        <v>71.328042182485007</v>
      </c>
      <c r="Z131" s="122">
        <f>VLOOKUP($A131,'RevPAR Raw Data'!$B$6:$BE$43,'RevPAR Raw Data'!I$1,FALSE)</f>
        <v>81.447199679046307</v>
      </c>
      <c r="AA131" s="122">
        <f>VLOOKUP($A131,'RevPAR Raw Data'!$B$6:$BE$43,'RevPAR Raw Data'!J$1,FALSE)</f>
        <v>79.203763182026506</v>
      </c>
      <c r="AB131" s="122">
        <f>VLOOKUP($A131,'RevPAR Raw Data'!$B$6:$BE$43,'RevPAR Raw Data'!K$1,FALSE)</f>
        <v>70.493695552498806</v>
      </c>
      <c r="AC131" s="123">
        <f>VLOOKUP($A131,'RevPAR Raw Data'!$B$6:$BE$43,'RevPAR Raw Data'!L$1,FALSE)</f>
        <v>71.324864053186602</v>
      </c>
      <c r="AD131" s="122">
        <f>VLOOKUP($A131,'RevPAR Raw Data'!$B$6:$BE$43,'RevPAR Raw Data'!N$1,FALSE)</f>
        <v>98.965560522695995</v>
      </c>
      <c r="AE131" s="122">
        <f>VLOOKUP($A131,'RevPAR Raw Data'!$B$6:$BE$43,'RevPAR Raw Data'!O$1,FALSE)</f>
        <v>109.602432370472</v>
      </c>
      <c r="AF131" s="123">
        <f>VLOOKUP($A131,'RevPAR Raw Data'!$B$6:$BE$43,'RevPAR Raw Data'!P$1,FALSE)</f>
        <v>104.283996446584</v>
      </c>
      <c r="AG131" s="124">
        <f>VLOOKUP($A131,'RevPAR Raw Data'!$B$6:$BE$43,'RevPAR Raw Data'!R$1,FALSE)</f>
        <v>80.741759022728701</v>
      </c>
    </row>
    <row r="132" spans="1:33" x14ac:dyDescent="0.2">
      <c r="A132" s="101" t="s">
        <v>121</v>
      </c>
      <c r="B132" s="89">
        <f>(VLOOKUP($A131,'Occupancy Raw Data'!$B$8:$BE$51,'Occupancy Raw Data'!T$3,FALSE))/100</f>
        <v>4.4767209187067504E-3</v>
      </c>
      <c r="C132" s="90">
        <f>(VLOOKUP($A131,'Occupancy Raw Data'!$B$8:$BE$51,'Occupancy Raw Data'!U$3,FALSE))/100</f>
        <v>3.4923066530227802E-2</v>
      </c>
      <c r="D132" s="90">
        <f>(VLOOKUP($A131,'Occupancy Raw Data'!$B$8:$BE$51,'Occupancy Raw Data'!V$3,FALSE))/100</f>
        <v>-5.4353562450866798E-3</v>
      </c>
      <c r="E132" s="90">
        <f>(VLOOKUP($A131,'Occupancy Raw Data'!$B$8:$BE$51,'Occupancy Raw Data'!W$3,FALSE))/100</f>
        <v>7.6895723613863501E-3</v>
      </c>
      <c r="F132" s="90">
        <f>(VLOOKUP($A131,'Occupancy Raw Data'!$B$8:$BE$51,'Occupancy Raw Data'!X$3,FALSE))/100</f>
        <v>4.0196794077932897E-2</v>
      </c>
      <c r="G132" s="90">
        <f>(VLOOKUP($A131,'Occupancy Raw Data'!$B$8:$BE$51,'Occupancy Raw Data'!Y$3,FALSE))/100</f>
        <v>1.6165424471716802E-2</v>
      </c>
      <c r="H132" s="91">
        <f>(VLOOKUP($A131,'Occupancy Raw Data'!$B$8:$BE$51,'Occupancy Raw Data'!AA$3,FALSE))/100</f>
        <v>5.2103410085137795E-2</v>
      </c>
      <c r="I132" s="91">
        <f>(VLOOKUP($A131,'Occupancy Raw Data'!$B$8:$BE$51,'Occupancy Raw Data'!AB$3,FALSE))/100</f>
        <v>4.7094265585809293E-2</v>
      </c>
      <c r="J132" s="90">
        <f>(VLOOKUP($A131,'Occupancy Raw Data'!$B$8:$BE$51,'Occupancy Raw Data'!AC$3,FALSE))/100</f>
        <v>4.9506540132005498E-2</v>
      </c>
      <c r="K132" s="92">
        <f>(VLOOKUP($A131,'Occupancy Raw Data'!$B$8:$BE$51,'Occupancy Raw Data'!AE$3,FALSE))/100</f>
        <v>2.7211841588357603E-2</v>
      </c>
      <c r="M132" s="89">
        <f>(VLOOKUP($A131,'ADR Raw Data'!$B$6:$BE$49,'ADR Raw Data'!T$1,FALSE))/100</f>
        <v>-1.52617329685852E-2</v>
      </c>
      <c r="N132" s="90">
        <f>(VLOOKUP($A131,'ADR Raw Data'!$B$6:$BE$49,'ADR Raw Data'!U$1,FALSE))/100</f>
        <v>-1.4102281981619301E-2</v>
      </c>
      <c r="O132" s="90">
        <f>(VLOOKUP($A131,'ADR Raw Data'!$B$6:$BE$49,'ADR Raw Data'!V$1,FALSE))/100</f>
        <v>-2.5301648647797798E-2</v>
      </c>
      <c r="P132" s="90">
        <f>(VLOOKUP($A131,'ADR Raw Data'!$B$6:$BE$49,'ADR Raw Data'!W$1,FALSE))/100</f>
        <v>-3.5997138119397101E-2</v>
      </c>
      <c r="Q132" s="90">
        <f>(VLOOKUP($A131,'ADR Raw Data'!$B$6:$BE$49,'ADR Raw Data'!X$1,FALSE))/100</f>
        <v>-3.6278165314609499E-2</v>
      </c>
      <c r="R132" s="90">
        <f>(VLOOKUP($A131,'ADR Raw Data'!$B$6:$BE$49,'ADR Raw Data'!Y$1,FALSE))/100</f>
        <v>-2.6558044027813497E-2</v>
      </c>
      <c r="S132" s="91">
        <f>(VLOOKUP($A131,'ADR Raw Data'!$B$6:$BE$49,'ADR Raw Data'!AA$1,FALSE))/100</f>
        <v>-1.2753584079580899E-2</v>
      </c>
      <c r="T132" s="91">
        <f>(VLOOKUP($A131,'ADR Raw Data'!$B$6:$BE$49,'ADR Raw Data'!AB$1,FALSE))/100</f>
        <v>-1.79565018079006E-2</v>
      </c>
      <c r="U132" s="90">
        <f>(VLOOKUP($A131,'ADR Raw Data'!$B$6:$BE$49,'ADR Raw Data'!AC$1,FALSE))/100</f>
        <v>-1.55395899838097E-2</v>
      </c>
      <c r="V132" s="92">
        <f>(VLOOKUP($A131,'ADR Raw Data'!$B$6:$BE$49,'ADR Raw Data'!AE$1,FALSE))/100</f>
        <v>-2.1644306394201899E-2</v>
      </c>
      <c r="X132" s="89">
        <f>(VLOOKUP($A131,'RevPAR Raw Data'!$B$6:$BE$43,'RevPAR Raw Data'!T$1,FALSE))/100</f>
        <v>-1.0853334569114602E-2</v>
      </c>
      <c r="Y132" s="90">
        <f>(VLOOKUP($A131,'RevPAR Raw Data'!$B$6:$BE$43,'RevPAR Raw Data'!U$1,FALSE))/100</f>
        <v>2.03282896167363E-2</v>
      </c>
      <c r="Z132" s="90">
        <f>(VLOOKUP($A131,'RevPAR Raw Data'!$B$6:$BE$43,'RevPAR Raw Data'!V$1,FALSE))/100</f>
        <v>-3.0599481418895701E-2</v>
      </c>
      <c r="AA132" s="90">
        <f>(VLOOKUP($A131,'RevPAR Raw Data'!$B$6:$BE$43,'RevPAR Raw Data'!W$1,FALSE))/100</f>
        <v>-2.85843683563827E-2</v>
      </c>
      <c r="AB132" s="90">
        <f>(VLOOKUP($A131,'RevPAR Raw Data'!$B$6:$BE$43,'RevPAR Raw Data'!X$1,FALSE))/100</f>
        <v>2.4603628226467799E-3</v>
      </c>
      <c r="AC132" s="90">
        <f>(VLOOKUP($A131,'RevPAR Raw Data'!$B$6:$BE$43,'RevPAR Raw Data'!Y$1,FALSE))/100</f>
        <v>-1.0821941610944802E-2</v>
      </c>
      <c r="AD132" s="91">
        <f>(VLOOKUP($A131,'RevPAR Raw Data'!$B$6:$BE$43,'RevPAR Raw Data'!AA$1,FALSE))/100</f>
        <v>3.86853207842031E-2</v>
      </c>
      <c r="AE132" s="91">
        <f>(VLOOKUP($A131,'RevPAR Raw Data'!$B$6:$BE$43,'RevPAR Raw Data'!AB$1,FALSE))/100</f>
        <v>2.8292115512775301E-2</v>
      </c>
      <c r="AF132" s="90">
        <f>(VLOOKUP($A131,'RevPAR Raw Data'!$B$6:$BE$43,'RevPAR Raw Data'!AC$1,FALSE))/100</f>
        <v>3.31976388130273E-2</v>
      </c>
      <c r="AG132" s="92">
        <f>(VLOOKUP($A131,'RevPAR Raw Data'!$B$6:$BE$43,'RevPAR Raw Data'!AE$1,FALSE))/100</f>
        <v>4.9785537572667599E-3</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0.50940706955530202</v>
      </c>
      <c r="C134" s="118">
        <f>(VLOOKUP($A134,'Occupancy Raw Data'!$B$8:$BE$45,'Occupancy Raw Data'!H$3,FALSE))/100</f>
        <v>0.60832383124287293</v>
      </c>
      <c r="D134" s="118">
        <f>(VLOOKUP($A134,'Occupancy Raw Data'!$B$8:$BE$45,'Occupancy Raw Data'!I$3,FALSE))/100</f>
        <v>0.65250855188141299</v>
      </c>
      <c r="E134" s="118">
        <f>(VLOOKUP($A134,'Occupancy Raw Data'!$B$8:$BE$45,'Occupancy Raw Data'!J$3,FALSE))/100</f>
        <v>0.69355758266818701</v>
      </c>
      <c r="F134" s="118">
        <f>(VLOOKUP($A134,'Occupancy Raw Data'!$B$8:$BE$45,'Occupancy Raw Data'!K$3,FALSE))/100</f>
        <v>0.69270239452679505</v>
      </c>
      <c r="G134" s="119">
        <f>(VLOOKUP($A134,'Occupancy Raw Data'!$B$8:$BE$45,'Occupancy Raw Data'!L$3,FALSE))/100</f>
        <v>0.63129988597491393</v>
      </c>
      <c r="H134" s="99">
        <f>(VLOOKUP($A134,'Occupancy Raw Data'!$B$8:$BE$45,'Occupancy Raw Data'!N$3,FALSE))/100</f>
        <v>0.74857468643101399</v>
      </c>
      <c r="I134" s="99">
        <f>(VLOOKUP($A134,'Occupancy Raw Data'!$B$8:$BE$45,'Occupancy Raw Data'!O$3,FALSE))/100</f>
        <v>0.79931584948688694</v>
      </c>
      <c r="J134" s="119">
        <f>(VLOOKUP($A134,'Occupancy Raw Data'!$B$8:$BE$45,'Occupancy Raw Data'!P$3,FALSE))/100</f>
        <v>0.77394526795895002</v>
      </c>
      <c r="K134" s="120">
        <f>(VLOOKUP($A134,'Occupancy Raw Data'!$B$8:$BE$45,'Occupancy Raw Data'!R$3,FALSE))/100</f>
        <v>0.67205570939892401</v>
      </c>
      <c r="M134" s="121">
        <f>VLOOKUP($A134,'ADR Raw Data'!$B$6:$BE$43,'ADR Raw Data'!G$1,FALSE)</f>
        <v>84.970078623391103</v>
      </c>
      <c r="N134" s="122">
        <f>VLOOKUP($A134,'ADR Raw Data'!$B$6:$BE$43,'ADR Raw Data'!H$1,FALSE)</f>
        <v>92.883102202436703</v>
      </c>
      <c r="O134" s="122">
        <f>VLOOKUP($A134,'ADR Raw Data'!$B$6:$BE$43,'ADR Raw Data'!I$1,FALSE)</f>
        <v>97.676136216688505</v>
      </c>
      <c r="P134" s="122">
        <f>VLOOKUP($A134,'ADR Raw Data'!$B$6:$BE$43,'ADR Raw Data'!J$1,FALSE)</f>
        <v>97.038188121660497</v>
      </c>
      <c r="Q134" s="122">
        <f>VLOOKUP($A134,'ADR Raw Data'!$B$6:$BE$43,'ADR Raw Data'!K$1,FALSE)</f>
        <v>94.901951316872399</v>
      </c>
      <c r="R134" s="123">
        <f>VLOOKUP($A134,'ADR Raw Data'!$B$6:$BE$43,'ADR Raw Data'!L$1,FALSE)</f>
        <v>93.952894409825703</v>
      </c>
      <c r="S134" s="122">
        <f>VLOOKUP($A134,'ADR Raw Data'!$B$6:$BE$43,'ADR Raw Data'!N$1,FALSE)</f>
        <v>107.887183701447</v>
      </c>
      <c r="T134" s="122">
        <f>VLOOKUP($A134,'ADR Raw Data'!$B$6:$BE$43,'ADR Raw Data'!O$1,FALSE)</f>
        <v>111.890721433666</v>
      </c>
      <c r="U134" s="123">
        <f>VLOOKUP($A134,'ADR Raw Data'!$B$6:$BE$43,'ADR Raw Data'!P$1,FALSE)</f>
        <v>109.954572246777</v>
      </c>
      <c r="V134" s="124">
        <f>VLOOKUP($A134,'ADR Raw Data'!$B$6:$BE$43,'ADR Raw Data'!R$1,FALSE)</f>
        <v>99.217943834454303</v>
      </c>
      <c r="X134" s="121">
        <f>VLOOKUP($A134,'RevPAR Raw Data'!$B$6:$BE$43,'RevPAR Raw Data'!G$1,FALSE)</f>
        <v>43.284358751425302</v>
      </c>
      <c r="Y134" s="122">
        <f>VLOOKUP($A134,'RevPAR Raw Data'!$B$6:$BE$43,'RevPAR Raw Data'!H$1,FALSE)</f>
        <v>56.503004589509601</v>
      </c>
      <c r="Z134" s="122">
        <f>VLOOKUP($A134,'RevPAR Raw Data'!$B$6:$BE$43,'RevPAR Raw Data'!I$1,FALSE)</f>
        <v>63.734514196123101</v>
      </c>
      <c r="AA134" s="122">
        <f>VLOOKUP($A134,'RevPAR Raw Data'!$B$6:$BE$43,'RevPAR Raw Data'!J$1,FALSE)</f>
        <v>67.301571180159598</v>
      </c>
      <c r="AB134" s="122">
        <f>VLOOKUP($A134,'RevPAR Raw Data'!$B$6:$BE$43,'RevPAR Raw Data'!K$1,FALSE)</f>
        <v>65.738808922462894</v>
      </c>
      <c r="AC134" s="123">
        <f>VLOOKUP($A134,'RevPAR Raw Data'!$B$6:$BE$43,'RevPAR Raw Data'!L$1,FALSE)</f>
        <v>59.312451527936098</v>
      </c>
      <c r="AD134" s="122">
        <f>VLOOKUP($A134,'RevPAR Raw Data'!$B$6:$BE$43,'RevPAR Raw Data'!N$1,FALSE)</f>
        <v>80.761614709235999</v>
      </c>
      <c r="AE134" s="122">
        <f>VLOOKUP($A134,'RevPAR Raw Data'!$B$6:$BE$43,'RevPAR Raw Data'!O$1,FALSE)</f>
        <v>89.436027052451493</v>
      </c>
      <c r="AF134" s="123">
        <f>VLOOKUP($A134,'RevPAR Raw Data'!$B$6:$BE$43,'RevPAR Raw Data'!P$1,FALSE)</f>
        <v>85.098820880843704</v>
      </c>
      <c r="AG134" s="124">
        <f>VLOOKUP($A134,'RevPAR Raw Data'!$B$6:$BE$43,'RevPAR Raw Data'!R$1,FALSE)</f>
        <v>66.6799856287669</v>
      </c>
    </row>
    <row r="135" spans="1:33" ht="17.25" thickBot="1" x14ac:dyDescent="0.25">
      <c r="A135" s="105" t="s">
        <v>121</v>
      </c>
      <c r="B135" s="95">
        <f>(VLOOKUP($A134,'Occupancy Raw Data'!$B$8:$BE$51,'Occupancy Raw Data'!T$3,FALSE))/100</f>
        <v>0.12518089828818899</v>
      </c>
      <c r="C135" s="96">
        <f>(VLOOKUP($A134,'Occupancy Raw Data'!$B$8:$BE$51,'Occupancy Raw Data'!U$3,FALSE))/100</f>
        <v>6.9285933596081803E-2</v>
      </c>
      <c r="D135" s="96">
        <f>(VLOOKUP($A134,'Occupancy Raw Data'!$B$8:$BE$51,'Occupancy Raw Data'!V$3,FALSE))/100</f>
        <v>7.7390707196767994E-2</v>
      </c>
      <c r="E135" s="96">
        <f>(VLOOKUP($A134,'Occupancy Raw Data'!$B$8:$BE$51,'Occupancy Raw Data'!W$3,FALSE))/100</f>
        <v>8.8370969763481994E-2</v>
      </c>
      <c r="F135" s="96">
        <f>(VLOOKUP($A134,'Occupancy Raw Data'!$B$8:$BE$51,'Occupancy Raw Data'!X$3,FALSE))/100</f>
        <v>0.10984069780023101</v>
      </c>
      <c r="G135" s="96">
        <f>(VLOOKUP($A134,'Occupancy Raw Data'!$B$8:$BE$51,'Occupancy Raw Data'!Y$3,FALSE))/100</f>
        <v>9.2718186073878495E-2</v>
      </c>
      <c r="H135" s="97">
        <f>(VLOOKUP($A134,'Occupancy Raw Data'!$B$8:$BE$51,'Occupancy Raw Data'!AA$3,FALSE))/100</f>
        <v>8.8610475671107206E-2</v>
      </c>
      <c r="I135" s="97">
        <f>(VLOOKUP($A134,'Occupancy Raw Data'!$B$8:$BE$51,'Occupancy Raw Data'!AB$3,FALSE))/100</f>
        <v>7.0223889972530498E-2</v>
      </c>
      <c r="J135" s="96">
        <f>(VLOOKUP($A134,'Occupancy Raw Data'!$B$8:$BE$51,'Occupancy Raw Data'!AC$3,FALSE))/100</f>
        <v>7.9037626467580696E-2</v>
      </c>
      <c r="K135" s="98">
        <f>(VLOOKUP($A134,'Occupancy Raw Data'!$B$8:$BE$51,'Occupancy Raw Data'!AE$3,FALSE))/100</f>
        <v>8.8178723563404393E-2</v>
      </c>
      <c r="M135" s="95">
        <f>(VLOOKUP($A134,'ADR Raw Data'!$B$6:$BE$49,'ADR Raw Data'!T$1,FALSE))/100</f>
        <v>-2.0369615311673001E-2</v>
      </c>
      <c r="N135" s="96">
        <f>(VLOOKUP($A134,'ADR Raw Data'!$B$6:$BE$49,'ADR Raw Data'!U$1,FALSE))/100</f>
        <v>2.7791993683808299E-2</v>
      </c>
      <c r="O135" s="96">
        <f>(VLOOKUP($A134,'ADR Raw Data'!$B$6:$BE$49,'ADR Raw Data'!V$1,FALSE))/100</f>
        <v>7.3898863834191503E-2</v>
      </c>
      <c r="P135" s="96">
        <f>(VLOOKUP($A134,'ADR Raw Data'!$B$6:$BE$49,'ADR Raw Data'!W$1,FALSE))/100</f>
        <v>4.7250069039948099E-2</v>
      </c>
      <c r="Q135" s="96">
        <f>(VLOOKUP($A134,'ADR Raw Data'!$B$6:$BE$49,'ADR Raw Data'!X$1,FALSE))/100</f>
        <v>1.542557216061E-2</v>
      </c>
      <c r="R135" s="96">
        <f>(VLOOKUP($A134,'ADR Raw Data'!$B$6:$BE$49,'ADR Raw Data'!Y$1,FALSE))/100</f>
        <v>3.1357366117097697E-2</v>
      </c>
      <c r="S135" s="97">
        <f>(VLOOKUP($A134,'ADR Raw Data'!$B$6:$BE$49,'ADR Raw Data'!AA$1,FALSE))/100</f>
        <v>-2.7129173854944302E-2</v>
      </c>
      <c r="T135" s="97">
        <f>(VLOOKUP($A134,'ADR Raw Data'!$B$6:$BE$49,'ADR Raw Data'!AB$1,FALSE))/100</f>
        <v>-2.7871892175119699E-2</v>
      </c>
      <c r="U135" s="96">
        <f>(VLOOKUP($A134,'ADR Raw Data'!$B$6:$BE$49,'ADR Raw Data'!AC$1,FALSE))/100</f>
        <v>-2.7673313417141899E-2</v>
      </c>
      <c r="V135" s="98">
        <f>(VLOOKUP($A134,'ADR Raw Data'!$B$6:$BE$49,'ADR Raw Data'!AE$1,FALSE))/100</f>
        <v>8.3918170368304304E-3</v>
      </c>
      <c r="X135" s="95">
        <f>(VLOOKUP($A134,'RevPAR Raw Data'!$B$6:$BE$43,'RevPAR Raw Data'!T$1,FALSE))/100</f>
        <v>0.10226139623401601</v>
      </c>
      <c r="Y135" s="96">
        <f>(VLOOKUP($A134,'RevPAR Raw Data'!$B$6:$BE$43,'RevPAR Raw Data'!U$1,FALSE))/100</f>
        <v>9.9003521508769191E-2</v>
      </c>
      <c r="Z135" s="96">
        <f>(VLOOKUP($A134,'RevPAR Raw Data'!$B$6:$BE$43,'RevPAR Raw Data'!V$1,FALSE))/100</f>
        <v>0.157008656364125</v>
      </c>
      <c r="AA135" s="96">
        <f>(VLOOKUP($A134,'RevPAR Raw Data'!$B$6:$BE$43,'RevPAR Raw Data'!W$1,FALSE))/100</f>
        <v>0.13979657322588099</v>
      </c>
      <c r="AB135" s="96">
        <f>(VLOOKUP($A134,'RevPAR Raw Data'!$B$6:$BE$43,'RevPAR Raw Data'!X$1,FALSE))/100</f>
        <v>0.12696062557093002</v>
      </c>
      <c r="AC135" s="96">
        <f>(VLOOKUP($A134,'RevPAR Raw Data'!$B$6:$BE$43,'RevPAR Raw Data'!Y$1,FALSE))/100</f>
        <v>0.126982950297408</v>
      </c>
      <c r="AD135" s="97">
        <f>(VLOOKUP($A134,'RevPAR Raw Data'!$B$6:$BE$43,'RevPAR Raw Data'!AA$1,FALSE))/100</f>
        <v>5.9077372816312097E-2</v>
      </c>
      <c r="AE135" s="97">
        <f>(VLOOKUP($A134,'RevPAR Raw Data'!$B$6:$BE$43,'RevPAR Raw Data'!AB$1,FALSE))/100</f>
        <v>4.0394725107978806E-2</v>
      </c>
      <c r="AF135" s="96">
        <f>(VLOOKUP($A134,'RevPAR Raw Data'!$B$6:$BE$43,'RevPAR Raw Data'!AC$1,FALSE))/100</f>
        <v>4.9177080041454296E-2</v>
      </c>
      <c r="AG135" s="98">
        <f>(VLOOKUP($A134,'RevPAR Raw Data'!$B$6:$BE$43,'RevPAR Raw Data'!AE$1,FALSE))/100</f>
        <v>9.7310520314920199E-2</v>
      </c>
    </row>
    <row r="136" spans="1:33" ht="14.25" customHeight="1" x14ac:dyDescent="0.2">
      <c r="A136" s="203" t="s">
        <v>118</v>
      </c>
      <c r="B136" s="204"/>
      <c r="C136" s="204"/>
      <c r="D136" s="204"/>
      <c r="E136" s="204"/>
      <c r="F136" s="204"/>
      <c r="G136" s="204"/>
      <c r="H136" s="204"/>
      <c r="I136" s="204"/>
      <c r="J136" s="204"/>
      <c r="K136" s="204"/>
      <c r="AG136" s="144"/>
    </row>
    <row r="137" spans="1:33" x14ac:dyDescent="0.2">
      <c r="A137" s="203"/>
      <c r="B137" s="204"/>
      <c r="C137" s="204"/>
      <c r="D137" s="204"/>
      <c r="E137" s="204"/>
      <c r="F137" s="204"/>
      <c r="G137" s="204"/>
      <c r="H137" s="204"/>
      <c r="I137" s="204"/>
      <c r="J137" s="204"/>
      <c r="K137" s="204"/>
      <c r="AG137" s="144"/>
    </row>
    <row r="138" spans="1:33" ht="17.25" thickBot="1" x14ac:dyDescent="0.25">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HEkBxyG0vWcbG+SaKqHkKsNetqDjv0zGvHblxKfko6N1VrXb3Kx/0gKwmVFqaat3CoNFS4naTTCYXWERBYu+cA==" saltValue="izkLob/hw235bE1Eptxctw=="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AG57" sqref="AG31:AG57"/>
    </sheetView>
  </sheetViews>
  <sheetFormatPr defaultColWidth="9.140625" defaultRowHeight="16.5" x14ac:dyDescent="0.2"/>
  <cols>
    <col min="1" max="1" width="54" style="102" bestFit="1" customWidth="1"/>
    <col min="2" max="3" width="8.140625" style="102" bestFit="1" customWidth="1"/>
    <col min="4" max="4" width="7.42578125" style="102" bestFit="1" customWidth="1"/>
    <col min="5" max="5" width="7.42578125" style="102" customWidth="1"/>
    <col min="6" max="6" width="7.42578125" style="102" bestFit="1" customWidth="1"/>
    <col min="7" max="7" width="11.7109375" style="108" bestFit="1" customWidth="1"/>
    <col min="8" max="9" width="8.140625" style="102" bestFit="1" customWidth="1"/>
    <col min="10" max="10" width="11.5703125" style="108" bestFit="1" customWidth="1"/>
    <col min="11" max="11" width="14.42578125" style="108" bestFit="1" customWidth="1"/>
    <col min="12" max="12" width="2.7109375" style="102" customWidth="1"/>
    <col min="13" max="13" width="8.85546875" style="102" bestFit="1" customWidth="1"/>
    <col min="14" max="17" width="9.28515625" style="102" bestFit="1" customWidth="1"/>
    <col min="18" max="18" width="11.7109375" style="102" bestFit="1" customWidth="1"/>
    <col min="19" max="20" width="9.28515625" style="102" bestFit="1" customWidth="1"/>
    <col min="21" max="21" width="11.5703125" style="102" bestFit="1" customWidth="1"/>
    <col min="22" max="22" width="14.42578125" style="102" bestFit="1" customWidth="1"/>
    <col min="23" max="23" width="2.7109375" style="102" customWidth="1"/>
    <col min="24" max="24" width="8.85546875" style="102" bestFit="1" customWidth="1"/>
    <col min="25" max="28" width="9.28515625" style="102" bestFit="1" customWidth="1"/>
    <col min="29" max="29" width="11.7109375" style="102" bestFit="1" customWidth="1"/>
    <col min="30" max="31" width="9.28515625" style="102" bestFit="1" customWidth="1"/>
    <col min="32" max="32" width="11.5703125" style="102" bestFit="1" customWidth="1"/>
    <col min="33" max="33" width="14.42578125" style="102" bestFit="1" customWidth="1"/>
    <col min="34" max="16384" width="9.140625" style="102"/>
  </cols>
  <sheetData>
    <row r="1" spans="1:33" x14ac:dyDescent="0.2">
      <c r="A1" s="207" t="str">
        <f>'Occupancy Raw Data'!B2</f>
        <v>April 20 - May 17,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
      <c r="A4" s="134" t="s">
        <v>15</v>
      </c>
      <c r="B4" s="117">
        <f>(VLOOKUP($A4,'Occupancy Raw Data'!$B$8:$BE$45,'Occupancy Raw Data'!AG$3,FALSE))/100</f>
        <v>0.49024543516879904</v>
      </c>
      <c r="C4" s="118">
        <f>(VLOOKUP($A4,'Occupancy Raw Data'!$B$8:$BE$45,'Occupancy Raw Data'!AH$3,FALSE))/100</f>
        <v>0.60882247306125403</v>
      </c>
      <c r="D4" s="118">
        <f>(VLOOKUP($A4,'Occupancy Raw Data'!$B$8:$BE$45,'Occupancy Raw Data'!AI$3,FALSE))/100</f>
        <v>0.66707663468501499</v>
      </c>
      <c r="E4" s="118">
        <f>(VLOOKUP($A4,'Occupancy Raw Data'!$B$8:$BE$45,'Occupancy Raw Data'!AJ$3,FALSE))/100</f>
        <v>0.67898661638865709</v>
      </c>
      <c r="F4" s="118">
        <f>(VLOOKUP($A4,'Occupancy Raw Data'!$B$8:$BE$45,'Occupancy Raw Data'!AK$3,FALSE))/100</f>
        <v>0.66611758505692709</v>
      </c>
      <c r="G4" s="119">
        <f>(VLOOKUP($A4,'Occupancy Raw Data'!$B$8:$BE$45,'Occupancy Raw Data'!AL$3,FALSE))/100</f>
        <v>0.62226491975126397</v>
      </c>
      <c r="H4" s="99">
        <f>(VLOOKUP($A4,'Occupancy Raw Data'!$B$8:$BE$45,'Occupancy Raw Data'!AN$3,FALSE))/100</f>
        <v>0.73566115278031996</v>
      </c>
      <c r="I4" s="99">
        <f>(VLOOKUP($A4,'Occupancy Raw Data'!$B$8:$BE$45,'Occupancy Raw Data'!AO$3,FALSE))/100</f>
        <v>0.74840577877731407</v>
      </c>
      <c r="J4" s="119">
        <f>(VLOOKUP($A4,'Occupancy Raw Data'!$B$8:$BE$45,'Occupancy Raw Data'!AP$3,FALSE))/100</f>
        <v>0.74203346311450402</v>
      </c>
      <c r="K4" s="120">
        <f>(VLOOKUP($A4,'Occupancy Raw Data'!$B$8:$BE$45,'Occupancy Raw Data'!AR$3,FALSE))/100</f>
        <v>0.65651822656692205</v>
      </c>
      <c r="M4" s="121">
        <f>VLOOKUP($A4,'ADR Raw Data'!$B$6:$BE$43,'ADR Raw Data'!AG$1,FALSE)</f>
        <v>146.00922159155701</v>
      </c>
      <c r="N4" s="122">
        <f>VLOOKUP($A4,'ADR Raw Data'!$B$6:$BE$43,'ADR Raw Data'!AH$1,FALSE)</f>
        <v>155.39544991659599</v>
      </c>
      <c r="O4" s="122">
        <f>VLOOKUP($A4,'ADR Raw Data'!$B$6:$BE$43,'ADR Raw Data'!AI$1,FALSE)</f>
        <v>163.38555814602501</v>
      </c>
      <c r="P4" s="122">
        <f>VLOOKUP($A4,'ADR Raw Data'!$B$6:$BE$43,'ADR Raw Data'!AJ$1,FALSE)</f>
        <v>162.275358012818</v>
      </c>
      <c r="Q4" s="122">
        <f>VLOOKUP($A4,'ADR Raw Data'!$B$6:$BE$43,'ADR Raw Data'!AK$1,FALSE)</f>
        <v>160.14034041533799</v>
      </c>
      <c r="R4" s="123">
        <f>VLOOKUP($A4,'ADR Raw Data'!$B$6:$BE$43,'ADR Raw Data'!AL$1,FALSE)</f>
        <v>158.147655017966</v>
      </c>
      <c r="S4" s="122">
        <f>VLOOKUP($A4,'ADR Raw Data'!$B$6:$BE$43,'ADR Raw Data'!AN$1,FALSE)</f>
        <v>174.88974547011699</v>
      </c>
      <c r="T4" s="122">
        <f>VLOOKUP($A4,'ADR Raw Data'!$B$6:$BE$43,'ADR Raw Data'!AO$1,FALSE)</f>
        <v>177.21384126505501</v>
      </c>
      <c r="U4" s="123">
        <f>VLOOKUP($A4,'ADR Raw Data'!$B$6:$BE$43,'ADR Raw Data'!AP$1,FALSE)</f>
        <v>176.06177212564</v>
      </c>
      <c r="V4" s="124">
        <f>VLOOKUP($A4,'ADR Raw Data'!$B$6:$BE$43,'ADR Raw Data'!AR$1,FALSE)</f>
        <v>163.938365461122</v>
      </c>
      <c r="X4" s="121">
        <f>VLOOKUP($A4,'RevPAR Raw Data'!$B$6:$BE$43,'RevPAR Raw Data'!AG$1,FALSE)</f>
        <v>71.580354377810806</v>
      </c>
      <c r="Y4" s="122">
        <f>VLOOKUP($A4,'RevPAR Raw Data'!$B$6:$BE$43,'RevPAR Raw Data'!AH$1,FALSE)</f>
        <v>94.6082421206888</v>
      </c>
      <c r="Z4" s="122">
        <f>VLOOKUP($A4,'RevPAR Raw Data'!$B$6:$BE$43,'RevPAR Raw Data'!AI$1,FALSE)</f>
        <v>108.99068828418299</v>
      </c>
      <c r="AA4" s="122">
        <f>VLOOKUP($A4,'RevPAR Raw Data'!$B$6:$BE$43,'RevPAR Raw Data'!AJ$1,FALSE)</f>
        <v>110.182796260381</v>
      </c>
      <c r="AB4" s="122">
        <f>VLOOKUP($A4,'RevPAR Raw Data'!$B$6:$BE$43,'RevPAR Raw Data'!AK$1,FALSE)</f>
        <v>106.672296827659</v>
      </c>
      <c r="AC4" s="123">
        <f>VLOOKUP($A4,'RevPAR Raw Data'!$B$6:$BE$43,'RevPAR Raw Data'!AL$1,FALSE)</f>
        <v>98.409737858605396</v>
      </c>
      <c r="AD4" s="122">
        <f>VLOOKUP($A4,'RevPAR Raw Data'!$B$6:$BE$43,'RevPAR Raw Data'!AN$1,FALSE)</f>
        <v>128.659591762003</v>
      </c>
      <c r="AE4" s="122">
        <f>VLOOKUP($A4,'RevPAR Raw Data'!$B$6:$BE$43,'RevPAR Raw Data'!AO$1,FALSE)</f>
        <v>132.62786288209301</v>
      </c>
      <c r="AF4" s="123">
        <f>VLOOKUP($A4,'RevPAR Raw Data'!$B$6:$BE$43,'RevPAR Raw Data'!AP$1,FALSE)</f>
        <v>130.64372649246499</v>
      </c>
      <c r="AG4" s="124">
        <f>VLOOKUP($A4,'RevPAR Raw Data'!$B$6:$BE$43,'RevPAR Raw Data'!AR$1,FALSE)</f>
        <v>107.628524958816</v>
      </c>
    </row>
    <row r="5" spans="1:33" x14ac:dyDescent="0.2">
      <c r="A5" s="101" t="s">
        <v>121</v>
      </c>
      <c r="B5" s="89">
        <f>(VLOOKUP($A4,'Occupancy Raw Data'!$B$8:$BE$45,'Occupancy Raw Data'!AT$3,FALSE))/100</f>
        <v>-2.9223213859272002E-2</v>
      </c>
      <c r="C5" s="90">
        <f>(VLOOKUP($A4,'Occupancy Raw Data'!$B$8:$BE$45,'Occupancy Raw Data'!AU$3,FALSE))/100</f>
        <v>-1.7592210148484999E-2</v>
      </c>
      <c r="D5" s="90">
        <f>(VLOOKUP($A4,'Occupancy Raw Data'!$B$8:$BE$45,'Occupancy Raw Data'!AV$3,FALSE))/100</f>
        <v>-1.0082570494794701E-2</v>
      </c>
      <c r="E5" s="90">
        <f>(VLOOKUP($A4,'Occupancy Raw Data'!$B$8:$BE$45,'Occupancy Raw Data'!AW$3,FALSE))/100</f>
        <v>-5.5436900504940798E-3</v>
      </c>
      <c r="F5" s="90">
        <f>(VLOOKUP($A4,'Occupancy Raw Data'!$B$8:$BE$45,'Occupancy Raw Data'!AX$3,FALSE))/100</f>
        <v>3.5131047662257699E-3</v>
      </c>
      <c r="G5" s="90">
        <f>(VLOOKUP($A4,'Occupancy Raw Data'!$B$8:$BE$45,'Occupancy Raw Data'!AY$3,FALSE))/100</f>
        <v>-1.0802489105224699E-2</v>
      </c>
      <c r="H5" s="91">
        <f>(VLOOKUP($A4,'Occupancy Raw Data'!$B$8:$BE$45,'Occupancy Raw Data'!BA$3,FALSE))/100</f>
        <v>1.0900351348120101E-2</v>
      </c>
      <c r="I5" s="91">
        <f>(VLOOKUP($A4,'Occupancy Raw Data'!$B$8:$BE$45,'Occupancy Raw Data'!BB$3,FALSE))/100</f>
        <v>3.9457440566973596E-3</v>
      </c>
      <c r="J5" s="90">
        <f>(VLOOKUP($A4,'Occupancy Raw Data'!$B$8:$BE$45,'Occupancy Raw Data'!BC$3,FALSE))/100</f>
        <v>7.3811304212674797E-3</v>
      </c>
      <c r="K5" s="92">
        <f>(VLOOKUP($A4,'Occupancy Raw Data'!$B$8:$BE$45,'Occupancy Raw Data'!BE$3,FALSE))/100</f>
        <v>-4.9855753181999498E-3</v>
      </c>
      <c r="M5" s="89">
        <f>(VLOOKUP($A4,'ADR Raw Data'!$B$6:$BE$49,'ADR Raw Data'!AT$1,FALSE))/100</f>
        <v>1.30805479382166E-2</v>
      </c>
      <c r="N5" s="90">
        <f>(VLOOKUP($A4,'ADR Raw Data'!$B$6:$BE$49,'ADR Raw Data'!AU$1,FALSE))/100</f>
        <v>1.95081595988436E-2</v>
      </c>
      <c r="O5" s="90">
        <f>(VLOOKUP($A4,'ADR Raw Data'!$B$6:$BE$49,'ADR Raw Data'!AV$1,FALSE))/100</f>
        <v>2.6478667383249797E-2</v>
      </c>
      <c r="P5" s="90">
        <f>(VLOOKUP($A4,'ADR Raw Data'!$B$6:$BE$49,'ADR Raw Data'!AW$1,FALSE))/100</f>
        <v>2.0361421513141E-2</v>
      </c>
      <c r="Q5" s="90">
        <f>(VLOOKUP($A4,'ADR Raw Data'!$B$6:$BE$49,'ADR Raw Data'!AX$1,FALSE))/100</f>
        <v>2.0844306661275097E-2</v>
      </c>
      <c r="R5" s="90">
        <f>(VLOOKUP($A4,'ADR Raw Data'!$B$6:$BE$49,'ADR Raw Data'!AY$1,FALSE))/100</f>
        <v>2.0882455812988299E-2</v>
      </c>
      <c r="S5" s="91">
        <f>(VLOOKUP($A4,'ADR Raw Data'!$B$6:$BE$49,'ADR Raw Data'!BA$1,FALSE))/100</f>
        <v>1.3206062067187401E-2</v>
      </c>
      <c r="T5" s="91">
        <f>(VLOOKUP($A4,'ADR Raw Data'!$B$6:$BE$49,'ADR Raw Data'!BB$1,FALSE))/100</f>
        <v>8.2023011855841196E-3</v>
      </c>
      <c r="U5" s="90">
        <f>(VLOOKUP($A4,'ADR Raw Data'!$B$6:$BE$49,'ADR Raw Data'!BC$1,FALSE))/100</f>
        <v>1.06282980524076E-2</v>
      </c>
      <c r="V5" s="92">
        <f>(VLOOKUP($A4,'ADR Raw Data'!$B$6:$BE$49,'ADR Raw Data'!BE$1,FALSE))/100</f>
        <v>1.77923300646614E-2</v>
      </c>
      <c r="X5" s="89">
        <f>(VLOOKUP($A4,'RevPAR Raw Data'!$B$6:$BE$49,'RevPAR Raw Data'!AT$1,FALSE))/100</f>
        <v>-1.65249215708504E-2</v>
      </c>
      <c r="Y5" s="90">
        <f>(VLOOKUP($A4,'RevPAR Raw Data'!$B$6:$BE$49,'RevPAR Raw Data'!AU$1,FALSE))/100</f>
        <v>1.5727578070855099E-3</v>
      </c>
      <c r="Z5" s="90">
        <f>(VLOOKUP($A4,'RevPAR Raw Data'!$B$6:$BE$49,'RevPAR Raw Data'!AV$1,FALSE))/100</f>
        <v>1.6129123857955202E-2</v>
      </c>
      <c r="AA5" s="90">
        <f>(VLOOKUP($A4,'RevPAR Raw Data'!$B$6:$BE$49,'RevPAR Raw Data'!AW$1,FALSE))/100</f>
        <v>1.47048540527906E-2</v>
      </c>
      <c r="AB5" s="90">
        <f>(VLOOKUP($A4,'RevPAR Raw Data'!$B$6:$BE$49,'RevPAR Raw Data'!AX$1,FALSE))/100</f>
        <v>2.4430639660581299E-2</v>
      </c>
      <c r="AC5" s="90">
        <f>(VLOOKUP($A4,'RevPAR Raw Data'!$B$6:$BE$49,'RevPAR Raw Data'!AY$1,FALSE))/100</f>
        <v>9.85438420635339E-3</v>
      </c>
      <c r="AD5" s="91">
        <f>(VLOOKUP($A4,'RevPAR Raw Data'!$B$6:$BE$49,'RevPAR Raw Data'!BA$1,FALSE))/100</f>
        <v>2.4250364131764898E-2</v>
      </c>
      <c r="AE5" s="91">
        <f>(VLOOKUP($A4,'RevPAR Raw Data'!$B$6:$BE$49,'RevPAR Raw Data'!BB$1,FALSE))/100</f>
        <v>1.2180409423435701E-2</v>
      </c>
      <c r="AF5" s="90">
        <f>(VLOOKUP($A4,'RevPAR Raw Data'!$B$6:$BE$49,'RevPAR Raw Data'!BC$1,FALSE))/100</f>
        <v>1.8087877327755998E-2</v>
      </c>
      <c r="AG5" s="92">
        <f>(VLOOKUP($A4,'RevPAR Raw Data'!$B$6:$BE$49,'RevPAR Raw Data'!BE$1,FALSE))/100</f>
        <v>1.2718049744837801E-2</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0.497423205033308</v>
      </c>
      <c r="C7" s="126">
        <f>(VLOOKUP($A7,'Occupancy Raw Data'!$B$8:$BE$45,'Occupancy Raw Data'!AH$3,FALSE))/100</f>
        <v>0.63477516654330102</v>
      </c>
      <c r="D7" s="126">
        <f>(VLOOKUP($A7,'Occupancy Raw Data'!$B$8:$BE$45,'Occupancy Raw Data'!AI$3,FALSE))/100</f>
        <v>0.70360843819392993</v>
      </c>
      <c r="E7" s="126">
        <f>(VLOOKUP($A7,'Occupancy Raw Data'!$B$8:$BE$45,'Occupancy Raw Data'!AJ$3,FALSE))/100</f>
        <v>0.73071394641546206</v>
      </c>
      <c r="F7" s="126">
        <f>(VLOOKUP($A7,'Occupancy Raw Data'!$B$8:$BE$45,'Occupancy Raw Data'!AK$3,FALSE))/100</f>
        <v>0.71468963987007395</v>
      </c>
      <c r="G7" s="127">
        <f>(VLOOKUP($A7,'Occupancy Raw Data'!$B$8:$BE$45,'Occupancy Raw Data'!AL$3,FALSE))/100</f>
        <v>0.65624930616030897</v>
      </c>
      <c r="H7" s="99">
        <f>(VLOOKUP($A7,'Occupancy Raw Data'!$B$8:$BE$45,'Occupancy Raw Data'!AN$3,FALSE))/100</f>
        <v>0.7690974255302101</v>
      </c>
      <c r="I7" s="99">
        <f>(VLOOKUP($A7,'Occupancy Raw Data'!$B$8:$BE$45,'Occupancy Raw Data'!AO$3,FALSE))/100</f>
        <v>0.76614821845704295</v>
      </c>
      <c r="J7" s="127">
        <f>(VLOOKUP($A7,'Occupancy Raw Data'!$B$8:$BE$45,'Occupancy Raw Data'!AP$3,FALSE))/100</f>
        <v>0.76762282199362697</v>
      </c>
      <c r="K7" s="128">
        <f>(VLOOKUP($A7,'Occupancy Raw Data'!$B$8:$BE$45,'Occupancy Raw Data'!AR$3,FALSE))/100</f>
        <v>0.68808513918252201</v>
      </c>
      <c r="M7" s="121">
        <f>VLOOKUP($A7,'ADR Raw Data'!$B$6:$BE$43,'ADR Raw Data'!AG$1,FALSE)</f>
        <v>119.344285917121</v>
      </c>
      <c r="N7" s="122">
        <f>VLOOKUP($A7,'ADR Raw Data'!$B$6:$BE$43,'ADR Raw Data'!AH$1,FALSE)</f>
        <v>136.585554388432</v>
      </c>
      <c r="O7" s="122">
        <f>VLOOKUP($A7,'ADR Raw Data'!$B$6:$BE$43,'ADR Raw Data'!AI$1,FALSE)</f>
        <v>146.80994789009199</v>
      </c>
      <c r="P7" s="122">
        <f>VLOOKUP($A7,'ADR Raw Data'!$B$6:$BE$43,'ADR Raw Data'!AJ$1,FALSE)</f>
        <v>147.80394734651401</v>
      </c>
      <c r="Q7" s="122">
        <f>VLOOKUP($A7,'ADR Raw Data'!$B$6:$BE$43,'ADR Raw Data'!AK$1,FALSE)</f>
        <v>143.90235986093799</v>
      </c>
      <c r="R7" s="123">
        <f>VLOOKUP($A7,'ADR Raw Data'!$B$6:$BE$43,'ADR Raw Data'!AL$1,FALSE)</f>
        <v>140.25669066181501</v>
      </c>
      <c r="S7" s="122">
        <f>VLOOKUP($A7,'ADR Raw Data'!$B$6:$BE$43,'ADR Raw Data'!AN$1,FALSE)</f>
        <v>155.63565268995299</v>
      </c>
      <c r="T7" s="122">
        <f>VLOOKUP($A7,'ADR Raw Data'!$B$6:$BE$43,'ADR Raw Data'!AO$1,FALSE)</f>
        <v>152.96242037504399</v>
      </c>
      <c r="U7" s="123">
        <f>VLOOKUP($A7,'ADR Raw Data'!$B$6:$BE$43,'ADR Raw Data'!AP$1,FALSE)</f>
        <v>154.301604172303</v>
      </c>
      <c r="V7" s="124">
        <f>VLOOKUP($A7,'ADR Raw Data'!$B$6:$BE$43,'ADR Raw Data'!AR$1,FALSE)</f>
        <v>144.735463724032</v>
      </c>
      <c r="X7" s="121">
        <f>VLOOKUP($A7,'RevPAR Raw Data'!$B$6:$BE$43,'RevPAR Raw Data'!AG$1,FALSE)</f>
        <v>59.364617203306103</v>
      </c>
      <c r="Y7" s="122">
        <f>VLOOKUP($A7,'RevPAR Raw Data'!$B$6:$BE$43,'RevPAR Raw Data'!AH$1,FALSE)</f>
        <v>86.701118034326399</v>
      </c>
      <c r="Z7" s="122">
        <f>VLOOKUP($A7,'RevPAR Raw Data'!$B$6:$BE$43,'RevPAR Raw Data'!AI$1,FALSE)</f>
        <v>103.29671814628</v>
      </c>
      <c r="AA7" s="122">
        <f>VLOOKUP($A7,'RevPAR Raw Data'!$B$6:$BE$43,'RevPAR Raw Data'!AJ$1,FALSE)</f>
        <v>108.002405661355</v>
      </c>
      <c r="AB7" s="122">
        <f>VLOOKUP($A7,'RevPAR Raw Data'!$B$6:$BE$43,'RevPAR Raw Data'!AK$1,FALSE)</f>
        <v>102.845525745468</v>
      </c>
      <c r="AC7" s="123">
        <f>VLOOKUP($A7,'RevPAR Raw Data'!$B$6:$BE$43,'RevPAR Raw Data'!AL$1,FALSE)</f>
        <v>92.043355931157507</v>
      </c>
      <c r="AD7" s="122">
        <f>VLOOKUP($A7,'RevPAR Raw Data'!$B$6:$BE$43,'RevPAR Raw Data'!AN$1,FALSE)</f>
        <v>119.698979804557</v>
      </c>
      <c r="AE7" s="122">
        <f>VLOOKUP($A7,'RevPAR Raw Data'!$B$6:$BE$43,'RevPAR Raw Data'!AO$1,FALSE)</f>
        <v>117.191885861217</v>
      </c>
      <c r="AF7" s="123">
        <f>VLOOKUP($A7,'RevPAR Raw Data'!$B$6:$BE$43,'RevPAR Raw Data'!AP$1,FALSE)</f>
        <v>118.44543283288699</v>
      </c>
      <c r="AG7" s="124">
        <f>VLOOKUP($A7,'RevPAR Raw Data'!$B$6:$BE$43,'RevPAR Raw Data'!AR$1,FALSE)</f>
        <v>99.590321701197993</v>
      </c>
    </row>
    <row r="8" spans="1:33" x14ac:dyDescent="0.2">
      <c r="A8" s="101" t="s">
        <v>121</v>
      </c>
      <c r="B8" s="89">
        <f>(VLOOKUP($A7,'Occupancy Raw Data'!$B$8:$BE$45,'Occupancy Raw Data'!AT$3,FALSE))/100</f>
        <v>-1.4712481774841499E-2</v>
      </c>
      <c r="C8" s="90">
        <f>(VLOOKUP($A7,'Occupancy Raw Data'!$B$8:$BE$45,'Occupancy Raw Data'!AU$3,FALSE))/100</f>
        <v>-2.0381911103955402E-2</v>
      </c>
      <c r="D8" s="90">
        <f>(VLOOKUP($A7,'Occupancy Raw Data'!$B$8:$BE$45,'Occupancy Raw Data'!AV$3,FALSE))/100</f>
        <v>-7.4704100524659598E-3</v>
      </c>
      <c r="E8" s="90">
        <f>(VLOOKUP($A7,'Occupancy Raw Data'!$B$8:$BE$45,'Occupancy Raw Data'!AW$3,FALSE))/100</f>
        <v>5.9216405104822699E-3</v>
      </c>
      <c r="F8" s="90">
        <f>(VLOOKUP($A7,'Occupancy Raw Data'!$B$8:$BE$45,'Occupancy Raw Data'!AX$3,FALSE))/100</f>
        <v>2.6944510143029697E-2</v>
      </c>
      <c r="G8" s="90">
        <f>(VLOOKUP($A7,'Occupancy Raw Data'!$B$8:$BE$45,'Occupancy Raw Data'!AY$3,FALSE))/100</f>
        <v>-8.7631990700129294E-4</v>
      </c>
      <c r="H8" s="91">
        <f>(VLOOKUP($A7,'Occupancy Raw Data'!$B$8:$BE$45,'Occupancy Raw Data'!BA$3,FALSE))/100</f>
        <v>4.4185701606977899E-2</v>
      </c>
      <c r="I8" s="91">
        <f>(VLOOKUP($A7,'Occupancy Raw Data'!$B$8:$BE$45,'Occupancy Raw Data'!BB$3,FALSE))/100</f>
        <v>3.3124301054225397E-2</v>
      </c>
      <c r="J8" s="90">
        <f>(VLOOKUP($A7,'Occupancy Raw Data'!$B$8:$BE$45,'Occupancy Raw Data'!BC$3,FALSE))/100</f>
        <v>3.8636175367709198E-2</v>
      </c>
      <c r="K8" s="92">
        <f>(VLOOKUP($A7,'Occupancy Raw Data'!$B$8:$BE$45,'Occupancy Raw Data'!BE$3,FALSE))/100</f>
        <v>1.1404486353478E-2</v>
      </c>
      <c r="M8" s="89">
        <f>(VLOOKUP($A7,'ADR Raw Data'!$B$6:$BE$49,'ADR Raw Data'!AT$1,FALSE))/100</f>
        <v>-2.7778887613278198E-2</v>
      </c>
      <c r="N8" s="90">
        <f>(VLOOKUP($A7,'ADR Raw Data'!$B$6:$BE$49,'ADR Raw Data'!AU$1,FALSE))/100</f>
        <v>-3.54321716173823E-3</v>
      </c>
      <c r="O8" s="90">
        <f>(VLOOKUP($A7,'ADR Raw Data'!$B$6:$BE$49,'ADR Raw Data'!AV$1,FALSE))/100</f>
        <v>1.18937005979146E-2</v>
      </c>
      <c r="P8" s="90">
        <f>(VLOOKUP($A7,'ADR Raw Data'!$B$6:$BE$49,'ADR Raw Data'!AW$1,FALSE))/100</f>
        <v>1.36377612547369E-2</v>
      </c>
      <c r="Q8" s="90">
        <f>(VLOOKUP($A7,'ADR Raw Data'!$B$6:$BE$49,'ADR Raw Data'!AX$1,FALSE))/100</f>
        <v>1.3399734845514499E-2</v>
      </c>
      <c r="R8" s="90">
        <f>(VLOOKUP($A7,'ADR Raw Data'!$B$6:$BE$49,'ADR Raw Data'!AY$1,FALSE))/100</f>
        <v>4.8538151561653194E-3</v>
      </c>
      <c r="S8" s="91">
        <f>(VLOOKUP($A7,'ADR Raw Data'!$B$6:$BE$49,'ADR Raw Data'!BA$1,FALSE))/100</f>
        <v>1.10592933689932E-2</v>
      </c>
      <c r="T8" s="91">
        <f>(VLOOKUP($A7,'ADR Raw Data'!$B$6:$BE$49,'ADR Raw Data'!BB$1,FALSE))/100</f>
        <v>-7.6040222345471802E-6</v>
      </c>
      <c r="U8" s="90">
        <f>(VLOOKUP($A7,'ADR Raw Data'!$B$6:$BE$49,'ADR Raw Data'!BC$1,FALSE))/100</f>
        <v>5.5708761006340399E-3</v>
      </c>
      <c r="V8" s="92">
        <f>(VLOOKUP($A7,'ADR Raw Data'!$B$6:$BE$49,'ADR Raw Data'!BE$1,FALSE))/100</f>
        <v>5.9170349030332704E-3</v>
      </c>
      <c r="X8" s="89">
        <f>(VLOOKUP($A7,'RevPAR Raw Data'!$B$6:$BE$49,'RevPAR Raw Data'!AT$1,FALSE))/100</f>
        <v>-4.2082673010384E-2</v>
      </c>
      <c r="Y8" s="90">
        <f>(VLOOKUP($A7,'RevPAR Raw Data'!$B$6:$BE$49,'RevPAR Raw Data'!AU$1,FALSE))/100</f>
        <v>-2.38529107284811E-2</v>
      </c>
      <c r="Z8" s="90">
        <f>(VLOOKUP($A7,'RevPAR Raw Data'!$B$6:$BE$49,'RevPAR Raw Data'!AV$1,FALSE))/100</f>
        <v>4.3344397249409899E-3</v>
      </c>
      <c r="AA8" s="90">
        <f>(VLOOKUP($A7,'RevPAR Raw Data'!$B$6:$BE$49,'RevPAR Raw Data'!AW$1,FALSE))/100</f>
        <v>1.96401596847375E-2</v>
      </c>
      <c r="AB8" s="90">
        <f>(VLOOKUP($A7,'RevPAR Raw Data'!$B$6:$BE$49,'RevPAR Raw Data'!AX$1,FALSE))/100</f>
        <v>4.0705294280003107E-2</v>
      </c>
      <c r="AC8" s="90">
        <f>(VLOOKUP($A7,'RevPAR Raw Data'!$B$6:$BE$49,'RevPAR Raw Data'!AY$1,FALSE))/100</f>
        <v>3.9732417543177703E-3</v>
      </c>
      <c r="AD8" s="91">
        <f>(VLOOKUP($A7,'RevPAR Raw Data'!$B$6:$BE$49,'RevPAR Raw Data'!BA$1,FALSE))/100</f>
        <v>5.5733657612757496E-2</v>
      </c>
      <c r="AE8" s="91">
        <f>(VLOOKUP($A7,'RevPAR Raw Data'!$B$6:$BE$49,'RevPAR Raw Data'!BB$1,FALSE))/100</f>
        <v>3.3116445154069099E-2</v>
      </c>
      <c r="AF8" s="90">
        <f>(VLOOKUP($A7,'RevPAR Raw Data'!$B$6:$BE$49,'RevPAR Raw Data'!BC$1,FALSE))/100</f>
        <v>4.4422288814319096E-2</v>
      </c>
      <c r="AG8" s="92">
        <f>(VLOOKUP($A7,'RevPAR Raw Data'!$B$6:$BE$49,'RevPAR Raw Data'!BE$1,FALSE))/100</f>
        <v>1.7389002000315901E-2</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0.51014920194309499</v>
      </c>
      <c r="C11" s="99">
        <f>(VLOOKUP($A11,'Occupancy Raw Data'!$B$8:$BE$51,'Occupancy Raw Data'!AH$3,FALSE))/100</f>
        <v>0.73993754337265694</v>
      </c>
      <c r="D11" s="99">
        <f>(VLOOKUP($A11,'Occupancy Raw Data'!$B$8:$BE$51,'Occupancy Raw Data'!AI$3,FALSE))/100</f>
        <v>0.85201249132546808</v>
      </c>
      <c r="E11" s="99">
        <f>(VLOOKUP($A11,'Occupancy Raw Data'!$B$8:$BE$51,'Occupancy Raw Data'!AJ$3,FALSE))/100</f>
        <v>0.79059680777237995</v>
      </c>
      <c r="F11" s="99">
        <f>(VLOOKUP($A11,'Occupancy Raw Data'!$B$8:$BE$51,'Occupancy Raw Data'!AK$3,FALSE))/100</f>
        <v>0.72571131158917401</v>
      </c>
      <c r="G11" s="100">
        <f>(VLOOKUP($A11,'Occupancy Raw Data'!$B$8:$BE$51,'Occupancy Raw Data'!AL$3,FALSE))/100</f>
        <v>0.72368147120055493</v>
      </c>
      <c r="H11" s="99">
        <f>(VLOOKUP($A11,'Occupancy Raw Data'!$B$8:$BE$51,'Occupancy Raw Data'!AN$3,FALSE))/100</f>
        <v>0.75693962526023495</v>
      </c>
      <c r="I11" s="99">
        <f>(VLOOKUP($A11,'Occupancy Raw Data'!$B$8:$BE$51,'Occupancy Raw Data'!AO$3,FALSE))/100</f>
        <v>0.79181124219292098</v>
      </c>
      <c r="J11" s="100">
        <f>(VLOOKUP($A11,'Occupancy Raw Data'!$B$8:$BE$51,'Occupancy Raw Data'!AP$3,FALSE))/100</f>
        <v>0.77437543372657802</v>
      </c>
      <c r="K11" s="94">
        <f>(VLOOKUP($A11,'Occupancy Raw Data'!$B$8:$BE$51,'Occupancy Raw Data'!AR$3,FALSE))/100</f>
        <v>0.73816546049370402</v>
      </c>
      <c r="M11" s="121">
        <f>VLOOKUP($A11,'ADR Raw Data'!$B$6:$BE$49,'ADR Raw Data'!AG$1,FALSE)</f>
        <v>314.55965312021698</v>
      </c>
      <c r="N11" s="122">
        <f>VLOOKUP($A11,'ADR Raw Data'!$B$6:$BE$49,'ADR Raw Data'!AH$1,FALSE)</f>
        <v>330.235145369284</v>
      </c>
      <c r="O11" s="122">
        <f>VLOOKUP($A11,'ADR Raw Data'!$B$6:$BE$49,'ADR Raw Data'!AI$1,FALSE)</f>
        <v>340.93848605172002</v>
      </c>
      <c r="P11" s="122">
        <f>VLOOKUP($A11,'ADR Raw Data'!$B$6:$BE$49,'ADR Raw Data'!AJ$1,FALSE)</f>
        <v>330.726283739302</v>
      </c>
      <c r="Q11" s="122">
        <f>VLOOKUP($A11,'ADR Raw Data'!$B$6:$BE$49,'ADR Raw Data'!AK$1,FALSE)</f>
        <v>339.04696629213402</v>
      </c>
      <c r="R11" s="123">
        <f>VLOOKUP($A11,'ADR Raw Data'!$B$6:$BE$49,'ADR Raw Data'!AL$1,FALSE)</f>
        <v>332.41999352719699</v>
      </c>
      <c r="S11" s="122">
        <f>VLOOKUP($A11,'ADR Raw Data'!$B$6:$BE$49,'ADR Raw Data'!AN$1,FALSE)</f>
        <v>395.38173275269298</v>
      </c>
      <c r="T11" s="122">
        <f>VLOOKUP($A11,'ADR Raw Data'!$B$6:$BE$49,'ADR Raw Data'!AO$1,FALSE)</f>
        <v>395.849335013146</v>
      </c>
      <c r="U11" s="123">
        <f>VLOOKUP($A11,'ADR Raw Data'!$B$6:$BE$49,'ADR Raw Data'!AP$1,FALSE)</f>
        <v>395.620798140472</v>
      </c>
      <c r="V11" s="124">
        <f>VLOOKUP($A11,'ADR Raw Data'!$B$6:$BE$49,'ADR Raw Data'!AR$1,FALSE)</f>
        <v>351.363152752362</v>
      </c>
      <c r="X11" s="121">
        <f>VLOOKUP($A11,'RevPAR Raw Data'!$B$6:$BE$49,'RevPAR Raw Data'!AG$1,FALSE)</f>
        <v>160.472356002775</v>
      </c>
      <c r="Y11" s="122">
        <f>VLOOKUP($A11,'RevPAR Raw Data'!$B$6:$BE$49,'RevPAR Raw Data'!AH$1,FALSE)</f>
        <v>244.35338219986099</v>
      </c>
      <c r="Z11" s="122">
        <f>VLOOKUP($A11,'RevPAR Raw Data'!$B$6:$BE$49,'RevPAR Raw Data'!AI$1,FALSE)</f>
        <v>290.48384888965899</v>
      </c>
      <c r="AA11" s="122">
        <f>VLOOKUP($A11,'RevPAR Raw Data'!$B$6:$BE$49,'RevPAR Raw Data'!AJ$1,FALSE)</f>
        <v>261.47114417071401</v>
      </c>
      <c r="AB11" s="122">
        <f>VLOOKUP($A11,'RevPAR Raw Data'!$B$6:$BE$49,'RevPAR Raw Data'!AK$1,FALSE)</f>
        <v>246.05021859819499</v>
      </c>
      <c r="AC11" s="123">
        <f>VLOOKUP($A11,'RevPAR Raw Data'!$B$6:$BE$49,'RevPAR Raw Data'!AL$1,FALSE)</f>
        <v>240.56618997224101</v>
      </c>
      <c r="AD11" s="122">
        <f>VLOOKUP($A11,'RevPAR Raw Data'!$B$6:$BE$49,'RevPAR Raw Data'!AN$1,FALSE)</f>
        <v>299.28010062456599</v>
      </c>
      <c r="AE11" s="122">
        <f>VLOOKUP($A11,'RevPAR Raw Data'!$B$6:$BE$49,'RevPAR Raw Data'!AO$1,FALSE)</f>
        <v>313.43795367800101</v>
      </c>
      <c r="AF11" s="123">
        <f>VLOOKUP($A11,'RevPAR Raw Data'!$B$6:$BE$49,'RevPAR Raw Data'!AP$1,FALSE)</f>
        <v>306.35902715128299</v>
      </c>
      <c r="AG11" s="124">
        <f>VLOOKUP($A11,'RevPAR Raw Data'!$B$6:$BE$49,'RevPAR Raw Data'!AR$1,FALSE)</f>
        <v>259.36414345196698</v>
      </c>
    </row>
    <row r="12" spans="1:33" x14ac:dyDescent="0.2">
      <c r="A12" s="101" t="s">
        <v>121</v>
      </c>
      <c r="B12" s="89">
        <f>(VLOOKUP($A11,'Occupancy Raw Data'!$B$8:$BE$51,'Occupancy Raw Data'!AT$3,FALSE))/100</f>
        <v>0.145860799148467</v>
      </c>
      <c r="C12" s="90">
        <f>(VLOOKUP($A11,'Occupancy Raw Data'!$B$8:$BE$51,'Occupancy Raw Data'!AU$3,FALSE))/100</f>
        <v>0.141328036678351</v>
      </c>
      <c r="D12" s="90">
        <f>(VLOOKUP($A11,'Occupancy Raw Data'!$B$8:$BE$51,'Occupancy Raw Data'!AV$3,FALSE))/100</f>
        <v>0.123649444236387</v>
      </c>
      <c r="E12" s="90">
        <f>(VLOOKUP($A11,'Occupancy Raw Data'!$B$8:$BE$51,'Occupancy Raw Data'!AW$3,FALSE))/100</f>
        <v>3.9420299210819298E-2</v>
      </c>
      <c r="F12" s="90">
        <f>(VLOOKUP($A11,'Occupancy Raw Data'!$B$8:$BE$51,'Occupancy Raw Data'!AX$3,FALSE))/100</f>
        <v>5.7953120729840803E-2</v>
      </c>
      <c r="G12" s="90">
        <f>(VLOOKUP($A11,'Occupancy Raw Data'!$B$8:$BE$51,'Occupancy Raw Data'!AY$3,FALSE))/100</f>
        <v>9.7035909149214797E-2</v>
      </c>
      <c r="H12" s="91">
        <f>(VLOOKUP($A11,'Occupancy Raw Data'!$B$8:$BE$51,'Occupancy Raw Data'!BA$3,FALSE))/100</f>
        <v>8.4546715475544709E-2</v>
      </c>
      <c r="I12" s="91">
        <f>(VLOOKUP($A11,'Occupancy Raw Data'!$B$8:$BE$51,'Occupancy Raw Data'!BB$3,FALSE))/100</f>
        <v>4.97807737744759E-2</v>
      </c>
      <c r="J12" s="90">
        <f>(VLOOKUP($A11,'Occupancy Raw Data'!$B$8:$BE$51,'Occupancy Raw Data'!BC$3,FALSE))/100</f>
        <v>6.6489447361084905E-2</v>
      </c>
      <c r="K12" s="92">
        <f>(VLOOKUP($A11,'Occupancy Raw Data'!$B$8:$BE$51,'Occupancy Raw Data'!BE$3,FALSE))/100</f>
        <v>8.7698152670960608E-2</v>
      </c>
      <c r="M12" s="89">
        <f>(VLOOKUP($A11,'ADR Raw Data'!$B$6:$BE$49,'ADR Raw Data'!AT$1,FALSE))/100</f>
        <v>1.8140150633726702E-4</v>
      </c>
      <c r="N12" s="90">
        <f>(VLOOKUP($A11,'ADR Raw Data'!$B$6:$BE$49,'ADR Raw Data'!AU$1,FALSE))/100</f>
        <v>5.4374068731971696E-2</v>
      </c>
      <c r="O12" s="90">
        <f>(VLOOKUP($A11,'ADR Raw Data'!$B$6:$BE$49,'ADR Raw Data'!AV$1,FALSE))/100</f>
        <v>7.540143157855779E-2</v>
      </c>
      <c r="P12" s="90">
        <f>(VLOOKUP($A11,'ADR Raw Data'!$B$6:$BE$49,'ADR Raw Data'!AW$1,FALSE))/100</f>
        <v>5.4316425030855695E-2</v>
      </c>
      <c r="Q12" s="90">
        <f>(VLOOKUP($A11,'ADR Raw Data'!$B$6:$BE$49,'ADR Raw Data'!AX$1,FALSE))/100</f>
        <v>2.1077637919157302E-2</v>
      </c>
      <c r="R12" s="90">
        <f>(VLOOKUP($A11,'ADR Raw Data'!$B$6:$BE$49,'ADR Raw Data'!AY$1,FALSE))/100</f>
        <v>4.4391883504141597E-2</v>
      </c>
      <c r="S12" s="91">
        <f>(VLOOKUP($A11,'ADR Raw Data'!$B$6:$BE$49,'ADR Raw Data'!BA$1,FALSE))/100</f>
        <v>-5.0619149698443104E-2</v>
      </c>
      <c r="T12" s="91">
        <f>(VLOOKUP($A11,'ADR Raw Data'!$B$6:$BE$49,'ADR Raw Data'!BB$1,FALSE))/100</f>
        <v>-6.2978297131105102E-2</v>
      </c>
      <c r="U12" s="90">
        <f>(VLOOKUP($A11,'ADR Raw Data'!$B$6:$BE$49,'ADR Raw Data'!BC$1,FALSE))/100</f>
        <v>-5.7091562035990001E-2</v>
      </c>
      <c r="V12" s="92">
        <f>(VLOOKUP($A11,'ADR Raw Data'!$B$6:$BE$49,'ADR Raw Data'!BE$1,FALSE))/100</f>
        <v>6.0442940356614005E-3</v>
      </c>
      <c r="X12" s="89">
        <f>(VLOOKUP($A11,'RevPAR Raw Data'!$B$6:$BE$49,'RevPAR Raw Data'!AT$1,FALSE))/100</f>
        <v>0.14606866002348601</v>
      </c>
      <c r="Y12" s="90">
        <f>(VLOOKUP($A11,'RevPAR Raw Data'!$B$6:$BE$49,'RevPAR Raw Data'!AU$1,FALSE))/100</f>
        <v>0.20338668579042601</v>
      </c>
      <c r="Z12" s="90">
        <f>(VLOOKUP($A11,'RevPAR Raw Data'!$B$6:$BE$49,'RevPAR Raw Data'!AV$1,FALSE))/100</f>
        <v>0.20837422092426197</v>
      </c>
      <c r="AA12" s="90">
        <f>(VLOOKUP($A11,'RevPAR Raw Data'!$B$6:$BE$49,'RevPAR Raw Data'!AW$1,FALSE))/100</f>
        <v>9.5877893968453393E-2</v>
      </c>
      <c r="AB12" s="90">
        <f>(VLOOKUP($A11,'RevPAR Raw Data'!$B$6:$BE$49,'RevPAR Raw Data'!AX$1,FALSE))/100</f>
        <v>8.0252273544026892E-2</v>
      </c>
      <c r="AC12" s="90">
        <f>(VLOOKUP($A11,'RevPAR Raw Data'!$B$6:$BE$49,'RevPAR Raw Data'!AY$1,FALSE))/100</f>
        <v>0.14573539942802602</v>
      </c>
      <c r="AD12" s="91">
        <f>(VLOOKUP($A11,'RevPAR Raw Data'!$B$6:$BE$49,'RevPAR Raw Data'!BA$1,FALSE))/100</f>
        <v>2.9647882929933197E-2</v>
      </c>
      <c r="AE12" s="91">
        <f>(VLOOKUP($A11,'RevPAR Raw Data'!$B$6:$BE$49,'RevPAR Raw Data'!BB$1,FALSE))/100</f>
        <v>-1.6332631718814401E-2</v>
      </c>
      <c r="AF12" s="90">
        <f>(VLOOKUP($A11,'RevPAR Raw Data'!$B$6:$BE$49,'RevPAR Raw Data'!BC$1,FALSE))/100</f>
        <v>5.6018989163407595E-3</v>
      </c>
      <c r="AG12" s="92">
        <f>(VLOOKUP($A11,'RevPAR Raw Data'!$B$6:$BE$49,'RevPAR Raw Data'!BE$1,FALSE))/100</f>
        <v>9.4272520127749615E-2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0.50216163194129004</v>
      </c>
      <c r="C14" s="99">
        <f>(VLOOKUP($A14,'Occupancy Raw Data'!$B$8:$BE$51,'Occupancy Raw Data'!AH$3,FALSE))/100</f>
        <v>0.72304771938747703</v>
      </c>
      <c r="D14" s="99">
        <f>(VLOOKUP($A14,'Occupancy Raw Data'!$B$8:$BE$51,'Occupancy Raw Data'!AI$3,FALSE))/100</f>
        <v>0.82548909193293396</v>
      </c>
      <c r="E14" s="99">
        <f>(VLOOKUP($A14,'Occupancy Raw Data'!$B$8:$BE$51,'Occupancy Raw Data'!AJ$3,FALSE))/100</f>
        <v>0.83561606510326703</v>
      </c>
      <c r="F14" s="99">
        <f>(VLOOKUP($A14,'Occupancy Raw Data'!$B$8:$BE$51,'Occupancy Raw Data'!AK$3,FALSE))/100</f>
        <v>0.78524306028185298</v>
      </c>
      <c r="G14" s="100">
        <f>(VLOOKUP($A14,'Occupancy Raw Data'!$B$8:$BE$51,'Occupancy Raw Data'!AL$3,FALSE))/100</f>
        <v>0.73432048629966507</v>
      </c>
      <c r="H14" s="99">
        <f>(VLOOKUP($A14,'Occupancy Raw Data'!$B$8:$BE$51,'Occupancy Raw Data'!AN$3,FALSE))/100</f>
        <v>0.80522509278668497</v>
      </c>
      <c r="I14" s="99">
        <f>(VLOOKUP($A14,'Occupancy Raw Data'!$B$8:$BE$51,'Occupancy Raw Data'!AO$3,FALSE))/100</f>
        <v>0.80557899799453692</v>
      </c>
      <c r="J14" s="100">
        <f>(VLOOKUP($A14,'Occupancy Raw Data'!$B$8:$BE$51,'Occupancy Raw Data'!AP$3,FALSE))/100</f>
        <v>0.80540204539061089</v>
      </c>
      <c r="K14" s="94">
        <f>(VLOOKUP($A14,'Occupancy Raw Data'!$B$8:$BE$51,'Occupancy Raw Data'!AR$3,FALSE))/100</f>
        <v>0.75463972347779806</v>
      </c>
      <c r="M14" s="121">
        <f>VLOOKUP($A14,'ADR Raw Data'!$B$6:$BE$49,'ADR Raw Data'!AG$1,FALSE)</f>
        <v>180.528974841288</v>
      </c>
      <c r="N14" s="122">
        <f>VLOOKUP($A14,'ADR Raw Data'!$B$6:$BE$49,'ADR Raw Data'!AH$1,FALSE)</f>
        <v>210.980776670979</v>
      </c>
      <c r="O14" s="122">
        <f>VLOOKUP($A14,'ADR Raw Data'!$B$6:$BE$49,'ADR Raw Data'!AI$1,FALSE)</f>
        <v>228.47317940762201</v>
      </c>
      <c r="P14" s="122">
        <f>VLOOKUP($A14,'ADR Raw Data'!$B$6:$BE$49,'ADR Raw Data'!AJ$1,FALSE)</f>
        <v>226.72420486288399</v>
      </c>
      <c r="Q14" s="122">
        <f>VLOOKUP($A14,'ADR Raw Data'!$B$6:$BE$49,'ADR Raw Data'!AK$1,FALSE)</f>
        <v>213.81929495105899</v>
      </c>
      <c r="R14" s="123">
        <f>VLOOKUP($A14,'ADR Raw Data'!$B$6:$BE$49,'ADR Raw Data'!AL$1,FALSE)</f>
        <v>214.93868139750001</v>
      </c>
      <c r="S14" s="122">
        <f>VLOOKUP($A14,'ADR Raw Data'!$B$6:$BE$49,'ADR Raw Data'!AN$1,FALSE)</f>
        <v>215.25738637516099</v>
      </c>
      <c r="T14" s="122">
        <f>VLOOKUP($A14,'ADR Raw Data'!$B$6:$BE$49,'ADR Raw Data'!AO$1,FALSE)</f>
        <v>213.236559916191</v>
      </c>
      <c r="U14" s="123">
        <f>VLOOKUP($A14,'ADR Raw Data'!$B$6:$BE$49,'ADR Raw Data'!AP$1,FALSE)</f>
        <v>214.246751150645</v>
      </c>
      <c r="V14" s="124">
        <f>VLOOKUP($A14,'ADR Raw Data'!$B$6:$BE$49,'ADR Raw Data'!AR$1,FALSE)</f>
        <v>214.72758256263401</v>
      </c>
      <c r="X14" s="121">
        <f>VLOOKUP($A14,'RevPAR Raw Data'!$B$6:$BE$49,'RevPAR Raw Data'!AG$1,FALSE)</f>
        <v>90.654724618989604</v>
      </c>
      <c r="Y14" s="122">
        <f>VLOOKUP($A14,'RevPAR Raw Data'!$B$6:$BE$49,'RevPAR Raw Data'!AH$1,FALSE)</f>
        <v>152.54916940654999</v>
      </c>
      <c r="Z14" s="122">
        <f>VLOOKUP($A14,'RevPAR Raw Data'!$B$6:$BE$49,'RevPAR Raw Data'!AI$1,FALSE)</f>
        <v>188.602117400228</v>
      </c>
      <c r="AA14" s="122">
        <f>VLOOKUP($A14,'RevPAR Raw Data'!$B$6:$BE$49,'RevPAR Raw Data'!AJ$1,FALSE)</f>
        <v>189.45438793119101</v>
      </c>
      <c r="AB14" s="122">
        <f>VLOOKUP($A14,'RevPAR Raw Data'!$B$6:$BE$49,'RevPAR Raw Data'!AK$1,FALSE)</f>
        <v>167.90011751467699</v>
      </c>
      <c r="AC14" s="123">
        <f>VLOOKUP($A14,'RevPAR Raw Data'!$B$6:$BE$49,'RevPAR Raw Data'!AL$1,FALSE)</f>
        <v>157.83387704842099</v>
      </c>
      <c r="AD14" s="122">
        <f>VLOOKUP($A14,'RevPAR Raw Data'!$B$6:$BE$49,'RevPAR Raw Data'!AN$1,FALSE)</f>
        <v>173.33064891695901</v>
      </c>
      <c r="AE14" s="122">
        <f>VLOOKUP($A14,'RevPAR Raw Data'!$B$6:$BE$49,'RevPAR Raw Data'!AO$1,FALSE)</f>
        <v>171.77889427308699</v>
      </c>
      <c r="AF14" s="123">
        <f>VLOOKUP($A14,'RevPAR Raw Data'!$B$6:$BE$49,'RevPAR Raw Data'!AP$1,FALSE)</f>
        <v>172.554771595023</v>
      </c>
      <c r="AG14" s="124">
        <f>VLOOKUP($A14,'RevPAR Raw Data'!$B$6:$BE$49,'RevPAR Raw Data'!AR$1,FALSE)</f>
        <v>162.04196352812201</v>
      </c>
    </row>
    <row r="15" spans="1:33" x14ac:dyDescent="0.2">
      <c r="A15" s="101" t="s">
        <v>121</v>
      </c>
      <c r="B15" s="89">
        <f>(VLOOKUP($A14,'Occupancy Raw Data'!$B$8:$BE$51,'Occupancy Raw Data'!AT$3,FALSE))/100</f>
        <v>-3.4195373757882501E-2</v>
      </c>
      <c r="C15" s="90">
        <f>(VLOOKUP($A14,'Occupancy Raw Data'!$B$8:$BE$51,'Occupancy Raw Data'!AU$3,FALSE))/100</f>
        <v>-2.6909370289465204E-2</v>
      </c>
      <c r="D15" s="90">
        <f>(VLOOKUP($A14,'Occupancy Raw Data'!$B$8:$BE$51,'Occupancy Raw Data'!AV$3,FALSE))/100</f>
        <v>-1.1880807608478801E-2</v>
      </c>
      <c r="E15" s="90">
        <f>(VLOOKUP($A14,'Occupancy Raw Data'!$B$8:$BE$51,'Occupancy Raw Data'!AW$3,FALSE))/100</f>
        <v>-7.7179474915342605E-3</v>
      </c>
      <c r="F15" s="90">
        <f>(VLOOKUP($A14,'Occupancy Raw Data'!$B$8:$BE$51,'Occupancy Raw Data'!AX$3,FALSE))/100</f>
        <v>2.3236442200619999E-2</v>
      </c>
      <c r="G15" s="90">
        <f>(VLOOKUP($A14,'Occupancy Raw Data'!$B$8:$BE$51,'Occupancy Raw Data'!AY$3,FALSE))/100</f>
        <v>-9.8314286804077403E-3</v>
      </c>
      <c r="H15" s="91">
        <f>(VLOOKUP($A14,'Occupancy Raw Data'!$B$8:$BE$51,'Occupancy Raw Data'!BA$3,FALSE))/100</f>
        <v>3.8071657058402701E-2</v>
      </c>
      <c r="I15" s="91">
        <f>(VLOOKUP($A14,'Occupancy Raw Data'!$B$8:$BE$51,'Occupancy Raw Data'!BB$3,FALSE))/100</f>
        <v>2.0263158621026598E-2</v>
      </c>
      <c r="J15" s="90">
        <f>(VLOOKUP($A14,'Occupancy Raw Data'!$B$8:$BE$51,'Occupancy Raw Data'!BC$3,FALSE))/100</f>
        <v>2.9088413025670497E-2</v>
      </c>
      <c r="K15" s="92">
        <f>(VLOOKUP($A14,'Occupancy Raw Data'!$B$8:$BE$51,'Occupancy Raw Data'!BE$3,FALSE))/100</f>
        <v>1.7276070128660101E-3</v>
      </c>
      <c r="M15" s="89">
        <f>(VLOOKUP($A14,'ADR Raw Data'!$B$6:$BE$49,'ADR Raw Data'!AT$1,FALSE))/100</f>
        <v>-3.4078514887419697E-2</v>
      </c>
      <c r="N15" s="90">
        <f>(VLOOKUP($A14,'ADR Raw Data'!$B$6:$BE$49,'ADR Raw Data'!AU$1,FALSE))/100</f>
        <v>-2.0824378600186001E-3</v>
      </c>
      <c r="O15" s="90">
        <f>(VLOOKUP($A14,'ADR Raw Data'!$B$6:$BE$49,'ADR Raw Data'!AV$1,FALSE))/100</f>
        <v>1.7962795340362801E-2</v>
      </c>
      <c r="P15" s="90">
        <f>(VLOOKUP($A14,'ADR Raw Data'!$B$6:$BE$49,'ADR Raw Data'!AW$1,FALSE))/100</f>
        <v>1.3972774946561099E-2</v>
      </c>
      <c r="Q15" s="90">
        <f>(VLOOKUP($A14,'ADR Raw Data'!$B$6:$BE$49,'ADR Raw Data'!AX$1,FALSE))/100</f>
        <v>2.2457243102990101E-2</v>
      </c>
      <c r="R15" s="90">
        <f>(VLOOKUP($A14,'ADR Raw Data'!$B$6:$BE$49,'ADR Raw Data'!AY$1,FALSE))/100</f>
        <v>8.1179070052167894E-3</v>
      </c>
      <c r="S15" s="91">
        <f>(VLOOKUP($A14,'ADR Raw Data'!$B$6:$BE$49,'ADR Raw Data'!BA$1,FALSE))/100</f>
        <v>1.6315081140676198E-2</v>
      </c>
      <c r="T15" s="91">
        <f>(VLOOKUP($A14,'ADR Raw Data'!$B$6:$BE$49,'ADR Raw Data'!BB$1,FALSE))/100</f>
        <v>-9.4993537202031197E-4</v>
      </c>
      <c r="U15" s="90">
        <f>(VLOOKUP($A14,'ADR Raw Data'!$B$6:$BE$49,'ADR Raw Data'!BC$1,FALSE))/100</f>
        <v>7.6138650557767799E-3</v>
      </c>
      <c r="V15" s="92">
        <f>(VLOOKUP($A14,'ADR Raw Data'!$B$6:$BE$49,'ADR Raw Data'!BE$1,FALSE))/100</f>
        <v>7.94211746295557E-3</v>
      </c>
      <c r="X15" s="89">
        <f>(VLOOKUP($A14,'RevPAR Raw Data'!$B$6:$BE$49,'RevPAR Raw Data'!AT$1,FALSE))/100</f>
        <v>-6.7108561091613297E-2</v>
      </c>
      <c r="Y15" s="90">
        <f>(VLOOKUP($A14,'RevPAR Raw Data'!$B$6:$BE$49,'RevPAR Raw Data'!AU$1,FALSE))/100</f>
        <v>-2.8935771058003802E-2</v>
      </c>
      <c r="Z15" s="90">
        <f>(VLOOKUP($A14,'RevPAR Raw Data'!$B$6:$BE$49,'RevPAR Raw Data'!AV$1,FALSE))/100</f>
        <v>5.8685752163346403E-3</v>
      </c>
      <c r="AA15" s="90">
        <f>(VLOOKUP($A14,'RevPAR Raw Data'!$B$6:$BE$49,'RevPAR Raw Data'!AW$1,FALSE))/100</f>
        <v>6.1469863116783395E-3</v>
      </c>
      <c r="AB15" s="90">
        <f>(VLOOKUP($A14,'RevPAR Raw Data'!$B$6:$BE$49,'RevPAR Raw Data'!AX$1,FALSE))/100</f>
        <v>4.6215511734957998E-2</v>
      </c>
      <c r="AC15" s="90">
        <f>(VLOOKUP($A14,'RevPAR Raw Data'!$B$6:$BE$49,'RevPAR Raw Data'!AY$1,FALSE))/100</f>
        <v>-1.7933322989469201E-3</v>
      </c>
      <c r="AD15" s="91">
        <f>(VLOOKUP($A14,'RevPAR Raw Data'!$B$6:$BE$49,'RevPAR Raw Data'!BA$1,FALSE))/100</f>
        <v>5.50078803731468E-2</v>
      </c>
      <c r="AE15" s="91">
        <f>(VLOOKUP($A14,'RevPAR Raw Data'!$B$6:$BE$49,'RevPAR Raw Data'!BB$1,FALSE))/100</f>
        <v>1.9293974557883301E-2</v>
      </c>
      <c r="AF15" s="90">
        <f>(VLOOKUP($A14,'RevPAR Raw Data'!$B$6:$BE$49,'RevPAR Raw Data'!BC$1,FALSE))/100</f>
        <v>3.6923753332911403E-2</v>
      </c>
      <c r="AG15" s="92">
        <f>(VLOOKUP($A14,'RevPAR Raw Data'!$B$6:$BE$49,'RevPAR Raw Data'!BE$1,FALSE))/100</f>
        <v>9.6834453336475997E-3</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0.51621112298195593</v>
      </c>
      <c r="C17" s="99">
        <f>(VLOOKUP($A17,'Occupancy Raw Data'!$B$8:$BE$51,'Occupancy Raw Data'!AH$3,FALSE))/100</f>
        <v>0.69915568613485202</v>
      </c>
      <c r="D17" s="99">
        <f>(VLOOKUP($A17,'Occupancy Raw Data'!$B$8:$BE$51,'Occupancy Raw Data'!AI$3,FALSE))/100</f>
        <v>0.79778015194681795</v>
      </c>
      <c r="E17" s="99">
        <f>(VLOOKUP($A17,'Occupancy Raw Data'!$B$8:$BE$51,'Occupancy Raw Data'!AJ$3,FALSE))/100</f>
        <v>0.8097548670465331</v>
      </c>
      <c r="F17" s="99">
        <f>(VLOOKUP($A17,'Occupancy Raw Data'!$B$8:$BE$51,'Occupancy Raw Data'!AK$3,FALSE))/100</f>
        <v>0.77276234567901203</v>
      </c>
      <c r="G17" s="100">
        <f>(VLOOKUP($A17,'Occupancy Raw Data'!$B$8:$BE$51,'Occupancy Raw Data'!AL$3,FALSE))/100</f>
        <v>0.71913283475783407</v>
      </c>
      <c r="H17" s="99">
        <f>(VLOOKUP($A17,'Occupancy Raw Data'!$B$8:$BE$51,'Occupancy Raw Data'!AN$3,FALSE))/100</f>
        <v>0.82061669040835694</v>
      </c>
      <c r="I17" s="99">
        <f>(VLOOKUP($A17,'Occupancy Raw Data'!$B$8:$BE$51,'Occupancy Raw Data'!AO$3,FALSE))/100</f>
        <v>0.82238989791073092</v>
      </c>
      <c r="J17" s="100">
        <f>(VLOOKUP($A17,'Occupancy Raw Data'!$B$8:$BE$51,'Occupancy Raw Data'!AP$3,FALSE))/100</f>
        <v>0.82150329415954404</v>
      </c>
      <c r="K17" s="94">
        <f>(VLOOKUP($A17,'Occupancy Raw Data'!$B$8:$BE$51,'Occupancy Raw Data'!AR$3,FALSE))/100</f>
        <v>0.74838153744403701</v>
      </c>
      <c r="M17" s="121">
        <f>VLOOKUP($A17,'ADR Raw Data'!$B$6:$BE$49,'ADR Raw Data'!AG$1,FALSE)</f>
        <v>140.38848656883701</v>
      </c>
      <c r="N17" s="122">
        <f>VLOOKUP($A17,'ADR Raw Data'!$B$6:$BE$49,'ADR Raw Data'!AH$1,FALSE)</f>
        <v>157.69484363559101</v>
      </c>
      <c r="O17" s="122">
        <f>VLOOKUP($A17,'ADR Raw Data'!$B$6:$BE$49,'ADR Raw Data'!AI$1,FALSE)</f>
        <v>168.805341585447</v>
      </c>
      <c r="P17" s="122">
        <f>VLOOKUP($A17,'ADR Raw Data'!$B$6:$BE$49,'ADR Raw Data'!AJ$1,FALSE)</f>
        <v>170.69315176558899</v>
      </c>
      <c r="Q17" s="122">
        <f>VLOOKUP($A17,'ADR Raw Data'!$B$6:$BE$49,'ADR Raw Data'!AK$1,FALSE)</f>
        <v>165.58976035946</v>
      </c>
      <c r="R17" s="123">
        <f>VLOOKUP($A17,'ADR Raw Data'!$B$6:$BE$49,'ADR Raw Data'!AL$1,FALSE)</f>
        <v>162.299372191202</v>
      </c>
      <c r="S17" s="122">
        <f>VLOOKUP($A17,'ADR Raw Data'!$B$6:$BE$49,'ADR Raw Data'!AN$1,FALSE)</f>
        <v>176.597566316474</v>
      </c>
      <c r="T17" s="122">
        <f>VLOOKUP($A17,'ADR Raw Data'!$B$6:$BE$49,'ADR Raw Data'!AO$1,FALSE)</f>
        <v>172.72529225495001</v>
      </c>
      <c r="U17" s="123">
        <f>VLOOKUP($A17,'ADR Raw Data'!$B$6:$BE$49,'ADR Raw Data'!AP$1,FALSE)</f>
        <v>174.65933971849299</v>
      </c>
      <c r="V17" s="124">
        <f>VLOOKUP($A17,'ADR Raw Data'!$B$6:$BE$49,'ADR Raw Data'!AR$1,FALSE)</f>
        <v>166.17583417954299</v>
      </c>
      <c r="X17" s="121">
        <f>VLOOKUP($A17,'RevPAR Raw Data'!$B$6:$BE$49,'RevPAR Raw Data'!AG$1,FALSE)</f>
        <v>72.470098305436807</v>
      </c>
      <c r="Y17" s="122">
        <f>VLOOKUP($A17,'RevPAR Raw Data'!$B$6:$BE$49,'RevPAR Raw Data'!AH$1,FALSE)</f>
        <v>110.25324660197001</v>
      </c>
      <c r="Z17" s="122">
        <f>VLOOKUP($A17,'RevPAR Raw Data'!$B$6:$BE$49,'RevPAR Raw Data'!AI$1,FALSE)</f>
        <v>134.66955105947201</v>
      </c>
      <c r="AA17" s="122">
        <f>VLOOKUP($A17,'RevPAR Raw Data'!$B$6:$BE$49,'RevPAR Raw Data'!AJ$1,FALSE)</f>
        <v>138.21961041369801</v>
      </c>
      <c r="AB17" s="122">
        <f>VLOOKUP($A17,'RevPAR Raw Data'!$B$6:$BE$49,'RevPAR Raw Data'!AK$1,FALSE)</f>
        <v>127.961531635802</v>
      </c>
      <c r="AC17" s="123">
        <f>VLOOKUP($A17,'RevPAR Raw Data'!$B$6:$BE$49,'RevPAR Raw Data'!AL$1,FALSE)</f>
        <v>116.714807603276</v>
      </c>
      <c r="AD17" s="122">
        <f>VLOOKUP($A17,'RevPAR Raw Data'!$B$6:$BE$49,'RevPAR Raw Data'!AN$1,FALSE)</f>
        <v>144.91891040479501</v>
      </c>
      <c r="AE17" s="122">
        <f>VLOOKUP($A17,'RevPAR Raw Data'!$B$6:$BE$49,'RevPAR Raw Data'!AO$1,FALSE)</f>
        <v>142.04753546415</v>
      </c>
      <c r="AF17" s="123">
        <f>VLOOKUP($A17,'RevPAR Raw Data'!$B$6:$BE$49,'RevPAR Raw Data'!AP$1,FALSE)</f>
        <v>143.483222934472</v>
      </c>
      <c r="AG17" s="124">
        <f>VLOOKUP($A17,'RevPAR Raw Data'!$B$6:$BE$49,'RevPAR Raw Data'!AR$1,FALSE)</f>
        <v>124.36292626933199</v>
      </c>
    </row>
    <row r="18" spans="1:33" x14ac:dyDescent="0.2">
      <c r="A18" s="101" t="s">
        <v>121</v>
      </c>
      <c r="B18" s="89">
        <f>(VLOOKUP($A17,'Occupancy Raw Data'!$B$8:$BE$51,'Occupancy Raw Data'!AT$3,FALSE))/100</f>
        <v>-3.6225405277745003E-2</v>
      </c>
      <c r="C18" s="90">
        <f>(VLOOKUP($A17,'Occupancy Raw Data'!$B$8:$BE$51,'Occupancy Raw Data'!AU$3,FALSE))/100</f>
        <v>-3.94742448880325E-2</v>
      </c>
      <c r="D18" s="90">
        <f>(VLOOKUP($A17,'Occupancy Raw Data'!$B$8:$BE$51,'Occupancy Raw Data'!AV$3,FALSE))/100</f>
        <v>-1.63957457352427E-2</v>
      </c>
      <c r="E18" s="90">
        <f>(VLOOKUP($A17,'Occupancy Raw Data'!$B$8:$BE$51,'Occupancy Raw Data'!AW$3,FALSE))/100</f>
        <v>-8.53677271313261E-3</v>
      </c>
      <c r="F18" s="90">
        <f>(VLOOKUP($A17,'Occupancy Raw Data'!$B$8:$BE$51,'Occupancy Raw Data'!AX$3,FALSE))/100</f>
        <v>1.4445929641672699E-2</v>
      </c>
      <c r="G18" s="90">
        <f>(VLOOKUP($A17,'Occupancy Raw Data'!$B$8:$BE$51,'Occupancy Raw Data'!AY$3,FALSE))/100</f>
        <v>-1.5713329102755001E-2</v>
      </c>
      <c r="H18" s="91">
        <f>(VLOOKUP($A17,'Occupancy Raw Data'!$B$8:$BE$51,'Occupancy Raw Data'!BA$3,FALSE))/100</f>
        <v>3.9230157070068501E-2</v>
      </c>
      <c r="I18" s="91">
        <f>(VLOOKUP($A17,'Occupancy Raw Data'!$B$8:$BE$51,'Occupancy Raw Data'!BB$3,FALSE))/100</f>
        <v>3.1570838524354203E-2</v>
      </c>
      <c r="J18" s="90">
        <f>(VLOOKUP($A17,'Occupancy Raw Data'!$B$8:$BE$51,'Occupancy Raw Data'!BC$3,FALSE))/100</f>
        <v>3.5382199880140401E-2</v>
      </c>
      <c r="K18" s="92">
        <f>(VLOOKUP($A17,'Occupancy Raw Data'!$B$8:$BE$51,'Occupancy Raw Data'!BE$3,FALSE))/100</f>
        <v>-2.39551273397982E-4</v>
      </c>
      <c r="M18" s="89">
        <f>(VLOOKUP($A17,'ADR Raw Data'!$B$6:$BE$49,'ADR Raw Data'!AT$1,FALSE))/100</f>
        <v>-3.9091609844631899E-2</v>
      </c>
      <c r="N18" s="90">
        <f>(VLOOKUP($A17,'ADR Raw Data'!$B$6:$BE$49,'ADR Raw Data'!AU$1,FALSE))/100</f>
        <v>-1.26128014771882E-2</v>
      </c>
      <c r="O18" s="90">
        <f>(VLOOKUP($A17,'ADR Raw Data'!$B$6:$BE$49,'ADR Raw Data'!AV$1,FALSE))/100</f>
        <v>3.8457494391765301E-3</v>
      </c>
      <c r="P18" s="90">
        <f>(VLOOKUP($A17,'ADR Raw Data'!$B$6:$BE$49,'ADR Raw Data'!AW$1,FALSE))/100</f>
        <v>1.2664187130532601E-2</v>
      </c>
      <c r="Q18" s="90">
        <f>(VLOOKUP($A17,'ADR Raw Data'!$B$6:$BE$49,'ADR Raw Data'!AX$1,FALSE))/100</f>
        <v>6.6585134526357202E-3</v>
      </c>
      <c r="R18" s="90">
        <f>(VLOOKUP($A17,'ADR Raw Data'!$B$6:$BE$49,'ADR Raw Data'!AY$1,FALSE))/100</f>
        <v>-1.6407502689151901E-3</v>
      </c>
      <c r="S18" s="91">
        <f>(VLOOKUP($A17,'ADR Raw Data'!$B$6:$BE$49,'ADR Raw Data'!BA$1,FALSE))/100</f>
        <v>2.1477317011872599E-2</v>
      </c>
      <c r="T18" s="91">
        <f>(VLOOKUP($A17,'ADR Raw Data'!$B$6:$BE$49,'ADR Raw Data'!BB$1,FALSE))/100</f>
        <v>9.4958504942332603E-3</v>
      </c>
      <c r="U18" s="90">
        <f>(VLOOKUP($A17,'ADR Raw Data'!$B$6:$BE$49,'ADR Raw Data'!BC$1,FALSE))/100</f>
        <v>1.55306663686122E-2</v>
      </c>
      <c r="V18" s="92">
        <f>(VLOOKUP($A17,'ADR Raw Data'!$B$6:$BE$49,'ADR Raw Data'!BE$1,FALSE))/100</f>
        <v>4.5721799966906198E-3</v>
      </c>
      <c r="X18" s="89">
        <f>(VLOOKUP($A17,'RevPAR Raw Data'!$B$6:$BE$49,'RevPAR Raw Data'!AT$1,FALSE))/100</f>
        <v>-7.3900905712795603E-2</v>
      </c>
      <c r="Y18" s="90">
        <f>(VLOOKUP($A17,'RevPAR Raw Data'!$B$6:$BE$49,'RevPAR Raw Data'!AU$1,FALSE))/100</f>
        <v>-5.1589165550986103E-2</v>
      </c>
      <c r="Z18" s="90">
        <f>(VLOOKUP($A17,'RevPAR Raw Data'!$B$6:$BE$49,'RevPAR Raw Data'!AV$1,FALSE))/100</f>
        <v>-1.26130502260324E-2</v>
      </c>
      <c r="AA18" s="90">
        <f>(VLOOKUP($A17,'RevPAR Raw Data'!$B$6:$BE$49,'RevPAR Raw Data'!AW$1,FALSE))/100</f>
        <v>4.0193031302701099E-3</v>
      </c>
      <c r="AB18" s="90">
        <f>(VLOOKUP($A17,'RevPAR Raw Data'!$B$6:$BE$49,'RevPAR Raw Data'!AX$1,FALSE))/100</f>
        <v>2.12006315111633E-2</v>
      </c>
      <c r="AC18" s="90">
        <f>(VLOOKUP($A17,'RevPAR Raw Data'!$B$6:$BE$49,'RevPAR Raw Data'!AY$1,FALSE))/100</f>
        <v>-1.7328297722719301E-2</v>
      </c>
      <c r="AD18" s="91">
        <f>(VLOOKUP($A17,'RevPAR Raw Data'!$B$6:$BE$49,'RevPAR Raw Data'!BA$1,FALSE))/100</f>
        <v>6.15500326017605E-2</v>
      </c>
      <c r="AE18" s="91">
        <f>(VLOOKUP($A17,'RevPAR Raw Data'!$B$6:$BE$49,'RevPAR Raw Data'!BB$1,FALSE))/100</f>
        <v>4.1366480981192305E-2</v>
      </c>
      <c r="AF18" s="90">
        <f>(VLOOKUP($A17,'RevPAR Raw Data'!$B$6:$BE$49,'RevPAR Raw Data'!BC$1,FALSE))/100</f>
        <v>5.1462375390478696E-2</v>
      </c>
      <c r="AG18" s="92">
        <f>(VLOOKUP($A17,'RevPAR Raw Data'!$B$6:$BE$49,'RevPAR Raw Data'!BE$1,FALSE))/100</f>
        <v>4.3315334517522305E-3</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0.483705448340503</v>
      </c>
      <c r="C20" s="99">
        <f>(VLOOKUP($A20,'Occupancy Raw Data'!$B$8:$BE$51,'Occupancy Raw Data'!AH$3,FALSE))/100</f>
        <v>0.63612439616429095</v>
      </c>
      <c r="D20" s="99">
        <f>(VLOOKUP($A20,'Occupancy Raw Data'!$B$8:$BE$51,'Occupancy Raw Data'!AI$3,FALSE))/100</f>
        <v>0.70966016967482903</v>
      </c>
      <c r="E20" s="99">
        <f>(VLOOKUP($A20,'Occupancy Raw Data'!$B$8:$BE$51,'Occupancy Raw Data'!AJ$3,FALSE))/100</f>
        <v>0.74765675695162104</v>
      </c>
      <c r="F20" s="99">
        <f>(VLOOKUP($A20,'Occupancy Raw Data'!$B$8:$BE$51,'Occupancy Raw Data'!AK$3,FALSE))/100</f>
        <v>0.7386426426426419</v>
      </c>
      <c r="G20" s="100">
        <f>(VLOOKUP($A20,'Occupancy Raw Data'!$B$8:$BE$51,'Occupancy Raw Data'!AL$3,FALSE))/100</f>
        <v>0.66316368757239408</v>
      </c>
      <c r="H20" s="99">
        <f>(VLOOKUP($A20,'Occupancy Raw Data'!$B$8:$BE$51,'Occupancy Raw Data'!AN$3,FALSE))/100</f>
        <v>0.80275675675675595</v>
      </c>
      <c r="I20" s="99">
        <f>(VLOOKUP($A20,'Occupancy Raw Data'!$B$8:$BE$51,'Occupancy Raw Data'!AO$3,FALSE))/100</f>
        <v>0.796066066066066</v>
      </c>
      <c r="J20" s="100">
        <f>(VLOOKUP($A20,'Occupancy Raw Data'!$B$8:$BE$51,'Occupancy Raw Data'!AP$3,FALSE))/100</f>
        <v>0.79941141141141103</v>
      </c>
      <c r="K20" s="94">
        <f>(VLOOKUP($A20,'Occupancy Raw Data'!$B$8:$BE$51,'Occupancy Raw Data'!AR$3,FALSE))/100</f>
        <v>0.702100160996323</v>
      </c>
      <c r="M20" s="121">
        <f>VLOOKUP($A20,'ADR Raw Data'!$B$6:$BE$49,'ADR Raw Data'!AG$1,FALSE)</f>
        <v>111.905150175142</v>
      </c>
      <c r="N20" s="122">
        <f>VLOOKUP($A20,'ADR Raw Data'!$B$6:$BE$49,'ADR Raw Data'!AH$1,FALSE)</f>
        <v>120.262013714415</v>
      </c>
      <c r="O20" s="122">
        <f>VLOOKUP($A20,'ADR Raw Data'!$B$6:$BE$49,'ADR Raw Data'!AI$1,FALSE)</f>
        <v>126.687139349605</v>
      </c>
      <c r="P20" s="122">
        <f>VLOOKUP($A20,'ADR Raw Data'!$B$6:$BE$49,'ADR Raw Data'!AJ$1,FALSE)</f>
        <v>132.500863328431</v>
      </c>
      <c r="Q20" s="122">
        <f>VLOOKUP($A20,'ADR Raw Data'!$B$6:$BE$49,'ADR Raw Data'!AK$1,FALSE)</f>
        <v>135.02264668574699</v>
      </c>
      <c r="R20" s="123">
        <f>VLOOKUP($A20,'ADR Raw Data'!$B$6:$BE$49,'ADR Raw Data'!AL$1,FALSE)</f>
        <v>126.466604688411</v>
      </c>
      <c r="S20" s="122">
        <f>VLOOKUP($A20,'ADR Raw Data'!$B$6:$BE$49,'ADR Raw Data'!AN$1,FALSE)</f>
        <v>156.55344915045001</v>
      </c>
      <c r="T20" s="122">
        <f>VLOOKUP($A20,'ADR Raw Data'!$B$6:$BE$49,'ADR Raw Data'!AO$1,FALSE)</f>
        <v>152.583358557471</v>
      </c>
      <c r="U20" s="123">
        <f>VLOOKUP($A20,'ADR Raw Data'!$B$6:$BE$49,'ADR Raw Data'!AP$1,FALSE)</f>
        <v>154.576710793226</v>
      </c>
      <c r="V20" s="124">
        <f>VLOOKUP($A20,'ADR Raw Data'!$B$6:$BE$49,'ADR Raw Data'!AR$1,FALSE)</f>
        <v>135.613234741198</v>
      </c>
      <c r="X20" s="121">
        <f>VLOOKUP($A20,'RevPAR Raw Data'!$B$6:$BE$49,'RevPAR Raw Data'!AG$1,FALSE)</f>
        <v>54.129130837078499</v>
      </c>
      <c r="Y20" s="122">
        <f>VLOOKUP($A20,'RevPAR Raw Data'!$B$6:$BE$49,'RevPAR Raw Data'!AH$1,FALSE)</f>
        <v>76.501600855584101</v>
      </c>
      <c r="Z20" s="122">
        <f>VLOOKUP($A20,'RevPAR Raw Data'!$B$6:$BE$49,'RevPAR Raw Data'!AI$1,FALSE)</f>
        <v>89.904816806460104</v>
      </c>
      <c r="AA20" s="122">
        <f>VLOOKUP($A20,'RevPAR Raw Data'!$B$6:$BE$49,'RevPAR Raw Data'!AJ$1,FALSE)</f>
        <v>99.065165769424794</v>
      </c>
      <c r="AB20" s="122">
        <f>VLOOKUP($A20,'RevPAR Raw Data'!$B$6:$BE$49,'RevPAR Raw Data'!AK$1,FALSE)</f>
        <v>99.733484564564506</v>
      </c>
      <c r="AC20" s="123">
        <f>VLOOKUP($A20,'RevPAR Raw Data'!$B$6:$BE$49,'RevPAR Raw Data'!AL$1,FALSE)</f>
        <v>83.868059919927305</v>
      </c>
      <c r="AD20" s="122">
        <f>VLOOKUP($A20,'RevPAR Raw Data'!$B$6:$BE$49,'RevPAR Raw Data'!AN$1,FALSE)</f>
        <v>125.674339099099</v>
      </c>
      <c r="AE20" s="122">
        <f>VLOOKUP($A20,'RevPAR Raw Data'!$B$6:$BE$49,'RevPAR Raw Data'!AO$1,FALSE)</f>
        <v>121.46643399399299</v>
      </c>
      <c r="AF20" s="123">
        <f>VLOOKUP($A20,'RevPAR Raw Data'!$B$6:$BE$49,'RevPAR Raw Data'!AP$1,FALSE)</f>
        <v>123.570386546546</v>
      </c>
      <c r="AG20" s="124">
        <f>VLOOKUP($A20,'RevPAR Raw Data'!$B$6:$BE$49,'RevPAR Raw Data'!AR$1,FALSE)</f>
        <v>95.214073945027806</v>
      </c>
    </row>
    <row r="21" spans="1:33" x14ac:dyDescent="0.2">
      <c r="A21" s="101" t="s">
        <v>121</v>
      </c>
      <c r="B21" s="89">
        <f>(VLOOKUP($A20,'Occupancy Raw Data'!$B$8:$BE$51,'Occupancy Raw Data'!AT$3,FALSE))/100</f>
        <v>-4.8068525208380807E-2</v>
      </c>
      <c r="C21" s="90">
        <f>(VLOOKUP($A20,'Occupancy Raw Data'!$B$8:$BE$51,'Occupancy Raw Data'!AU$3,FALSE))/100</f>
        <v>-4.9252265529156701E-2</v>
      </c>
      <c r="D21" s="90">
        <f>(VLOOKUP($A20,'Occupancy Raw Data'!$B$8:$BE$51,'Occupancy Raw Data'!AV$3,FALSE))/100</f>
        <v>-3.0946554861593301E-2</v>
      </c>
      <c r="E21" s="90">
        <f>(VLOOKUP($A20,'Occupancy Raw Data'!$B$8:$BE$51,'Occupancy Raw Data'!AW$3,FALSE))/100</f>
        <v>-1.1049934914747801E-2</v>
      </c>
      <c r="F21" s="90">
        <f>(VLOOKUP($A20,'Occupancy Raw Data'!$B$8:$BE$51,'Occupancy Raw Data'!AX$3,FALSE))/100</f>
        <v>1.2056768187012701E-2</v>
      </c>
      <c r="G21" s="90">
        <f>(VLOOKUP($A20,'Occupancy Raw Data'!$B$8:$BE$51,'Occupancy Raw Data'!AY$3,FALSE))/100</f>
        <v>-2.3466512536059501E-2</v>
      </c>
      <c r="H21" s="91">
        <f>(VLOOKUP($A20,'Occupancy Raw Data'!$B$8:$BE$51,'Occupancy Raw Data'!BA$3,FALSE))/100</f>
        <v>3.4948979657729098E-2</v>
      </c>
      <c r="I21" s="91">
        <f>(VLOOKUP($A20,'Occupancy Raw Data'!$B$8:$BE$51,'Occupancy Raw Data'!BB$3,FALSE))/100</f>
        <v>2.5669559341420598E-2</v>
      </c>
      <c r="J21" s="90">
        <f>(VLOOKUP($A20,'Occupancy Raw Data'!$B$8:$BE$51,'Occupancy Raw Data'!BC$3,FALSE))/100</f>
        <v>3.0307791908403301E-2</v>
      </c>
      <c r="K21" s="92">
        <f>(VLOOKUP($A20,'Occupancy Raw Data'!$B$8:$BE$51,'Occupancy Raw Data'!BE$3,FALSE))/100</f>
        <v>-6.6021240197114191E-3</v>
      </c>
      <c r="M21" s="89">
        <f>(VLOOKUP($A20,'ADR Raw Data'!$B$6:$BE$49,'ADR Raw Data'!AT$1,FALSE))/100</f>
        <v>-2.3890768799700899E-2</v>
      </c>
      <c r="N21" s="90">
        <f>(VLOOKUP($A20,'ADR Raw Data'!$B$6:$BE$49,'ADR Raw Data'!AU$1,FALSE))/100</f>
        <v>-7.1460481169435298E-3</v>
      </c>
      <c r="O21" s="90">
        <f>(VLOOKUP($A20,'ADR Raw Data'!$B$6:$BE$49,'ADR Raw Data'!AV$1,FALSE))/100</f>
        <v>1.2513125753664401E-3</v>
      </c>
      <c r="P21" s="90">
        <f>(VLOOKUP($A20,'ADR Raw Data'!$B$6:$BE$49,'ADR Raw Data'!AW$1,FALSE))/100</f>
        <v>2.0363962699308801E-2</v>
      </c>
      <c r="Q21" s="90">
        <f>(VLOOKUP($A20,'ADR Raw Data'!$B$6:$BE$49,'ADR Raw Data'!AX$1,FALSE))/100</f>
        <v>1.77102579499556E-2</v>
      </c>
      <c r="R21" s="90">
        <f>(VLOOKUP($A20,'ADR Raw Data'!$B$6:$BE$49,'ADR Raw Data'!AY$1,FALSE))/100</f>
        <v>5.7014164219882004E-3</v>
      </c>
      <c r="S21" s="91">
        <f>(VLOOKUP($A20,'ADR Raw Data'!$B$6:$BE$49,'ADR Raw Data'!BA$1,FALSE))/100</f>
        <v>8.1600265005246295E-3</v>
      </c>
      <c r="T21" s="91">
        <f>(VLOOKUP($A20,'ADR Raw Data'!$B$6:$BE$49,'ADR Raw Data'!BB$1,FALSE))/100</f>
        <v>3.8509606138781697E-3</v>
      </c>
      <c r="U21" s="90">
        <f>(VLOOKUP($A20,'ADR Raw Data'!$B$6:$BE$49,'ADR Raw Data'!BC$1,FALSE))/100</f>
        <v>6.0860449704716706E-3</v>
      </c>
      <c r="V21" s="92">
        <f>(VLOOKUP($A20,'ADR Raw Data'!$B$6:$BE$49,'ADR Raw Data'!BE$1,FALSE))/100</f>
        <v>8.2648627082391301E-3</v>
      </c>
      <c r="X21" s="89">
        <f>(VLOOKUP($A20,'RevPAR Raw Data'!$B$6:$BE$49,'RevPAR Raw Data'!AT$1,FALSE))/100</f>
        <v>-7.0810899985785797E-2</v>
      </c>
      <c r="Y21" s="90">
        <f>(VLOOKUP($A20,'RevPAR Raw Data'!$B$6:$BE$49,'RevPAR Raw Data'!AU$1,FALSE))/100</f>
        <v>-5.6046354586760404E-2</v>
      </c>
      <c r="Z21" s="90">
        <f>(VLOOKUP($A20,'RevPAR Raw Data'!$B$6:$BE$49,'RevPAR Raw Data'!AV$1,FALSE))/100</f>
        <v>-2.97339660994894E-2</v>
      </c>
      <c r="AA21" s="90">
        <f>(VLOOKUP($A20,'RevPAR Raw Data'!$B$6:$BE$49,'RevPAR Raw Data'!AW$1,FALSE))/100</f>
        <v>9.0890073221272603E-3</v>
      </c>
      <c r="AB21" s="90">
        <f>(VLOOKUP($A20,'RevPAR Raw Data'!$B$6:$BE$49,'RevPAR Raw Data'!AX$1,FALSE))/100</f>
        <v>2.9980554611603202E-2</v>
      </c>
      <c r="AC21" s="90">
        <f>(VLOOKUP($A20,'RevPAR Raw Data'!$B$6:$BE$49,'RevPAR Raw Data'!AY$1,FALSE))/100</f>
        <v>-1.78988884740112E-2</v>
      </c>
      <c r="AD21" s="91">
        <f>(VLOOKUP($A20,'RevPAR Raw Data'!$B$6:$BE$49,'RevPAR Raw Data'!BA$1,FALSE))/100</f>
        <v>4.3394190758427105E-2</v>
      </c>
      <c r="AE21" s="91">
        <f>(VLOOKUP($A20,'RevPAR Raw Data'!$B$6:$BE$49,'RevPAR Raw Data'!BB$1,FALSE))/100</f>
        <v>2.9619372417298201E-2</v>
      </c>
      <c r="AF21" s="90">
        <f>(VLOOKUP($A20,'RevPAR Raw Data'!$B$6:$BE$49,'RevPAR Raw Data'!BC$1,FALSE))/100</f>
        <v>3.6578291463385197E-2</v>
      </c>
      <c r="AG21" s="92">
        <f>(VLOOKUP($A20,'RevPAR Raw Data'!$B$6:$BE$49,'RevPAR Raw Data'!BE$1,FALSE))/100</f>
        <v>1.6081730399220202E-3</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0.50948873777195403</v>
      </c>
      <c r="C23" s="99">
        <f>(VLOOKUP($A23,'Occupancy Raw Data'!$B$8:$BE$51,'Occupancy Raw Data'!AH$3,FALSE))/100</f>
        <v>0.59582495538034008</v>
      </c>
      <c r="D23" s="99">
        <f>(VLOOKUP($A23,'Occupancy Raw Data'!$B$8:$BE$51,'Occupancy Raw Data'!AI$3,FALSE))/100</f>
        <v>0.64022998892980498</v>
      </c>
      <c r="E23" s="99">
        <f>(VLOOKUP($A23,'Occupancy Raw Data'!$B$8:$BE$51,'Occupancy Raw Data'!AJ$3,FALSE))/100</f>
        <v>0.68958272146036093</v>
      </c>
      <c r="F23" s="99">
        <f>(VLOOKUP($A23,'Occupancy Raw Data'!$B$8:$BE$51,'Occupancy Raw Data'!AK$3,FALSE))/100</f>
        <v>0.68920881124705902</v>
      </c>
      <c r="G23" s="100">
        <f>(VLOOKUP($A23,'Occupancy Raw Data'!$B$8:$BE$51,'Occupancy Raw Data'!AL$3,FALSE))/100</f>
        <v>0.624912799557507</v>
      </c>
      <c r="H23" s="99">
        <f>(VLOOKUP($A23,'Occupancy Raw Data'!$B$8:$BE$51,'Occupancy Raw Data'!AN$3,FALSE))/100</f>
        <v>0.74514019427966804</v>
      </c>
      <c r="I23" s="99">
        <f>(VLOOKUP($A23,'Occupancy Raw Data'!$B$8:$BE$51,'Occupancy Raw Data'!AO$3,FALSE))/100</f>
        <v>0.73697954773134</v>
      </c>
      <c r="J23" s="100">
        <f>(VLOOKUP($A23,'Occupancy Raw Data'!$B$8:$BE$51,'Occupancy Raw Data'!AP$3,FALSE))/100</f>
        <v>0.74105987100550397</v>
      </c>
      <c r="K23" s="94">
        <f>(VLOOKUP($A23,'Occupancy Raw Data'!$B$8:$BE$51,'Occupancy Raw Data'!AR$3,FALSE))/100</f>
        <v>0.65816504921635699</v>
      </c>
      <c r="M23" s="121">
        <f>VLOOKUP($A23,'ADR Raw Data'!$B$6:$BE$49,'ADR Raw Data'!AG$1,FALSE)</f>
        <v>82.611921601667206</v>
      </c>
      <c r="N23" s="122">
        <f>VLOOKUP($A23,'ADR Raw Data'!$B$6:$BE$49,'ADR Raw Data'!AH$1,FALSE)</f>
        <v>86.476135441549999</v>
      </c>
      <c r="O23" s="122">
        <f>VLOOKUP($A23,'ADR Raw Data'!$B$6:$BE$49,'ADR Raw Data'!AI$1,FALSE)</f>
        <v>89.369902253118497</v>
      </c>
      <c r="P23" s="122">
        <f>VLOOKUP($A23,'ADR Raw Data'!$B$6:$BE$49,'ADR Raw Data'!AJ$1,FALSE)</f>
        <v>94.504683025914801</v>
      </c>
      <c r="Q23" s="122">
        <f>VLOOKUP($A23,'ADR Raw Data'!$B$6:$BE$49,'ADR Raw Data'!AK$1,FALSE)</f>
        <v>97.866683651804607</v>
      </c>
      <c r="R23" s="123">
        <f>VLOOKUP($A23,'ADR Raw Data'!$B$6:$BE$49,'ADR Raw Data'!AL$1,FALSE)</f>
        <v>90.729270778390301</v>
      </c>
      <c r="S23" s="122">
        <f>VLOOKUP($A23,'ADR Raw Data'!$B$6:$BE$49,'ADR Raw Data'!AN$1,FALSE)</f>
        <v>112.52047629118201</v>
      </c>
      <c r="T23" s="122">
        <f>VLOOKUP($A23,'ADR Raw Data'!$B$6:$BE$49,'ADR Raw Data'!AO$1,FALSE)</f>
        <v>108.020738766533</v>
      </c>
      <c r="U23" s="123">
        <f>VLOOKUP($A23,'ADR Raw Data'!$B$6:$BE$49,'ADR Raw Data'!AP$1,FALSE)</f>
        <v>110.282995450851</v>
      </c>
      <c r="V23" s="124">
        <f>VLOOKUP($A23,'ADR Raw Data'!$B$6:$BE$49,'ADR Raw Data'!AR$1,FALSE)</f>
        <v>97.032465805740799</v>
      </c>
      <c r="X23" s="121">
        <f>VLOOKUP($A23,'RevPAR Raw Data'!$B$6:$BE$49,'RevPAR Raw Data'!AG$1,FALSE)</f>
        <v>42.089843661749001</v>
      </c>
      <c r="Y23" s="122">
        <f>VLOOKUP($A23,'RevPAR Raw Data'!$B$6:$BE$49,'RevPAR Raw Data'!AH$1,FALSE)</f>
        <v>51.524639540925797</v>
      </c>
      <c r="Z23" s="122">
        <f>VLOOKUP($A23,'RevPAR Raw Data'!$B$6:$BE$49,'RevPAR Raw Data'!AI$1,FALSE)</f>
        <v>57.217291530171899</v>
      </c>
      <c r="AA23" s="122">
        <f>VLOOKUP($A23,'RevPAR Raw Data'!$B$6:$BE$49,'RevPAR Raw Data'!AJ$1,FALSE)</f>
        <v>65.168796511759197</v>
      </c>
      <c r="AB23" s="122">
        <f>VLOOKUP($A23,'RevPAR Raw Data'!$B$6:$BE$49,'RevPAR Raw Data'!AK$1,FALSE)</f>
        <v>67.450580700352305</v>
      </c>
      <c r="AC23" s="123">
        <f>VLOOKUP($A23,'RevPAR Raw Data'!$B$6:$BE$49,'RevPAR Raw Data'!AL$1,FALSE)</f>
        <v>56.697882603935</v>
      </c>
      <c r="AD23" s="122">
        <f>VLOOKUP($A23,'RevPAR Raw Data'!$B$6:$BE$49,'RevPAR Raw Data'!AN$1,FALSE)</f>
        <v>83.843529564052602</v>
      </c>
      <c r="AE23" s="122">
        <f>VLOOKUP($A23,'RevPAR Raw Data'!$B$6:$BE$49,'RevPAR Raw Data'!AO$1,FALSE)</f>
        <v>79.609075201764895</v>
      </c>
      <c r="AF23" s="123">
        <f>VLOOKUP($A23,'RevPAR Raw Data'!$B$6:$BE$49,'RevPAR Raw Data'!AP$1,FALSE)</f>
        <v>81.726302382908699</v>
      </c>
      <c r="AG23" s="124">
        <f>VLOOKUP($A23,'RevPAR Raw Data'!$B$6:$BE$49,'RevPAR Raw Data'!AR$1,FALSE)</f>
        <v>63.863377632619901</v>
      </c>
    </row>
    <row r="24" spans="1:33" x14ac:dyDescent="0.2">
      <c r="A24" s="101" t="s">
        <v>121</v>
      </c>
      <c r="B24" s="89">
        <f>(VLOOKUP($A23,'Occupancy Raw Data'!$B$8:$BE$51,'Occupancy Raw Data'!AT$3,FALSE))/100</f>
        <v>-2.5862596797816299E-3</v>
      </c>
      <c r="C24" s="90">
        <f>(VLOOKUP($A23,'Occupancy Raw Data'!$B$8:$BE$51,'Occupancy Raw Data'!AU$3,FALSE))/100</f>
        <v>-2.2547477703148598E-2</v>
      </c>
      <c r="D24" s="90">
        <f>(VLOOKUP($A23,'Occupancy Raw Data'!$B$8:$BE$51,'Occupancy Raw Data'!AV$3,FALSE))/100</f>
        <v>-1.7449083557921699E-2</v>
      </c>
      <c r="E24" s="90">
        <f>(VLOOKUP($A23,'Occupancy Raw Data'!$B$8:$BE$51,'Occupancy Raw Data'!AW$3,FALSE))/100</f>
        <v>1.6408293041545299E-2</v>
      </c>
      <c r="F24" s="90">
        <f>(VLOOKUP($A23,'Occupancy Raw Data'!$B$8:$BE$51,'Occupancy Raw Data'!AX$3,FALSE))/100</f>
        <v>2.6220595358853804E-2</v>
      </c>
      <c r="G24" s="90">
        <f>(VLOOKUP($A23,'Occupancy Raw Data'!$B$8:$BE$51,'Occupancy Raw Data'!AY$3,FALSE))/100</f>
        <v>8.0438462498802499E-4</v>
      </c>
      <c r="H24" s="91">
        <f>(VLOOKUP($A23,'Occupancy Raw Data'!$B$8:$BE$51,'Occupancy Raw Data'!BA$3,FALSE))/100</f>
        <v>3.6717305894210898E-2</v>
      </c>
      <c r="I24" s="91">
        <f>(VLOOKUP($A23,'Occupancy Raw Data'!$B$8:$BE$51,'Occupancy Raw Data'!BB$3,FALSE))/100</f>
        <v>2.8119228159567303E-2</v>
      </c>
      <c r="J24" s="90">
        <f>(VLOOKUP($A23,'Occupancy Raw Data'!$B$8:$BE$51,'Occupancy Raw Data'!BC$3,FALSE))/100</f>
        <v>3.2424036540723102E-2</v>
      </c>
      <c r="K24" s="92">
        <f>(VLOOKUP($A23,'Occupancy Raw Data'!$B$8:$BE$51,'Occupancy Raw Data'!BE$3,FALSE))/100</f>
        <v>1.0863250541879E-2</v>
      </c>
      <c r="M24" s="89">
        <f>(VLOOKUP($A23,'ADR Raw Data'!$B$6:$BE$49,'ADR Raw Data'!AT$1,FALSE))/100</f>
        <v>3.7592362978928402E-3</v>
      </c>
      <c r="N24" s="90">
        <f>(VLOOKUP($A23,'ADR Raw Data'!$B$6:$BE$49,'ADR Raw Data'!AU$1,FALSE))/100</f>
        <v>6.8729307586545699E-3</v>
      </c>
      <c r="O24" s="90">
        <f>(VLOOKUP($A23,'ADR Raw Data'!$B$6:$BE$49,'ADR Raw Data'!AV$1,FALSE))/100</f>
        <v>6.8148666018939298E-3</v>
      </c>
      <c r="P24" s="90">
        <f>(VLOOKUP($A23,'ADR Raw Data'!$B$6:$BE$49,'ADR Raw Data'!AW$1,FALSE))/100</f>
        <v>1.95172375797164E-2</v>
      </c>
      <c r="Q24" s="90">
        <f>(VLOOKUP($A23,'ADR Raw Data'!$B$6:$BE$49,'ADR Raw Data'!AX$1,FALSE))/100</f>
        <v>2.7462545243306699E-2</v>
      </c>
      <c r="R24" s="90">
        <f>(VLOOKUP($A23,'ADR Raw Data'!$B$6:$BE$49,'ADR Raw Data'!AY$1,FALSE))/100</f>
        <v>1.49218981923735E-2</v>
      </c>
      <c r="S24" s="91">
        <f>(VLOOKUP($A23,'ADR Raw Data'!$B$6:$BE$49,'ADR Raw Data'!BA$1,FALSE))/100</f>
        <v>2.9260255633694297E-2</v>
      </c>
      <c r="T24" s="91">
        <f>(VLOOKUP($A23,'ADR Raw Data'!$B$6:$BE$49,'ADR Raw Data'!BB$1,FALSE))/100</f>
        <v>6.61340892125454E-3</v>
      </c>
      <c r="U24" s="90">
        <f>(VLOOKUP($A23,'ADR Raw Data'!$B$6:$BE$49,'ADR Raw Data'!BC$1,FALSE))/100</f>
        <v>1.8143615078022299E-2</v>
      </c>
      <c r="V24" s="92">
        <f>(VLOOKUP($A23,'ADR Raw Data'!$B$6:$BE$49,'ADR Raw Data'!BE$1,FALSE))/100</f>
        <v>1.7579680950595301E-2</v>
      </c>
      <c r="X24" s="89">
        <f>(VLOOKUP($A23,'RevPAR Raw Data'!$B$6:$BE$49,'RevPAR Raw Data'!AT$1,FALSE))/100</f>
        <v>1.1632542568471901E-3</v>
      </c>
      <c r="Y24" s="90">
        <f>(VLOOKUP($A23,'RevPAR Raw Data'!$B$6:$BE$49,'RevPAR Raw Data'!AU$1,FALSE))/100</f>
        <v>-1.5829514197530099E-2</v>
      </c>
      <c r="Z24" s="90">
        <f>(VLOOKUP($A23,'RevPAR Raw Data'!$B$6:$BE$49,'RevPAR Raw Data'!AV$1,FALSE))/100</f>
        <v>-1.07531301328003E-2</v>
      </c>
      <c r="AA24" s="90">
        <f>(VLOOKUP($A23,'RevPAR Raw Data'!$B$6:$BE$49,'RevPAR Raw Data'!AW$1,FALSE))/100</f>
        <v>3.6245775174831199E-2</v>
      </c>
      <c r="AB24" s="90">
        <f>(VLOOKUP($A23,'RevPAR Raw Data'!$B$6:$BE$49,'RevPAR Raw Data'!AX$1,FALSE))/100</f>
        <v>5.4403224888509502E-2</v>
      </c>
      <c r="AC24" s="90">
        <f>(VLOOKUP($A23,'RevPAR Raw Data'!$B$6:$BE$49,'RevPAR Raw Data'!AY$1,FALSE))/100</f>
        <v>1.5738285762843099E-2</v>
      </c>
      <c r="AD24" s="91">
        <f>(VLOOKUP($A23,'RevPAR Raw Data'!$B$6:$BE$49,'RevPAR Raw Data'!BA$1,FALSE))/100</f>
        <v>6.7051919284550399E-2</v>
      </c>
      <c r="AE24" s="91">
        <f>(VLOOKUP($A23,'RevPAR Raw Data'!$B$6:$BE$49,'RevPAR Raw Data'!BB$1,FALSE))/100</f>
        <v>3.4918601035191101E-2</v>
      </c>
      <c r="AF24" s="90">
        <f>(VLOOKUP($A23,'RevPAR Raw Data'!$B$6:$BE$49,'RevPAR Raw Data'!BC$1,FALSE))/100</f>
        <v>5.1155940857016101E-2</v>
      </c>
      <c r="AG24" s="92">
        <f>(VLOOKUP($A23,'RevPAR Raw Data'!$B$6:$BE$49,'RevPAR Raw Data'!BE$1,FALSE))/100</f>
        <v>2.8633903971087001E-2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0.48293995798809597</v>
      </c>
      <c r="C26" s="99">
        <f>(VLOOKUP($A26,'Occupancy Raw Data'!$B$8:$BE$51,'Occupancy Raw Data'!AH$3,FALSE))/100</f>
        <v>0.51526578363869702</v>
      </c>
      <c r="D26" s="99">
        <f>(VLOOKUP($A26,'Occupancy Raw Data'!$B$8:$BE$51,'Occupancy Raw Data'!AI$3,FALSE))/100</f>
        <v>0.53425137122184596</v>
      </c>
      <c r="E26" s="99">
        <f>(VLOOKUP($A26,'Occupancy Raw Data'!$B$8:$BE$51,'Occupancy Raw Data'!AJ$3,FALSE))/100</f>
        <v>0.569624872281418</v>
      </c>
      <c r="F26" s="99">
        <f>(VLOOKUP($A26,'Occupancy Raw Data'!$B$8:$BE$51,'Occupancy Raw Data'!AK$3,FALSE))/100</f>
        <v>0.58741687084354199</v>
      </c>
      <c r="G26" s="100">
        <f>(VLOOKUP($A26,'Occupancy Raw Data'!$B$8:$BE$51,'Occupancy Raw Data'!AL$3,FALSE))/100</f>
        <v>0.53789819510173997</v>
      </c>
      <c r="H26" s="99">
        <f>(VLOOKUP($A26,'Occupancy Raw Data'!$B$8:$BE$51,'Occupancy Raw Data'!AN$3,FALSE))/100</f>
        <v>0.665106171975265</v>
      </c>
      <c r="I26" s="99">
        <f>(VLOOKUP($A26,'Occupancy Raw Data'!$B$8:$BE$51,'Occupancy Raw Data'!AO$3,FALSE))/100</f>
        <v>0.65960068836775099</v>
      </c>
      <c r="J26" s="100">
        <f>(VLOOKUP($A26,'Occupancy Raw Data'!$B$8:$BE$51,'Occupancy Raw Data'!AP$3,FALSE))/100</f>
        <v>0.66235343017150794</v>
      </c>
      <c r="K26" s="94">
        <f>(VLOOKUP($A26,'Occupancy Raw Data'!$B$8:$BE$51,'Occupancy Raw Data'!AR$3,FALSE))/100</f>
        <v>0.57346468835309505</v>
      </c>
      <c r="M26" s="121">
        <f>VLOOKUP($A26,'ADR Raw Data'!$B$6:$BE$49,'ADR Raw Data'!AG$1,FALSE)</f>
        <v>62.868075815927298</v>
      </c>
      <c r="N26" s="122">
        <f>VLOOKUP($A26,'ADR Raw Data'!$B$6:$BE$49,'ADR Raw Data'!AH$1,FALSE)</f>
        <v>63.087300062283198</v>
      </c>
      <c r="O26" s="122">
        <f>VLOOKUP($A26,'ADR Raw Data'!$B$6:$BE$49,'ADR Raw Data'!AI$1,FALSE)</f>
        <v>64.053227849224498</v>
      </c>
      <c r="P26" s="122">
        <f>VLOOKUP($A26,'ADR Raw Data'!$B$6:$BE$49,'ADR Raw Data'!AJ$1,FALSE)</f>
        <v>67.493230893017198</v>
      </c>
      <c r="Q26" s="122">
        <f>VLOOKUP($A26,'ADR Raw Data'!$B$6:$BE$49,'ADR Raw Data'!AK$1,FALSE)</f>
        <v>69.038318592035296</v>
      </c>
      <c r="R26" s="123">
        <f>VLOOKUP($A26,'ADR Raw Data'!$B$6:$BE$49,'ADR Raw Data'!AL$1,FALSE)</f>
        <v>65.472657559558598</v>
      </c>
      <c r="S26" s="122">
        <f>VLOOKUP($A26,'ADR Raw Data'!$B$6:$BE$49,'ADR Raw Data'!AN$1,FALSE)</f>
        <v>79.223390367284196</v>
      </c>
      <c r="T26" s="122">
        <f>VLOOKUP($A26,'ADR Raw Data'!$B$6:$BE$49,'ADR Raw Data'!AO$1,FALSE)</f>
        <v>78.166009521861596</v>
      </c>
      <c r="U26" s="123">
        <f>VLOOKUP($A26,'ADR Raw Data'!$B$6:$BE$49,'ADR Raw Data'!AP$1,FALSE)</f>
        <v>78.696897182726403</v>
      </c>
      <c r="V26" s="124">
        <f>VLOOKUP($A26,'ADR Raw Data'!$B$6:$BE$49,'ADR Raw Data'!AR$1,FALSE)</f>
        <v>69.837631915577802</v>
      </c>
      <c r="X26" s="121">
        <f>VLOOKUP($A26,'RevPAR Raw Data'!$B$6:$BE$49,'RevPAR Raw Data'!AG$1,FALSE)</f>
        <v>30.3615058933364</v>
      </c>
      <c r="Y26" s="122">
        <f>VLOOKUP($A26,'RevPAR Raw Data'!$B$6:$BE$49,'RevPAR Raw Data'!AH$1,FALSE)</f>
        <v>32.506727104242003</v>
      </c>
      <c r="Z26" s="122">
        <f>VLOOKUP($A26,'RevPAR Raw Data'!$B$6:$BE$49,'RevPAR Raw Data'!AI$1,FALSE)</f>
        <v>34.220524809633503</v>
      </c>
      <c r="AA26" s="122">
        <f>VLOOKUP($A26,'RevPAR Raw Data'!$B$6:$BE$49,'RevPAR Raw Data'!AJ$1,FALSE)</f>
        <v>38.445823027295198</v>
      </c>
      <c r="AB26" s="122">
        <f>VLOOKUP($A26,'RevPAR Raw Data'!$B$6:$BE$49,'RevPAR Raw Data'!AK$1,FALSE)</f>
        <v>40.554273075632899</v>
      </c>
      <c r="AC26" s="123">
        <f>VLOOKUP($A26,'RevPAR Raw Data'!$B$6:$BE$49,'RevPAR Raw Data'!AL$1,FALSE)</f>
        <v>35.217624329800898</v>
      </c>
      <c r="AD26" s="122">
        <f>VLOOKUP($A26,'RevPAR Raw Data'!$B$6:$BE$49,'RevPAR Raw Data'!AN$1,FALSE)</f>
        <v>52.691965898086501</v>
      </c>
      <c r="AE26" s="122">
        <f>VLOOKUP($A26,'RevPAR Raw Data'!$B$6:$BE$49,'RevPAR Raw Data'!AO$1,FALSE)</f>
        <v>51.558353687580201</v>
      </c>
      <c r="AF26" s="123">
        <f>VLOOKUP($A26,'RevPAR Raw Data'!$B$6:$BE$49,'RevPAR Raw Data'!AP$1,FALSE)</f>
        <v>52.125159792833301</v>
      </c>
      <c r="AG26" s="124">
        <f>VLOOKUP($A26,'RevPAR Raw Data'!$B$6:$BE$49,'RevPAR Raw Data'!AR$1,FALSE)</f>
        <v>40.049415821784997</v>
      </c>
    </row>
    <row r="27" spans="1:33" x14ac:dyDescent="0.2">
      <c r="A27" s="101" t="s">
        <v>121</v>
      </c>
      <c r="B27" s="89">
        <f>(VLOOKUP($A26,'Occupancy Raw Data'!$B$8:$BE$51,'Occupancy Raw Data'!AT$3,FALSE))/100</f>
        <v>4.8501473168287207E-2</v>
      </c>
      <c r="C27" s="90">
        <f>(VLOOKUP($A26,'Occupancy Raw Data'!$B$8:$BE$51,'Occupancy Raw Data'!AU$3,FALSE))/100</f>
        <v>3.8165692125578098E-2</v>
      </c>
      <c r="D27" s="90">
        <f>(VLOOKUP($A26,'Occupancy Raw Data'!$B$8:$BE$51,'Occupancy Raw Data'!AV$3,FALSE))/100</f>
        <v>3.4256051990246499E-2</v>
      </c>
      <c r="E27" s="90">
        <f>(VLOOKUP($A26,'Occupancy Raw Data'!$B$8:$BE$51,'Occupancy Raw Data'!AW$3,FALSE))/100</f>
        <v>5.14526017332292E-2</v>
      </c>
      <c r="F27" s="90">
        <f>(VLOOKUP($A26,'Occupancy Raw Data'!$B$8:$BE$51,'Occupancy Raw Data'!AX$3,FALSE))/100</f>
        <v>6.2224057911195001E-2</v>
      </c>
      <c r="G27" s="90">
        <f>(VLOOKUP($A26,'Occupancy Raw Data'!$B$8:$BE$51,'Occupancy Raw Data'!AY$3,FALSE))/100</f>
        <v>4.7225542828119998E-2</v>
      </c>
      <c r="H27" s="91">
        <f>(VLOOKUP($A26,'Occupancy Raw Data'!$B$8:$BE$51,'Occupancy Raw Data'!BA$3,FALSE))/100</f>
        <v>6.7080827560176692E-2</v>
      </c>
      <c r="I27" s="91">
        <f>(VLOOKUP($A26,'Occupancy Raw Data'!$B$8:$BE$51,'Occupancy Raw Data'!BB$3,FALSE))/100</f>
        <v>5.60844048870194E-2</v>
      </c>
      <c r="J27" s="90">
        <f>(VLOOKUP($A26,'Occupancy Raw Data'!$B$8:$BE$51,'Occupancy Raw Data'!BC$3,FALSE))/100</f>
        <v>6.1576990016039501E-2</v>
      </c>
      <c r="K27" s="92">
        <f>(VLOOKUP($A26,'Occupancy Raw Data'!$B$8:$BE$51,'Occupancy Raw Data'!BE$3,FALSE))/100</f>
        <v>5.1944573067816607E-2</v>
      </c>
      <c r="M27" s="89">
        <f>(VLOOKUP($A26,'ADR Raw Data'!$B$6:$BE$49,'ADR Raw Data'!AT$1,FALSE))/100</f>
        <v>-1.89165816292516E-2</v>
      </c>
      <c r="N27" s="90">
        <f>(VLOOKUP($A26,'ADR Raw Data'!$B$6:$BE$49,'ADR Raw Data'!AU$1,FALSE))/100</f>
        <v>-2.4201237581049102E-2</v>
      </c>
      <c r="O27" s="90">
        <f>(VLOOKUP($A26,'ADR Raw Data'!$B$6:$BE$49,'ADR Raw Data'!AV$1,FALSE))/100</f>
        <v>-2.13599786034325E-2</v>
      </c>
      <c r="P27" s="90">
        <f>(VLOOKUP($A26,'ADR Raw Data'!$B$6:$BE$49,'ADR Raw Data'!AW$1,FALSE))/100</f>
        <v>-1.84410578874721E-4</v>
      </c>
      <c r="Q27" s="90">
        <f>(VLOOKUP($A26,'ADR Raw Data'!$B$6:$BE$49,'ADR Raw Data'!AX$1,FALSE))/100</f>
        <v>-2.44624336964414E-2</v>
      </c>
      <c r="R27" s="90">
        <f>(VLOOKUP($A26,'ADR Raw Data'!$B$6:$BE$49,'ADR Raw Data'!AY$1,FALSE))/100</f>
        <v>-1.7354111622045101E-2</v>
      </c>
      <c r="S27" s="91">
        <f>(VLOOKUP($A26,'ADR Raw Data'!$B$6:$BE$49,'ADR Raw Data'!BA$1,FALSE))/100</f>
        <v>-2.8251945770279899E-2</v>
      </c>
      <c r="T27" s="91">
        <f>(VLOOKUP($A26,'ADR Raw Data'!$B$6:$BE$49,'ADR Raw Data'!BB$1,FALSE))/100</f>
        <v>-1.51798311497308E-2</v>
      </c>
      <c r="U27" s="90">
        <f>(VLOOKUP($A26,'ADR Raw Data'!$B$6:$BE$49,'ADR Raw Data'!BC$1,FALSE))/100</f>
        <v>-2.1762739123790901E-2</v>
      </c>
      <c r="V27" s="92">
        <f>(VLOOKUP($A26,'ADR Raw Data'!$B$6:$BE$49,'ADR Raw Data'!BE$1,FALSE))/100</f>
        <v>-1.8402147130988498E-2</v>
      </c>
      <c r="X27" s="89">
        <f>(VLOOKUP($A26,'RevPAR Raw Data'!$B$6:$BE$49,'RevPAR Raw Data'!AT$1,FALSE))/100</f>
        <v>2.8667409462708703E-2</v>
      </c>
      <c r="Y27" s="90">
        <f>(VLOOKUP($A26,'RevPAR Raw Data'!$B$6:$BE$49,'RevPAR Raw Data'!AU$1,FALSE))/100</f>
        <v>1.3040797561952699E-2</v>
      </c>
      <c r="Z27" s="90">
        <f>(VLOOKUP($A26,'RevPAR Raw Data'!$B$6:$BE$49,'RevPAR Raw Data'!AV$1,FALSE))/100</f>
        <v>1.21643648492641E-2</v>
      </c>
      <c r="AA27" s="90">
        <f>(VLOOKUP($A26,'RevPAR Raw Data'!$B$6:$BE$49,'RevPAR Raw Data'!AW$1,FALSE))/100</f>
        <v>5.1258702750284303E-2</v>
      </c>
      <c r="AB27" s="90">
        <f>(VLOOKUP($A26,'RevPAR Raw Data'!$B$6:$BE$49,'RevPAR Raw Data'!AX$1,FALSE))/100</f>
        <v>3.6239472323777305E-2</v>
      </c>
      <c r="AC27" s="90">
        <f>(VLOOKUP($A26,'RevPAR Raw Data'!$B$6:$BE$49,'RevPAR Raw Data'!AY$1,FALSE))/100</f>
        <v>2.9051873864424E-2</v>
      </c>
      <c r="AD27" s="91">
        <f>(VLOOKUP($A26,'RevPAR Raw Data'!$B$6:$BE$49,'RevPAR Raw Data'!BA$1,FALSE))/100</f>
        <v>3.6933717887441202E-2</v>
      </c>
      <c r="AE27" s="91">
        <f>(VLOOKUP($A26,'RevPAR Raw Data'!$B$6:$BE$49,'RevPAR Raw Data'!BB$1,FALSE))/100</f>
        <v>4.0053221940970406E-2</v>
      </c>
      <c r="AF27" s="90">
        <f>(VLOOKUP($A26,'RevPAR Raw Data'!$B$6:$BE$49,'RevPAR Raw Data'!BC$1,FALSE))/100</f>
        <v>3.8474166922501198E-2</v>
      </c>
      <c r="AG27" s="92">
        <f>(VLOOKUP($A26,'RevPAR Raw Data'!$B$6:$BE$49,'RevPAR Raw Data'!BE$1,FALSE))/100</f>
        <v>3.2586534260577699E-2</v>
      </c>
    </row>
    <row r="28" spans="1:33" x14ac:dyDescent="0.2">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0.47847224332290095</v>
      </c>
      <c r="C29" s="118">
        <f>(VLOOKUP($A29,'Occupancy Raw Data'!$B$8:$BE$45,'Occupancy Raw Data'!AH$3,FALSE))/100</f>
        <v>0.62832335693233199</v>
      </c>
      <c r="D29" s="118">
        <f>(VLOOKUP($A29,'Occupancy Raw Data'!$B$8:$BE$45,'Occupancy Raw Data'!AI$3,FALSE))/100</f>
        <v>0.69064294612743393</v>
      </c>
      <c r="E29" s="118">
        <f>(VLOOKUP($A29,'Occupancy Raw Data'!$B$8:$BE$45,'Occupancy Raw Data'!AJ$3,FALSE))/100</f>
        <v>0.70285770714958506</v>
      </c>
      <c r="F29" s="118">
        <f>(VLOOKUP($A29,'Occupancy Raw Data'!$B$8:$BE$45,'Occupancy Raw Data'!AK$3,FALSE))/100</f>
        <v>0.69650820617055398</v>
      </c>
      <c r="G29" s="119">
        <f>(VLOOKUP($A29,'Occupancy Raw Data'!$B$8:$BE$45,'Occupancy Raw Data'!AL$3,FALSE))/100</f>
        <v>0.63937894500233805</v>
      </c>
      <c r="H29" s="99">
        <f>(VLOOKUP($A29,'Occupancy Raw Data'!$B$8:$BE$45,'Occupancy Raw Data'!AN$3,FALSE))/100</f>
        <v>0.7814595152140269</v>
      </c>
      <c r="I29" s="99">
        <f>(VLOOKUP($A29,'Occupancy Raw Data'!$B$8:$BE$45,'Occupancy Raw Data'!AO$3,FALSE))/100</f>
        <v>0.77907805721566603</v>
      </c>
      <c r="J29" s="119">
        <f>(VLOOKUP($A29,'Occupancy Raw Data'!$B$8:$BE$45,'Occupancy Raw Data'!AP$3,FALSE))/100</f>
        <v>0.78026878621484597</v>
      </c>
      <c r="K29" s="120">
        <f>(VLOOKUP($A29,'Occupancy Raw Data'!$B$8:$BE$45,'Occupancy Raw Data'!AR$3,FALSE))/100</f>
        <v>0.67966950501663503</v>
      </c>
      <c r="M29" s="121">
        <f>VLOOKUP($A29,'ADR Raw Data'!$B$6:$BE$43,'ADR Raw Data'!AG$1,FALSE)</f>
        <v>108.21112084841501</v>
      </c>
      <c r="N29" s="122">
        <f>VLOOKUP($A29,'ADR Raw Data'!$B$6:$BE$43,'ADR Raw Data'!AH$1,FALSE)</f>
        <v>117.01856350117799</v>
      </c>
      <c r="O29" s="122">
        <f>VLOOKUP($A29,'ADR Raw Data'!$B$6:$BE$43,'ADR Raw Data'!AI$1,FALSE)</f>
        <v>122.00681177751601</v>
      </c>
      <c r="P29" s="122">
        <f>VLOOKUP($A29,'ADR Raw Data'!$B$6:$BE$43,'ADR Raw Data'!AJ$1,FALSE)</f>
        <v>124.265247441287</v>
      </c>
      <c r="Q29" s="122">
        <f>VLOOKUP($A29,'ADR Raw Data'!$B$6:$BE$43,'ADR Raw Data'!AK$1,FALSE)</f>
        <v>134.80766246352101</v>
      </c>
      <c r="R29" s="123">
        <f>VLOOKUP($A29,'ADR Raw Data'!$B$6:$BE$43,'ADR Raw Data'!AL$1,FALSE)</f>
        <v>122.251426820433</v>
      </c>
      <c r="S29" s="122">
        <f>VLOOKUP($A29,'ADR Raw Data'!$B$6:$BE$43,'ADR Raw Data'!AN$1,FALSE)</f>
        <v>167.10467288449701</v>
      </c>
      <c r="T29" s="122">
        <f>VLOOKUP($A29,'ADR Raw Data'!$B$6:$BE$43,'ADR Raw Data'!AO$1,FALSE)</f>
        <v>163.21743591990099</v>
      </c>
      <c r="U29" s="123">
        <f>VLOOKUP($A29,'ADR Raw Data'!$B$6:$BE$43,'ADR Raw Data'!AP$1,FALSE)</f>
        <v>165.16402046073</v>
      </c>
      <c r="V29" s="124">
        <f>VLOOKUP($A29,'ADR Raw Data'!$B$6:$BE$43,'ADR Raw Data'!AR$1,FALSE)</f>
        <v>136.33960505468701</v>
      </c>
      <c r="X29" s="121">
        <f>VLOOKUP($A29,'RevPAR Raw Data'!$B$6:$BE$43,'RevPAR Raw Data'!AG$1,FALSE)</f>
        <v>51.776017744826902</v>
      </c>
      <c r="Y29" s="122">
        <f>VLOOKUP($A29,'RevPAR Raw Data'!$B$6:$BE$43,'RevPAR Raw Data'!AH$1,FALSE)</f>
        <v>73.525496642459899</v>
      </c>
      <c r="Z29" s="122">
        <f>VLOOKUP($A29,'RevPAR Raw Data'!$B$6:$BE$43,'RevPAR Raw Data'!AI$1,FALSE)</f>
        <v>84.263143933639199</v>
      </c>
      <c r="AA29" s="122">
        <f>VLOOKUP($A29,'RevPAR Raw Data'!$B$6:$BE$43,'RevPAR Raw Data'!AJ$1,FALSE)</f>
        <v>87.340786894959095</v>
      </c>
      <c r="AB29" s="122">
        <f>VLOOKUP($A29,'RevPAR Raw Data'!$B$6:$BE$43,'RevPAR Raw Data'!AK$1,FALSE)</f>
        <v>93.894643160513297</v>
      </c>
      <c r="AC29" s="123">
        <f>VLOOKUP($A29,'RevPAR Raw Data'!$B$6:$BE$43,'RevPAR Raw Data'!AL$1,FALSE)</f>
        <v>78.164988305479099</v>
      </c>
      <c r="AD29" s="122">
        <f>VLOOKUP($A29,'RevPAR Raw Data'!$B$6:$BE$43,'RevPAR Raw Data'!AN$1,FALSE)</f>
        <v>130.58553666231799</v>
      </c>
      <c r="AE29" s="122">
        <f>VLOOKUP($A29,'RevPAR Raw Data'!$B$6:$BE$43,'RevPAR Raw Data'!AO$1,FALSE)</f>
        <v>127.15912288019901</v>
      </c>
      <c r="AF29" s="123">
        <f>VLOOKUP($A29,'RevPAR Raw Data'!$B$6:$BE$43,'RevPAR Raw Data'!AP$1,FALSE)</f>
        <v>128.87232977125799</v>
      </c>
      <c r="AG29" s="124">
        <f>VLOOKUP($A29,'RevPAR Raw Data'!$B$6:$BE$43,'RevPAR Raw Data'!AR$1,FALSE)</f>
        <v>92.665871881682804</v>
      </c>
    </row>
    <row r="30" spans="1:33" x14ac:dyDescent="0.2">
      <c r="A30" s="101" t="s">
        <v>121</v>
      </c>
      <c r="B30" s="89">
        <f>(VLOOKUP($A29,'Occupancy Raw Data'!$B$8:$BE$51,'Occupancy Raw Data'!AT$3,FALSE))/100</f>
        <v>2.99568291093095E-3</v>
      </c>
      <c r="C30" s="90">
        <f>(VLOOKUP($A29,'Occupancy Raw Data'!$B$8:$BE$51,'Occupancy Raw Data'!AU$3,FALSE))/100</f>
        <v>1.4977771181367701E-2</v>
      </c>
      <c r="D30" s="90">
        <f>(VLOOKUP($A29,'Occupancy Raw Data'!$B$8:$BE$51,'Occupancy Raw Data'!AV$3,FALSE))/100</f>
        <v>1.9834618155479E-2</v>
      </c>
      <c r="E30" s="90">
        <f>(VLOOKUP($A29,'Occupancy Raw Data'!$B$8:$BE$51,'Occupancy Raw Data'!AW$3,FALSE))/100</f>
        <v>2.5453783170205999E-2</v>
      </c>
      <c r="F30" s="90">
        <f>(VLOOKUP($A29,'Occupancy Raw Data'!$B$8:$BE$51,'Occupancy Raw Data'!AX$3,FALSE))/100</f>
        <v>5.2701263916836202E-2</v>
      </c>
      <c r="G30" s="90">
        <f>(VLOOKUP($A29,'Occupancy Raw Data'!$B$8:$BE$51,'Occupancy Raw Data'!AY$3,FALSE))/100</f>
        <v>2.4552108094199002E-2</v>
      </c>
      <c r="H30" s="91">
        <f>(VLOOKUP($A29,'Occupancy Raw Data'!$B$8:$BE$51,'Occupancy Raw Data'!BA$3,FALSE))/100</f>
        <v>5.6428835990813601E-2</v>
      </c>
      <c r="I30" s="91">
        <f>(VLOOKUP($A29,'Occupancy Raw Data'!$B$8:$BE$51,'Occupancy Raw Data'!BB$3,FALSE))/100</f>
        <v>2.2273121968475904E-2</v>
      </c>
      <c r="J30" s="90">
        <f>(VLOOKUP($A29,'Occupancy Raw Data'!$B$8:$BE$51,'Occupancy Raw Data'!BC$3,FALSE))/100</f>
        <v>3.9096423369408002E-2</v>
      </c>
      <c r="K30" s="92">
        <f>(VLOOKUP($A29,'Occupancy Raw Data'!$B$8:$BE$51,'Occupancy Raw Data'!BE$3,FALSE))/100</f>
        <v>2.9350133189921902E-2</v>
      </c>
      <c r="M30" s="89">
        <f>(VLOOKUP($A29,'ADR Raw Data'!$B$6:$BE$49,'ADR Raw Data'!AT$1,FALSE))/100</f>
        <v>-2.2055739418336603E-2</v>
      </c>
      <c r="N30" s="90">
        <f>(VLOOKUP($A29,'ADR Raw Data'!$B$6:$BE$49,'ADR Raw Data'!AU$1,FALSE))/100</f>
        <v>7.0898194235437494E-3</v>
      </c>
      <c r="O30" s="90">
        <f>(VLOOKUP($A29,'ADR Raw Data'!$B$6:$BE$49,'ADR Raw Data'!AV$1,FALSE))/100</f>
        <v>1.4157476384406899E-2</v>
      </c>
      <c r="P30" s="90">
        <f>(VLOOKUP($A29,'ADR Raw Data'!$B$6:$BE$49,'ADR Raw Data'!AW$1,FALSE))/100</f>
        <v>3.6849328859774799E-3</v>
      </c>
      <c r="Q30" s="90">
        <f>(VLOOKUP($A29,'ADR Raw Data'!$B$6:$BE$49,'ADR Raw Data'!AX$1,FALSE))/100</f>
        <v>2.09676538753613E-2</v>
      </c>
      <c r="R30" s="90">
        <f>(VLOOKUP($A29,'ADR Raw Data'!$B$6:$BE$49,'ADR Raw Data'!AY$1,FALSE))/100</f>
        <v>8.0995170751175603E-3</v>
      </c>
      <c r="S30" s="91">
        <f>(VLOOKUP($A29,'ADR Raw Data'!$B$6:$BE$49,'ADR Raw Data'!BA$1,FALSE))/100</f>
        <v>-5.1360914778146001E-3</v>
      </c>
      <c r="T30" s="91">
        <f>(VLOOKUP($A29,'ADR Raw Data'!$B$6:$BE$49,'ADR Raw Data'!BB$1,FALSE))/100</f>
        <v>-1.2053044930423499E-2</v>
      </c>
      <c r="U30" s="90">
        <f>(VLOOKUP($A29,'ADR Raw Data'!$B$6:$BE$49,'ADR Raw Data'!BC$1,FALSE))/100</f>
        <v>-8.4257506464342994E-3</v>
      </c>
      <c r="V30" s="92">
        <f>(VLOOKUP($A29,'ADR Raw Data'!$B$6:$BE$49,'ADR Raw Data'!BE$1,FALSE))/100</f>
        <v>2.6199469665969897E-3</v>
      </c>
      <c r="X30" s="89">
        <f>(VLOOKUP($A29,'RevPAR Raw Data'!$B$6:$BE$49,'RevPAR Raw Data'!AT$1,FALSE))/100</f>
        <v>-1.9126128509069199E-2</v>
      </c>
      <c r="Y30" s="90">
        <f>(VLOOKUP($A29,'RevPAR Raw Data'!$B$6:$BE$49,'RevPAR Raw Data'!AU$1,FALSE))/100</f>
        <v>2.2173780297954502E-2</v>
      </c>
      <c r="Z30" s="90">
        <f>(VLOOKUP($A29,'RevPAR Raw Data'!$B$6:$BE$49,'RevPAR Raw Data'!AV$1,FALSE))/100</f>
        <v>3.4272902678015804E-2</v>
      </c>
      <c r="AA30" s="90">
        <f>(VLOOKUP($A29,'RevPAR Raw Data'!$B$6:$BE$49,'RevPAR Raw Data'!AW$1,FALSE))/100</f>
        <v>2.9232511538859904E-2</v>
      </c>
      <c r="AB30" s="90">
        <f>(VLOOKUP($A29,'RevPAR Raw Data'!$B$6:$BE$49,'RevPAR Raw Data'!AX$1,FALSE))/100</f>
        <v>7.4773939652799798E-2</v>
      </c>
      <c r="AC30" s="90">
        <f>(VLOOKUP($A29,'RevPAR Raw Data'!$B$6:$BE$49,'RevPAR Raw Data'!AY$1,FALSE))/100</f>
        <v>3.28504853880556E-2</v>
      </c>
      <c r="AD30" s="91">
        <f>(VLOOKUP($A29,'RevPAR Raw Data'!$B$6:$BE$49,'RevPAR Raw Data'!BA$1,FALSE))/100</f>
        <v>5.1002920849363503E-2</v>
      </c>
      <c r="AE30" s="91">
        <f>(VLOOKUP($A29,'RevPAR Raw Data'!$B$6:$BE$49,'RevPAR Raw Data'!BB$1,FALSE))/100</f>
        <v>9.9516180982255394E-3</v>
      </c>
      <c r="AF30" s="90">
        <f>(VLOOKUP($A29,'RevPAR Raw Data'!$B$6:$BE$49,'RevPAR Raw Data'!BC$1,FALSE))/100</f>
        <v>3.0341256008495597E-2</v>
      </c>
      <c r="AG30" s="92">
        <f>(VLOOKUP($A29,'RevPAR Raw Data'!$B$6:$BE$49,'RevPAR Raw Data'!BE$1,FALSE))/100</f>
        <v>3.2046975948939099E-2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0.44683346364347104</v>
      </c>
      <c r="C32" s="118">
        <f>(VLOOKUP($A32,'Occupancy Raw Data'!$B$8:$BE$45,'Occupancy Raw Data'!AH$3,FALSE))/100</f>
        <v>0.60066458170445602</v>
      </c>
      <c r="D32" s="118">
        <f>(VLOOKUP($A32,'Occupancy Raw Data'!$B$8:$BE$45,'Occupancy Raw Data'!AI$3,FALSE))/100</f>
        <v>0.66223612197028903</v>
      </c>
      <c r="E32" s="118">
        <f>(VLOOKUP($A32,'Occupancy Raw Data'!$B$8:$BE$45,'Occupancy Raw Data'!AJ$3,FALSE))/100</f>
        <v>0.67885066458170396</v>
      </c>
      <c r="F32" s="118">
        <f>(VLOOKUP($A32,'Occupancy Raw Data'!$B$8:$BE$45,'Occupancy Raw Data'!AK$3,FALSE))/100</f>
        <v>0.64093041438623899</v>
      </c>
      <c r="G32" s="119">
        <f>(VLOOKUP($A32,'Occupancy Raw Data'!$B$8:$BE$45,'Occupancy Raw Data'!AL$3,FALSE))/100</f>
        <v>0.60590304925723204</v>
      </c>
      <c r="H32" s="99">
        <f>(VLOOKUP($A32,'Occupancy Raw Data'!$B$8:$BE$45,'Occupancy Raw Data'!AN$3,FALSE))/100</f>
        <v>0.70856137607505798</v>
      </c>
      <c r="I32" s="99">
        <f>(VLOOKUP($A32,'Occupancy Raw Data'!$B$8:$BE$45,'Occupancy Raw Data'!AO$3,FALSE))/100</f>
        <v>0.72634870992963196</v>
      </c>
      <c r="J32" s="119">
        <f>(VLOOKUP($A32,'Occupancy Raw Data'!$B$8:$BE$45,'Occupancy Raw Data'!AP$3,FALSE))/100</f>
        <v>0.71745504300234497</v>
      </c>
      <c r="K32" s="120">
        <f>(VLOOKUP($A32,'Occupancy Raw Data'!$B$8:$BE$45,'Occupancy Raw Data'!AR$3,FALSE))/100</f>
        <v>0.63777504747012104</v>
      </c>
      <c r="M32" s="121">
        <f>VLOOKUP($A32,'ADR Raw Data'!$B$6:$BE$43,'ADR Raw Data'!AG$1,FALSE)</f>
        <v>106.90598425196799</v>
      </c>
      <c r="N32" s="122">
        <f>VLOOKUP($A32,'ADR Raw Data'!$B$6:$BE$43,'ADR Raw Data'!AH$1,FALSE)</f>
        <v>115.284308493328</v>
      </c>
      <c r="O32" s="122">
        <f>VLOOKUP($A32,'ADR Raw Data'!$B$6:$BE$43,'ADR Raw Data'!AI$1,FALSE)</f>
        <v>116.242246162927</v>
      </c>
      <c r="P32" s="122">
        <f>VLOOKUP($A32,'ADR Raw Data'!$B$6:$BE$43,'ADR Raw Data'!AJ$1,FALSE)</f>
        <v>117.92750071983799</v>
      </c>
      <c r="Q32" s="122">
        <f>VLOOKUP($A32,'ADR Raw Data'!$B$6:$BE$43,'ADR Raw Data'!AK$1,FALSE)</f>
        <v>121.912888075632</v>
      </c>
      <c r="R32" s="123">
        <f>VLOOKUP($A32,'ADR Raw Data'!$B$6:$BE$43,'ADR Raw Data'!AL$1,FALSE)</f>
        <v>116.252600812955</v>
      </c>
      <c r="S32" s="122">
        <f>VLOOKUP($A32,'ADR Raw Data'!$B$6:$BE$43,'ADR Raw Data'!AN$1,FALSE)</f>
        <v>150.05341793103401</v>
      </c>
      <c r="T32" s="122">
        <f>VLOOKUP($A32,'ADR Raw Data'!$B$6:$BE$43,'ADR Raw Data'!AO$1,FALSE)</f>
        <v>148.75706673842799</v>
      </c>
      <c r="U32" s="123">
        <f>VLOOKUP($A32,'ADR Raw Data'!$B$6:$BE$43,'ADR Raw Data'!AP$1,FALSE)</f>
        <v>149.39720746492301</v>
      </c>
      <c r="V32" s="124">
        <f>VLOOKUP($A32,'ADR Raw Data'!$B$6:$BE$43,'ADR Raw Data'!AR$1,FALSE)</f>
        <v>126.90560245183801</v>
      </c>
      <c r="X32" s="121">
        <f>VLOOKUP($A32,'RevPAR Raw Data'!$B$6:$BE$43,'RevPAR Raw Data'!AG$1,FALSE)</f>
        <v>47.769171227521497</v>
      </c>
      <c r="Y32" s="122">
        <f>VLOOKUP($A32,'RevPAR Raw Data'!$B$6:$BE$43,'RevPAR Raw Data'!AH$1,FALSE)</f>
        <v>69.247200938232893</v>
      </c>
      <c r="Z32" s="122">
        <f>VLOOKUP($A32,'RevPAR Raw Data'!$B$6:$BE$43,'RevPAR Raw Data'!AI$1,FALSE)</f>
        <v>76.979814308053093</v>
      </c>
      <c r="AA32" s="122">
        <f>VLOOKUP($A32,'RevPAR Raw Data'!$B$6:$BE$43,'RevPAR Raw Data'!AJ$1,FALSE)</f>
        <v>80.055162236121902</v>
      </c>
      <c r="AB32" s="122">
        <f>VLOOKUP($A32,'RevPAR Raw Data'!$B$6:$BE$43,'RevPAR Raw Data'!AK$1,FALSE)</f>
        <v>78.137677873338504</v>
      </c>
      <c r="AC32" s="123">
        <f>VLOOKUP($A32,'RevPAR Raw Data'!$B$6:$BE$43,'RevPAR Raw Data'!AL$1,FALSE)</f>
        <v>70.437805316653595</v>
      </c>
      <c r="AD32" s="122">
        <f>VLOOKUP($A32,'RevPAR Raw Data'!$B$6:$BE$43,'RevPAR Raw Data'!AN$1,FALSE)</f>
        <v>106.322056293979</v>
      </c>
      <c r="AE32" s="122">
        <f>VLOOKUP($A32,'RevPAR Raw Data'!$B$6:$BE$43,'RevPAR Raw Data'!AO$1,FALSE)</f>
        <v>108.049503518373</v>
      </c>
      <c r="AF32" s="123">
        <f>VLOOKUP($A32,'RevPAR Raw Data'!$B$6:$BE$43,'RevPAR Raw Data'!AP$1,FALSE)</f>
        <v>107.18577990617599</v>
      </c>
      <c r="AG32" s="124">
        <f>VLOOKUP($A32,'RevPAR Raw Data'!$B$6:$BE$43,'RevPAR Raw Data'!AR$1,FALSE)</f>
        <v>80.937226627945904</v>
      </c>
    </row>
    <row r="33" spans="1:33" x14ac:dyDescent="0.2">
      <c r="A33" s="101" t="s">
        <v>121</v>
      </c>
      <c r="B33" s="89">
        <f>(VLOOKUP($A32,'Occupancy Raw Data'!$B$8:$BE$51,'Occupancy Raw Data'!AT$3,FALSE))/100</f>
        <v>6.8723702664796604E-2</v>
      </c>
      <c r="C33" s="90">
        <f>(VLOOKUP($A32,'Occupancy Raw Data'!$B$8:$BE$51,'Occupancy Raw Data'!AU$3,FALSE))/100</f>
        <v>0</v>
      </c>
      <c r="D33" s="90">
        <f>(VLOOKUP($A32,'Occupancy Raw Data'!$B$8:$BE$51,'Occupancy Raw Data'!AV$3,FALSE))/100</f>
        <v>2.69778720824492E-2</v>
      </c>
      <c r="E33" s="90">
        <f>(VLOOKUP($A32,'Occupancy Raw Data'!$B$8:$BE$51,'Occupancy Raw Data'!AW$3,FALSE))/100</f>
        <v>3.6097852028639597E-2</v>
      </c>
      <c r="F33" s="90">
        <f>(VLOOKUP($A32,'Occupancy Raw Data'!$B$8:$BE$51,'Occupancy Raw Data'!AX$3,FALSE))/100</f>
        <v>4.6934865900383101E-2</v>
      </c>
      <c r="G33" s="90">
        <f>(VLOOKUP($A32,'Occupancy Raw Data'!$B$8:$BE$51,'Occupancy Raw Data'!AY$3,FALSE))/100</f>
        <v>3.3611203734578099E-2</v>
      </c>
      <c r="H33" s="91">
        <f>(VLOOKUP($A32,'Occupancy Raw Data'!$B$8:$BE$51,'Occupancy Raw Data'!BA$3,FALSE))/100</f>
        <v>7.3755924170616105E-2</v>
      </c>
      <c r="I33" s="91">
        <f>(VLOOKUP($A32,'Occupancy Raw Data'!$B$8:$BE$51,'Occupancy Raw Data'!BB$3,FALSE))/100</f>
        <v>0.155832037325038</v>
      </c>
      <c r="J33" s="90">
        <f>(VLOOKUP($A32,'Occupancy Raw Data'!$B$8:$BE$51,'Occupancy Raw Data'!BC$3,FALSE))/100</f>
        <v>0.11379153390987699</v>
      </c>
      <c r="K33" s="92">
        <f>(VLOOKUP($A32,'Occupancy Raw Data'!$B$8:$BE$51,'Occupancy Raw Data'!BE$3,FALSE))/100</f>
        <v>5.8093208561104399E-2</v>
      </c>
      <c r="M33" s="89">
        <f>(VLOOKUP($A32,'ADR Raw Data'!$B$6:$BE$49,'ADR Raw Data'!AT$1,FALSE))/100</f>
        <v>1.0350719237460499E-2</v>
      </c>
      <c r="N33" s="90">
        <f>(VLOOKUP($A32,'ADR Raw Data'!$B$6:$BE$49,'ADR Raw Data'!AU$1,FALSE))/100</f>
        <v>2.5314957686752102E-2</v>
      </c>
      <c r="O33" s="90">
        <f>(VLOOKUP($A32,'ADR Raw Data'!$B$6:$BE$49,'ADR Raw Data'!AV$1,FALSE))/100</f>
        <v>3.6842174100388099E-2</v>
      </c>
      <c r="P33" s="90">
        <f>(VLOOKUP($A32,'ADR Raw Data'!$B$6:$BE$49,'ADR Raw Data'!AW$1,FALSE))/100</f>
        <v>5.0773384569788797E-2</v>
      </c>
      <c r="Q33" s="90">
        <f>(VLOOKUP($A32,'ADR Raw Data'!$B$6:$BE$49,'ADR Raw Data'!AX$1,FALSE))/100</f>
        <v>1.1983701058446301E-2</v>
      </c>
      <c r="R33" s="90">
        <f>(VLOOKUP($A32,'ADR Raw Data'!$B$6:$BE$49,'ADR Raw Data'!AY$1,FALSE))/100</f>
        <v>2.83138089214027E-2</v>
      </c>
      <c r="S33" s="91">
        <f>(VLOOKUP($A32,'ADR Raw Data'!$B$6:$BE$49,'ADR Raw Data'!BA$1,FALSE))/100</f>
        <v>5.5255385016563394E-2</v>
      </c>
      <c r="T33" s="91">
        <f>(VLOOKUP($A32,'ADR Raw Data'!$B$6:$BE$49,'ADR Raw Data'!BB$1,FALSE))/100</f>
        <v>3.5763236958478897E-2</v>
      </c>
      <c r="U33" s="90">
        <f>(VLOOKUP($A32,'ADR Raw Data'!$B$6:$BE$49,'ADR Raw Data'!BC$1,FALSE))/100</f>
        <v>4.5531796208156797E-2</v>
      </c>
      <c r="V33" s="92">
        <f>(VLOOKUP($A32,'ADR Raw Data'!$B$6:$BE$49,'ADR Raw Data'!BE$1,FALSE))/100</f>
        <v>3.8823993292070196E-2</v>
      </c>
      <c r="X33" s="89">
        <f>(VLOOKUP($A32,'RevPAR Raw Data'!$B$6:$BE$49,'RevPAR Raw Data'!AT$1,FALSE))/100</f>
        <v>7.9785761653499099E-2</v>
      </c>
      <c r="Y33" s="90">
        <f>(VLOOKUP($A32,'RevPAR Raw Data'!$B$6:$BE$49,'RevPAR Raw Data'!AU$1,FALSE))/100</f>
        <v>2.5314957686752102E-2</v>
      </c>
      <c r="Z33" s="90">
        <f>(VLOOKUP($A32,'RevPAR Raw Data'!$B$6:$BE$49,'RevPAR Raw Data'!AV$1,FALSE))/100</f>
        <v>6.4813969642956895E-2</v>
      </c>
      <c r="AA33" s="90">
        <f>(VLOOKUP($A32,'RevPAR Raw Data'!$B$6:$BE$49,'RevPAR Raw Data'!AW$1,FALSE))/100</f>
        <v>8.8704046721621813E-2</v>
      </c>
      <c r="AB33" s="90">
        <f>(VLOOKUP($A32,'RevPAR Raw Data'!$B$6:$BE$49,'RevPAR Raw Data'!AX$1,FALSE))/100</f>
        <v>5.9481020360997901E-2</v>
      </c>
      <c r="AC33" s="90">
        <f>(VLOOKUP($A32,'RevPAR Raw Data'!$B$6:$BE$49,'RevPAR Raw Data'!AY$1,FALSE))/100</f>
        <v>6.2876673856140097E-2</v>
      </c>
      <c r="AD33" s="91">
        <f>(VLOOKUP($A32,'RevPAR Raw Data'!$B$6:$BE$49,'RevPAR Raw Data'!BA$1,FALSE))/100</f>
        <v>0.13308672117447901</v>
      </c>
      <c r="AE33" s="91">
        <f>(VLOOKUP($A32,'RevPAR Raw Data'!$B$6:$BE$49,'RevPAR Raw Data'!BB$1,FALSE))/100</f>
        <v>0.19716833236009498</v>
      </c>
      <c r="AF33" s="90">
        <f>(VLOOKUP($A32,'RevPAR Raw Data'!$B$6:$BE$49,'RevPAR Raw Data'!BC$1,FALSE))/100</f>
        <v>0.164504463050232</v>
      </c>
      <c r="AG33" s="92">
        <f>(VLOOKUP($A32,'RevPAR Raw Data'!$B$6:$BE$49,'RevPAR Raw Data'!BE$1,FALSE))/100</f>
        <v>9.9172612192665793E-2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0.41107671138630797</v>
      </c>
      <c r="C35" s="118">
        <f>(VLOOKUP($A35,'Occupancy Raw Data'!$B$8:$BE$45,'Occupancy Raw Data'!AH$3,FALSE))/100</f>
        <v>0.54729962160302703</v>
      </c>
      <c r="D35" s="118">
        <f>(VLOOKUP($A35,'Occupancy Raw Data'!$B$8:$BE$45,'Occupancy Raw Data'!AI$3,FALSE))/100</f>
        <v>0.601651186790505</v>
      </c>
      <c r="E35" s="118">
        <f>(VLOOKUP($A35,'Occupancy Raw Data'!$B$8:$BE$45,'Occupancy Raw Data'!AJ$3,FALSE))/100</f>
        <v>0.6504987960096309</v>
      </c>
      <c r="F35" s="118">
        <f>(VLOOKUP($A35,'Occupancy Raw Data'!$B$8:$BE$45,'Occupancy Raw Data'!AK$3,FALSE))/100</f>
        <v>0.63153384747215002</v>
      </c>
      <c r="G35" s="119">
        <f>(VLOOKUP($A35,'Occupancy Raw Data'!$B$8:$BE$45,'Occupancy Raw Data'!AL$3,FALSE))/100</f>
        <v>0.568457598570004</v>
      </c>
      <c r="H35" s="99">
        <f>(VLOOKUP($A35,'Occupancy Raw Data'!$B$8:$BE$45,'Occupancy Raw Data'!AN$3,FALSE))/100</f>
        <v>0.714481576692373</v>
      </c>
      <c r="I35" s="99">
        <f>(VLOOKUP($A35,'Occupancy Raw Data'!$B$8:$BE$45,'Occupancy Raw Data'!AO$3,FALSE))/100</f>
        <v>0.6975149957155089</v>
      </c>
      <c r="J35" s="119">
        <f>(VLOOKUP($A35,'Occupancy Raw Data'!$B$8:$BE$45,'Occupancy Raw Data'!AP$3,FALSE))/100</f>
        <v>0.70599828620394112</v>
      </c>
      <c r="K35" s="120">
        <f>(VLOOKUP($A35,'Occupancy Raw Data'!$B$8:$BE$45,'Occupancy Raw Data'!AR$3,FALSE))/100</f>
        <v>0.60783592159171695</v>
      </c>
      <c r="M35" s="121">
        <f>VLOOKUP($A35,'ADR Raw Data'!$B$6:$BE$43,'ADR Raw Data'!AG$1,FALSE)</f>
        <v>105.619895397489</v>
      </c>
      <c r="N35" s="122">
        <f>VLOOKUP($A35,'ADR Raw Data'!$B$6:$BE$43,'ADR Raw Data'!AH$1,FALSE)</f>
        <v>109.1446637335</v>
      </c>
      <c r="O35" s="122">
        <f>VLOOKUP($A35,'ADR Raw Data'!$B$6:$BE$43,'ADR Raw Data'!AI$1,FALSE)</f>
        <v>110.269070897655</v>
      </c>
      <c r="P35" s="122">
        <f>VLOOKUP($A35,'ADR Raw Data'!$B$6:$BE$43,'ADR Raw Data'!AJ$1,FALSE)</f>
        <v>117.574595452141</v>
      </c>
      <c r="Q35" s="122">
        <f>VLOOKUP($A35,'ADR Raw Data'!$B$6:$BE$43,'ADR Raw Data'!AK$1,FALSE)</f>
        <v>123.21397557666199</v>
      </c>
      <c r="R35" s="123">
        <f>VLOOKUP($A35,'ADR Raw Data'!$B$6:$BE$43,'ADR Raw Data'!AL$1,FALSE)</f>
        <v>113.936125052911</v>
      </c>
      <c r="S35" s="122">
        <f>VLOOKUP($A35,'ADR Raw Data'!$B$6:$BE$43,'ADR Raw Data'!AN$1,FALSE)</f>
        <v>144.680698009114</v>
      </c>
      <c r="T35" s="122">
        <f>VLOOKUP($A35,'ADR Raw Data'!$B$6:$BE$43,'ADR Raw Data'!AO$1,FALSE)</f>
        <v>140.641832923832</v>
      </c>
      <c r="U35" s="123">
        <f>VLOOKUP($A35,'ADR Raw Data'!$B$6:$BE$43,'ADR Raw Data'!AP$1,FALSE)</f>
        <v>142.68553101104499</v>
      </c>
      <c r="V35" s="124">
        <f>VLOOKUP($A35,'ADR Raw Data'!$B$6:$BE$43,'ADR Raw Data'!AR$1,FALSE)</f>
        <v>123.496439699709</v>
      </c>
      <c r="X35" s="121">
        <f>VLOOKUP($A35,'RevPAR Raw Data'!$B$6:$BE$43,'RevPAR Raw Data'!AG$1,FALSE)</f>
        <v>43.417879256965897</v>
      </c>
      <c r="Y35" s="122">
        <f>VLOOKUP($A35,'RevPAR Raw Data'!$B$6:$BE$43,'RevPAR Raw Data'!AH$1,FALSE)</f>
        <v>59.734833161334699</v>
      </c>
      <c r="Z35" s="122">
        <f>VLOOKUP($A35,'RevPAR Raw Data'!$B$6:$BE$43,'RevPAR Raw Data'!AI$1,FALSE)</f>
        <v>66.343517371860997</v>
      </c>
      <c r="AA35" s="122">
        <f>VLOOKUP($A35,'RevPAR Raw Data'!$B$6:$BE$43,'RevPAR Raw Data'!AJ$1,FALSE)</f>
        <v>76.482132782937697</v>
      </c>
      <c r="AB35" s="122">
        <f>VLOOKUP($A35,'RevPAR Raw Data'!$B$6:$BE$43,'RevPAR Raw Data'!AK$1,FALSE)</f>
        <v>77.813796058269006</v>
      </c>
      <c r="AC35" s="123">
        <f>VLOOKUP($A35,'RevPAR Raw Data'!$B$6:$BE$43,'RevPAR Raw Data'!AL$1,FALSE)</f>
        <v>64.767856037949798</v>
      </c>
      <c r="AD35" s="122">
        <f>VLOOKUP($A35,'RevPAR Raw Data'!$B$6:$BE$43,'RevPAR Raw Data'!AN$1,FALSE)</f>
        <v>103.371693230505</v>
      </c>
      <c r="AE35" s="122">
        <f>VLOOKUP($A35,'RevPAR Raw Data'!$B$6:$BE$43,'RevPAR Raw Data'!AO$1,FALSE)</f>
        <v>98.099787489288701</v>
      </c>
      <c r="AF35" s="123">
        <f>VLOOKUP($A35,'RevPAR Raw Data'!$B$6:$BE$43,'RevPAR Raw Data'!AP$1,FALSE)</f>
        <v>100.73574035989699</v>
      </c>
      <c r="AG35" s="124">
        <f>VLOOKUP($A35,'RevPAR Raw Data'!$B$6:$BE$43,'RevPAR Raw Data'!AR$1,FALSE)</f>
        <v>75.065572238168798</v>
      </c>
    </row>
    <row r="36" spans="1:33" x14ac:dyDescent="0.2">
      <c r="A36" s="101" t="s">
        <v>121</v>
      </c>
      <c r="B36" s="89">
        <f>(VLOOKUP($A35,'Occupancy Raw Data'!$B$8:$BE$51,'Occupancy Raw Data'!AT$3,FALSE))/100</f>
        <v>-2.2952744365588803E-2</v>
      </c>
      <c r="C36" s="90">
        <f>(VLOOKUP($A35,'Occupancy Raw Data'!$B$8:$BE$51,'Occupancy Raw Data'!AU$3,FALSE))/100</f>
        <v>4.4519054728235398E-3</v>
      </c>
      <c r="D36" s="90">
        <f>(VLOOKUP($A35,'Occupancy Raw Data'!$B$8:$BE$51,'Occupancy Raw Data'!AV$3,FALSE))/100</f>
        <v>4.3659700722394196E-2</v>
      </c>
      <c r="E36" s="90">
        <f>(VLOOKUP($A35,'Occupancy Raw Data'!$B$8:$BE$51,'Occupancy Raw Data'!AW$3,FALSE))/100</f>
        <v>0.104658016394405</v>
      </c>
      <c r="F36" s="90">
        <f>(VLOOKUP($A35,'Occupancy Raw Data'!$B$8:$BE$51,'Occupancy Raw Data'!AX$3,FALSE))/100</f>
        <v>5.4334573150372698E-2</v>
      </c>
      <c r="G36" s="90">
        <f>(VLOOKUP($A35,'Occupancy Raw Data'!$B$8:$BE$51,'Occupancy Raw Data'!AY$3,FALSE))/100</f>
        <v>4.1025859798860399E-2</v>
      </c>
      <c r="H36" s="91">
        <f>(VLOOKUP($A35,'Occupancy Raw Data'!$B$8:$BE$51,'Occupancy Raw Data'!BA$3,FALSE))/100</f>
        <v>4.20444228503149E-2</v>
      </c>
      <c r="I36" s="91">
        <f>(VLOOKUP($A35,'Occupancy Raw Data'!$B$8:$BE$51,'Occupancy Raw Data'!BB$3,FALSE))/100</f>
        <v>3.2039212448425197E-2</v>
      </c>
      <c r="J36" s="90">
        <f>(VLOOKUP($A35,'Occupancy Raw Data'!$B$8:$BE$51,'Occupancy Raw Data'!BC$3,FALSE))/100</f>
        <v>3.7077798986226498E-2</v>
      </c>
      <c r="K36" s="92">
        <f>(VLOOKUP($A35,'Occupancy Raw Data'!$B$8:$BE$51,'Occupancy Raw Data'!BE$3,FALSE))/100</f>
        <v>3.9750007113232802E-2</v>
      </c>
      <c r="M36" s="89">
        <f>(VLOOKUP($A35,'ADR Raw Data'!$B$6:$BE$49,'ADR Raw Data'!AT$1,FALSE))/100</f>
        <v>6.1776940650141901E-2</v>
      </c>
      <c r="N36" s="90">
        <f>(VLOOKUP($A35,'ADR Raw Data'!$B$6:$BE$49,'ADR Raw Data'!AU$1,FALSE))/100</f>
        <v>4.6254330900172398E-2</v>
      </c>
      <c r="O36" s="90">
        <f>(VLOOKUP($A35,'ADR Raw Data'!$B$6:$BE$49,'ADR Raw Data'!AV$1,FALSE))/100</f>
        <v>4.2287400355280995E-2</v>
      </c>
      <c r="P36" s="90">
        <f>(VLOOKUP($A35,'ADR Raw Data'!$B$6:$BE$49,'ADR Raw Data'!AW$1,FALSE))/100</f>
        <v>7.3439168792691689E-2</v>
      </c>
      <c r="Q36" s="90">
        <f>(VLOOKUP($A35,'ADR Raw Data'!$B$6:$BE$49,'ADR Raw Data'!AX$1,FALSE))/100</f>
        <v>4.43690332495967E-2</v>
      </c>
      <c r="R36" s="90">
        <f>(VLOOKUP($A35,'ADR Raw Data'!$B$6:$BE$49,'ADR Raw Data'!AY$1,FALSE))/100</f>
        <v>5.4823924417454803E-2</v>
      </c>
      <c r="S36" s="91">
        <f>(VLOOKUP($A35,'ADR Raw Data'!$B$6:$BE$49,'ADR Raw Data'!BA$1,FALSE))/100</f>
        <v>5.1130433800217104E-2</v>
      </c>
      <c r="T36" s="91">
        <f>(VLOOKUP($A35,'ADR Raw Data'!$B$6:$BE$49,'ADR Raw Data'!BB$1,FALSE))/100</f>
        <v>1.8255604400055702E-2</v>
      </c>
      <c r="U36" s="90">
        <f>(VLOOKUP($A35,'ADR Raw Data'!$B$6:$BE$49,'ADR Raw Data'!BC$1,FALSE))/100</f>
        <v>3.4853436301200101E-2</v>
      </c>
      <c r="V36" s="92">
        <f>(VLOOKUP($A35,'ADR Raw Data'!$B$6:$BE$49,'ADR Raw Data'!BE$1,FALSE))/100</f>
        <v>4.6885425621094497E-2</v>
      </c>
      <c r="X36" s="89">
        <f>(VLOOKUP($A35,'RevPAR Raw Data'!$B$6:$BE$49,'RevPAR Raw Data'!AT$1,FALSE))/100</f>
        <v>3.7406245958122197E-2</v>
      </c>
      <c r="Y36" s="90">
        <f>(VLOOKUP($A35,'RevPAR Raw Data'!$B$6:$BE$49,'RevPAR Raw Data'!AU$1,FALSE))/100</f>
        <v>5.0912156281872199E-2</v>
      </c>
      <c r="Z36" s="90">
        <f>(VLOOKUP($A35,'RevPAR Raw Data'!$B$6:$BE$49,'RevPAR Raw Data'!AV$1,FALSE))/100</f>
        <v>8.7793356321514901E-2</v>
      </c>
      <c r="AA36" s="90">
        <f>(VLOOKUP($A35,'RevPAR Raw Data'!$B$6:$BE$49,'RevPAR Raw Data'!AW$1,FALSE))/100</f>
        <v>0.185783182918594</v>
      </c>
      <c r="AB36" s="90">
        <f>(VLOOKUP($A35,'RevPAR Raw Data'!$B$6:$BE$49,'RevPAR Raw Data'!AX$1,FALSE))/100</f>
        <v>0.10111437888268099</v>
      </c>
      <c r="AC36" s="90">
        <f>(VLOOKUP($A35,'RevPAR Raw Data'!$B$6:$BE$49,'RevPAR Raw Data'!AY$1,FALSE))/100</f>
        <v>9.8098982853089003E-2</v>
      </c>
      <c r="AD36" s="91">
        <f>(VLOOKUP($A35,'RevPAR Raw Data'!$B$6:$BE$49,'RevPAR Raw Data'!BA$1,FALSE))/100</f>
        <v>9.5324606229748504E-2</v>
      </c>
      <c r="AE36" s="91">
        <f>(VLOOKUP($A35,'RevPAR Raw Data'!$B$6:$BE$49,'RevPAR Raw Data'!BB$1,FALSE))/100</f>
        <v>5.0879712036228701E-2</v>
      </c>
      <c r="AF36" s="90">
        <f>(VLOOKUP($A35,'RevPAR Raw Data'!$B$6:$BE$49,'RevPAR Raw Data'!BC$1,FALSE))/100</f>
        <v>7.3223523992581793E-2</v>
      </c>
      <c r="AG36" s="92">
        <f>(VLOOKUP($A35,'RevPAR Raw Data'!$B$6:$BE$49,'RevPAR Raw Data'!BE$1,FALSE))/100</f>
        <v>8.8499128736272692E-2</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0.50278192514324305</v>
      </c>
      <c r="C38" s="118">
        <f>(VLOOKUP($A38,'Occupancy Raw Data'!$B$8:$BE$45,'Occupancy Raw Data'!AH$3,FALSE))/100</f>
        <v>0.57398261934841599</v>
      </c>
      <c r="D38" s="118">
        <f>(VLOOKUP($A38,'Occupancy Raw Data'!$B$8:$BE$45,'Occupancy Raw Data'!AI$3,FALSE))/100</f>
        <v>0.62049053762617501</v>
      </c>
      <c r="E38" s="118">
        <f>(VLOOKUP($A38,'Occupancy Raw Data'!$B$8:$BE$45,'Occupancy Raw Data'!AJ$3,FALSE))/100</f>
        <v>0.63708966943731493</v>
      </c>
      <c r="F38" s="118">
        <f>(VLOOKUP($A38,'Occupancy Raw Data'!$B$8:$BE$45,'Occupancy Raw Data'!AK$3,FALSE))/100</f>
        <v>0.66849292352044398</v>
      </c>
      <c r="G38" s="119">
        <f>(VLOOKUP($A38,'Occupancy Raw Data'!$B$8:$BE$45,'Occupancy Raw Data'!AL$3,FALSE))/100</f>
        <v>0.60056890762844095</v>
      </c>
      <c r="H38" s="99">
        <f>(VLOOKUP($A38,'Occupancy Raw Data'!$B$8:$BE$45,'Occupancy Raw Data'!AN$3,FALSE))/100</f>
        <v>0.79262949096544899</v>
      </c>
      <c r="I38" s="99">
        <f>(VLOOKUP($A38,'Occupancy Raw Data'!$B$8:$BE$45,'Occupancy Raw Data'!AO$3,FALSE))/100</f>
        <v>0.80872776441924299</v>
      </c>
      <c r="J38" s="119">
        <f>(VLOOKUP($A38,'Occupancy Raw Data'!$B$8:$BE$45,'Occupancy Raw Data'!AP$3,FALSE))/100</f>
        <v>0.80067862769234599</v>
      </c>
      <c r="K38" s="120">
        <f>(VLOOKUP($A38,'Occupancy Raw Data'!$B$8:$BE$45,'Occupancy Raw Data'!AR$3,FALSE))/100</f>
        <v>0.65776020547202296</v>
      </c>
      <c r="M38" s="121">
        <f>VLOOKUP($A38,'ADR Raw Data'!$B$6:$BE$43,'ADR Raw Data'!AG$1,FALSE)</f>
        <v>108.398202642165</v>
      </c>
      <c r="N38" s="122">
        <f>VLOOKUP($A38,'ADR Raw Data'!$B$6:$BE$43,'ADR Raw Data'!AH$1,FALSE)</f>
        <v>112.537899241868</v>
      </c>
      <c r="O38" s="122">
        <f>VLOOKUP($A38,'ADR Raw Data'!$B$6:$BE$43,'ADR Raw Data'!AI$1,FALSE)</f>
        <v>116.772066901806</v>
      </c>
      <c r="P38" s="122">
        <f>VLOOKUP($A38,'ADR Raw Data'!$B$6:$BE$43,'ADR Raw Data'!AJ$1,FALSE)</f>
        <v>117.16616433689001</v>
      </c>
      <c r="Q38" s="122">
        <f>VLOOKUP($A38,'ADR Raw Data'!$B$6:$BE$43,'ADR Raw Data'!AK$1,FALSE)</f>
        <v>122.07601253685201</v>
      </c>
      <c r="R38" s="123">
        <f>VLOOKUP($A38,'ADR Raw Data'!$B$6:$BE$43,'ADR Raw Data'!AL$1,FALSE)</f>
        <v>115.825404942521</v>
      </c>
      <c r="S38" s="122">
        <f>VLOOKUP($A38,'ADR Raw Data'!$B$6:$BE$43,'ADR Raw Data'!AN$1,FALSE)</f>
        <v>155.64248056713299</v>
      </c>
      <c r="T38" s="122">
        <f>VLOOKUP($A38,'ADR Raw Data'!$B$6:$BE$43,'ADR Raw Data'!AO$1,FALSE)</f>
        <v>158.865363018344</v>
      </c>
      <c r="U38" s="123">
        <f>VLOOKUP($A38,'ADR Raw Data'!$B$6:$BE$43,'ADR Raw Data'!AP$1,FALSE)</f>
        <v>157.270121439268</v>
      </c>
      <c r="V38" s="124">
        <f>VLOOKUP($A38,'ADR Raw Data'!$B$6:$BE$43,'ADR Raw Data'!AR$1,FALSE)</f>
        <v>130.243954747381</v>
      </c>
      <c r="X38" s="121">
        <f>VLOOKUP($A38,'RevPAR Raw Data'!$B$6:$BE$43,'RevPAR Raw Data'!AG$1,FALSE)</f>
        <v>54.500657006495402</v>
      </c>
      <c r="Y38" s="122">
        <f>VLOOKUP($A38,'RevPAR Raw Data'!$B$6:$BE$43,'RevPAR Raw Data'!AH$1,FALSE)</f>
        <v>64.594798182815794</v>
      </c>
      <c r="Z38" s="122">
        <f>VLOOKUP($A38,'RevPAR Raw Data'!$B$6:$BE$43,'RevPAR Raw Data'!AI$1,FALSE)</f>
        <v>72.455962571621797</v>
      </c>
      <c r="AA38" s="122">
        <f>VLOOKUP($A38,'RevPAR Raw Data'!$B$6:$BE$43,'RevPAR Raw Data'!AJ$1,FALSE)</f>
        <v>74.645352906627807</v>
      </c>
      <c r="AB38" s="122">
        <f>VLOOKUP($A38,'RevPAR Raw Data'!$B$6:$BE$43,'RevPAR Raw Data'!AK$1,FALSE)</f>
        <v>81.606950512478704</v>
      </c>
      <c r="AC38" s="123">
        <f>VLOOKUP($A38,'RevPAR Raw Data'!$B$6:$BE$43,'RevPAR Raw Data'!AL$1,FALSE)</f>
        <v>69.561136921951899</v>
      </c>
      <c r="AD38" s="122">
        <f>VLOOKUP($A38,'RevPAR Raw Data'!$B$6:$BE$43,'RevPAR Raw Data'!AN$1,FALSE)</f>
        <v>123.366820144527</v>
      </c>
      <c r="AE38" s="122">
        <f>VLOOKUP($A38,'RevPAR Raw Data'!$B$6:$BE$43,'RevPAR Raw Data'!AO$1,FALSE)</f>
        <v>128.47882987747701</v>
      </c>
      <c r="AF38" s="123">
        <f>VLOOKUP($A38,'RevPAR Raw Data'!$B$6:$BE$43,'RevPAR Raw Data'!AP$1,FALSE)</f>
        <v>125.922825011002</v>
      </c>
      <c r="AG38" s="124">
        <f>VLOOKUP($A38,'RevPAR Raw Data'!$B$6:$BE$43,'RevPAR Raw Data'!AR$1,FALSE)</f>
        <v>85.669290436126701</v>
      </c>
    </row>
    <row r="39" spans="1:33" x14ac:dyDescent="0.2">
      <c r="A39" s="101" t="s">
        <v>121</v>
      </c>
      <c r="B39" s="89">
        <f>(VLOOKUP($A38,'Occupancy Raw Data'!$B$8:$BE$51,'Occupancy Raw Data'!AT$3,FALSE))/100</f>
        <v>1.00272729735099E-2</v>
      </c>
      <c r="C39" s="90">
        <f>(VLOOKUP($A38,'Occupancy Raw Data'!$B$8:$BE$51,'Occupancy Raw Data'!AU$3,FALSE))/100</f>
        <v>-6.1915481807293402E-3</v>
      </c>
      <c r="D39" s="90">
        <f>(VLOOKUP($A38,'Occupancy Raw Data'!$B$8:$BE$51,'Occupancy Raw Data'!AV$3,FALSE))/100</f>
        <v>-6.1101104345442402E-3</v>
      </c>
      <c r="E39" s="90">
        <f>(VLOOKUP($A38,'Occupancy Raw Data'!$B$8:$BE$51,'Occupancy Raw Data'!AW$3,FALSE))/100</f>
        <v>-7.0949934527532003E-3</v>
      </c>
      <c r="F39" s="90">
        <f>(VLOOKUP($A38,'Occupancy Raw Data'!$B$8:$BE$51,'Occupancy Raw Data'!AX$3,FALSE))/100</f>
        <v>6.2733387076394809E-2</v>
      </c>
      <c r="G39" s="90">
        <f>(VLOOKUP($A38,'Occupancy Raw Data'!$B$8:$BE$51,'Occupancy Raw Data'!AY$3,FALSE))/100</f>
        <v>1.0947150708243401E-2</v>
      </c>
      <c r="H39" s="91">
        <f>(VLOOKUP($A38,'Occupancy Raw Data'!$B$8:$BE$51,'Occupancy Raw Data'!BA$3,FALSE))/100</f>
        <v>7.5370534633323896E-2</v>
      </c>
      <c r="I39" s="91">
        <f>(VLOOKUP($A38,'Occupancy Raw Data'!$B$8:$BE$51,'Occupancy Raw Data'!BB$3,FALSE))/100</f>
        <v>8.9618109884637392E-2</v>
      </c>
      <c r="J39" s="90">
        <f>(VLOOKUP($A38,'Occupancy Raw Data'!$B$8:$BE$51,'Occupancy Raw Data'!BC$3,FALSE))/100</f>
        <v>8.2519057632680803E-2</v>
      </c>
      <c r="K39" s="92">
        <f>(VLOOKUP($A38,'Occupancy Raw Data'!$B$8:$BE$51,'Occupancy Raw Data'!BE$3,FALSE))/100</f>
        <v>3.47683301741918E-2</v>
      </c>
      <c r="M39" s="89">
        <f>(VLOOKUP($A38,'ADR Raw Data'!$B$6:$BE$49,'ADR Raw Data'!AT$1,FALSE))/100</f>
        <v>9.1874498908924903E-3</v>
      </c>
      <c r="N39" s="90">
        <f>(VLOOKUP($A38,'ADR Raw Data'!$B$6:$BE$49,'ADR Raw Data'!AU$1,FALSE))/100</f>
        <v>3.1746228260705299E-2</v>
      </c>
      <c r="O39" s="90">
        <f>(VLOOKUP($A38,'ADR Raw Data'!$B$6:$BE$49,'ADR Raw Data'!AV$1,FALSE))/100</f>
        <v>3.10566417531184E-2</v>
      </c>
      <c r="P39" s="90">
        <f>(VLOOKUP($A38,'ADR Raw Data'!$B$6:$BE$49,'ADR Raw Data'!AW$1,FALSE))/100</f>
        <v>8.5012037444881904E-3</v>
      </c>
      <c r="Q39" s="90">
        <f>(VLOOKUP($A38,'ADR Raw Data'!$B$6:$BE$49,'ADR Raw Data'!AX$1,FALSE))/100</f>
        <v>3.3322354091555699E-2</v>
      </c>
      <c r="R39" s="90">
        <f>(VLOOKUP($A38,'ADR Raw Data'!$B$6:$BE$49,'ADR Raw Data'!AY$1,FALSE))/100</f>
        <v>2.3836752155402697E-2</v>
      </c>
      <c r="S39" s="91">
        <f>(VLOOKUP($A38,'ADR Raw Data'!$B$6:$BE$49,'ADR Raw Data'!BA$1,FALSE))/100</f>
        <v>2.0319618728215E-2</v>
      </c>
      <c r="T39" s="91">
        <f>(VLOOKUP($A38,'ADR Raw Data'!$B$6:$BE$49,'ADR Raw Data'!BB$1,FALSE))/100</f>
        <v>2.07981656524843E-2</v>
      </c>
      <c r="U39" s="90">
        <f>(VLOOKUP($A38,'ADR Raw Data'!$B$6:$BE$49,'ADR Raw Data'!BC$1,FALSE))/100</f>
        <v>2.0630937532176999E-2</v>
      </c>
      <c r="V39" s="92">
        <f>(VLOOKUP($A38,'ADR Raw Data'!$B$6:$BE$49,'ADR Raw Data'!BE$1,FALSE))/100</f>
        <v>2.75915170520868E-2</v>
      </c>
      <c r="X39" s="89">
        <f>(VLOOKUP($A38,'RevPAR Raw Data'!$B$6:$BE$49,'RevPAR Raw Data'!AT$1,FALSE))/100</f>
        <v>1.93068479323888E-2</v>
      </c>
      <c r="Y39" s="90">
        <f>(VLOOKUP($A38,'RevPAR Raw Data'!$B$6:$BE$49,'RevPAR Raw Data'!AU$1,FALSE))/100</f>
        <v>2.5358121778143401E-2</v>
      </c>
      <c r="Z39" s="90">
        <f>(VLOOKUP($A38,'RevPAR Raw Data'!$B$6:$BE$49,'RevPAR Raw Data'!AV$1,FALSE))/100</f>
        <v>2.47567718077366E-2</v>
      </c>
      <c r="AA39" s="90">
        <f>(VLOOKUP($A38,'RevPAR Raw Data'!$B$6:$BE$49,'RevPAR Raw Data'!AW$1,FALSE))/100</f>
        <v>1.3458943068273199E-3</v>
      </c>
      <c r="AB39" s="90">
        <f>(VLOOKUP($A38,'RevPAR Raw Data'!$B$6:$BE$49,'RevPAR Raw Data'!AX$1,FALSE))/100</f>
        <v>9.8146165305472793E-2</v>
      </c>
      <c r="AC39" s="90">
        <f>(VLOOKUP($A38,'RevPAR Raw Data'!$B$6:$BE$49,'RevPAR Raw Data'!AY$1,FALSE))/100</f>
        <v>3.5044847381886401E-2</v>
      </c>
      <c r="AD39" s="91">
        <f>(VLOOKUP($A38,'RevPAR Raw Data'!$B$6:$BE$49,'RevPAR Raw Data'!BA$1,FALSE))/100</f>
        <v>9.7221653888629897E-2</v>
      </c>
      <c r="AE39" s="91">
        <f>(VLOOKUP($A38,'RevPAR Raw Data'!$B$6:$BE$49,'RevPAR Raw Data'!BB$1,FALSE))/100</f>
        <v>0.112280167831964</v>
      </c>
      <c r="AF39" s="90">
        <f>(VLOOKUP($A38,'RevPAR Raw Data'!$B$6:$BE$49,'RevPAR Raw Data'!BC$1,FALSE))/100</f>
        <v>0.10485244068809101</v>
      </c>
      <c r="AG39" s="92">
        <f>(VLOOKUP($A38,'RevPAR Raw Data'!$B$6:$BE$49,'RevPAR Raw Data'!BE$1,FALSE))/100</f>
        <v>6.3319158201152401E-2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0.54866374527467898</v>
      </c>
      <c r="C41" s="118">
        <f>(VLOOKUP($A41,'Occupancy Raw Data'!$B$8:$BE$45,'Occupancy Raw Data'!AH$3,FALSE))/100</f>
        <v>0.74134866750672301</v>
      </c>
      <c r="D41" s="118">
        <f>(VLOOKUP($A41,'Occupancy Raw Data'!$B$8:$BE$45,'Occupancy Raw Data'!AI$3,FALSE))/100</f>
        <v>0.84013371950875393</v>
      </c>
      <c r="E41" s="118">
        <f>(VLOOKUP($A41,'Occupancy Raw Data'!$B$8:$BE$45,'Occupancy Raw Data'!AJ$3,FALSE))/100</f>
        <v>0.85670290195783394</v>
      </c>
      <c r="F41" s="118">
        <f>(VLOOKUP($A41,'Occupancy Raw Data'!$B$8:$BE$45,'Occupancy Raw Data'!AK$3,FALSE))/100</f>
        <v>0.79609655639352195</v>
      </c>
      <c r="G41" s="119">
        <f>(VLOOKUP($A41,'Occupancy Raw Data'!$B$8:$BE$45,'Occupancy Raw Data'!AL$3,FALSE))/100</f>
        <v>0.75658911812830298</v>
      </c>
      <c r="H41" s="99">
        <f>(VLOOKUP($A41,'Occupancy Raw Data'!$B$8:$BE$45,'Occupancy Raw Data'!AN$3,FALSE))/100</f>
        <v>0.76721803238607511</v>
      </c>
      <c r="I41" s="99">
        <f>(VLOOKUP($A41,'Occupancy Raw Data'!$B$8:$BE$45,'Occupancy Raw Data'!AO$3,FALSE))/100</f>
        <v>0.77415790562524611</v>
      </c>
      <c r="J41" s="119">
        <f>(VLOOKUP($A41,'Occupancy Raw Data'!$B$8:$BE$45,'Occupancy Raw Data'!AP$3,FALSE))/100</f>
        <v>0.77068796900565995</v>
      </c>
      <c r="K41" s="120">
        <f>(VLOOKUP($A41,'Occupancy Raw Data'!$B$8:$BE$45,'Occupancy Raw Data'!AR$3,FALSE))/100</f>
        <v>0.76061736123611889</v>
      </c>
      <c r="M41" s="121">
        <f>VLOOKUP($A41,'ADR Raw Data'!$B$6:$BE$43,'ADR Raw Data'!AG$1,FALSE)</f>
        <v>143.10694923387999</v>
      </c>
      <c r="N41" s="122">
        <f>VLOOKUP($A41,'ADR Raw Data'!$B$6:$BE$43,'ADR Raw Data'!AH$1,FALSE)</f>
        <v>176.25021056236599</v>
      </c>
      <c r="O41" s="122">
        <f>VLOOKUP($A41,'ADR Raw Data'!$B$6:$BE$43,'ADR Raw Data'!AI$1,FALSE)</f>
        <v>193.28347296608999</v>
      </c>
      <c r="P41" s="122">
        <f>VLOOKUP($A41,'ADR Raw Data'!$B$6:$BE$43,'ADR Raw Data'!AJ$1,FALSE)</f>
        <v>188.88112125220201</v>
      </c>
      <c r="Q41" s="122">
        <f>VLOOKUP($A41,'ADR Raw Data'!$B$6:$BE$43,'ADR Raw Data'!AK$1,FALSE)</f>
        <v>167.38723967469301</v>
      </c>
      <c r="R41" s="123">
        <f>VLOOKUP($A41,'ADR Raw Data'!$B$6:$BE$43,'ADR Raw Data'!AL$1,FALSE)</f>
        <v>176.221362525665</v>
      </c>
      <c r="S41" s="122">
        <f>VLOOKUP($A41,'ADR Raw Data'!$B$6:$BE$43,'ADR Raw Data'!AN$1,FALSE)</f>
        <v>148.676048107859</v>
      </c>
      <c r="T41" s="122">
        <f>VLOOKUP($A41,'ADR Raw Data'!$B$6:$BE$43,'ADR Raw Data'!AO$1,FALSE)</f>
        <v>146.59588547898201</v>
      </c>
      <c r="U41" s="123">
        <f>VLOOKUP($A41,'ADR Raw Data'!$B$6:$BE$43,'ADR Raw Data'!AP$1,FALSE)</f>
        <v>147.63128394331099</v>
      </c>
      <c r="V41" s="124">
        <f>VLOOKUP($A41,'ADR Raw Data'!$B$6:$BE$43,'ADR Raw Data'!AR$1,FALSE)</f>
        <v>167.94461609787299</v>
      </c>
      <c r="X41" s="121">
        <f>VLOOKUP($A41,'RevPAR Raw Data'!$B$6:$BE$43,'RevPAR Raw Data'!AG$1,FALSE)</f>
        <v>78.517594741494406</v>
      </c>
      <c r="Y41" s="122">
        <f>VLOOKUP($A41,'RevPAR Raw Data'!$B$6:$BE$43,'RevPAR Raw Data'!AH$1,FALSE)</f>
        <v>130.662858748189</v>
      </c>
      <c r="Z41" s="122">
        <f>VLOOKUP($A41,'RevPAR Raw Data'!$B$6:$BE$43,'RevPAR Raw Data'!AI$1,FALSE)</f>
        <v>162.38396306257101</v>
      </c>
      <c r="AA41" s="122">
        <f>VLOOKUP($A41,'RevPAR Raw Data'!$B$6:$BE$43,'RevPAR Raw Data'!AJ$1,FALSE)</f>
        <v>161.81500470181101</v>
      </c>
      <c r="AB41" s="122">
        <f>VLOOKUP($A41,'RevPAR Raw Data'!$B$6:$BE$43,'RevPAR Raw Data'!AK$1,FALSE)</f>
        <v>133.25640508923999</v>
      </c>
      <c r="AC41" s="123">
        <f>VLOOKUP($A41,'RevPAR Raw Data'!$B$6:$BE$43,'RevPAR Raw Data'!AL$1,FALSE)</f>
        <v>133.32716526866099</v>
      </c>
      <c r="AD41" s="122">
        <f>VLOOKUP($A41,'RevPAR Raw Data'!$B$6:$BE$43,'RevPAR Raw Data'!AN$1,FALSE)</f>
        <v>114.066945092249</v>
      </c>
      <c r="AE41" s="122">
        <f>VLOOKUP($A41,'RevPAR Raw Data'!$B$6:$BE$43,'RevPAR Raw Data'!AO$1,FALSE)</f>
        <v>113.488363675687</v>
      </c>
      <c r="AF41" s="123">
        <f>VLOOKUP($A41,'RevPAR Raw Data'!$B$6:$BE$43,'RevPAR Raw Data'!AP$1,FALSE)</f>
        <v>113.777654383968</v>
      </c>
      <c r="AG41" s="124">
        <f>VLOOKUP($A41,'RevPAR Raw Data'!$B$6:$BE$43,'RevPAR Raw Data'!AR$1,FALSE)</f>
        <v>127.74159073017699</v>
      </c>
    </row>
    <row r="42" spans="1:33" x14ac:dyDescent="0.2">
      <c r="A42" s="101" t="s">
        <v>121</v>
      </c>
      <c r="B42" s="89">
        <f>(VLOOKUP($A41,'Occupancy Raw Data'!$B$8:$BE$51,'Occupancy Raw Data'!AT$3,FALSE))/100</f>
        <v>-5.1422030811726201E-2</v>
      </c>
      <c r="C42" s="90">
        <f>(VLOOKUP($A41,'Occupancy Raw Data'!$B$8:$BE$51,'Occupancy Raw Data'!AU$3,FALSE))/100</f>
        <v>-4.9607392303567401E-2</v>
      </c>
      <c r="D42" s="90">
        <f>(VLOOKUP($A41,'Occupancy Raw Data'!$B$8:$BE$51,'Occupancy Raw Data'!AV$3,FALSE))/100</f>
        <v>-3.1077482957444998E-2</v>
      </c>
      <c r="E42" s="90">
        <f>(VLOOKUP($A41,'Occupancy Raw Data'!$B$8:$BE$51,'Occupancy Raw Data'!AW$3,FALSE))/100</f>
        <v>-2.16084911795996E-2</v>
      </c>
      <c r="F42" s="90">
        <f>(VLOOKUP($A41,'Occupancy Raw Data'!$B$8:$BE$51,'Occupancy Raw Data'!AX$3,FALSE))/100</f>
        <v>-7.1673734452184102E-3</v>
      </c>
      <c r="G42" s="90">
        <f>(VLOOKUP($A41,'Occupancy Raw Data'!$B$8:$BE$51,'Occupancy Raw Data'!AY$3,FALSE))/100</f>
        <v>-3.0781466990992802E-2</v>
      </c>
      <c r="H42" s="91">
        <f>(VLOOKUP($A41,'Occupancy Raw Data'!$B$8:$BE$51,'Occupancy Raw Data'!BA$3,FALSE))/100</f>
        <v>6.3117433765515398E-3</v>
      </c>
      <c r="I42" s="91">
        <f>(VLOOKUP($A41,'Occupancy Raw Data'!$B$8:$BE$51,'Occupancy Raw Data'!BB$3,FALSE))/100</f>
        <v>-7.6704499687110092E-3</v>
      </c>
      <c r="J42" s="90">
        <f>(VLOOKUP($A41,'Occupancy Raw Data'!$B$8:$BE$51,'Occupancy Raw Data'!BC$3,FALSE))/100</f>
        <v>-7.5973605612256103E-4</v>
      </c>
      <c r="K42" s="92">
        <f>(VLOOKUP($A41,'Occupancy Raw Data'!$B$8:$BE$51,'Occupancy Raw Data'!BE$3,FALSE))/100</f>
        <v>-2.2276314228062102E-2</v>
      </c>
      <c r="M42" s="89">
        <f>(VLOOKUP($A41,'ADR Raw Data'!$B$6:$BE$49,'ADR Raw Data'!AT$1,FALSE))/100</f>
        <v>-4.7891511763241301E-2</v>
      </c>
      <c r="N42" s="90">
        <f>(VLOOKUP($A41,'ADR Raw Data'!$B$6:$BE$49,'ADR Raw Data'!AU$1,FALSE))/100</f>
        <v>-1.0778855992276499E-2</v>
      </c>
      <c r="O42" s="90">
        <f>(VLOOKUP($A41,'ADR Raw Data'!$B$6:$BE$49,'ADR Raw Data'!AV$1,FALSE))/100</f>
        <v>1.26268376777479E-2</v>
      </c>
      <c r="P42" s="90">
        <f>(VLOOKUP($A41,'ADR Raw Data'!$B$6:$BE$49,'ADR Raw Data'!AW$1,FALSE))/100</f>
        <v>8.2590556582633305E-3</v>
      </c>
      <c r="Q42" s="90">
        <f>(VLOOKUP($A41,'ADR Raw Data'!$B$6:$BE$49,'ADR Raw Data'!AX$1,FALSE))/100</f>
        <v>-4.0345320410400901E-3</v>
      </c>
      <c r="R42" s="90">
        <f>(VLOOKUP($A41,'ADR Raw Data'!$B$6:$BE$49,'ADR Raw Data'!AY$1,FALSE))/100</f>
        <v>-3.5165221992406498E-3</v>
      </c>
      <c r="S42" s="91">
        <f>(VLOOKUP($A41,'ADR Raw Data'!$B$6:$BE$49,'ADR Raw Data'!BA$1,FALSE))/100</f>
        <v>-1.40754286160434E-2</v>
      </c>
      <c r="T42" s="91">
        <f>(VLOOKUP($A41,'ADR Raw Data'!$B$6:$BE$49,'ADR Raw Data'!BB$1,FALSE))/100</f>
        <v>-3.0093154747216699E-2</v>
      </c>
      <c r="U42" s="90">
        <f>(VLOOKUP($A41,'ADR Raw Data'!$B$6:$BE$49,'ADR Raw Data'!BC$1,FALSE))/100</f>
        <v>-2.2137351433492797E-2</v>
      </c>
      <c r="V42" s="92">
        <f>(VLOOKUP($A41,'ADR Raw Data'!$B$6:$BE$49,'ADR Raw Data'!BE$1,FALSE))/100</f>
        <v>-9.2514545428203903E-3</v>
      </c>
      <c r="X42" s="89">
        <f>(VLOOKUP($A41,'RevPAR Raw Data'!$B$6:$BE$49,'RevPAR Raw Data'!AT$1,FALSE))/100</f>
        <v>-9.6850863781457991E-2</v>
      </c>
      <c r="Y42" s="90">
        <f>(VLOOKUP($A41,'RevPAR Raw Data'!$B$6:$BE$49,'RevPAR Raw Data'!AU$1,FALSE))/100</f>
        <v>-5.9851537358051494E-2</v>
      </c>
      <c r="Z42" s="90">
        <f>(VLOOKUP($A41,'RevPAR Raw Data'!$B$6:$BE$49,'RevPAR Raw Data'!AV$1,FALSE))/100</f>
        <v>-1.8843055612433799E-2</v>
      </c>
      <c r="AA42" s="90">
        <f>(VLOOKUP($A41,'RevPAR Raw Data'!$B$6:$BE$49,'RevPAR Raw Data'!AW$1,FALSE))/100</f>
        <v>-1.3527901252679699E-2</v>
      </c>
      <c r="AB42" s="90">
        <f>(VLOOKUP($A41,'RevPAR Raw Data'!$B$6:$BE$49,'RevPAR Raw Data'!AX$1,FALSE))/100</f>
        <v>-1.11729884884436E-2</v>
      </c>
      <c r="AC42" s="90">
        <f>(VLOOKUP($A41,'RevPAR Raw Data'!$B$6:$BE$49,'RevPAR Raw Data'!AY$1,FALSE))/100</f>
        <v>-3.4189745478234397E-2</v>
      </c>
      <c r="AD42" s="91">
        <f>(VLOOKUP($A41,'RevPAR Raw Data'!$B$6:$BE$49,'RevPAR Raw Data'!BA$1,FALSE))/100</f>
        <v>-7.8525257328313208E-3</v>
      </c>
      <c r="AE42" s="91">
        <f>(VLOOKUP($A41,'RevPAR Raw Data'!$B$6:$BE$49,'RevPAR Raw Data'!BB$1,FALSE))/100</f>
        <v>-3.7532776678038504E-2</v>
      </c>
      <c r="AF42" s="90">
        <f>(VLOOKUP($A41,'RevPAR Raw Data'!$B$6:$BE$49,'RevPAR Raw Data'!BC$1,FALSE))/100</f>
        <v>-2.2880268945544201E-2</v>
      </c>
      <c r="AG42" s="92">
        <f>(VLOOKUP($A41,'RevPAR Raw Data'!$B$6:$BE$49,'RevPAR Raw Data'!BE$1,FALSE))/100</f>
        <v>-3.1321680462420003E-2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0.42874465636303805</v>
      </c>
      <c r="C44" s="118">
        <f>(VLOOKUP($A44,'Occupancy Raw Data'!$B$8:$BE$45,'Occupancy Raw Data'!AH$3,FALSE))/100</f>
        <v>0.53689164748438001</v>
      </c>
      <c r="D44" s="118">
        <f>(VLOOKUP($A44,'Occupancy Raw Data'!$B$8:$BE$45,'Occupancy Raw Data'!AI$3,FALSE))/100</f>
        <v>0.58364847089773098</v>
      </c>
      <c r="E44" s="118">
        <f>(VLOOKUP($A44,'Occupancy Raw Data'!$B$8:$BE$45,'Occupancy Raw Data'!AJ$3,FALSE))/100</f>
        <v>0.64810095363367293</v>
      </c>
      <c r="F44" s="118">
        <f>(VLOOKUP($A44,'Occupancy Raw Data'!$B$8:$BE$45,'Occupancy Raw Data'!AK$3,FALSE))/100</f>
        <v>0.67221835740884694</v>
      </c>
      <c r="G44" s="119">
        <f>(VLOOKUP($A44,'Occupancy Raw Data'!$B$8:$BE$45,'Occupancy Raw Data'!AL$3,FALSE))/100</f>
        <v>0.57400882142769094</v>
      </c>
      <c r="H44" s="99">
        <f>(VLOOKUP($A44,'Occupancy Raw Data'!$B$8:$BE$45,'Occupancy Raw Data'!AN$3,FALSE))/100</f>
        <v>0.78266562998731404</v>
      </c>
      <c r="I44" s="99">
        <f>(VLOOKUP($A44,'Occupancy Raw Data'!$B$8:$BE$45,'Occupancy Raw Data'!AO$3,FALSE))/100</f>
        <v>0.73988214592625889</v>
      </c>
      <c r="J44" s="119">
        <f>(VLOOKUP($A44,'Occupancy Raw Data'!$B$8:$BE$45,'Occupancy Raw Data'!AP$3,FALSE))/100</f>
        <v>0.76127388795678597</v>
      </c>
      <c r="K44" s="120">
        <f>(VLOOKUP($A44,'Occupancy Raw Data'!$B$8:$BE$45,'Occupancy Raw Data'!AR$3,FALSE))/100</f>
        <v>0.62764984791030498</v>
      </c>
      <c r="M44" s="121">
        <f>VLOOKUP($A44,'ADR Raw Data'!$B$6:$BE$43,'ADR Raw Data'!AG$1,FALSE)</f>
        <v>93.403986386079197</v>
      </c>
      <c r="N44" s="122">
        <f>VLOOKUP($A44,'ADR Raw Data'!$B$6:$BE$43,'ADR Raw Data'!AH$1,FALSE)</f>
        <v>96.839560540519798</v>
      </c>
      <c r="O44" s="122">
        <f>VLOOKUP($A44,'ADR Raw Data'!$B$6:$BE$43,'ADR Raw Data'!AI$1,FALSE)</f>
        <v>100.014591520529</v>
      </c>
      <c r="P44" s="122">
        <f>VLOOKUP($A44,'ADR Raw Data'!$B$6:$BE$43,'ADR Raw Data'!AJ$1,FALSE)</f>
        <v>105.80225344073</v>
      </c>
      <c r="Q44" s="122">
        <f>VLOOKUP($A44,'ADR Raw Data'!$B$6:$BE$43,'ADR Raw Data'!AK$1,FALSE)</f>
        <v>121.97655780117999</v>
      </c>
      <c r="R44" s="123">
        <f>VLOOKUP($A44,'ADR Raw Data'!$B$6:$BE$43,'ADR Raw Data'!AL$1,FALSE)</f>
        <v>104.90263189525599</v>
      </c>
      <c r="S44" s="122">
        <f>VLOOKUP($A44,'ADR Raw Data'!$B$6:$BE$43,'ADR Raw Data'!AN$1,FALSE)</f>
        <v>146.24017018717899</v>
      </c>
      <c r="T44" s="122">
        <f>VLOOKUP($A44,'ADR Raw Data'!$B$6:$BE$43,'ADR Raw Data'!AO$1,FALSE)</f>
        <v>139.87846879234499</v>
      </c>
      <c r="U44" s="123">
        <f>VLOOKUP($A44,'ADR Raw Data'!$B$6:$BE$43,'ADR Raw Data'!AP$1,FALSE)</f>
        <v>143.148701167806</v>
      </c>
      <c r="V44" s="124">
        <f>VLOOKUP($A44,'ADR Raw Data'!$B$6:$BE$43,'ADR Raw Data'!AR$1,FALSE)</f>
        <v>118.19035665762399</v>
      </c>
      <c r="X44" s="121">
        <f>VLOOKUP($A44,'RevPAR Raw Data'!$B$6:$BE$43,'RevPAR Raw Data'!AG$1,FALSE)</f>
        <v>40.046460046037403</v>
      </c>
      <c r="Y44" s="122">
        <f>VLOOKUP($A44,'RevPAR Raw Data'!$B$6:$BE$43,'RevPAR Raw Data'!AH$1,FALSE)</f>
        <v>51.992351200263002</v>
      </c>
      <c r="Z44" s="122">
        <f>VLOOKUP($A44,'RevPAR Raw Data'!$B$6:$BE$43,'RevPAR Raw Data'!AI$1,FALSE)</f>
        <v>58.3733634084182</v>
      </c>
      <c r="AA44" s="122">
        <f>VLOOKUP($A44,'RevPAR Raw Data'!$B$6:$BE$43,'RevPAR Raw Data'!AJ$1,FALSE)</f>
        <v>68.570541351529101</v>
      </c>
      <c r="AB44" s="122">
        <f>VLOOKUP($A44,'RevPAR Raw Data'!$B$6:$BE$43,'RevPAR Raw Data'!AK$1,FALSE)</f>
        <v>81.994881327495094</v>
      </c>
      <c r="AC44" s="123">
        <f>VLOOKUP($A44,'RevPAR Raw Data'!$B$6:$BE$43,'RevPAR Raw Data'!AL$1,FALSE)</f>
        <v>60.215036098859102</v>
      </c>
      <c r="AD44" s="122">
        <f>VLOOKUP($A44,'RevPAR Raw Data'!$B$6:$BE$43,'RevPAR Raw Data'!AN$1,FALSE)</f>
        <v>114.45715492900101</v>
      </c>
      <c r="AE44" s="122">
        <f>VLOOKUP($A44,'RevPAR Raw Data'!$B$6:$BE$43,'RevPAR Raw Data'!AO$1,FALSE)</f>
        <v>103.493581658959</v>
      </c>
      <c r="AF44" s="123">
        <f>VLOOKUP($A44,'RevPAR Raw Data'!$B$6:$BE$43,'RevPAR Raw Data'!AP$1,FALSE)</f>
        <v>108.97536829398</v>
      </c>
      <c r="AG44" s="124">
        <f>VLOOKUP($A44,'RevPAR Raw Data'!$B$6:$BE$43,'RevPAR Raw Data'!AR$1,FALSE)</f>
        <v>74.182159380622707</v>
      </c>
    </row>
    <row r="45" spans="1:33" x14ac:dyDescent="0.2">
      <c r="A45" s="101" t="s">
        <v>121</v>
      </c>
      <c r="B45" s="89">
        <f>(VLOOKUP($A44,'Occupancy Raw Data'!$B$8:$BE$51,'Occupancy Raw Data'!AT$3,FALSE))/100</f>
        <v>-3.5955948724609998E-3</v>
      </c>
      <c r="C45" s="90">
        <f>(VLOOKUP($A44,'Occupancy Raw Data'!$B$8:$BE$51,'Occupancy Raw Data'!AU$3,FALSE))/100</f>
        <v>-7.4131539105778401E-3</v>
      </c>
      <c r="D45" s="90">
        <f>(VLOOKUP($A44,'Occupancy Raw Data'!$B$8:$BE$51,'Occupancy Raw Data'!AV$3,FALSE))/100</f>
        <v>1.9111488370873699E-2</v>
      </c>
      <c r="E45" s="90">
        <f>(VLOOKUP($A44,'Occupancy Raw Data'!$B$8:$BE$51,'Occupancy Raw Data'!AW$3,FALSE))/100</f>
        <v>3.55007745759887E-2</v>
      </c>
      <c r="F45" s="90">
        <f>(VLOOKUP($A44,'Occupancy Raw Data'!$B$8:$BE$51,'Occupancy Raw Data'!AX$3,FALSE))/100</f>
        <v>1.9719095589139E-2</v>
      </c>
      <c r="G45" s="90">
        <f>(VLOOKUP($A44,'Occupancy Raw Data'!$B$8:$BE$51,'Occupancy Raw Data'!AY$3,FALSE))/100</f>
        <v>1.4366355543317399E-2</v>
      </c>
      <c r="H45" s="91">
        <f>(VLOOKUP($A44,'Occupancy Raw Data'!$B$8:$BE$51,'Occupancy Raw Data'!BA$3,FALSE))/100</f>
        <v>6.0688071857755294E-2</v>
      </c>
      <c r="I45" s="91">
        <f>(VLOOKUP($A44,'Occupancy Raw Data'!$B$8:$BE$51,'Occupancy Raw Data'!BB$3,FALSE))/100</f>
        <v>2.8410581379163902E-2</v>
      </c>
      <c r="J45" s="90">
        <f>(VLOOKUP($A44,'Occupancy Raw Data'!$B$8:$BE$51,'Occupancy Raw Data'!BC$3,FALSE))/100</f>
        <v>4.4753562187901601E-2</v>
      </c>
      <c r="K45" s="92">
        <f>(VLOOKUP($A44,'Occupancy Raw Data'!$B$8:$BE$51,'Occupancy Raw Data'!BE$3,FALSE))/100</f>
        <v>2.4833543358178899E-2</v>
      </c>
      <c r="M45" s="89">
        <f>(VLOOKUP($A44,'ADR Raw Data'!$B$6:$BE$49,'ADR Raw Data'!AT$1,FALSE))/100</f>
        <v>-1.7071576905939599E-2</v>
      </c>
      <c r="N45" s="90">
        <f>(VLOOKUP($A44,'ADR Raw Data'!$B$6:$BE$49,'ADR Raw Data'!AU$1,FALSE))/100</f>
        <v>-1.9764528901654498E-2</v>
      </c>
      <c r="O45" s="90">
        <f>(VLOOKUP($A44,'ADR Raw Data'!$B$6:$BE$49,'ADR Raw Data'!AV$1,FALSE))/100</f>
        <v>-1.2684379471356E-2</v>
      </c>
      <c r="P45" s="90">
        <f>(VLOOKUP($A44,'ADR Raw Data'!$B$6:$BE$49,'ADR Raw Data'!AW$1,FALSE))/100</f>
        <v>-7.4650900229660897E-3</v>
      </c>
      <c r="Q45" s="90">
        <f>(VLOOKUP($A44,'ADR Raw Data'!$B$6:$BE$49,'ADR Raw Data'!AX$1,FALSE))/100</f>
        <v>1.11081257142939E-2</v>
      </c>
      <c r="R45" s="90">
        <f>(VLOOKUP($A44,'ADR Raw Data'!$B$6:$BE$49,'ADR Raw Data'!AY$1,FALSE))/100</f>
        <v>-6.1695884593685199E-3</v>
      </c>
      <c r="S45" s="91">
        <f>(VLOOKUP($A44,'ADR Raw Data'!$B$6:$BE$49,'ADR Raw Data'!BA$1,FALSE))/100</f>
        <v>4.0820718409038399E-2</v>
      </c>
      <c r="T45" s="91">
        <f>(VLOOKUP($A44,'ADR Raw Data'!$B$6:$BE$49,'ADR Raw Data'!BB$1,FALSE))/100</f>
        <v>2.9699602011839202E-2</v>
      </c>
      <c r="U45" s="90">
        <f>(VLOOKUP($A44,'ADR Raw Data'!$B$6:$BE$49,'ADR Raw Data'!BC$1,FALSE))/100</f>
        <v>3.5779750091361799E-2</v>
      </c>
      <c r="V45" s="92">
        <f>(VLOOKUP($A44,'ADR Raw Data'!$B$6:$BE$49,'ADR Raw Data'!BE$1,FALSE))/100</f>
        <v>1.3074325998552801E-2</v>
      </c>
      <c r="X45" s="89">
        <f>(VLOOKUP($A44,'RevPAR Raw Data'!$B$6:$BE$49,'RevPAR Raw Data'!AT$1,FALSE))/100</f>
        <v>-2.06057893040128E-2</v>
      </c>
      <c r="Y45" s="90">
        <f>(VLOOKUP($A44,'RevPAR Raw Data'!$B$6:$BE$49,'RevPAR Raw Data'!AU$1,FALSE))/100</f>
        <v>-2.7031165317514302E-2</v>
      </c>
      <c r="Z45" s="90">
        <f>(VLOOKUP($A44,'RevPAR Raw Data'!$B$6:$BE$49,'RevPAR Raw Data'!AV$1,FALSE))/100</f>
        <v>6.1846915287591597E-3</v>
      </c>
      <c r="AA45" s="90">
        <f>(VLOOKUP($A44,'RevPAR Raw Data'!$B$6:$BE$49,'RevPAR Raw Data'!AW$1,FALSE))/100</f>
        <v>2.7770668074927798E-2</v>
      </c>
      <c r="AB45" s="90">
        <f>(VLOOKUP($A44,'RevPAR Raw Data'!$B$6:$BE$49,'RevPAR Raw Data'!AX$1,FALSE))/100</f>
        <v>3.10462634962093E-2</v>
      </c>
      <c r="AC45" s="90">
        <f>(VLOOKUP($A44,'RevPAR Raw Data'!$B$6:$BE$49,'RevPAR Raw Data'!AY$1,FALSE))/100</f>
        <v>8.1081325825856695E-3</v>
      </c>
      <c r="AD45" s="91">
        <f>(VLOOKUP($A44,'RevPAR Raw Data'!$B$6:$BE$49,'RevPAR Raw Data'!BA$1,FALSE))/100</f>
        <v>0.103986120958886</v>
      </c>
      <c r="AE45" s="91">
        <f>(VLOOKUP($A44,'RevPAR Raw Data'!$B$6:$BE$49,'RevPAR Raw Data'!BB$1,FALSE))/100</f>
        <v>5.89539663508893E-2</v>
      </c>
      <c r="AF45" s="90">
        <f>(VLOOKUP($A44,'RevPAR Raw Data'!$B$6:$BE$49,'RevPAR Raw Data'!BC$1,FALSE))/100</f>
        <v>8.2134583550044798E-2</v>
      </c>
      <c r="AG45" s="92">
        <f>(VLOOKUP($A44,'RevPAR Raw Data'!$B$6:$BE$49,'RevPAR Raw Data'!BE$1,FALSE))/100</f>
        <v>3.82325511982958E-2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0.451421274705751</v>
      </c>
      <c r="C47" s="118">
        <f>(VLOOKUP($A47,'Occupancy Raw Data'!$B$8:$BE$45,'Occupancy Raw Data'!AH$3,FALSE))/100</f>
        <v>0.61153675327559398</v>
      </c>
      <c r="D47" s="118">
        <f>(VLOOKUP($A47,'Occupancy Raw Data'!$B$8:$BE$45,'Occupancy Raw Data'!AI$3,FALSE))/100</f>
        <v>0.66172551632245102</v>
      </c>
      <c r="E47" s="118">
        <f>(VLOOKUP($A47,'Occupancy Raw Data'!$B$8:$BE$45,'Occupancy Raw Data'!AJ$3,FALSE))/100</f>
        <v>0.684099489229402</v>
      </c>
      <c r="F47" s="118">
        <f>(VLOOKUP($A47,'Occupancy Raw Data'!$B$8:$BE$45,'Occupancy Raw Data'!AK$3,FALSE))/100</f>
        <v>0.6506218076837661</v>
      </c>
      <c r="G47" s="119">
        <f>(VLOOKUP($A47,'Occupancy Raw Data'!$B$8:$BE$45,'Occupancy Raw Data'!AL$3,FALSE))/100</f>
        <v>0.611880968243393</v>
      </c>
      <c r="H47" s="99">
        <f>(VLOOKUP($A47,'Occupancy Raw Data'!$B$8:$BE$45,'Occupancy Raw Data'!AN$3,FALSE))/100</f>
        <v>0.68942926937597093</v>
      </c>
      <c r="I47" s="99">
        <f>(VLOOKUP($A47,'Occupancy Raw Data'!$B$8:$BE$45,'Occupancy Raw Data'!AO$3,FALSE))/100</f>
        <v>0.69226071507883602</v>
      </c>
      <c r="J47" s="119">
        <f>(VLOOKUP($A47,'Occupancy Raw Data'!$B$8:$BE$45,'Occupancy Raw Data'!AP$3,FALSE))/100</f>
        <v>0.69084499222740303</v>
      </c>
      <c r="K47" s="120">
        <f>(VLOOKUP($A47,'Occupancy Raw Data'!$B$8:$BE$45,'Occupancy Raw Data'!AR$3,FALSE))/100</f>
        <v>0.63444211795311001</v>
      </c>
      <c r="M47" s="121">
        <f>VLOOKUP($A47,'ADR Raw Data'!$B$6:$BE$43,'ADR Raw Data'!AG$1,FALSE)</f>
        <v>96.669147706309104</v>
      </c>
      <c r="N47" s="122">
        <f>VLOOKUP($A47,'ADR Raw Data'!$B$6:$BE$43,'ADR Raw Data'!AH$1,FALSE)</f>
        <v>109.30672174307701</v>
      </c>
      <c r="O47" s="122">
        <f>VLOOKUP($A47,'ADR Raw Data'!$B$6:$BE$43,'ADR Raw Data'!AI$1,FALSE)</f>
        <v>112.19575299941199</v>
      </c>
      <c r="P47" s="122">
        <f>VLOOKUP($A47,'ADR Raw Data'!$B$6:$BE$43,'ADR Raw Data'!AJ$1,FALSE)</f>
        <v>114.70295650056801</v>
      </c>
      <c r="Q47" s="122">
        <f>VLOOKUP($A47,'ADR Raw Data'!$B$6:$BE$43,'ADR Raw Data'!AK$1,FALSE)</f>
        <v>118.09434678726799</v>
      </c>
      <c r="R47" s="123">
        <f>VLOOKUP($A47,'ADR Raw Data'!$B$6:$BE$43,'ADR Raw Data'!AL$1,FALSE)</f>
        <v>111.14232642543401</v>
      </c>
      <c r="S47" s="122">
        <f>VLOOKUP($A47,'ADR Raw Data'!$B$6:$BE$43,'ADR Raw Data'!AN$1,FALSE)</f>
        <v>131.99268642293401</v>
      </c>
      <c r="T47" s="122">
        <f>VLOOKUP($A47,'ADR Raw Data'!$B$6:$BE$43,'ADR Raw Data'!AO$1,FALSE)</f>
        <v>129.273181490095</v>
      </c>
      <c r="U47" s="123">
        <f>VLOOKUP($A47,'ADR Raw Data'!$B$6:$BE$43,'ADR Raw Data'!AP$1,FALSE)</f>
        <v>130.63014746654801</v>
      </c>
      <c r="V47" s="124">
        <f>VLOOKUP($A47,'ADR Raw Data'!$B$6:$BE$43,'ADR Raw Data'!AR$1,FALSE)</f>
        <v>117.205274461515</v>
      </c>
      <c r="X47" s="121">
        <f>VLOOKUP($A47,'RevPAR Raw Data'!$B$6:$BE$43,'RevPAR Raw Data'!AG$1,FALSE)</f>
        <v>43.638509882300603</v>
      </c>
      <c r="Y47" s="122">
        <f>VLOOKUP($A47,'RevPAR Raw Data'!$B$6:$BE$43,'RevPAR Raw Data'!AH$1,FALSE)</f>
        <v>66.845077725960394</v>
      </c>
      <c r="Z47" s="122">
        <f>VLOOKUP($A47,'RevPAR Raw Data'!$B$6:$BE$43,'RevPAR Raw Data'!AI$1,FALSE)</f>
        <v>74.242792582722601</v>
      </c>
      <c r="AA47" s="122">
        <f>VLOOKUP($A47,'RevPAR Raw Data'!$B$6:$BE$43,'RevPAR Raw Data'!AJ$1,FALSE)</f>
        <v>78.468233955141002</v>
      </c>
      <c r="AB47" s="122">
        <f>VLOOKUP($A47,'RevPAR Raw Data'!$B$6:$BE$43,'RevPAR Raw Data'!AK$1,FALSE)</f>
        <v>76.834757383966206</v>
      </c>
      <c r="AC47" s="123">
        <f>VLOOKUP($A47,'RevPAR Raw Data'!$B$6:$BE$43,'RevPAR Raw Data'!AL$1,FALSE)</f>
        <v>68.0058743060182</v>
      </c>
      <c r="AD47" s="122">
        <f>VLOOKUP($A47,'RevPAR Raw Data'!$B$6:$BE$43,'RevPAR Raw Data'!AN$1,FALSE)</f>
        <v>90.999621363535397</v>
      </c>
      <c r="AE47" s="122">
        <f>VLOOKUP($A47,'RevPAR Raw Data'!$B$6:$BE$43,'RevPAR Raw Data'!AO$1,FALSE)</f>
        <v>89.490745058849598</v>
      </c>
      <c r="AF47" s="123">
        <f>VLOOKUP($A47,'RevPAR Raw Data'!$B$6:$BE$43,'RevPAR Raw Data'!AP$1,FALSE)</f>
        <v>90.245183211192497</v>
      </c>
      <c r="AG47" s="124">
        <f>VLOOKUP($A47,'RevPAR Raw Data'!$B$6:$BE$43,'RevPAR Raw Data'!AR$1,FALSE)</f>
        <v>74.359962564639403</v>
      </c>
    </row>
    <row r="48" spans="1:33" x14ac:dyDescent="0.2">
      <c r="A48" s="101" t="s">
        <v>121</v>
      </c>
      <c r="B48" s="89">
        <f>(VLOOKUP($A47,'Occupancy Raw Data'!$B$8:$BE$51,'Occupancy Raw Data'!AT$3,FALSE))/100</f>
        <v>-1.40709406580352E-2</v>
      </c>
      <c r="C48" s="90">
        <f>(VLOOKUP($A47,'Occupancy Raw Data'!$B$8:$BE$51,'Occupancy Raw Data'!AU$3,FALSE))/100</f>
        <v>-2.16330601994063E-2</v>
      </c>
      <c r="D48" s="90">
        <f>(VLOOKUP($A47,'Occupancy Raw Data'!$B$8:$BE$51,'Occupancy Raw Data'!AV$3,FALSE))/100</f>
        <v>1.28269826762397E-2</v>
      </c>
      <c r="E48" s="90">
        <f>(VLOOKUP($A47,'Occupancy Raw Data'!$B$8:$BE$51,'Occupancy Raw Data'!AW$3,FALSE))/100</f>
        <v>1.5953921602668598E-2</v>
      </c>
      <c r="F48" s="90">
        <f>(VLOOKUP($A47,'Occupancy Raw Data'!$B$8:$BE$51,'Occupancy Raw Data'!AX$3,FALSE))/100</f>
        <v>1.1057539267776801E-3</v>
      </c>
      <c r="G48" s="90">
        <f>(VLOOKUP($A47,'Occupancy Raw Data'!$B$8:$BE$51,'Occupancy Raw Data'!AY$3,FALSE))/100</f>
        <v>-4.0848272650772198E-5</v>
      </c>
      <c r="H48" s="91">
        <f>(VLOOKUP($A47,'Occupancy Raw Data'!$B$8:$BE$51,'Occupancy Raw Data'!BA$3,FALSE))/100</f>
        <v>5.5258626699701795E-3</v>
      </c>
      <c r="I48" s="91">
        <f>(VLOOKUP($A47,'Occupancy Raw Data'!$B$8:$BE$51,'Occupancy Raw Data'!BB$3,FALSE))/100</f>
        <v>2.2342910621236597E-2</v>
      </c>
      <c r="J48" s="90">
        <f>(VLOOKUP($A47,'Occupancy Raw Data'!$B$8:$BE$51,'Occupancy Raw Data'!BC$3,FALSE))/100</f>
        <v>1.38818854193851E-2</v>
      </c>
      <c r="K48" s="92">
        <f>(VLOOKUP($A47,'Occupancy Raw Data'!$B$8:$BE$51,'Occupancy Raw Data'!BE$3,FALSE))/100</f>
        <v>4.2485091934618005E-3</v>
      </c>
      <c r="M48" s="89">
        <f>(VLOOKUP($A47,'ADR Raw Data'!$B$6:$BE$49,'ADR Raw Data'!AT$1,FALSE))/100</f>
        <v>2.8701786781265998E-4</v>
      </c>
      <c r="N48" s="90">
        <f>(VLOOKUP($A47,'ADR Raw Data'!$B$6:$BE$49,'ADR Raw Data'!AU$1,FALSE))/100</f>
        <v>2.69174491891318E-2</v>
      </c>
      <c r="O48" s="90">
        <f>(VLOOKUP($A47,'ADR Raw Data'!$B$6:$BE$49,'ADR Raw Data'!AV$1,FALSE))/100</f>
        <v>2.88991430186138E-2</v>
      </c>
      <c r="P48" s="90">
        <f>(VLOOKUP($A47,'ADR Raw Data'!$B$6:$BE$49,'ADR Raw Data'!AW$1,FALSE))/100</f>
        <v>3.4269280623331205E-2</v>
      </c>
      <c r="Q48" s="90">
        <f>(VLOOKUP($A47,'ADR Raw Data'!$B$6:$BE$49,'ADR Raw Data'!AX$1,FALSE))/100</f>
        <v>2.70895923872339E-2</v>
      </c>
      <c r="R48" s="90">
        <f>(VLOOKUP($A47,'ADR Raw Data'!$B$6:$BE$49,'ADR Raw Data'!AY$1,FALSE))/100</f>
        <v>2.5995915966574801E-2</v>
      </c>
      <c r="S48" s="91">
        <f>(VLOOKUP($A47,'ADR Raw Data'!$B$6:$BE$49,'ADR Raw Data'!BA$1,FALSE))/100</f>
        <v>7.3291369463147502E-2</v>
      </c>
      <c r="T48" s="91">
        <f>(VLOOKUP($A47,'ADR Raw Data'!$B$6:$BE$49,'ADR Raw Data'!BB$1,FALSE))/100</f>
        <v>8.38433186097539E-2</v>
      </c>
      <c r="U48" s="90">
        <f>(VLOOKUP($A47,'ADR Raw Data'!$B$6:$BE$49,'ADR Raw Data'!BC$1,FALSE))/100</f>
        <v>7.8360602732872098E-2</v>
      </c>
      <c r="V48" s="92">
        <f>(VLOOKUP($A47,'ADR Raw Data'!$B$6:$BE$49,'ADR Raw Data'!BE$1,FALSE))/100</f>
        <v>4.3918314216344199E-2</v>
      </c>
      <c r="X48" s="89">
        <f>(VLOOKUP($A47,'RevPAR Raw Data'!$B$6:$BE$49,'RevPAR Raw Data'!AT$1,FALSE))/100</f>
        <v>-1.37879614016083E-2</v>
      </c>
      <c r="Y48" s="90">
        <f>(VLOOKUP($A47,'RevPAR Raw Data'!$B$6:$BE$49,'RevPAR Raw Data'!AU$1,FALSE))/100</f>
        <v>4.70208219100254E-3</v>
      </c>
      <c r="Z48" s="90">
        <f>(VLOOKUP($A47,'RevPAR Raw Data'!$B$6:$BE$49,'RevPAR Raw Data'!AV$1,FALSE))/100</f>
        <v>4.2096814501711502E-2</v>
      </c>
      <c r="AA48" s="90">
        <f>(VLOOKUP($A47,'RevPAR Raw Data'!$B$6:$BE$49,'RevPAR Raw Data'!AW$1,FALSE))/100</f>
        <v>5.0769931642444401E-2</v>
      </c>
      <c r="AB48" s="90">
        <f>(VLOOKUP($A47,'RevPAR Raw Data'!$B$6:$BE$49,'RevPAR Raw Data'!AX$1,FALSE))/100</f>
        <v>2.8225300737168498E-2</v>
      </c>
      <c r="AC48" s="90">
        <f>(VLOOKUP($A47,'RevPAR Raw Data'!$B$6:$BE$49,'RevPAR Raw Data'!AY$1,FALSE))/100</f>
        <v>2.5954005805660797E-2</v>
      </c>
      <c r="AD48" s="91">
        <f>(VLOOKUP($A47,'RevPAR Raw Data'!$B$6:$BE$49,'RevPAR Raw Data'!BA$1,FALSE))/100</f>
        <v>7.9222230175665098E-2</v>
      </c>
      <c r="AE48" s="91">
        <f>(VLOOKUP($A47,'RevPAR Raw Data'!$B$6:$BE$49,'RevPAR Raw Data'!BB$1,FALSE))/100</f>
        <v>0.108059533004876</v>
      </c>
      <c r="AF48" s="90">
        <f>(VLOOKUP($A47,'RevPAR Raw Data'!$B$6:$BE$49,'RevPAR Raw Data'!BC$1,FALSE))/100</f>
        <v>9.3330281060788903E-2</v>
      </c>
      <c r="AG48" s="92">
        <f>(VLOOKUP($A47,'RevPAR Raw Data'!$B$6:$BE$49,'RevPAR Raw Data'!BE$1,FALSE))/100</f>
        <v>4.8353410771515497E-2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0.44807408249062597</v>
      </c>
      <c r="C50" s="118">
        <f>(VLOOKUP($A50,'Occupancy Raw Data'!$B$8:$BE$45,'Occupancy Raw Data'!AH$3,FALSE))/100</f>
        <v>0.53491080559027304</v>
      </c>
      <c r="D50" s="118">
        <f>(VLOOKUP($A50,'Occupancy Raw Data'!$B$8:$BE$45,'Occupancy Raw Data'!AI$3,FALSE))/100</f>
        <v>0.58692194068855796</v>
      </c>
      <c r="E50" s="118">
        <f>(VLOOKUP($A50,'Occupancy Raw Data'!$B$8:$BE$45,'Occupancy Raw Data'!AJ$3,FALSE))/100</f>
        <v>0.67128735370980497</v>
      </c>
      <c r="F50" s="118">
        <f>(VLOOKUP($A50,'Occupancy Raw Data'!$B$8:$BE$45,'Occupancy Raw Data'!AK$3,FALSE))/100</f>
        <v>0.65052266787864998</v>
      </c>
      <c r="G50" s="119">
        <f>(VLOOKUP($A50,'Occupancy Raw Data'!$B$8:$BE$45,'Occupancy Raw Data'!AL$3,FALSE))/100</f>
        <v>0.57834337007158199</v>
      </c>
      <c r="H50" s="99">
        <f>(VLOOKUP($A50,'Occupancy Raw Data'!$B$8:$BE$45,'Occupancy Raw Data'!AN$3,FALSE))/100</f>
        <v>0.7182990569253489</v>
      </c>
      <c r="I50" s="99">
        <f>(VLOOKUP($A50,'Occupancy Raw Data'!$B$8:$BE$45,'Occupancy Raw Data'!AO$3,FALSE))/100</f>
        <v>0.67983751846381002</v>
      </c>
      <c r="J50" s="119">
        <f>(VLOOKUP($A50,'Occupancy Raw Data'!$B$8:$BE$45,'Occupancy Raw Data'!AP$3,FALSE))/100</f>
        <v>0.69906828769458007</v>
      </c>
      <c r="K50" s="120">
        <f>(VLOOKUP($A50,'Occupancy Raw Data'!$B$8:$BE$45,'Occupancy Raw Data'!AR$3,FALSE))/100</f>
        <v>0.61283620367815306</v>
      </c>
      <c r="M50" s="121">
        <f>VLOOKUP($A50,'ADR Raw Data'!$B$6:$BE$43,'ADR Raw Data'!AG$1,FALSE)</f>
        <v>105.08840813997701</v>
      </c>
      <c r="N50" s="122">
        <f>VLOOKUP($A50,'ADR Raw Data'!$B$6:$BE$43,'ADR Raw Data'!AH$1,FALSE)</f>
        <v>109.996556210503</v>
      </c>
      <c r="O50" s="122">
        <f>VLOOKUP($A50,'ADR Raw Data'!$B$6:$BE$43,'ADR Raw Data'!AI$1,FALSE)</f>
        <v>120.28833317200601</v>
      </c>
      <c r="P50" s="122">
        <f>VLOOKUP($A50,'ADR Raw Data'!$B$6:$BE$43,'ADR Raw Data'!AJ$1,FALSE)</f>
        <v>141.10495726133999</v>
      </c>
      <c r="Q50" s="122">
        <f>VLOOKUP($A50,'ADR Raw Data'!$B$6:$BE$43,'ADR Raw Data'!AK$1,FALSE)</f>
        <v>156.256352124361</v>
      </c>
      <c r="R50" s="123">
        <f>VLOOKUP($A50,'ADR Raw Data'!$B$6:$BE$43,'ADR Raw Data'!AL$1,FALSE)</f>
        <v>128.953107170923</v>
      </c>
      <c r="S50" s="122">
        <f>VLOOKUP($A50,'ADR Raw Data'!$B$6:$BE$43,'ADR Raw Data'!AN$1,FALSE)</f>
        <v>175.90410013050101</v>
      </c>
      <c r="T50" s="122">
        <f>VLOOKUP($A50,'ADR Raw Data'!$B$6:$BE$43,'ADR Raw Data'!AO$1,FALSE)</f>
        <v>161.40183470521799</v>
      </c>
      <c r="U50" s="123">
        <f>VLOOKUP($A50,'ADR Raw Data'!$B$6:$BE$43,'ADR Raw Data'!AP$1,FALSE)</f>
        <v>168.852439861844</v>
      </c>
      <c r="V50" s="124">
        <f>VLOOKUP($A50,'ADR Raw Data'!$B$6:$BE$43,'ADR Raw Data'!AR$1,FALSE)</f>
        <v>141.95698185670699</v>
      </c>
      <c r="X50" s="121">
        <f>VLOOKUP($A50,'RevPAR Raw Data'!$B$6:$BE$43,'RevPAR Raw Data'!AG$1,FALSE)</f>
        <v>47.087392057720699</v>
      </c>
      <c r="Y50" s="122">
        <f>VLOOKUP($A50,'RevPAR Raw Data'!$B$6:$BE$43,'RevPAR Raw Data'!AH$1,FALSE)</f>
        <v>58.838346494716497</v>
      </c>
      <c r="Z50" s="122">
        <f>VLOOKUP($A50,'RevPAR Raw Data'!$B$6:$BE$43,'RevPAR Raw Data'!AI$1,FALSE)</f>
        <v>70.5998619475059</v>
      </c>
      <c r="AA50" s="122">
        <f>VLOOKUP($A50,'RevPAR Raw Data'!$B$6:$BE$43,'RevPAR Raw Data'!AJ$1,FALSE)</f>
        <v>94.721973355300506</v>
      </c>
      <c r="AB50" s="122">
        <f>VLOOKUP($A50,'RevPAR Raw Data'!$B$6:$BE$43,'RevPAR Raw Data'!AK$1,FALSE)</f>
        <v>101.648299056925</v>
      </c>
      <c r="AC50" s="123">
        <f>VLOOKUP($A50,'RevPAR Raw Data'!$B$6:$BE$43,'RevPAR Raw Data'!AL$1,FALSE)</f>
        <v>74.579174582433794</v>
      </c>
      <c r="AD50" s="122">
        <f>VLOOKUP($A50,'RevPAR Raw Data'!$B$6:$BE$43,'RevPAR Raw Data'!AN$1,FALSE)</f>
        <v>126.35174923304101</v>
      </c>
      <c r="AE50" s="122">
        <f>VLOOKUP($A50,'RevPAR Raw Data'!$B$6:$BE$43,'RevPAR Raw Data'!AO$1,FALSE)</f>
        <v>109.727022781502</v>
      </c>
      <c r="AF50" s="123">
        <f>VLOOKUP($A50,'RevPAR Raw Data'!$B$6:$BE$43,'RevPAR Raw Data'!AP$1,FALSE)</f>
        <v>118.03938600727101</v>
      </c>
      <c r="AG50" s="124">
        <f>VLOOKUP($A50,'RevPAR Raw Data'!$B$6:$BE$43,'RevPAR Raw Data'!AR$1,FALSE)</f>
        <v>86.996377846673198</v>
      </c>
    </row>
    <row r="51" spans="1:33" x14ac:dyDescent="0.2">
      <c r="A51" s="101" t="s">
        <v>121</v>
      </c>
      <c r="B51" s="89">
        <f>(VLOOKUP($A50,'Occupancy Raw Data'!$B$8:$BE$51,'Occupancy Raw Data'!AT$3,FALSE))/100</f>
        <v>5.6060786327815998E-2</v>
      </c>
      <c r="C51" s="90">
        <f>(VLOOKUP($A50,'Occupancy Raw Data'!$B$8:$BE$51,'Occupancy Raw Data'!AU$3,FALSE))/100</f>
        <v>-5.5019855833553701E-3</v>
      </c>
      <c r="D51" s="90">
        <f>(VLOOKUP($A50,'Occupancy Raw Data'!$B$8:$BE$51,'Occupancy Raw Data'!AV$3,FALSE))/100</f>
        <v>1.2361797405931001E-2</v>
      </c>
      <c r="E51" s="90">
        <f>(VLOOKUP($A50,'Occupancy Raw Data'!$B$8:$BE$51,'Occupancy Raw Data'!AW$3,FALSE))/100</f>
        <v>6.9043298521215893E-2</v>
      </c>
      <c r="F51" s="90">
        <f>(VLOOKUP($A50,'Occupancy Raw Data'!$B$8:$BE$51,'Occupancy Raw Data'!AX$3,FALSE))/100</f>
        <v>2.8744420744695298E-2</v>
      </c>
      <c r="G51" s="90">
        <f>(VLOOKUP($A50,'Occupancy Raw Data'!$B$8:$BE$51,'Occupancy Raw Data'!AY$3,FALSE))/100</f>
        <v>3.1947972163940998E-2</v>
      </c>
      <c r="H51" s="91">
        <f>(VLOOKUP($A50,'Occupancy Raw Data'!$B$8:$BE$51,'Occupancy Raw Data'!BA$3,FALSE))/100</f>
        <v>6.3204909142254392E-2</v>
      </c>
      <c r="I51" s="91">
        <f>(VLOOKUP($A50,'Occupancy Raw Data'!$B$8:$BE$51,'Occupancy Raw Data'!BB$3,FALSE))/100</f>
        <v>8.4971991659049312E-2</v>
      </c>
      <c r="J51" s="90">
        <f>(VLOOKUP($A50,'Occupancy Raw Data'!$B$8:$BE$51,'Occupancy Raw Data'!BC$3,FALSE))/100</f>
        <v>7.3678886748459696E-2</v>
      </c>
      <c r="K51" s="92">
        <f>(VLOOKUP($A50,'Occupancy Raw Data'!$B$8:$BE$51,'Occupancy Raw Data'!BE$3,FALSE))/100</f>
        <v>4.51878811221764E-2</v>
      </c>
      <c r="M51" s="89">
        <f>(VLOOKUP($A50,'ADR Raw Data'!$B$6:$BE$49,'ADR Raw Data'!AT$1,FALSE))/100</f>
        <v>1.4451480363641101E-2</v>
      </c>
      <c r="N51" s="90">
        <f>(VLOOKUP($A50,'ADR Raw Data'!$B$6:$BE$49,'ADR Raw Data'!AU$1,FALSE))/100</f>
        <v>2.49746813197366E-2</v>
      </c>
      <c r="O51" s="90">
        <f>(VLOOKUP($A50,'ADR Raw Data'!$B$6:$BE$49,'ADR Raw Data'!AV$1,FALSE))/100</f>
        <v>5.2925583272752201E-2</v>
      </c>
      <c r="P51" s="90">
        <f>(VLOOKUP($A50,'ADR Raw Data'!$B$6:$BE$49,'ADR Raw Data'!AW$1,FALSE))/100</f>
        <v>0.114669361285913</v>
      </c>
      <c r="Q51" s="90">
        <f>(VLOOKUP($A50,'ADR Raw Data'!$B$6:$BE$49,'ADR Raw Data'!AX$1,FALSE))/100</f>
        <v>8.3006879999909591E-2</v>
      </c>
      <c r="R51" s="90">
        <f>(VLOOKUP($A50,'ADR Raw Data'!$B$6:$BE$49,'ADR Raw Data'!AY$1,FALSE))/100</f>
        <v>6.7092859313010803E-2</v>
      </c>
      <c r="S51" s="91">
        <f>(VLOOKUP($A50,'ADR Raw Data'!$B$6:$BE$49,'ADR Raw Data'!BA$1,FALSE))/100</f>
        <v>4.9128081316395497E-2</v>
      </c>
      <c r="T51" s="91">
        <f>(VLOOKUP($A50,'ADR Raw Data'!$B$6:$BE$49,'ADR Raw Data'!BB$1,FALSE))/100</f>
        <v>3.8426229007368196E-2</v>
      </c>
      <c r="U51" s="90">
        <f>(VLOOKUP($A50,'ADR Raw Data'!$B$6:$BE$49,'ADR Raw Data'!BC$1,FALSE))/100</f>
        <v>4.3726919442484899E-2</v>
      </c>
      <c r="V51" s="92">
        <f>(VLOOKUP($A50,'ADR Raw Data'!$B$6:$BE$49,'ADR Raw Data'!BE$1,FALSE))/100</f>
        <v>6.0709940744314697E-2</v>
      </c>
      <c r="X51" s="89">
        <f>(VLOOKUP($A50,'RevPAR Raw Data'!$B$6:$BE$49,'RevPAR Raw Data'!AT$1,FALSE))/100</f>
        <v>7.1322428044243893E-2</v>
      </c>
      <c r="Y51" s="90">
        <f>(VLOOKUP($A50,'RevPAR Raw Data'!$B$6:$BE$49,'RevPAR Raw Data'!AU$1,FALSE))/100</f>
        <v>1.9335285399811098E-2</v>
      </c>
      <c r="Z51" s="90">
        <f>(VLOOKUP($A50,'RevPAR Raw Data'!$B$6:$BE$49,'RevPAR Raw Data'!AV$1,FALSE))/100</f>
        <v>6.5941636016691701E-2</v>
      </c>
      <c r="AA51" s="90">
        <f>(VLOOKUP($A50,'RevPAR Raw Data'!$B$6:$BE$49,'RevPAR Raw Data'!AW$1,FALSE))/100</f>
        <v>0.19162981074962901</v>
      </c>
      <c r="AB51" s="90">
        <f>(VLOOKUP($A50,'RevPAR Raw Data'!$B$6:$BE$49,'RevPAR Raw Data'!AX$1,FALSE))/100</f>
        <v>0.11413728542802599</v>
      </c>
      <c r="AC51" s="90">
        <f>(VLOOKUP($A50,'RevPAR Raw Data'!$B$6:$BE$49,'RevPAR Raw Data'!AY$1,FALSE))/100</f>
        <v>0.10118431227868299</v>
      </c>
      <c r="AD51" s="91">
        <f>(VLOOKUP($A50,'RevPAR Raw Data'!$B$6:$BE$49,'RevPAR Raw Data'!BA$1,FALSE))/100</f>
        <v>0.115438126374586</v>
      </c>
      <c r="AE51" s="91">
        <f>(VLOOKUP($A50,'RevPAR Raw Data'!$B$6:$BE$49,'RevPAR Raw Data'!BB$1,FALSE))/100</f>
        <v>0.12666337387712001</v>
      </c>
      <c r="AF51" s="90">
        <f>(VLOOKUP($A50,'RevPAR Raw Data'!$B$6:$BE$49,'RevPAR Raw Data'!BC$1,FALSE))/100</f>
        <v>0.12062755693640601</v>
      </c>
      <c r="AG51" s="92">
        <f>(VLOOKUP($A50,'RevPAR Raw Data'!$B$6:$BE$49,'RevPAR Raw Data'!BE$1,FALSE))/100</f>
        <v>0.108641175451779</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0.42393410852713104</v>
      </c>
      <c r="C53" s="118">
        <f>(VLOOKUP($A53,'Occupancy Raw Data'!$B$8:$BE$45,'Occupancy Raw Data'!AH$3,FALSE))/100</f>
        <v>0.56686046511627897</v>
      </c>
      <c r="D53" s="118">
        <f>(VLOOKUP($A53,'Occupancy Raw Data'!$B$8:$BE$45,'Occupancy Raw Data'!AI$3,FALSE))/100</f>
        <v>0.59657622739018001</v>
      </c>
      <c r="E53" s="118">
        <f>(VLOOKUP($A53,'Occupancy Raw Data'!$B$8:$BE$45,'Occupancy Raw Data'!AJ$3,FALSE))/100</f>
        <v>0.622900516795865</v>
      </c>
      <c r="F53" s="118">
        <f>(VLOOKUP($A53,'Occupancy Raw Data'!$B$8:$BE$45,'Occupancy Raw Data'!AK$3,FALSE))/100</f>
        <v>0.58833979328165298</v>
      </c>
      <c r="G53" s="119">
        <f>(VLOOKUP($A53,'Occupancy Raw Data'!$B$8:$BE$45,'Occupancy Raw Data'!AL$3,FALSE))/100</f>
        <v>0.55972222222222201</v>
      </c>
      <c r="H53" s="99">
        <f>(VLOOKUP($A53,'Occupancy Raw Data'!$B$8:$BE$45,'Occupancy Raw Data'!AN$3,FALSE))/100</f>
        <v>0.65423126614986993</v>
      </c>
      <c r="I53" s="99">
        <f>(VLOOKUP($A53,'Occupancy Raw Data'!$B$8:$BE$45,'Occupancy Raw Data'!AO$3,FALSE))/100</f>
        <v>0.60255167958656297</v>
      </c>
      <c r="J53" s="119">
        <f>(VLOOKUP($A53,'Occupancy Raw Data'!$B$8:$BE$45,'Occupancy Raw Data'!AP$3,FALSE))/100</f>
        <v>0.62839147286821695</v>
      </c>
      <c r="K53" s="120">
        <f>(VLOOKUP($A53,'Occupancy Raw Data'!$B$8:$BE$45,'Occupancy Raw Data'!AR$3,FALSE))/100</f>
        <v>0.57934200812107695</v>
      </c>
      <c r="M53" s="121">
        <f>VLOOKUP($A53,'ADR Raw Data'!$B$6:$BE$43,'ADR Raw Data'!AG$1,FALSE)</f>
        <v>84.014967619047596</v>
      </c>
      <c r="N53" s="122">
        <f>VLOOKUP($A53,'ADR Raw Data'!$B$6:$BE$43,'ADR Raw Data'!AH$1,FALSE)</f>
        <v>89.232264957264903</v>
      </c>
      <c r="O53" s="122">
        <f>VLOOKUP($A53,'ADR Raw Data'!$B$6:$BE$43,'ADR Raw Data'!AI$1,FALSE)</f>
        <v>90.130896047644796</v>
      </c>
      <c r="P53" s="122">
        <f>VLOOKUP($A53,'ADR Raw Data'!$B$6:$BE$43,'ADR Raw Data'!AJ$1,FALSE)</f>
        <v>93.173645320196997</v>
      </c>
      <c r="Q53" s="122">
        <f>VLOOKUP($A53,'ADR Raw Data'!$B$6:$BE$43,'ADR Raw Data'!AK$1,FALSE)</f>
        <v>93.920801537194606</v>
      </c>
      <c r="R53" s="123">
        <f>VLOOKUP($A53,'ADR Raw Data'!$B$6:$BE$43,'ADR Raw Data'!AL$1,FALSE)</f>
        <v>90.496410641121798</v>
      </c>
      <c r="S53" s="122">
        <f>VLOOKUP($A53,'ADR Raw Data'!$B$6:$BE$43,'ADR Raw Data'!AN$1,FALSE)</f>
        <v>103.701187361145</v>
      </c>
      <c r="T53" s="122">
        <f>VLOOKUP($A53,'ADR Raw Data'!$B$6:$BE$43,'ADR Raw Data'!AO$1,FALSE)</f>
        <v>99.068346287858404</v>
      </c>
      <c r="U53" s="123">
        <f>VLOOKUP($A53,'ADR Raw Data'!$B$6:$BE$43,'ADR Raw Data'!AP$1,FALSE)</f>
        <v>101.48001927525</v>
      </c>
      <c r="V53" s="124">
        <f>VLOOKUP($A53,'ADR Raw Data'!$B$6:$BE$43,'ADR Raw Data'!AR$1,FALSE)</f>
        <v>93.900275178208702</v>
      </c>
      <c r="X53" s="121">
        <f>VLOOKUP($A53,'RevPAR Raw Data'!$B$6:$BE$43,'RevPAR Raw Data'!AG$1,FALSE)</f>
        <v>35.616810400516698</v>
      </c>
      <c r="Y53" s="122">
        <f>VLOOKUP($A53,'RevPAR Raw Data'!$B$6:$BE$43,'RevPAR Raw Data'!AH$1,FALSE)</f>
        <v>50.582243217054199</v>
      </c>
      <c r="Z53" s="122">
        <f>VLOOKUP($A53,'RevPAR Raw Data'!$B$6:$BE$43,'RevPAR Raw Data'!AI$1,FALSE)</f>
        <v>53.769949935400497</v>
      </c>
      <c r="AA53" s="122">
        <f>VLOOKUP($A53,'RevPAR Raw Data'!$B$6:$BE$43,'RevPAR Raw Data'!AJ$1,FALSE)</f>
        <v>58.0379118217054</v>
      </c>
      <c r="AB53" s="122">
        <f>VLOOKUP($A53,'RevPAR Raw Data'!$B$6:$BE$43,'RevPAR Raw Data'!AK$1,FALSE)</f>
        <v>55.2573449612403</v>
      </c>
      <c r="AC53" s="123">
        <f>VLOOKUP($A53,'RevPAR Raw Data'!$B$6:$BE$43,'RevPAR Raw Data'!AL$1,FALSE)</f>
        <v>50.652852067183403</v>
      </c>
      <c r="AD53" s="122">
        <f>VLOOKUP($A53,'RevPAR Raw Data'!$B$6:$BE$43,'RevPAR Raw Data'!AN$1,FALSE)</f>
        <v>67.844559108527093</v>
      </c>
      <c r="AE53" s="122">
        <f>VLOOKUP($A53,'RevPAR Raw Data'!$B$6:$BE$43,'RevPAR Raw Data'!AO$1,FALSE)</f>
        <v>59.693798449612402</v>
      </c>
      <c r="AF53" s="123">
        <f>VLOOKUP($A53,'RevPAR Raw Data'!$B$6:$BE$43,'RevPAR Raw Data'!AP$1,FALSE)</f>
        <v>63.769178779069698</v>
      </c>
      <c r="AG53" s="124">
        <f>VLOOKUP($A53,'RevPAR Raw Data'!$B$6:$BE$43,'RevPAR Raw Data'!AR$1,FALSE)</f>
        <v>54.400373984865197</v>
      </c>
    </row>
    <row r="54" spans="1:33" x14ac:dyDescent="0.2">
      <c r="A54" s="101" t="s">
        <v>121</v>
      </c>
      <c r="B54" s="89">
        <f>(VLOOKUP($A53,'Occupancy Raw Data'!$B$8:$BE$51,'Occupancy Raw Data'!AT$3,FALSE))/100</f>
        <v>0.14980289093298199</v>
      </c>
      <c r="C54" s="90">
        <f>(VLOOKUP($A53,'Occupancy Raw Data'!$B$8:$BE$51,'Occupancy Raw Data'!AU$3,FALSE))/100</f>
        <v>0.128980379543261</v>
      </c>
      <c r="D54" s="90">
        <f>(VLOOKUP($A53,'Occupancy Raw Data'!$B$8:$BE$51,'Occupancy Raw Data'!AV$3,FALSE))/100</f>
        <v>0.117362371445856</v>
      </c>
      <c r="E54" s="90">
        <f>(VLOOKUP($A53,'Occupancy Raw Data'!$B$8:$BE$51,'Occupancy Raw Data'!AW$3,FALSE))/100</f>
        <v>0.15965123271196599</v>
      </c>
      <c r="F54" s="90">
        <f>(VLOOKUP($A53,'Occupancy Raw Data'!$B$8:$BE$51,'Occupancy Raw Data'!AX$3,FALSE))/100</f>
        <v>0.14993686868686798</v>
      </c>
      <c r="G54" s="90">
        <f>(VLOOKUP($A53,'Occupancy Raw Data'!$B$8:$BE$51,'Occupancy Raw Data'!AY$3,FALSE))/100</f>
        <v>0.14066614007372299</v>
      </c>
      <c r="H54" s="91">
        <f>(VLOOKUP($A53,'Occupancy Raw Data'!$B$8:$BE$51,'Occupancy Raw Data'!BA$3,FALSE))/100</f>
        <v>0.18658465143526598</v>
      </c>
      <c r="I54" s="91">
        <f>(VLOOKUP($A53,'Occupancy Raw Data'!$B$8:$BE$51,'Occupancy Raw Data'!BB$3,FALSE))/100</f>
        <v>0.21215074723846603</v>
      </c>
      <c r="J54" s="90">
        <f>(VLOOKUP($A53,'Occupancy Raw Data'!$B$8:$BE$51,'Occupancy Raw Data'!BC$3,FALSE))/100</f>
        <v>0.19870609981515699</v>
      </c>
      <c r="K54" s="92">
        <f>(VLOOKUP($A53,'Occupancy Raw Data'!$B$8:$BE$51,'Occupancy Raw Data'!BE$3,FALSE))/100</f>
        <v>0.15804279653200498</v>
      </c>
      <c r="M54" s="89">
        <f>(VLOOKUP($A53,'ADR Raw Data'!$B$6:$BE$49,'ADR Raw Data'!AT$1,FALSE))/100</f>
        <v>2.16478024295031E-2</v>
      </c>
      <c r="N54" s="90">
        <f>(VLOOKUP($A53,'ADR Raw Data'!$B$6:$BE$49,'ADR Raw Data'!AU$1,FALSE))/100</f>
        <v>1.33967700180849E-2</v>
      </c>
      <c r="O54" s="90">
        <f>(VLOOKUP($A53,'ADR Raw Data'!$B$6:$BE$49,'ADR Raw Data'!AV$1,FALSE))/100</f>
        <v>6.1966186523363699E-3</v>
      </c>
      <c r="P54" s="90">
        <f>(VLOOKUP($A53,'ADR Raw Data'!$B$6:$BE$49,'ADR Raw Data'!AW$1,FALSE))/100</f>
        <v>3.0084601226962899E-2</v>
      </c>
      <c r="Q54" s="90">
        <f>(VLOOKUP($A53,'ADR Raw Data'!$B$6:$BE$49,'ADR Raw Data'!AX$1,FALSE))/100</f>
        <v>1.13140576658359E-3</v>
      </c>
      <c r="R54" s="90">
        <f>(VLOOKUP($A53,'ADR Raw Data'!$B$6:$BE$49,'ADR Raw Data'!AY$1,FALSE))/100</f>
        <v>1.4115780280216299E-2</v>
      </c>
      <c r="S54" s="91">
        <f>(VLOOKUP($A53,'ADR Raw Data'!$B$6:$BE$49,'ADR Raw Data'!BA$1,FALSE))/100</f>
        <v>-2.8021136681158896E-3</v>
      </c>
      <c r="T54" s="91">
        <f>(VLOOKUP($A53,'ADR Raw Data'!$B$6:$BE$49,'ADR Raw Data'!BB$1,FALSE))/100</f>
        <v>5.0454579850341894E-3</v>
      </c>
      <c r="U54" s="90">
        <f>(VLOOKUP($A53,'ADR Raw Data'!$B$6:$BE$49,'ADR Raw Data'!BC$1,FALSE))/100</f>
        <v>5.7109160314647094E-4</v>
      </c>
      <c r="V54" s="92">
        <f>(VLOOKUP($A53,'ADR Raw Data'!$B$6:$BE$49,'ADR Raw Data'!BE$1,FALSE))/100</f>
        <v>1.0931035782276799E-2</v>
      </c>
      <c r="X54" s="89">
        <f>(VLOOKUP($A53,'RevPAR Raw Data'!$B$6:$BE$49,'RevPAR Raw Data'!AT$1,FALSE))/100</f>
        <v>0.174693596748771</v>
      </c>
      <c r="Y54" s="90">
        <f>(VLOOKUP($A53,'RevPAR Raw Data'!$B$6:$BE$49,'RevPAR Raw Data'!AU$1,FALSE))/100</f>
        <v>0.14410507004293199</v>
      </c>
      <c r="Z54" s="90">
        <f>(VLOOKUP($A53,'RevPAR Raw Data'!$B$6:$BE$49,'RevPAR Raw Data'!AV$1,FALSE))/100</f>
        <v>0.124286239958176</v>
      </c>
      <c r="AA54" s="90">
        <f>(VLOOKUP($A53,'RevPAR Raw Data'!$B$6:$BE$49,'RevPAR Raw Data'!AW$1,FALSE))/100</f>
        <v>0.19453887761046101</v>
      </c>
      <c r="AB54" s="90">
        <f>(VLOOKUP($A53,'RevPAR Raw Data'!$B$6:$BE$49,'RevPAR Raw Data'!AX$1,FALSE))/100</f>
        <v>0.151237913891308</v>
      </c>
      <c r="AC54" s="90">
        <f>(VLOOKUP($A53,'RevPAR Raw Data'!$B$6:$BE$49,'RevPAR Raw Data'!AY$1,FALSE))/100</f>
        <v>0.156767532680086</v>
      </c>
      <c r="AD54" s="91">
        <f>(VLOOKUP($A53,'RevPAR Raw Data'!$B$6:$BE$49,'RevPAR Raw Data'!BA$1,FALSE))/100</f>
        <v>0.183259706365103</v>
      </c>
      <c r="AE54" s="91">
        <f>(VLOOKUP($A53,'RevPAR Raw Data'!$B$6:$BE$49,'RevPAR Raw Data'!BB$1,FALSE))/100</f>
        <v>0.21826660290518599</v>
      </c>
      <c r="AF54" s="90">
        <f>(VLOOKUP($A53,'RevPAR Raw Data'!$B$6:$BE$49,'RevPAR Raw Data'!BC$1,FALSE))/100</f>
        <v>0.199390670803402</v>
      </c>
      <c r="AG54" s="92">
        <f>(VLOOKUP($A53,'RevPAR Raw Data'!$B$6:$BE$49,'RevPAR Raw Data'!BE$1,FALSE))/100</f>
        <v>0.17070140377830398</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0.42265892002734096</v>
      </c>
      <c r="C56" s="118">
        <f>(VLOOKUP($A56,'Occupancy Raw Data'!$B$8:$BE$45,'Occupancy Raw Data'!AH$3,FALSE))/100</f>
        <v>0.54624060150375897</v>
      </c>
      <c r="D56" s="118">
        <f>(VLOOKUP($A56,'Occupancy Raw Data'!$B$8:$BE$45,'Occupancy Raw Data'!AI$3,FALSE))/100</f>
        <v>0.625358851674641</v>
      </c>
      <c r="E56" s="118">
        <f>(VLOOKUP($A56,'Occupancy Raw Data'!$B$8:$BE$45,'Occupancy Raw Data'!AJ$3,FALSE))/100</f>
        <v>0.72033492822966494</v>
      </c>
      <c r="F56" s="118">
        <f>(VLOOKUP($A56,'Occupancy Raw Data'!$B$8:$BE$45,'Occupancy Raw Data'!AK$3,FALSE))/100</f>
        <v>0.68834586466165404</v>
      </c>
      <c r="G56" s="118">
        <f>(VLOOKUP($A56,'Occupancy Raw Data'!$B$8:$BE$45,'Occupancy Raw Data'!AL$3,FALSE))/100</f>
        <v>0.600587833219412</v>
      </c>
      <c r="H56" s="99">
        <f>(VLOOKUP($A56,'Occupancy Raw Data'!$B$8:$BE$45,'Occupancy Raw Data'!AN$3,FALSE))/100</f>
        <v>0.72693096377306898</v>
      </c>
      <c r="I56" s="99">
        <f>(VLOOKUP($A56,'Occupancy Raw Data'!$B$8:$BE$45,'Occupancy Raw Data'!AO$3,FALSE))/100</f>
        <v>0.66264524948735404</v>
      </c>
      <c r="J56" s="118">
        <f>(VLOOKUP($A56,'Occupancy Raw Data'!$B$8:$BE$45,'Occupancy Raw Data'!AP$3,FALSE))/100</f>
        <v>0.69478810663021096</v>
      </c>
      <c r="K56" s="141">
        <f>(VLOOKUP($A56,'Occupancy Raw Data'!$B$8:$BE$45,'Occupancy Raw Data'!AR$3,FALSE))/100</f>
        <v>0.62750219705106902</v>
      </c>
      <c r="M56" s="121">
        <f>VLOOKUP($A56,'ADR Raw Data'!$B$6:$BE$43,'ADR Raw Data'!AG$1,FALSE)</f>
        <v>109.13549446106499</v>
      </c>
      <c r="N56" s="122">
        <f>VLOOKUP($A56,'ADR Raw Data'!$B$6:$BE$43,'ADR Raw Data'!AH$1,FALSE)</f>
        <v>115.12672527060001</v>
      </c>
      <c r="O56" s="122">
        <f>VLOOKUP($A56,'ADR Raw Data'!$B$6:$BE$43,'ADR Raw Data'!AI$1,FALSE)</f>
        <v>123.14120231719301</v>
      </c>
      <c r="P56" s="122">
        <f>VLOOKUP($A56,'ADR Raw Data'!$B$6:$BE$43,'ADR Raw Data'!AJ$1,FALSE)</f>
        <v>149.468048109313</v>
      </c>
      <c r="Q56" s="122">
        <f>VLOOKUP($A56,'ADR Raw Data'!$B$6:$BE$43,'ADR Raw Data'!AK$1,FALSE)</f>
        <v>153.294231666749</v>
      </c>
      <c r="R56" s="123">
        <f>VLOOKUP($A56,'ADR Raw Data'!$B$6:$BE$43,'ADR Raw Data'!AL$1,FALSE)</f>
        <v>132.93906630551001</v>
      </c>
      <c r="S56" s="122">
        <f>VLOOKUP($A56,'ADR Raw Data'!$B$6:$BE$43,'ADR Raw Data'!AN$1,FALSE)</f>
        <v>171.35229760225599</v>
      </c>
      <c r="T56" s="122">
        <f>VLOOKUP($A56,'ADR Raw Data'!$B$6:$BE$43,'ADR Raw Data'!AO$1,FALSE)</f>
        <v>155.25001701995899</v>
      </c>
      <c r="U56" s="123">
        <f>VLOOKUP($A56,'ADR Raw Data'!$B$6:$BE$43,'ADR Raw Data'!AP$1,FALSE)</f>
        <v>163.67362576551301</v>
      </c>
      <c r="V56" s="124">
        <f>VLOOKUP($A56,'ADR Raw Data'!$B$6:$BE$43,'ADR Raw Data'!AR$1,FALSE)</f>
        <v>142.66197198988499</v>
      </c>
      <c r="X56" s="121">
        <f>VLOOKUP($A56,'RevPAR Raw Data'!$B$6:$BE$43,'RevPAR Raw Data'!AG$1,FALSE)</f>
        <v>46.127090225563897</v>
      </c>
      <c r="Y56" s="122">
        <f>VLOOKUP($A56,'RevPAR Raw Data'!$B$6:$BE$43,'RevPAR Raw Data'!AH$1,FALSE)</f>
        <v>62.886891660970598</v>
      </c>
      <c r="Z56" s="122">
        <f>VLOOKUP($A56,'RevPAR Raw Data'!$B$6:$BE$43,'RevPAR Raw Data'!AI$1,FALSE)</f>
        <v>77.007440874914494</v>
      </c>
      <c r="AA56" s="122">
        <f>VLOOKUP($A56,'RevPAR Raw Data'!$B$6:$BE$43,'RevPAR Raw Data'!AJ$1,FALSE)</f>
        <v>107.66705570745</v>
      </c>
      <c r="AB56" s="122">
        <f>VLOOKUP($A56,'RevPAR Raw Data'!$B$6:$BE$43,'RevPAR Raw Data'!AK$1,FALSE)</f>
        <v>105.519450444292</v>
      </c>
      <c r="AC56" s="123">
        <f>VLOOKUP($A56,'RevPAR Raw Data'!$B$6:$BE$43,'RevPAR Raw Data'!AL$1,FALSE)</f>
        <v>79.841585782638404</v>
      </c>
      <c r="AD56" s="122">
        <f>VLOOKUP($A56,'RevPAR Raw Data'!$B$6:$BE$43,'RevPAR Raw Data'!AN$1,FALSE)</f>
        <v>124.561290840738</v>
      </c>
      <c r="AE56" s="122">
        <f>VLOOKUP($A56,'RevPAR Raw Data'!$B$6:$BE$43,'RevPAR Raw Data'!AO$1,FALSE)</f>
        <v>102.87568626110701</v>
      </c>
      <c r="AF56" s="123">
        <f>VLOOKUP($A56,'RevPAR Raw Data'!$B$6:$BE$43,'RevPAR Raw Data'!AP$1,FALSE)</f>
        <v>113.718488550922</v>
      </c>
      <c r="AG56" s="124">
        <f>VLOOKUP($A56,'RevPAR Raw Data'!$B$6:$BE$43,'RevPAR Raw Data'!AR$1,FALSE)</f>
        <v>89.520700859290997</v>
      </c>
    </row>
    <row r="57" spans="1:33" x14ac:dyDescent="0.2">
      <c r="A57" s="154" t="s">
        <v>121</v>
      </c>
      <c r="B57" s="89">
        <f>(VLOOKUP($A56,'Occupancy Raw Data'!$B$8:$BE$51,'Occupancy Raw Data'!AT$3,FALSE))/100</f>
        <v>-4.4313063998803394E-2</v>
      </c>
      <c r="C57" s="90">
        <f>(VLOOKUP($A56,'Occupancy Raw Data'!$B$8:$BE$51,'Occupancy Raw Data'!AU$3,FALSE))/100</f>
        <v>-6.2128167027891604E-2</v>
      </c>
      <c r="D57" s="90">
        <f>(VLOOKUP($A56,'Occupancy Raw Data'!$B$8:$BE$51,'Occupancy Raw Data'!AV$3,FALSE))/100</f>
        <v>-3.6014479207382301E-2</v>
      </c>
      <c r="E57" s="90">
        <f>(VLOOKUP($A56,'Occupancy Raw Data'!$B$8:$BE$51,'Occupancy Raw Data'!AW$3,FALSE))/100</f>
        <v>6.0128124349305097E-2</v>
      </c>
      <c r="F57" s="90">
        <f>(VLOOKUP($A56,'Occupancy Raw Data'!$B$8:$BE$51,'Occupancy Raw Data'!AX$3,FALSE))/100</f>
        <v>1.79132135967176E-2</v>
      </c>
      <c r="G57" s="90">
        <f>(VLOOKUP($A56,'Occupancy Raw Data'!$B$8:$BE$51,'Occupancy Raw Data'!AY$3,FALSE))/100</f>
        <v>-8.6417551381392406E-3</v>
      </c>
      <c r="H57" s="91">
        <f>(VLOOKUP($A56,'Occupancy Raw Data'!$B$8:$BE$51,'Occupancy Raw Data'!BA$3,FALSE))/100</f>
        <v>4.66052036348725E-2</v>
      </c>
      <c r="I57" s="91">
        <f>(VLOOKUP($A56,'Occupancy Raw Data'!$B$8:$BE$51,'Occupancy Raw Data'!BB$3,FALSE))/100</f>
        <v>-4.4681356175501098E-3</v>
      </c>
      <c r="J57" s="90">
        <f>(VLOOKUP($A56,'Occupancy Raw Data'!$B$8:$BE$51,'Occupancy Raw Data'!BC$3,FALSE))/100</f>
        <v>2.1611895296105802E-2</v>
      </c>
      <c r="K57" s="92">
        <f>(VLOOKUP($A56,'Occupancy Raw Data'!$B$8:$BE$51,'Occupancy Raw Data'!BE$3,FALSE))/100</f>
        <v>7.3341864767145803E-4</v>
      </c>
      <c r="M57" s="89">
        <f>(VLOOKUP($A56,'ADR Raw Data'!$B$6:$BE$49,'ADR Raw Data'!AT$1,FALSE))/100</f>
        <v>9.3474704920551103E-3</v>
      </c>
      <c r="N57" s="90">
        <f>(VLOOKUP($A56,'ADR Raw Data'!$B$6:$BE$49,'ADR Raw Data'!AU$1,FALSE))/100</f>
        <v>-1.91456070322124E-3</v>
      </c>
      <c r="O57" s="90">
        <f>(VLOOKUP($A56,'ADR Raw Data'!$B$6:$BE$49,'ADR Raw Data'!AV$1,FALSE))/100</f>
        <v>2.1731646535576198E-2</v>
      </c>
      <c r="P57" s="90">
        <f>(VLOOKUP($A56,'ADR Raw Data'!$B$6:$BE$49,'ADR Raw Data'!AW$1,FALSE))/100</f>
        <v>0.16508157837381099</v>
      </c>
      <c r="Q57" s="90">
        <f>(VLOOKUP($A56,'ADR Raw Data'!$B$6:$BE$49,'ADR Raw Data'!AX$1,FALSE))/100</f>
        <v>8.0784514758290196E-2</v>
      </c>
      <c r="R57" s="90">
        <f>(VLOOKUP($A56,'ADR Raw Data'!$B$6:$BE$49,'ADR Raw Data'!AY$1,FALSE))/100</f>
        <v>7.0209848069658701E-2</v>
      </c>
      <c r="S57" s="91">
        <f>(VLOOKUP($A56,'ADR Raw Data'!$B$6:$BE$49,'ADR Raw Data'!BA$1,FALSE))/100</f>
        <v>8.4805703314975001E-2</v>
      </c>
      <c r="T57" s="91">
        <f>(VLOOKUP($A56,'ADR Raw Data'!$B$6:$BE$49,'ADR Raw Data'!BB$1,FALSE))/100</f>
        <v>3.7821588166740201E-2</v>
      </c>
      <c r="U57" s="90">
        <f>(VLOOKUP($A56,'ADR Raw Data'!$B$6:$BE$49,'ADR Raw Data'!BC$1,FALSE))/100</f>
        <v>6.3759147467438701E-2</v>
      </c>
      <c r="V57" s="92">
        <f>(VLOOKUP($A56,'ADR Raw Data'!$B$6:$BE$49,'ADR Raw Data'!BE$1,FALSE))/100</f>
        <v>6.9393797581942807E-2</v>
      </c>
      <c r="X57" s="89">
        <f>(VLOOKUP($A56,'RevPAR Raw Data'!$B$6:$BE$49,'RevPAR Raw Data'!AT$1,FALSE))/100</f>
        <v>-3.5379808564889599E-2</v>
      </c>
      <c r="Y57" s="90">
        <f>(VLOOKUP($A56,'RevPAR Raw Data'!$B$6:$BE$49,'RevPAR Raw Data'!AU$1,FALSE))/100</f>
        <v>-6.3923779583957993E-2</v>
      </c>
      <c r="Z57" s="90">
        <f>(VLOOKUP($A56,'RevPAR Raw Data'!$B$6:$BE$49,'RevPAR Raw Data'!AV$1,FALSE))/100</f>
        <v>-1.5065486604103699E-2</v>
      </c>
      <c r="AA57" s="90">
        <f>(VLOOKUP($A56,'RevPAR Raw Data'!$B$6:$BE$49,'RevPAR Raw Data'!AW$1,FALSE))/100</f>
        <v>0.235135748395356</v>
      </c>
      <c r="AB57" s="90">
        <f>(VLOOKUP($A56,'RevPAR Raw Data'!$B$6:$BE$49,'RevPAR Raw Data'!AX$1,FALSE))/100</f>
        <v>0.10014483862318001</v>
      </c>
      <c r="AC57" s="90">
        <f>(VLOOKUP($A56,'RevPAR Raw Data'!$B$6:$BE$49,'RevPAR Raw Data'!AY$1,FALSE))/100</f>
        <v>6.0961356616215497E-2</v>
      </c>
      <c r="AD57" s="91">
        <f>(VLOOKUP($A56,'RevPAR Raw Data'!$B$6:$BE$49,'RevPAR Raw Data'!BA$1,FALSE))/100</f>
        <v>0.13536329402224001</v>
      </c>
      <c r="AE57" s="91">
        <f>(VLOOKUP($A56,'RevPAR Raw Data'!$B$6:$BE$49,'RevPAR Raw Data'!BB$1,FALSE))/100</f>
        <v>3.3184460563989999E-2</v>
      </c>
      <c r="AF57" s="90">
        <f>(VLOOKUP($A56,'RevPAR Raw Data'!$B$6:$BE$49,'RevPAR Raw Data'!BC$1,FALSE))/100</f>
        <v>8.6748998782779807E-2</v>
      </c>
      <c r="AG57" s="92">
        <f>(VLOOKUP($A56,'RevPAR Raw Data'!$B$6:$BE$49,'RevPAR Raw Data'!BE$1,FALSE))/100</f>
        <v>7.0178110934793606E-2</v>
      </c>
    </row>
    <row r="58" spans="1:33" x14ac:dyDescent="0.2">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0.55708517289303705</v>
      </c>
      <c r="C59" s="118">
        <f>(VLOOKUP($A59,'Occupancy Raw Data'!$B$8:$BE$45,'Occupancy Raw Data'!AH$3,FALSE))/100</f>
        <v>0.75018523471101106</v>
      </c>
      <c r="D59" s="118">
        <f>(VLOOKUP($A59,'Occupancy Raw Data'!$B$8:$BE$45,'Occupancy Raw Data'!AI$3,FALSE))/100</f>
        <v>0.84613900714194801</v>
      </c>
      <c r="E59" s="118">
        <f>(VLOOKUP($A59,'Occupancy Raw Data'!$B$8:$BE$45,'Occupancy Raw Data'!AJ$3,FALSE))/100</f>
        <v>0.84721314925314206</v>
      </c>
      <c r="F59" s="118">
        <f>(VLOOKUP($A59,'Occupancy Raw Data'!$B$8:$BE$45,'Occupancy Raw Data'!AK$3,FALSE))/100</f>
        <v>0.77560046551282003</v>
      </c>
      <c r="G59" s="119">
        <f>(VLOOKUP($A59,'Occupancy Raw Data'!$B$8:$BE$45,'Occupancy Raw Data'!AL$3,FALSE))/100</f>
        <v>0.75524543584936799</v>
      </c>
      <c r="H59" s="99">
        <f>(VLOOKUP($A59,'Occupancy Raw Data'!$B$8:$BE$45,'Occupancy Raw Data'!AN$3,FALSE))/100</f>
        <v>0.75266453489263996</v>
      </c>
      <c r="I59" s="99">
        <f>(VLOOKUP($A59,'Occupancy Raw Data'!$B$8:$BE$45,'Occupancy Raw Data'!AO$3,FALSE))/100</f>
        <v>0.76799314442513311</v>
      </c>
      <c r="J59" s="119">
        <f>(VLOOKUP($A59,'Occupancy Raw Data'!$B$8:$BE$45,'Occupancy Raw Data'!AP$3,FALSE))/100</f>
        <v>0.76032883965888598</v>
      </c>
      <c r="K59" s="120">
        <f>(VLOOKUP($A59,'Occupancy Raw Data'!$B$8:$BE$45,'Occupancy Raw Data'!AR$3,FALSE))/100</f>
        <v>0.75669800612176208</v>
      </c>
      <c r="M59" s="121">
        <f>VLOOKUP($A59,'ADR Raw Data'!$B$6:$BE$43,'ADR Raw Data'!AG$1,FALSE)</f>
        <v>183.65451233620499</v>
      </c>
      <c r="N59" s="122">
        <f>VLOOKUP($A59,'ADR Raw Data'!$B$6:$BE$43,'ADR Raw Data'!AH$1,FALSE)</f>
        <v>227.95556066600801</v>
      </c>
      <c r="O59" s="122">
        <f>VLOOKUP($A59,'ADR Raw Data'!$B$6:$BE$43,'ADR Raw Data'!AI$1,FALSE)</f>
        <v>255.21341651338099</v>
      </c>
      <c r="P59" s="122">
        <f>VLOOKUP($A59,'ADR Raw Data'!$B$6:$BE$43,'ADR Raw Data'!AJ$1,FALSE)</f>
        <v>245.32802458083199</v>
      </c>
      <c r="Q59" s="122">
        <f>VLOOKUP($A59,'ADR Raw Data'!$B$6:$BE$43,'ADR Raw Data'!AK$1,FALSE)</f>
        <v>215.76561274315799</v>
      </c>
      <c r="R59" s="123">
        <f>VLOOKUP($A59,'ADR Raw Data'!$B$6:$BE$43,'ADR Raw Data'!AL$1,FALSE)</f>
        <v>228.92108847612599</v>
      </c>
      <c r="S59" s="122">
        <f>VLOOKUP($A59,'ADR Raw Data'!$B$6:$BE$43,'ADR Raw Data'!AN$1,FALSE)</f>
        <v>186.515375969296</v>
      </c>
      <c r="T59" s="122">
        <f>VLOOKUP($A59,'ADR Raw Data'!$B$6:$BE$43,'ADR Raw Data'!AO$1,FALSE)</f>
        <v>186.099721186143</v>
      </c>
      <c r="U59" s="123">
        <f>VLOOKUP($A59,'ADR Raw Data'!$B$6:$BE$43,'ADR Raw Data'!AP$1,FALSE)</f>
        <v>186.30545362566099</v>
      </c>
      <c r="V59" s="124">
        <f>VLOOKUP($A59,'ADR Raw Data'!$B$6:$BE$43,'ADR Raw Data'!AR$1,FALSE)</f>
        <v>216.68534457201901</v>
      </c>
      <c r="X59" s="121">
        <f>VLOOKUP($A59,'RevPAR Raw Data'!$B$6:$BE$43,'RevPAR Raw Data'!AG$1,FALSE)</f>
        <v>102.311205757401</v>
      </c>
      <c r="Y59" s="122">
        <f>VLOOKUP($A59,'RevPAR Raw Data'!$B$6:$BE$43,'RevPAR Raw Data'!AH$1,FALSE)</f>
        <v>171.00889578190899</v>
      </c>
      <c r="Z59" s="122">
        <f>VLOOKUP($A59,'RevPAR Raw Data'!$B$6:$BE$43,'RevPAR Raw Data'!AI$1,FALSE)</f>
        <v>215.946026857937</v>
      </c>
      <c r="AA59" s="122">
        <f>VLOOKUP($A59,'RevPAR Raw Data'!$B$6:$BE$43,'RevPAR Raw Data'!AJ$1,FALSE)</f>
        <v>207.845128305179</v>
      </c>
      <c r="AB59" s="122">
        <f>VLOOKUP($A59,'RevPAR Raw Data'!$B$6:$BE$43,'RevPAR Raw Data'!AK$1,FALSE)</f>
        <v>167.34790968525201</v>
      </c>
      <c r="AC59" s="123">
        <f>VLOOKUP($A59,'RevPAR Raw Data'!$B$6:$BE$43,'RevPAR Raw Data'!AL$1,FALSE)</f>
        <v>172.89160724126299</v>
      </c>
      <c r="AD59" s="122">
        <f>VLOOKUP($A59,'RevPAR Raw Data'!$B$6:$BE$43,'RevPAR Raw Data'!AN$1,FALSE)</f>
        <v>140.383508704256</v>
      </c>
      <c r="AE59" s="122">
        <f>VLOOKUP($A59,'RevPAR Raw Data'!$B$6:$BE$43,'RevPAR Raw Data'!AO$1,FALSE)</f>
        <v>142.92331005038599</v>
      </c>
      <c r="AF59" s="123">
        <f>VLOOKUP($A59,'RevPAR Raw Data'!$B$6:$BE$43,'RevPAR Raw Data'!AP$1,FALSE)</f>
        <v>141.653409377321</v>
      </c>
      <c r="AG59" s="124">
        <f>VLOOKUP($A59,'RevPAR Raw Data'!$B$6:$BE$43,'RevPAR Raw Data'!AR$1,FALSE)</f>
        <v>163.965368193453</v>
      </c>
    </row>
    <row r="60" spans="1:33" x14ac:dyDescent="0.2">
      <c r="A60" s="101" t="s">
        <v>121</v>
      </c>
      <c r="B60" s="89">
        <f>(VLOOKUP($A59,'Occupancy Raw Data'!$B$8:$BE$51,'Occupancy Raw Data'!AT$3,FALSE))/100</f>
        <v>-6.8721114386731494E-2</v>
      </c>
      <c r="C60" s="90">
        <f>(VLOOKUP($A59,'Occupancy Raw Data'!$B$8:$BE$51,'Occupancy Raw Data'!AU$3,FALSE))/100</f>
        <v>-3.7749493748349502E-2</v>
      </c>
      <c r="D60" s="90">
        <f>(VLOOKUP($A59,'Occupancy Raw Data'!$B$8:$BE$51,'Occupancy Raw Data'!AV$3,FALSE))/100</f>
        <v>-2.08347073777496E-2</v>
      </c>
      <c r="E60" s="90">
        <f>(VLOOKUP($A59,'Occupancy Raw Data'!$B$8:$BE$51,'Occupancy Raw Data'!AW$3,FALSE))/100</f>
        <v>-2.1479852704541801E-2</v>
      </c>
      <c r="F60" s="90">
        <f>(VLOOKUP($A59,'Occupancy Raw Data'!$B$8:$BE$51,'Occupancy Raw Data'!AX$3,FALSE))/100</f>
        <v>-8.7746125562079506E-3</v>
      </c>
      <c r="G60" s="90">
        <f>(VLOOKUP($A59,'Occupancy Raw Data'!$B$8:$BE$51,'Occupancy Raw Data'!AY$3,FALSE))/100</f>
        <v>-2.9312996090615599E-2</v>
      </c>
      <c r="H60" s="91">
        <f>(VLOOKUP($A59,'Occupancy Raw Data'!$B$8:$BE$51,'Occupancy Raw Data'!BA$3,FALSE))/100</f>
        <v>-1.2498595337694601E-2</v>
      </c>
      <c r="I60" s="91">
        <f>(VLOOKUP($A59,'Occupancy Raw Data'!$B$8:$BE$51,'Occupancy Raw Data'!BB$3,FALSE))/100</f>
        <v>-2.8116429728167601E-2</v>
      </c>
      <c r="J60" s="90">
        <f>(VLOOKUP($A59,'Occupancy Raw Data'!$B$8:$BE$51,'Occupancy Raw Data'!BC$3,FALSE))/100</f>
        <v>-2.0448460237657898E-2</v>
      </c>
      <c r="K60" s="92">
        <f>(VLOOKUP($A59,'Occupancy Raw Data'!$B$8:$BE$51,'Occupancy Raw Data'!BE$3,FALSE))/100</f>
        <v>-2.6784221573944299E-2</v>
      </c>
      <c r="M60" s="89">
        <f>(VLOOKUP($A59,'ADR Raw Data'!$B$6:$BE$49,'ADR Raw Data'!AT$1,FALSE))/100</f>
        <v>-3.4663412727204995E-2</v>
      </c>
      <c r="N60" s="90">
        <f>(VLOOKUP($A59,'ADR Raw Data'!$B$6:$BE$49,'ADR Raw Data'!AU$1,FALSE))/100</f>
        <v>2.5594230443554702E-2</v>
      </c>
      <c r="O60" s="90">
        <f>(VLOOKUP($A59,'ADR Raw Data'!$B$6:$BE$49,'ADR Raw Data'!AV$1,FALSE))/100</f>
        <v>6.9016552337252401E-2</v>
      </c>
      <c r="P60" s="90">
        <f>(VLOOKUP($A59,'ADR Raw Data'!$B$6:$BE$49,'ADR Raw Data'!AW$1,FALSE))/100</f>
        <v>3.7247520812123201E-2</v>
      </c>
      <c r="Q60" s="90">
        <f>(VLOOKUP($A59,'ADR Raw Data'!$B$6:$BE$49,'ADR Raw Data'!AX$1,FALSE))/100</f>
        <v>3.1266685356229298E-2</v>
      </c>
      <c r="R60" s="90">
        <f>(VLOOKUP($A59,'ADR Raw Data'!$B$6:$BE$49,'ADR Raw Data'!AY$1,FALSE))/100</f>
        <v>3.3267379639789499E-2</v>
      </c>
      <c r="S60" s="91">
        <f>(VLOOKUP($A59,'ADR Raw Data'!$B$6:$BE$49,'ADR Raw Data'!BA$1,FALSE))/100</f>
        <v>-3.3130973173815602E-2</v>
      </c>
      <c r="T60" s="91">
        <f>(VLOOKUP($A59,'ADR Raw Data'!$B$6:$BE$49,'ADR Raw Data'!BB$1,FALSE))/100</f>
        <v>-5.3210564551031202E-2</v>
      </c>
      <c r="U60" s="90">
        <f>(VLOOKUP($A59,'ADR Raw Data'!$B$6:$BE$49,'ADR Raw Data'!BC$1,FALSE))/100</f>
        <v>-4.3437579581063097E-2</v>
      </c>
      <c r="V60" s="92">
        <f>(VLOOKUP($A59,'ADR Raw Data'!$B$6:$BE$49,'ADR Raw Data'!BE$1,FALSE))/100</f>
        <v>1.2978171058338499E-2</v>
      </c>
      <c r="X60" s="89">
        <f>(VLOOKUP($A59,'RevPAR Raw Data'!$B$6:$BE$49,'RevPAR Raw Data'!AT$1,FALSE))/100</f>
        <v>-0.101002418762875</v>
      </c>
      <c r="Y60" s="90">
        <f>(VLOOKUP($A59,'RevPAR Raw Data'!$B$6:$BE$49,'RevPAR Raw Data'!AU$1,FALSE))/100</f>
        <v>-1.31214325469175E-2</v>
      </c>
      <c r="Z60" s="90">
        <f>(VLOOKUP($A59,'RevPAR Raw Data'!$B$6:$BE$49,'RevPAR Raw Data'!AV$1,FALSE))/100</f>
        <v>4.6743905287335005E-2</v>
      </c>
      <c r="AA60" s="90">
        <f>(VLOOKUP($A59,'RevPAR Raw Data'!$B$6:$BE$49,'RevPAR Raw Data'!AW$1,FALSE))/100</f>
        <v>1.4967596846927601E-2</v>
      </c>
      <c r="AB60" s="90">
        <f>(VLOOKUP($A59,'RevPAR Raw Data'!$B$6:$BE$49,'RevPAR Raw Data'!AX$1,FALSE))/100</f>
        <v>2.2217719750103601E-2</v>
      </c>
      <c r="AC60" s="90">
        <f>(VLOOKUP($A59,'RevPAR Raw Data'!$B$6:$BE$49,'RevPAR Raw Data'!AY$1,FALSE))/100</f>
        <v>2.9792169798477097E-3</v>
      </c>
      <c r="AD60" s="91">
        <f>(VLOOKUP($A59,'RevPAR Raw Data'!$B$6:$BE$49,'RevPAR Raw Data'!BA$1,FALSE))/100</f>
        <v>-4.5215477884666698E-2</v>
      </c>
      <c r="AE60" s="91">
        <f>(VLOOKUP($A59,'RevPAR Raw Data'!$B$6:$BE$49,'RevPAR Raw Data'!BB$1,FALSE))/100</f>
        <v>-7.9830903180203597E-2</v>
      </c>
      <c r="AF60" s="90">
        <f>(VLOOKUP($A59,'RevPAR Raw Data'!$B$6:$BE$49,'RevPAR Raw Data'!BC$1,FALSE))/100</f>
        <v>-6.2997808199837607E-2</v>
      </c>
      <c r="AG60" s="92">
        <f>(VLOOKUP($A59,'RevPAR Raw Data'!$B$6:$BE$49,'RevPAR Raw Data'!BE$1,FALSE))/100</f>
        <v>-1.41536607248568E-2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0.58571126611709901</v>
      </c>
      <c r="C62" s="118">
        <f>(VLOOKUP($A62,'Occupancy Raw Data'!$B$8:$BE$45,'Occupancy Raw Data'!AH$3,FALSE))/100</f>
        <v>0.83119319382794299</v>
      </c>
      <c r="D62" s="118">
        <f>(VLOOKUP($A62,'Occupancy Raw Data'!$B$8:$BE$45,'Occupancy Raw Data'!AI$3,FALSE))/100</f>
        <v>0.93513527795391993</v>
      </c>
      <c r="E62" s="118">
        <f>(VLOOKUP($A62,'Occupancy Raw Data'!$B$8:$BE$45,'Occupancy Raw Data'!AJ$3,FALSE))/100</f>
        <v>0.94723631367575511</v>
      </c>
      <c r="F62" s="118">
        <f>(VLOOKUP($A62,'Occupancy Raw Data'!$B$8:$BE$45,'Occupancy Raw Data'!AK$3,FALSE))/100</f>
        <v>0.87441872754174499</v>
      </c>
      <c r="G62" s="119">
        <f>(VLOOKUP($A62,'Occupancy Raw Data'!$B$8:$BE$45,'Occupancy Raw Data'!AL$3,FALSE))/100</f>
        <v>0.83473895582329305</v>
      </c>
      <c r="H62" s="99">
        <f>(VLOOKUP($A62,'Occupancy Raw Data'!$B$8:$BE$45,'Occupancy Raw Data'!AN$3,FALSE))/100</f>
        <v>0.78384590995561099</v>
      </c>
      <c r="I62" s="99">
        <f>(VLOOKUP($A62,'Occupancy Raw Data'!$B$8:$BE$45,'Occupancy Raw Data'!AO$3,FALSE))/100</f>
        <v>0.77269604734728303</v>
      </c>
      <c r="J62" s="119">
        <f>(VLOOKUP($A62,'Occupancy Raw Data'!$B$8:$BE$45,'Occupancy Raw Data'!AP$3,FALSE))/100</f>
        <v>0.7782709786514469</v>
      </c>
      <c r="K62" s="120">
        <f>(VLOOKUP($A62,'Occupancy Raw Data'!$B$8:$BE$45,'Occupancy Raw Data'!AR$3,FALSE))/100</f>
        <v>0.81860524805990809</v>
      </c>
      <c r="M62" s="121">
        <f>VLOOKUP($A62,'ADR Raw Data'!$B$6:$BE$43,'ADR Raw Data'!AG$1,FALSE)</f>
        <v>196.69633480692801</v>
      </c>
      <c r="N62" s="122">
        <f>VLOOKUP($A62,'ADR Raw Data'!$B$6:$BE$43,'ADR Raw Data'!AH$1,FALSE)</f>
        <v>244.334874598684</v>
      </c>
      <c r="O62" s="122">
        <f>VLOOKUP($A62,'ADR Raw Data'!$B$6:$BE$43,'ADR Raw Data'!AI$1,FALSE)</f>
        <v>268.01198485576202</v>
      </c>
      <c r="P62" s="122">
        <f>VLOOKUP($A62,'ADR Raw Data'!$B$6:$BE$43,'ADR Raw Data'!AJ$1,FALSE)</f>
        <v>265.969744498061</v>
      </c>
      <c r="Q62" s="122">
        <f>VLOOKUP($A62,'ADR Raw Data'!$B$6:$BE$43,'ADR Raw Data'!AK$1,FALSE)</f>
        <v>233.952421815984</v>
      </c>
      <c r="R62" s="123">
        <f>VLOOKUP($A62,'ADR Raw Data'!$B$6:$BE$43,'ADR Raw Data'!AL$1,FALSE)</f>
        <v>245.68945254042001</v>
      </c>
      <c r="S62" s="122">
        <f>VLOOKUP($A62,'ADR Raw Data'!$B$6:$BE$43,'ADR Raw Data'!AN$1,FALSE)</f>
        <v>180.798397883169</v>
      </c>
      <c r="T62" s="122">
        <f>VLOOKUP($A62,'ADR Raw Data'!$B$6:$BE$43,'ADR Raw Data'!AO$1,FALSE)</f>
        <v>174.58409642673899</v>
      </c>
      <c r="U62" s="123">
        <f>VLOOKUP($A62,'ADR Raw Data'!$B$6:$BE$43,'ADR Raw Data'!AP$1,FALSE)</f>
        <v>177.713504379413</v>
      </c>
      <c r="V62" s="124">
        <f>VLOOKUP($A62,'ADR Raw Data'!$B$6:$BE$43,'ADR Raw Data'!AR$1,FALSE)</f>
        <v>227.224697894668</v>
      </c>
      <c r="X62" s="121">
        <f>VLOOKUP($A62,'RevPAR Raw Data'!$B$6:$BE$43,'RevPAR Raw Data'!AG$1,FALSE)</f>
        <v>115.207259300359</v>
      </c>
      <c r="Y62" s="122">
        <f>VLOOKUP($A62,'RevPAR Raw Data'!$B$6:$BE$43,'RevPAR Raw Data'!AH$1,FALSE)</f>
        <v>203.08948478123</v>
      </c>
      <c r="Z62" s="122">
        <f>VLOOKUP($A62,'RevPAR Raw Data'!$B$6:$BE$43,'RevPAR Raw Data'!AI$1,FALSE)</f>
        <v>250.627461953075</v>
      </c>
      <c r="AA62" s="122">
        <f>VLOOKUP($A62,'RevPAR Raw Data'!$B$6:$BE$43,'RevPAR Raw Data'!AJ$1,FALSE)</f>
        <v>251.93620032762601</v>
      </c>
      <c r="AB62" s="122">
        <f>VLOOKUP($A62,'RevPAR Raw Data'!$B$6:$BE$43,'RevPAR Raw Data'!AK$1,FALSE)</f>
        <v>204.572378989642</v>
      </c>
      <c r="AC62" s="123">
        <f>VLOOKUP($A62,'RevPAR Raw Data'!$B$6:$BE$43,'RevPAR Raw Data'!AL$1,FALSE)</f>
        <v>205.08655707038599</v>
      </c>
      <c r="AD62" s="122">
        <f>VLOOKUP($A62,'RevPAR Raw Data'!$B$6:$BE$43,'RevPAR Raw Data'!AN$1,FALSE)</f>
        <v>141.71808470725</v>
      </c>
      <c r="AE62" s="122">
        <f>VLOOKUP($A62,'RevPAR Raw Data'!$B$6:$BE$43,'RevPAR Raw Data'!AO$1,FALSE)</f>
        <v>134.900441238638</v>
      </c>
      <c r="AF62" s="123">
        <f>VLOOKUP($A62,'RevPAR Raw Data'!$B$6:$BE$43,'RevPAR Raw Data'!AP$1,FALSE)</f>
        <v>138.309262972944</v>
      </c>
      <c r="AG62" s="124">
        <f>VLOOKUP($A62,'RevPAR Raw Data'!$B$6:$BE$43,'RevPAR Raw Data'!AR$1,FALSE)</f>
        <v>186.00733018540299</v>
      </c>
    </row>
    <row r="63" spans="1:33" x14ac:dyDescent="0.2">
      <c r="A63" s="101" t="s">
        <v>121</v>
      </c>
      <c r="B63" s="89">
        <f>(VLOOKUP($A62,'Occupancy Raw Data'!$B$8:$BE$51,'Occupancy Raw Data'!AT$3,FALSE))/100</f>
        <v>-0.101238559109996</v>
      </c>
      <c r="C63" s="90">
        <f>(VLOOKUP($A62,'Occupancy Raw Data'!$B$8:$BE$51,'Occupancy Raw Data'!AU$3,FALSE))/100</f>
        <v>-6.1806686499537106E-2</v>
      </c>
      <c r="D63" s="90">
        <f>(VLOOKUP($A62,'Occupancy Raw Data'!$B$8:$BE$51,'Occupancy Raw Data'!AV$3,FALSE))/100</f>
        <v>-8.6261749048053699E-3</v>
      </c>
      <c r="E63" s="90">
        <f>(VLOOKUP($A62,'Occupancy Raw Data'!$B$8:$BE$51,'Occupancy Raw Data'!AW$3,FALSE))/100</f>
        <v>1.9259195255798799E-2</v>
      </c>
      <c r="F63" s="90">
        <f>(VLOOKUP($A62,'Occupancy Raw Data'!$B$8:$BE$51,'Occupancy Raw Data'!AX$3,FALSE))/100</f>
        <v>7.4073032240498E-3</v>
      </c>
      <c r="G63" s="90">
        <f>(VLOOKUP($A62,'Occupancy Raw Data'!$B$8:$BE$51,'Occupancy Raw Data'!AY$3,FALSE))/100</f>
        <v>-2.4434897539481901E-2</v>
      </c>
      <c r="H63" s="91">
        <f>(VLOOKUP($A62,'Occupancy Raw Data'!$B$8:$BE$51,'Occupancy Raw Data'!BA$3,FALSE))/100</f>
        <v>5.0755925140400001E-3</v>
      </c>
      <c r="I63" s="91">
        <f>(VLOOKUP($A62,'Occupancy Raw Data'!$B$8:$BE$51,'Occupancy Raw Data'!BB$3,FALSE))/100</f>
        <v>-1.2780771044681101E-2</v>
      </c>
      <c r="J63" s="90">
        <f>(VLOOKUP($A62,'Occupancy Raw Data'!$B$8:$BE$51,'Occupancy Raw Data'!BC$3,FALSE))/100</f>
        <v>-3.8686564253191101E-3</v>
      </c>
      <c r="K63" s="92">
        <f>(VLOOKUP($A62,'Occupancy Raw Data'!$B$8:$BE$51,'Occupancy Raw Data'!BE$3,FALSE))/100</f>
        <v>-1.8933389830810599E-2</v>
      </c>
      <c r="M63" s="89">
        <f>(VLOOKUP($A62,'ADR Raw Data'!$B$6:$BE$49,'ADR Raw Data'!AT$1,FALSE))/100</f>
        <v>-7.7321704350885409E-2</v>
      </c>
      <c r="N63" s="90">
        <f>(VLOOKUP($A62,'ADR Raw Data'!$B$6:$BE$49,'ADR Raw Data'!AU$1,FALSE))/100</f>
        <v>-2.1440950841892001E-2</v>
      </c>
      <c r="O63" s="90">
        <f>(VLOOKUP($A62,'ADR Raw Data'!$B$6:$BE$49,'ADR Raw Data'!AV$1,FALSE))/100</f>
        <v>1.48983786090644E-2</v>
      </c>
      <c r="P63" s="90">
        <f>(VLOOKUP($A62,'ADR Raw Data'!$B$6:$BE$49,'ADR Raw Data'!AW$1,FALSE))/100</f>
        <v>2.4555391322085798E-2</v>
      </c>
      <c r="Q63" s="90">
        <f>(VLOOKUP($A62,'ADR Raw Data'!$B$6:$BE$49,'ADR Raw Data'!AX$1,FALSE))/100</f>
        <v>7.9306149455400307E-3</v>
      </c>
      <c r="R63" s="90">
        <f>(VLOOKUP($A62,'ADR Raw Data'!$B$6:$BE$49,'ADR Raw Data'!AY$1,FALSE))/100</f>
        <v>-7.9813290635052697E-4</v>
      </c>
      <c r="S63" s="91">
        <f>(VLOOKUP($A62,'ADR Raw Data'!$B$6:$BE$49,'ADR Raw Data'!BA$1,FALSE))/100</f>
        <v>-6.0872469244632701E-2</v>
      </c>
      <c r="T63" s="91">
        <f>(VLOOKUP($A62,'ADR Raw Data'!$B$6:$BE$49,'ADR Raw Data'!BB$1,FALSE))/100</f>
        <v>-7.35947250746425E-2</v>
      </c>
      <c r="U63" s="90">
        <f>(VLOOKUP($A62,'ADR Raw Data'!$B$6:$BE$49,'ADR Raw Data'!BC$1,FALSE))/100</f>
        <v>-6.7030981609662699E-2</v>
      </c>
      <c r="V63" s="92">
        <f>(VLOOKUP($A62,'ADR Raw Data'!$B$6:$BE$49,'ADR Raw Data'!BE$1,FALSE))/100</f>
        <v>-1.6615202521038902E-2</v>
      </c>
      <c r="X63" s="89">
        <f>(VLOOKUP($A62,'RevPAR Raw Data'!$B$6:$BE$49,'RevPAR Raw Data'!AT$1,FALSE))/100</f>
        <v>-0.17073232552446899</v>
      </c>
      <c r="Y63" s="90">
        <f>(VLOOKUP($A62,'RevPAR Raw Data'!$B$6:$BE$49,'RevPAR Raw Data'!AU$1,FALSE))/100</f>
        <v>-8.192244321449231E-2</v>
      </c>
      <c r="Z63" s="90">
        <f>(VLOOKUP($A62,'RevPAR Raw Data'!$B$6:$BE$49,'RevPAR Raw Data'!AV$1,FALSE))/100</f>
        <v>6.14368768457931E-3</v>
      </c>
      <c r="AA63" s="90">
        <f>(VLOOKUP($A62,'RevPAR Raw Data'!$B$6:$BE$49,'RevPAR Raw Data'!AW$1,FALSE))/100</f>
        <v>4.4287503653939207E-2</v>
      </c>
      <c r="AB63" s="90">
        <f>(VLOOKUP($A62,'RevPAR Raw Data'!$B$6:$BE$49,'RevPAR Raw Data'!AX$1,FALSE))/100</f>
        <v>1.53966626392446E-2</v>
      </c>
      <c r="AC63" s="90">
        <f>(VLOOKUP($A62,'RevPAR Raw Data'!$B$6:$BE$49,'RevPAR Raw Data'!AY$1,FALSE))/100</f>
        <v>-2.5213528150042901E-2</v>
      </c>
      <c r="AD63" s="91">
        <f>(VLOOKUP($A62,'RevPAR Raw Data'!$B$6:$BE$49,'RevPAR Raw Data'!BA$1,FALSE))/100</f>
        <v>-5.6105840579801898E-2</v>
      </c>
      <c r="AE63" s="91">
        <f>(VLOOKUP($A62,'RevPAR Raw Data'!$B$6:$BE$49,'RevPAR Raw Data'!BB$1,FALSE))/100</f>
        <v>-8.54348987880484E-2</v>
      </c>
      <c r="AF63" s="90">
        <f>(VLOOKUP($A62,'RevPAR Raw Data'!$B$6:$BE$49,'RevPAR Raw Data'!BC$1,FALSE))/100</f>
        <v>-7.0640318197282101E-2</v>
      </c>
      <c r="AG63" s="92">
        <f>(VLOOKUP($A62,'RevPAR Raw Data'!$B$6:$BE$49,'RevPAR Raw Data'!BE$1,FALSE))/100</f>
        <v>-3.52340102454008E-2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0.552205455600696</v>
      </c>
      <c r="C65" s="118">
        <f>(VLOOKUP($A65,'Occupancy Raw Data'!$B$8:$BE$45,'Occupancy Raw Data'!AH$3,FALSE))/100</f>
        <v>0.73679628554846099</v>
      </c>
      <c r="D65" s="118">
        <f>(VLOOKUP($A65,'Occupancy Raw Data'!$B$8:$BE$45,'Occupancy Raw Data'!AI$3,FALSE))/100</f>
        <v>0.84822983168891397</v>
      </c>
      <c r="E65" s="118">
        <f>(VLOOKUP($A65,'Occupancy Raw Data'!$B$8:$BE$45,'Occupancy Raw Data'!AJ$3,FALSE))/100</f>
        <v>0.86247823563551906</v>
      </c>
      <c r="F65" s="118">
        <f>(VLOOKUP($A65,'Occupancy Raw Data'!$B$8:$BE$45,'Occupancy Raw Data'!AK$3,FALSE))/100</f>
        <v>0.79442832269297692</v>
      </c>
      <c r="G65" s="119">
        <f>(VLOOKUP($A65,'Occupancy Raw Data'!$B$8:$BE$45,'Occupancy Raw Data'!AL$3,FALSE))/100</f>
        <v>0.75882762623331301</v>
      </c>
      <c r="H65" s="99">
        <f>(VLOOKUP($A65,'Occupancy Raw Data'!$B$8:$BE$45,'Occupancy Raw Data'!AN$3,FALSE))/100</f>
        <v>0.7380731282646541</v>
      </c>
      <c r="I65" s="99">
        <f>(VLOOKUP($A65,'Occupancy Raw Data'!$B$8:$BE$45,'Occupancy Raw Data'!AO$3,FALSE))/100</f>
        <v>0.75739988392338897</v>
      </c>
      <c r="J65" s="119">
        <f>(VLOOKUP($A65,'Occupancy Raw Data'!$B$8:$BE$45,'Occupancy Raw Data'!AP$3,FALSE))/100</f>
        <v>0.74773650609402198</v>
      </c>
      <c r="K65" s="120">
        <f>(VLOOKUP($A65,'Occupancy Raw Data'!$B$8:$BE$45,'Occupancy Raw Data'!AR$3,FALSE))/100</f>
        <v>0.75565873476494405</v>
      </c>
      <c r="M65" s="121">
        <f>VLOOKUP($A65,'ADR Raw Data'!$B$6:$BE$43,'ADR Raw Data'!AG$1,FALSE)</f>
        <v>156.95263702769401</v>
      </c>
      <c r="N65" s="122">
        <f>VLOOKUP($A65,'ADR Raw Data'!$B$6:$BE$43,'ADR Raw Data'!AH$1,FALSE)</f>
        <v>189.28548759354001</v>
      </c>
      <c r="O65" s="122">
        <f>VLOOKUP($A65,'ADR Raw Data'!$B$6:$BE$43,'ADR Raw Data'!AI$1,FALSE)</f>
        <v>200.672828942866</v>
      </c>
      <c r="P65" s="122">
        <f>VLOOKUP($A65,'ADR Raw Data'!$B$6:$BE$43,'ADR Raw Data'!AJ$1,FALSE)</f>
        <v>191.884756232966</v>
      </c>
      <c r="Q65" s="122">
        <f>VLOOKUP($A65,'ADR Raw Data'!$B$6:$BE$43,'ADR Raw Data'!AK$1,FALSE)</f>
        <v>174.266937828755</v>
      </c>
      <c r="R65" s="123">
        <f>VLOOKUP($A65,'ADR Raw Data'!$B$6:$BE$43,'ADR Raw Data'!AL$1,FALSE)</f>
        <v>184.571731295794</v>
      </c>
      <c r="S65" s="122">
        <f>VLOOKUP($A65,'ADR Raw Data'!$B$6:$BE$43,'ADR Raw Data'!AN$1,FALSE)</f>
        <v>156.30832075174899</v>
      </c>
      <c r="T65" s="122">
        <f>VLOOKUP($A65,'ADR Raw Data'!$B$6:$BE$43,'ADR Raw Data'!AO$1,FALSE)</f>
        <v>153.393849808429</v>
      </c>
      <c r="U65" s="123">
        <f>VLOOKUP($A65,'ADR Raw Data'!$B$6:$BE$43,'ADR Raw Data'!AP$1,FALSE)</f>
        <v>154.832252687546</v>
      </c>
      <c r="V65" s="124">
        <f>VLOOKUP($A65,'ADR Raw Data'!$B$6:$BE$43,'ADR Raw Data'!AR$1,FALSE)</f>
        <v>176.16381879526</v>
      </c>
      <c r="X65" s="121">
        <f>VLOOKUP($A65,'RevPAR Raw Data'!$B$6:$BE$43,'RevPAR Raw Data'!AG$1,FALSE)</f>
        <v>86.670102437608804</v>
      </c>
      <c r="Y65" s="122">
        <f>VLOOKUP($A65,'RevPAR Raw Data'!$B$6:$BE$43,'RevPAR Raw Data'!AH$1,FALSE)</f>
        <v>139.46484416715001</v>
      </c>
      <c r="Z65" s="122">
        <f>VLOOKUP($A65,'RevPAR Raw Data'!$B$6:$BE$43,'RevPAR Raw Data'!AI$1,FALSE)</f>
        <v>170.216679918746</v>
      </c>
      <c r="AA65" s="122">
        <f>VLOOKUP($A65,'RevPAR Raw Data'!$B$6:$BE$43,'RevPAR Raw Data'!AJ$1,FALSE)</f>
        <v>165.49642600115999</v>
      </c>
      <c r="AB65" s="122">
        <f>VLOOKUP($A65,'RevPAR Raw Data'!$B$6:$BE$43,'RevPAR Raw Data'!AK$1,FALSE)</f>
        <v>138.44259112013901</v>
      </c>
      <c r="AC65" s="123">
        <f>VLOOKUP($A65,'RevPAR Raw Data'!$B$6:$BE$43,'RevPAR Raw Data'!AL$1,FALSE)</f>
        <v>140.05812872896101</v>
      </c>
      <c r="AD65" s="122">
        <f>VLOOKUP($A65,'RevPAR Raw Data'!$B$6:$BE$43,'RevPAR Raw Data'!AN$1,FALSE)</f>
        <v>115.366971271038</v>
      </c>
      <c r="AE65" s="122">
        <f>VLOOKUP($A65,'RevPAR Raw Data'!$B$6:$BE$43,'RevPAR Raw Data'!AO$1,FALSE)</f>
        <v>116.18048403946599</v>
      </c>
      <c r="AF65" s="123">
        <f>VLOOKUP($A65,'RevPAR Raw Data'!$B$6:$BE$43,'RevPAR Raw Data'!AP$1,FALSE)</f>
        <v>115.773727655252</v>
      </c>
      <c r="AG65" s="124">
        <f>VLOOKUP($A65,'RevPAR Raw Data'!$B$6:$BE$43,'RevPAR Raw Data'!AR$1,FALSE)</f>
        <v>133.11972842218699</v>
      </c>
    </row>
    <row r="66" spans="1:33" x14ac:dyDescent="0.2">
      <c r="A66" s="101" t="s">
        <v>121</v>
      </c>
      <c r="B66" s="89">
        <f>(VLOOKUP($A65,'Occupancy Raw Data'!$B$8:$BE$51,'Occupancy Raw Data'!AT$3,FALSE))/100</f>
        <v>-6.378549312824261E-2</v>
      </c>
      <c r="C66" s="90">
        <f>(VLOOKUP($A65,'Occupancy Raw Data'!$B$8:$BE$51,'Occupancy Raw Data'!AU$3,FALSE))/100</f>
        <v>-5.0523699838517899E-2</v>
      </c>
      <c r="D66" s="90">
        <f>(VLOOKUP($A65,'Occupancy Raw Data'!$B$8:$BE$51,'Occupancy Raw Data'!AV$3,FALSE))/100</f>
        <v>-1.85308454237266E-2</v>
      </c>
      <c r="E66" s="90">
        <f>(VLOOKUP($A65,'Occupancy Raw Data'!$B$8:$BE$51,'Occupancy Raw Data'!AW$3,FALSE))/100</f>
        <v>-6.2731741795075202E-3</v>
      </c>
      <c r="F66" s="90">
        <f>(VLOOKUP($A65,'Occupancy Raw Data'!$B$8:$BE$51,'Occupancy Raw Data'!AX$3,FALSE))/100</f>
        <v>-1.2926211175399598E-3</v>
      </c>
      <c r="G66" s="90">
        <f>(VLOOKUP($A65,'Occupancy Raw Data'!$B$8:$BE$51,'Occupancy Raw Data'!AY$3,FALSE))/100</f>
        <v>-2.5521957697123197E-2</v>
      </c>
      <c r="H66" s="91">
        <f>(VLOOKUP($A65,'Occupancy Raw Data'!$B$8:$BE$51,'Occupancy Raw Data'!BA$3,FALSE))/100</f>
        <v>7.0840830238305596E-3</v>
      </c>
      <c r="I66" s="91">
        <f>(VLOOKUP($A65,'Occupancy Raw Data'!$B$8:$BE$51,'Occupancy Raw Data'!BB$3,FALSE))/100</f>
        <v>-4.8063461182490698E-3</v>
      </c>
      <c r="J66" s="90">
        <f>(VLOOKUP($A65,'Occupancy Raw Data'!$B$8:$BE$51,'Occupancy Raw Data'!BC$3,FALSE))/100</f>
        <v>1.0267386691326199E-3</v>
      </c>
      <c r="K66" s="92">
        <f>(VLOOKUP($A65,'Occupancy Raw Data'!$B$8:$BE$51,'Occupancy Raw Data'!BE$3,FALSE))/100</f>
        <v>-1.81575302983824E-2</v>
      </c>
      <c r="M66" s="89">
        <f>(VLOOKUP($A65,'ADR Raw Data'!$B$6:$BE$49,'ADR Raw Data'!AT$1,FALSE))/100</f>
        <v>-2.7641471785752502E-2</v>
      </c>
      <c r="N66" s="90">
        <f>(VLOOKUP($A65,'ADR Raw Data'!$B$6:$BE$49,'ADR Raw Data'!AU$1,FALSE))/100</f>
        <v>3.8555783311175801E-3</v>
      </c>
      <c r="O66" s="90">
        <f>(VLOOKUP($A65,'ADR Raw Data'!$B$6:$BE$49,'ADR Raw Data'!AV$1,FALSE))/100</f>
        <v>-1.5154742487688699E-2</v>
      </c>
      <c r="P66" s="90">
        <f>(VLOOKUP($A65,'ADR Raw Data'!$B$6:$BE$49,'ADR Raw Data'!AW$1,FALSE))/100</f>
        <v>-3.7514012266252596E-2</v>
      </c>
      <c r="Q66" s="90">
        <f>(VLOOKUP($A65,'ADR Raw Data'!$B$6:$BE$49,'ADR Raw Data'!AX$1,FALSE))/100</f>
        <v>-3.54209168709703E-2</v>
      </c>
      <c r="R66" s="90">
        <f>(VLOOKUP($A65,'ADR Raw Data'!$B$6:$BE$49,'ADR Raw Data'!AY$1,FALSE))/100</f>
        <v>-2.1449679185827998E-2</v>
      </c>
      <c r="S66" s="91">
        <f>(VLOOKUP($A65,'ADR Raw Data'!$B$6:$BE$49,'ADR Raw Data'!BA$1,FALSE))/100</f>
        <v>-3.1529698241864496E-2</v>
      </c>
      <c r="T66" s="91">
        <f>(VLOOKUP($A65,'ADR Raw Data'!$B$6:$BE$49,'ADR Raw Data'!BB$1,FALSE))/100</f>
        <v>-5.9974644186314506E-2</v>
      </c>
      <c r="U66" s="90">
        <f>(VLOOKUP($A65,'ADR Raw Data'!$B$6:$BE$49,'ADR Raw Data'!BC$1,FALSE))/100</f>
        <v>-4.6045220654699896E-2</v>
      </c>
      <c r="V66" s="92">
        <f>(VLOOKUP($A65,'ADR Raw Data'!$B$6:$BE$49,'ADR Raw Data'!BE$1,FALSE))/100</f>
        <v>-2.8435078679399602E-2</v>
      </c>
      <c r="X66" s="89">
        <f>(VLOOKUP($A65,'RevPAR Raw Data'!$B$6:$BE$49,'RevPAR Raw Data'!AT$1,FALSE))/100</f>
        <v>-8.9663840005350604E-2</v>
      </c>
      <c r="Y66" s="90">
        <f>(VLOOKUP($A65,'RevPAR Raw Data'!$B$6:$BE$49,'RevPAR Raw Data'!AU$1,FALSE))/100</f>
        <v>-4.6862919589705593E-2</v>
      </c>
      <c r="Z66" s="90">
        <f>(VLOOKUP($A65,'RevPAR Raw Data'!$B$6:$BE$49,'RevPAR Raw Data'!AV$1,FALSE))/100</f>
        <v>-3.34047577209396E-2</v>
      </c>
      <c r="AA66" s="90">
        <f>(VLOOKUP($A65,'RevPAR Raw Data'!$B$6:$BE$49,'RevPAR Raw Data'!AW$1,FALSE))/100</f>
        <v>-4.3551854512641694E-2</v>
      </c>
      <c r="AB66" s="90">
        <f>(VLOOKUP($A65,'RevPAR Raw Data'!$B$6:$BE$49,'RevPAR Raw Data'!AX$1,FALSE))/100</f>
        <v>-3.6667752163360295E-2</v>
      </c>
      <c r="AC66" s="90">
        <f>(VLOOKUP($A65,'RevPAR Raw Data'!$B$6:$BE$49,'RevPAR Raw Data'!AY$1,FALSE))/100</f>
        <v>-4.6424199078153601E-2</v>
      </c>
      <c r="AD66" s="91">
        <f>(VLOOKUP($A65,'RevPAR Raw Data'!$B$6:$BE$49,'RevPAR Raw Data'!BA$1,FALSE))/100</f>
        <v>-2.4668974218095698E-2</v>
      </c>
      <c r="AE66" s="91">
        <f>(VLOOKUP($A65,'RevPAR Raw Data'!$B$6:$BE$49,'RevPAR Raw Data'!BB$1,FALSE))/100</f>
        <v>-6.4492731406285392E-2</v>
      </c>
      <c r="AF66" s="90">
        <f>(VLOOKUP($A65,'RevPAR Raw Data'!$B$6:$BE$49,'RevPAR Raw Data'!BC$1,FALSE))/100</f>
        <v>-4.5065758394142195E-2</v>
      </c>
      <c r="AG66" s="92">
        <f>(VLOOKUP($A65,'RevPAR Raw Data'!$B$6:$BE$49,'RevPAR Raw Data'!BE$1,FALSE))/100</f>
        <v>-4.6076298175124E-2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0.55057185767097894</v>
      </c>
      <c r="C68" s="118">
        <f>(VLOOKUP($A68,'Occupancy Raw Data'!$B$8:$BE$45,'Occupancy Raw Data'!AH$3,FALSE))/100</f>
        <v>0.75707601663585899</v>
      </c>
      <c r="D68" s="118">
        <f>(VLOOKUP($A68,'Occupancy Raw Data'!$B$8:$BE$45,'Occupancy Raw Data'!AI$3,FALSE))/100</f>
        <v>0.87840804066543399</v>
      </c>
      <c r="E68" s="118">
        <f>(VLOOKUP($A68,'Occupancy Raw Data'!$B$8:$BE$45,'Occupancy Raw Data'!AJ$3,FALSE))/100</f>
        <v>0.884848659889094</v>
      </c>
      <c r="F68" s="118">
        <f>(VLOOKUP($A68,'Occupancy Raw Data'!$B$8:$BE$45,'Occupancy Raw Data'!AK$3,FALSE))/100</f>
        <v>0.80325785582254994</v>
      </c>
      <c r="G68" s="119">
        <f>(VLOOKUP($A68,'Occupancy Raw Data'!$B$8:$BE$45,'Occupancy Raw Data'!AL$3,FALSE))/100</f>
        <v>0.77483248613678302</v>
      </c>
      <c r="H68" s="99">
        <f>(VLOOKUP($A68,'Occupancy Raw Data'!$B$8:$BE$45,'Occupancy Raw Data'!AN$3,FALSE))/100</f>
        <v>0.759357670979667</v>
      </c>
      <c r="I68" s="99">
        <f>(VLOOKUP($A68,'Occupancy Raw Data'!$B$8:$BE$45,'Occupancy Raw Data'!AO$3,FALSE))/100</f>
        <v>0.76608710720887208</v>
      </c>
      <c r="J68" s="119">
        <f>(VLOOKUP($A68,'Occupancy Raw Data'!$B$8:$BE$45,'Occupancy Raw Data'!AP$3,FALSE))/100</f>
        <v>0.76272238909426904</v>
      </c>
      <c r="K68" s="120">
        <f>(VLOOKUP($A68,'Occupancy Raw Data'!$B$8:$BE$45,'Occupancy Raw Data'!AR$3,FALSE))/100</f>
        <v>0.77137245841035096</v>
      </c>
      <c r="M68" s="121">
        <f>VLOOKUP($A68,'ADR Raw Data'!$B$6:$BE$43,'ADR Raw Data'!AG$1,FALSE)</f>
        <v>151.324273723967</v>
      </c>
      <c r="N68" s="122">
        <f>VLOOKUP($A68,'ADR Raw Data'!$B$6:$BE$43,'ADR Raw Data'!AH$1,FALSE)</f>
        <v>192.09900736275799</v>
      </c>
      <c r="O68" s="122">
        <f>VLOOKUP($A68,'ADR Raw Data'!$B$6:$BE$43,'ADR Raw Data'!AI$1,FALSE)</f>
        <v>214.58683106464099</v>
      </c>
      <c r="P68" s="122">
        <f>VLOOKUP($A68,'ADR Raw Data'!$B$6:$BE$43,'ADR Raw Data'!AJ$1,FALSE)</f>
        <v>207.986332212684</v>
      </c>
      <c r="Q68" s="122">
        <f>VLOOKUP($A68,'ADR Raw Data'!$B$6:$BE$43,'ADR Raw Data'!AK$1,FALSE)</f>
        <v>173.47462785847799</v>
      </c>
      <c r="R68" s="123">
        <f>VLOOKUP($A68,'ADR Raw Data'!$B$6:$BE$43,'ADR Raw Data'!AL$1,FALSE)</f>
        <v>191.17022938891699</v>
      </c>
      <c r="S68" s="122">
        <f>VLOOKUP($A68,'ADR Raw Data'!$B$6:$BE$43,'ADR Raw Data'!AN$1,FALSE)</f>
        <v>149.766373041229</v>
      </c>
      <c r="T68" s="122">
        <f>VLOOKUP($A68,'ADR Raw Data'!$B$6:$BE$43,'ADR Raw Data'!AO$1,FALSE)</f>
        <v>149.13405240339301</v>
      </c>
      <c r="U68" s="123">
        <f>VLOOKUP($A68,'ADR Raw Data'!$B$6:$BE$43,'ADR Raw Data'!AP$1,FALSE)</f>
        <v>149.448817994206</v>
      </c>
      <c r="V68" s="124">
        <f>VLOOKUP($A68,'ADR Raw Data'!$B$6:$BE$43,'ADR Raw Data'!AR$1,FALSE)</f>
        <v>179.383499967906</v>
      </c>
      <c r="X68" s="121">
        <f>VLOOKUP($A68,'RevPAR Raw Data'!$B$6:$BE$43,'RevPAR Raw Data'!AG$1,FALSE)</f>
        <v>83.314886494916806</v>
      </c>
      <c r="Y68" s="122">
        <f>VLOOKUP($A68,'RevPAR Raw Data'!$B$6:$BE$43,'RevPAR Raw Data'!AH$1,FALSE)</f>
        <v>145.4335512939</v>
      </c>
      <c r="Z68" s="122">
        <f>VLOOKUP($A68,'RevPAR Raw Data'!$B$6:$BE$43,'RevPAR Raw Data'!AI$1,FALSE)</f>
        <v>188.49479782809601</v>
      </c>
      <c r="AA68" s="122">
        <f>VLOOKUP($A68,'RevPAR Raw Data'!$B$6:$BE$43,'RevPAR Raw Data'!AJ$1,FALSE)</f>
        <v>184.036427333641</v>
      </c>
      <c r="AB68" s="122">
        <f>VLOOKUP($A68,'RevPAR Raw Data'!$B$6:$BE$43,'RevPAR Raw Data'!AK$1,FALSE)</f>
        <v>139.34485761321599</v>
      </c>
      <c r="AC68" s="123">
        <f>VLOOKUP($A68,'RevPAR Raw Data'!$B$6:$BE$43,'RevPAR Raw Data'!AL$1,FALSE)</f>
        <v>148.124904112754</v>
      </c>
      <c r="AD68" s="122">
        <f>VLOOKUP($A68,'RevPAR Raw Data'!$B$6:$BE$43,'RevPAR Raw Data'!AN$1,FALSE)</f>
        <v>113.72624422365899</v>
      </c>
      <c r="AE68" s="122">
        <f>VLOOKUP($A68,'RevPAR Raw Data'!$B$6:$BE$43,'RevPAR Raw Data'!AO$1,FALSE)</f>
        <v>114.249674792051</v>
      </c>
      <c r="AF68" s="123">
        <f>VLOOKUP($A68,'RevPAR Raw Data'!$B$6:$BE$43,'RevPAR Raw Data'!AP$1,FALSE)</f>
        <v>113.987959507855</v>
      </c>
      <c r="AG68" s="124">
        <f>VLOOKUP($A68,'RevPAR Raw Data'!$B$6:$BE$43,'RevPAR Raw Data'!AR$1,FALSE)</f>
        <v>138.371491368497</v>
      </c>
    </row>
    <row r="69" spans="1:33" x14ac:dyDescent="0.2">
      <c r="A69" s="101" t="s">
        <v>121</v>
      </c>
      <c r="B69" s="89">
        <f>(VLOOKUP($A68,'Occupancy Raw Data'!$B$8:$BE$51,'Occupancy Raw Data'!AT$3,FALSE))/100</f>
        <v>2.2787037694066599E-3</v>
      </c>
      <c r="C69" s="90">
        <f>(VLOOKUP($A68,'Occupancy Raw Data'!$B$8:$BE$51,'Occupancy Raw Data'!AU$3,FALSE))/100</f>
        <v>-4.1344519408165602E-2</v>
      </c>
      <c r="D69" s="90">
        <f>(VLOOKUP($A68,'Occupancy Raw Data'!$B$8:$BE$51,'Occupancy Raw Data'!AV$3,FALSE))/100</f>
        <v>-3.45354978285555E-2</v>
      </c>
      <c r="E69" s="90">
        <f>(VLOOKUP($A68,'Occupancy Raw Data'!$B$8:$BE$51,'Occupancy Raw Data'!AW$3,FALSE))/100</f>
        <v>-2.8809012046536398E-2</v>
      </c>
      <c r="F69" s="90">
        <f>(VLOOKUP($A68,'Occupancy Raw Data'!$B$8:$BE$51,'Occupancy Raw Data'!AX$3,FALSE))/100</f>
        <v>-8.3945766808627992E-3</v>
      </c>
      <c r="G69" s="90">
        <f>(VLOOKUP($A68,'Occupancy Raw Data'!$B$8:$BE$51,'Occupancy Raw Data'!AY$3,FALSE))/100</f>
        <v>-2.4285433185434302E-2</v>
      </c>
      <c r="H69" s="91">
        <f>(VLOOKUP($A68,'Occupancy Raw Data'!$B$8:$BE$51,'Occupancy Raw Data'!BA$3,FALSE))/100</f>
        <v>-1.7092844596760401E-2</v>
      </c>
      <c r="I69" s="91">
        <f>(VLOOKUP($A68,'Occupancy Raw Data'!$B$8:$BE$51,'Occupancy Raw Data'!BB$3,FALSE))/100</f>
        <v>-3.2874678288900602E-2</v>
      </c>
      <c r="J69" s="90">
        <f>(VLOOKUP($A68,'Occupancy Raw Data'!$B$8:$BE$51,'Occupancy Raw Data'!BC$3,FALSE))/100</f>
        <v>-2.5082430455500002E-2</v>
      </c>
      <c r="K69" s="92">
        <f>(VLOOKUP($A68,'Occupancy Raw Data'!$B$8:$BE$51,'Occupancy Raw Data'!BE$3,FALSE))/100</f>
        <v>-2.45032634820565E-2</v>
      </c>
      <c r="M69" s="89">
        <f>(VLOOKUP($A68,'ADR Raw Data'!$B$6:$BE$49,'ADR Raw Data'!AT$1,FALSE))/100</f>
        <v>-2.9938287343191799E-2</v>
      </c>
      <c r="N69" s="90">
        <f>(VLOOKUP($A68,'ADR Raw Data'!$B$6:$BE$49,'ADR Raw Data'!AU$1,FALSE))/100</f>
        <v>-4.3392162229460504E-3</v>
      </c>
      <c r="O69" s="90">
        <f>(VLOOKUP($A68,'ADR Raw Data'!$B$6:$BE$49,'ADR Raw Data'!AV$1,FALSE))/100</f>
        <v>2.21306224014731E-2</v>
      </c>
      <c r="P69" s="90">
        <f>(VLOOKUP($A68,'ADR Raw Data'!$B$6:$BE$49,'ADR Raw Data'!AW$1,FALSE))/100</f>
        <v>1.40106977103958E-2</v>
      </c>
      <c r="Q69" s="90">
        <f>(VLOOKUP($A68,'ADR Raw Data'!$B$6:$BE$49,'ADR Raw Data'!AX$1,FALSE))/100</f>
        <v>-1.15012781762665E-2</v>
      </c>
      <c r="R69" s="90">
        <f>(VLOOKUP($A68,'ADR Raw Data'!$B$6:$BE$49,'ADR Raw Data'!AY$1,FALSE))/100</f>
        <v>1.1149557789596901E-3</v>
      </c>
      <c r="S69" s="91">
        <f>(VLOOKUP($A68,'ADR Raw Data'!$B$6:$BE$49,'ADR Raw Data'!BA$1,FALSE))/100</f>
        <v>-6.7853137424097E-3</v>
      </c>
      <c r="T69" s="91">
        <f>(VLOOKUP($A68,'ADR Raw Data'!$B$6:$BE$49,'ADR Raw Data'!BB$1,FALSE))/100</f>
        <v>-2.4511375950030602E-3</v>
      </c>
      <c r="U69" s="90">
        <f>(VLOOKUP($A68,'ADR Raw Data'!$B$6:$BE$49,'ADR Raw Data'!BC$1,FALSE))/100</f>
        <v>-4.5833879998674696E-3</v>
      </c>
      <c r="V69" s="92">
        <f>(VLOOKUP($A68,'ADR Raw Data'!$B$6:$BE$49,'ADR Raw Data'!BE$1,FALSE))/100</f>
        <v>-7.8286386226766107E-5</v>
      </c>
      <c r="X69" s="89">
        <f>(VLOOKUP($A68,'RevPAR Raw Data'!$B$6:$BE$49,'RevPAR Raw Data'!AT$1,FALSE))/100</f>
        <v>-2.7727804062003699E-2</v>
      </c>
      <c r="Y69" s="90">
        <f>(VLOOKUP($A68,'RevPAR Raw Data'!$B$6:$BE$49,'RevPAR Raw Data'!AU$1,FALSE))/100</f>
        <v>-4.5504332821765796E-2</v>
      </c>
      <c r="Z69" s="90">
        <f>(VLOOKUP($A68,'RevPAR Raw Data'!$B$6:$BE$49,'RevPAR Raw Data'!AV$1,FALSE))/100</f>
        <v>-1.3169167488973099E-2</v>
      </c>
      <c r="AA69" s="90">
        <f>(VLOOKUP($A68,'RevPAR Raw Data'!$B$6:$BE$49,'RevPAR Raw Data'!AW$1,FALSE))/100</f>
        <v>-1.5201948695259799E-2</v>
      </c>
      <c r="AB69" s="90">
        <f>(VLOOKUP($A68,'RevPAR Raw Data'!$B$6:$BE$49,'RevPAR Raw Data'!AX$1,FALSE))/100</f>
        <v>-1.97993064955507E-2</v>
      </c>
      <c r="AC69" s="90">
        <f>(VLOOKUP($A68,'RevPAR Raw Data'!$B$6:$BE$49,'RevPAR Raw Data'!AY$1,FALSE))/100</f>
        <v>-2.3197554590549202E-2</v>
      </c>
      <c r="AD69" s="91">
        <f>(VLOOKUP($A68,'RevPAR Raw Data'!$B$6:$BE$49,'RevPAR Raw Data'!BA$1,FALSE))/100</f>
        <v>-2.3762178025830801E-2</v>
      </c>
      <c r="AE69" s="91">
        <f>(VLOOKUP($A68,'RevPAR Raw Data'!$B$6:$BE$49,'RevPAR Raw Data'!BB$1,FALSE))/100</f>
        <v>-3.52452355240261E-2</v>
      </c>
      <c r="AF69" s="90">
        <f>(VLOOKUP($A68,'RevPAR Raw Data'!$B$6:$BE$49,'RevPAR Raw Data'!BC$1,FALSE))/100</f>
        <v>-2.95508559446102E-2</v>
      </c>
      <c r="AG69" s="92">
        <f>(VLOOKUP($A68,'RevPAR Raw Data'!$B$6:$BE$49,'RevPAR Raw Data'!BE$1,FALSE))/100</f>
        <v>-2.45796315963345E-2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0.50310965630114501</v>
      </c>
      <c r="C71" s="118">
        <f>(VLOOKUP($A71,'Occupancy Raw Data'!$B$8:$BE$45,'Occupancy Raw Data'!AH$3,FALSE))/100</f>
        <v>0.6952536824877249</v>
      </c>
      <c r="D71" s="118">
        <f>(VLOOKUP($A71,'Occupancy Raw Data'!$B$8:$BE$45,'Occupancy Raw Data'!AI$3,FALSE))/100</f>
        <v>0.78346972176759389</v>
      </c>
      <c r="E71" s="118">
        <f>(VLOOKUP($A71,'Occupancy Raw Data'!$B$8:$BE$45,'Occupancy Raw Data'!AJ$3,FALSE))/100</f>
        <v>0.78882978723404196</v>
      </c>
      <c r="F71" s="118">
        <f>(VLOOKUP($A71,'Occupancy Raw Data'!$B$8:$BE$45,'Occupancy Raw Data'!AK$3,FALSE))/100</f>
        <v>0.73473813420621892</v>
      </c>
      <c r="G71" s="119">
        <f>(VLOOKUP($A71,'Occupancy Raw Data'!$B$8:$BE$45,'Occupancy Raw Data'!AL$3,FALSE))/100</f>
        <v>0.70108019639934493</v>
      </c>
      <c r="H71" s="99">
        <f>(VLOOKUP($A71,'Occupancy Raw Data'!$B$8:$BE$45,'Occupancy Raw Data'!AN$3,FALSE))/100</f>
        <v>0.75920621931260202</v>
      </c>
      <c r="I71" s="99">
        <f>(VLOOKUP($A71,'Occupancy Raw Data'!$B$8:$BE$45,'Occupancy Raw Data'!AO$3,FALSE))/100</f>
        <v>0.76779869067103101</v>
      </c>
      <c r="J71" s="119">
        <f>(VLOOKUP($A71,'Occupancy Raw Data'!$B$8:$BE$45,'Occupancy Raw Data'!AP$3,FALSE))/100</f>
        <v>0.76350245499181602</v>
      </c>
      <c r="K71" s="120">
        <f>(VLOOKUP($A71,'Occupancy Raw Data'!$B$8:$BE$45,'Occupancy Raw Data'!AR$3,FALSE))/100</f>
        <v>0.71891512742576491</v>
      </c>
      <c r="M71" s="121">
        <f>VLOOKUP($A71,'ADR Raw Data'!$B$6:$BE$43,'ADR Raw Data'!AG$1,FALSE)</f>
        <v>140.40878741053999</v>
      </c>
      <c r="N71" s="122">
        <f>VLOOKUP($A71,'ADR Raw Data'!$B$6:$BE$43,'ADR Raw Data'!AH$1,FALSE)</f>
        <v>161.20006238229701</v>
      </c>
      <c r="O71" s="122">
        <f>VLOOKUP($A71,'ADR Raw Data'!$B$6:$BE$43,'ADR Raw Data'!AI$1,FALSE)</f>
        <v>173.51377585126301</v>
      </c>
      <c r="P71" s="122">
        <f>VLOOKUP($A71,'ADR Raw Data'!$B$6:$BE$43,'ADR Raw Data'!AJ$1,FALSE)</f>
        <v>166.88399190829301</v>
      </c>
      <c r="Q71" s="122">
        <f>VLOOKUP($A71,'ADR Raw Data'!$B$6:$BE$43,'ADR Raw Data'!AK$1,FALSE)</f>
        <v>159.615755415715</v>
      </c>
      <c r="R71" s="123">
        <f>VLOOKUP($A71,'ADR Raw Data'!$B$6:$BE$43,'ADR Raw Data'!AL$1,FALSE)</f>
        <v>161.915168199645</v>
      </c>
      <c r="S71" s="122">
        <f>VLOOKUP($A71,'ADR Raw Data'!$B$6:$BE$43,'ADR Raw Data'!AN$1,FALSE)</f>
        <v>173.427396389113</v>
      </c>
      <c r="T71" s="122">
        <f>VLOOKUP($A71,'ADR Raw Data'!$B$6:$BE$43,'ADR Raw Data'!AO$1,FALSE)</f>
        <v>174.54522088995401</v>
      </c>
      <c r="U71" s="123">
        <f>VLOOKUP($A71,'ADR Raw Data'!$B$6:$BE$43,'ADR Raw Data'!AP$1,FALSE)</f>
        <v>173.989453644158</v>
      </c>
      <c r="V71" s="124">
        <f>VLOOKUP($A71,'ADR Raw Data'!$B$6:$BE$43,'ADR Raw Data'!AR$1,FALSE)</f>
        <v>165.578921393261</v>
      </c>
      <c r="X71" s="121">
        <f>VLOOKUP($A71,'RevPAR Raw Data'!$B$6:$BE$43,'RevPAR Raw Data'!AG$1,FALSE)</f>
        <v>70.641016775777402</v>
      </c>
      <c r="Y71" s="122">
        <f>VLOOKUP($A71,'RevPAR Raw Data'!$B$6:$BE$43,'RevPAR Raw Data'!AH$1,FALSE)</f>
        <v>112.074936988543</v>
      </c>
      <c r="Z71" s="122">
        <f>VLOOKUP($A71,'RevPAR Raw Data'!$B$6:$BE$43,'RevPAR Raw Data'!AI$1,FALSE)</f>
        <v>135.94278968903399</v>
      </c>
      <c r="AA71" s="122">
        <f>VLOOKUP($A71,'RevPAR Raw Data'!$B$6:$BE$43,'RevPAR Raw Data'!AJ$1,FALSE)</f>
        <v>131.643063829787</v>
      </c>
      <c r="AB71" s="122">
        <f>VLOOKUP($A71,'RevPAR Raw Data'!$B$6:$BE$43,'RevPAR Raw Data'!AK$1,FALSE)</f>
        <v>117.275782324058</v>
      </c>
      <c r="AC71" s="123">
        <f>VLOOKUP($A71,'RevPAR Raw Data'!$B$6:$BE$43,'RevPAR Raw Data'!AL$1,FALSE)</f>
        <v>113.51551792143999</v>
      </c>
      <c r="AD71" s="122">
        <f>VLOOKUP($A71,'RevPAR Raw Data'!$B$6:$BE$43,'RevPAR Raw Data'!AN$1,FALSE)</f>
        <v>131.667157937806</v>
      </c>
      <c r="AE71" s="122">
        <f>VLOOKUP($A71,'RevPAR Raw Data'!$B$6:$BE$43,'RevPAR Raw Data'!AO$1,FALSE)</f>
        <v>134.01559206219301</v>
      </c>
      <c r="AF71" s="123">
        <f>VLOOKUP($A71,'RevPAR Raw Data'!$B$6:$BE$43,'RevPAR Raw Data'!AP$1,FALSE)</f>
        <v>132.841375</v>
      </c>
      <c r="AG71" s="124">
        <f>VLOOKUP($A71,'RevPAR Raw Data'!$B$6:$BE$43,'RevPAR Raw Data'!AR$1,FALSE)</f>
        <v>119.037191372457</v>
      </c>
    </row>
    <row r="72" spans="1:33" x14ac:dyDescent="0.2">
      <c r="A72" s="101" t="s">
        <v>121</v>
      </c>
      <c r="B72" s="89">
        <f>(VLOOKUP($A71,'Occupancy Raw Data'!$B$8:$BE$51,'Occupancy Raw Data'!AT$3,FALSE))/100</f>
        <v>-1.3677907012852798E-2</v>
      </c>
      <c r="C72" s="90">
        <f>(VLOOKUP($A71,'Occupancy Raw Data'!$B$8:$BE$51,'Occupancy Raw Data'!AU$3,FALSE))/100</f>
        <v>-2.5729775292737501E-2</v>
      </c>
      <c r="D72" s="90">
        <f>(VLOOKUP($A71,'Occupancy Raw Data'!$B$8:$BE$51,'Occupancy Raw Data'!AV$3,FALSE))/100</f>
        <v>-3.6963831611040797E-2</v>
      </c>
      <c r="E72" s="90">
        <f>(VLOOKUP($A71,'Occupancy Raw Data'!$B$8:$BE$51,'Occupancy Raw Data'!AW$3,FALSE))/100</f>
        <v>-4.5279304611909502E-2</v>
      </c>
      <c r="F72" s="90">
        <f>(VLOOKUP($A71,'Occupancy Raw Data'!$B$8:$BE$51,'Occupancy Raw Data'!AX$3,FALSE))/100</f>
        <v>-5.5674885070525308E-3</v>
      </c>
      <c r="G72" s="90">
        <f>(VLOOKUP($A71,'Occupancy Raw Data'!$B$8:$BE$51,'Occupancy Raw Data'!AY$3,FALSE))/100</f>
        <v>-2.6908889211056702E-2</v>
      </c>
      <c r="H72" s="91">
        <f>(VLOOKUP($A71,'Occupancy Raw Data'!$B$8:$BE$51,'Occupancy Raw Data'!BA$3,FALSE))/100</f>
        <v>6.8780793246737804E-2</v>
      </c>
      <c r="I72" s="91">
        <f>(VLOOKUP($A71,'Occupancy Raw Data'!$B$8:$BE$51,'Occupancy Raw Data'!BB$3,FALSE))/100</f>
        <v>3.4077456053052302E-3</v>
      </c>
      <c r="J72" s="90">
        <f>(VLOOKUP($A71,'Occupancy Raw Data'!$B$8:$BE$51,'Occupancy Raw Data'!BC$3,FALSE))/100</f>
        <v>3.4879368878288901E-2</v>
      </c>
      <c r="K72" s="92">
        <f>(VLOOKUP($A71,'Occupancy Raw Data'!$B$8:$BE$51,'Occupancy Raw Data'!BE$3,FALSE))/100</f>
        <v>-8.9543335760809799E-3</v>
      </c>
      <c r="M72" s="89">
        <f>(VLOOKUP($A71,'ADR Raw Data'!$B$6:$BE$49,'ADR Raw Data'!AT$1,FALSE))/100</f>
        <v>2.45608625441468E-3</v>
      </c>
      <c r="N72" s="90">
        <f>(VLOOKUP($A71,'ADR Raw Data'!$B$6:$BE$49,'ADR Raw Data'!AU$1,FALSE))/100</f>
        <v>4.7492530796131499E-2</v>
      </c>
      <c r="O72" s="90">
        <f>(VLOOKUP($A71,'ADR Raw Data'!$B$6:$BE$49,'ADR Raw Data'!AV$1,FALSE))/100</f>
        <v>7.3207873858209996E-2</v>
      </c>
      <c r="P72" s="90">
        <f>(VLOOKUP($A71,'ADR Raw Data'!$B$6:$BE$49,'ADR Raw Data'!AW$1,FALSE))/100</f>
        <v>4.1643991179721097E-2</v>
      </c>
      <c r="Q72" s="90">
        <f>(VLOOKUP($A71,'ADR Raw Data'!$B$6:$BE$49,'ADR Raw Data'!AX$1,FALSE))/100</f>
        <v>3.8284431253142397E-2</v>
      </c>
      <c r="R72" s="90">
        <f>(VLOOKUP($A71,'ADR Raw Data'!$B$6:$BE$49,'ADR Raw Data'!AY$1,FALSE))/100</f>
        <v>4.3882016543901697E-2</v>
      </c>
      <c r="S72" s="91">
        <f>(VLOOKUP($A71,'ADR Raw Data'!$B$6:$BE$49,'ADR Raw Data'!BA$1,FALSE))/100</f>
        <v>2.40077593567763E-2</v>
      </c>
      <c r="T72" s="91">
        <f>(VLOOKUP($A71,'ADR Raw Data'!$B$6:$BE$49,'ADR Raw Data'!BB$1,FALSE))/100</f>
        <v>-1.7772547147636399E-2</v>
      </c>
      <c r="U72" s="90">
        <f>(VLOOKUP($A71,'ADR Raw Data'!$B$6:$BE$49,'ADR Raw Data'!BC$1,FALSE))/100</f>
        <v>1.7386839867020402E-3</v>
      </c>
      <c r="V72" s="92">
        <f>(VLOOKUP($A71,'ADR Raw Data'!$B$6:$BE$49,'ADR Raw Data'!BE$1,FALSE))/100</f>
        <v>3.1597159206124499E-2</v>
      </c>
      <c r="X72" s="89">
        <f>(VLOOKUP($A71,'RevPAR Raw Data'!$B$6:$BE$49,'RevPAR Raw Data'!AT$1,FALSE))/100</f>
        <v>-1.1255414877841602E-2</v>
      </c>
      <c r="Y72" s="90">
        <f>(VLOOKUP($A71,'RevPAR Raw Data'!$B$6:$BE$49,'RevPAR Raw Data'!AU$1,FALSE))/100</f>
        <v>2.0540783357926001E-2</v>
      </c>
      <c r="Z72" s="90">
        <f>(VLOOKUP($A71,'RevPAR Raw Data'!$B$6:$BE$49,'RevPAR Raw Data'!AV$1,FALSE))/100</f>
        <v>3.3537998725271898E-2</v>
      </c>
      <c r="AA72" s="90">
        <f>(VLOOKUP($A71,'RevPAR Raw Data'!$B$6:$BE$49,'RevPAR Raw Data'!AW$1,FALSE))/100</f>
        <v>-5.5209243940707101E-3</v>
      </c>
      <c r="AB72" s="90">
        <f>(VLOOKUP($A71,'RevPAR Raw Data'!$B$6:$BE$49,'RevPAR Raw Data'!AX$1,FALSE))/100</f>
        <v>3.2503794615089003E-2</v>
      </c>
      <c r="AC72" s="90">
        <f>(VLOOKUP($A71,'RevPAR Raw Data'!$B$6:$BE$49,'RevPAR Raw Data'!AY$1,FALSE))/100</f>
        <v>1.5792311011307399E-2</v>
      </c>
      <c r="AD72" s="91">
        <f>(VLOOKUP($A71,'RevPAR Raw Data'!$B$6:$BE$49,'RevPAR Raw Data'!BA$1,FALSE))/100</f>
        <v>9.4439825336150099E-2</v>
      </c>
      <c r="AE72" s="91">
        <f>(VLOOKUP($A71,'RevPAR Raw Data'!$B$6:$BE$49,'RevPAR Raw Data'!BB$1,FALSE))/100</f>
        <v>-1.44253658617686E-2</v>
      </c>
      <c r="AF72" s="90">
        <f>(VLOOKUP($A71,'RevPAR Raw Data'!$B$6:$BE$49,'RevPAR Raw Data'!BC$1,FALSE))/100</f>
        <v>3.6678697065125901E-2</v>
      </c>
      <c r="AG72" s="92">
        <f>(VLOOKUP($A71,'RevPAR Raw Data'!$B$6:$BE$49,'RevPAR Raw Data'!BE$1,FALSE))/100</f>
        <v>2.2359894126455303E-2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0.51232725262575995</v>
      </c>
      <c r="C74" s="118">
        <f>(VLOOKUP($A74,'Occupancy Raw Data'!$B$8:$BE$45,'Occupancy Raw Data'!AH$3,FALSE))/100</f>
        <v>0.61514648977335495</v>
      </c>
      <c r="D74" s="118">
        <f>(VLOOKUP($A74,'Occupancy Raw Data'!$B$8:$BE$45,'Occupancy Raw Data'!AI$3,FALSE))/100</f>
        <v>0.67880044223327796</v>
      </c>
      <c r="E74" s="118">
        <f>(VLOOKUP($A74,'Occupancy Raw Data'!$B$8:$BE$45,'Occupancy Raw Data'!AJ$3,FALSE))/100</f>
        <v>0.71539524599226001</v>
      </c>
      <c r="F74" s="118">
        <f>(VLOOKUP($A74,'Occupancy Raw Data'!$B$8:$BE$45,'Occupancy Raw Data'!AK$3,FALSE))/100</f>
        <v>0.70572139303482506</v>
      </c>
      <c r="G74" s="119">
        <f>(VLOOKUP($A74,'Occupancy Raw Data'!$B$8:$BE$45,'Occupancy Raw Data'!AL$3,FALSE))/100</f>
        <v>0.64547816473189601</v>
      </c>
      <c r="H74" s="99">
        <f>(VLOOKUP($A74,'Occupancy Raw Data'!$B$8:$BE$45,'Occupancy Raw Data'!AN$3,FALSE))/100</f>
        <v>0.77379767827528989</v>
      </c>
      <c r="I74" s="99">
        <f>(VLOOKUP($A74,'Occupancy Raw Data'!$B$8:$BE$45,'Occupancy Raw Data'!AO$3,FALSE))/100</f>
        <v>0.80514096185737893</v>
      </c>
      <c r="J74" s="119">
        <f>(VLOOKUP($A74,'Occupancy Raw Data'!$B$8:$BE$45,'Occupancy Raw Data'!AP$3,FALSE))/100</f>
        <v>0.78946932006633408</v>
      </c>
      <c r="K74" s="120">
        <f>(VLOOKUP($A74,'Occupancy Raw Data'!$B$8:$BE$45,'Occupancy Raw Data'!AR$3,FALSE))/100</f>
        <v>0.68661849482744997</v>
      </c>
      <c r="M74" s="121">
        <f>VLOOKUP($A74,'ADR Raw Data'!$B$6:$BE$43,'ADR Raw Data'!AG$1,FALSE)</f>
        <v>96.178322183858398</v>
      </c>
      <c r="N74" s="122">
        <f>VLOOKUP($A74,'ADR Raw Data'!$B$6:$BE$43,'ADR Raw Data'!AH$1,FALSE)</f>
        <v>101.44621719985599</v>
      </c>
      <c r="O74" s="122">
        <f>VLOOKUP($A74,'ADR Raw Data'!$B$6:$BE$43,'ADR Raw Data'!AI$1,FALSE)</f>
        <v>106.32188322</v>
      </c>
      <c r="P74" s="122">
        <f>VLOOKUP($A74,'ADR Raw Data'!$B$6:$BE$43,'ADR Raw Data'!AJ$1,FALSE)</f>
        <v>108.06424139396501</v>
      </c>
      <c r="Q74" s="122">
        <f>VLOOKUP($A74,'ADR Raw Data'!$B$6:$BE$43,'ADR Raw Data'!AK$1,FALSE)</f>
        <v>107.05652293110801</v>
      </c>
      <c r="R74" s="123">
        <f>VLOOKUP($A74,'ADR Raw Data'!$B$6:$BE$43,'ADR Raw Data'!AL$1,FALSE)</f>
        <v>104.32920671079999</v>
      </c>
      <c r="S74" s="122">
        <f>VLOOKUP($A74,'ADR Raw Data'!$B$6:$BE$43,'ADR Raw Data'!AN$1,FALSE)</f>
        <v>122.416464852121</v>
      </c>
      <c r="T74" s="122">
        <f>VLOOKUP($A74,'ADR Raw Data'!$B$6:$BE$43,'ADR Raw Data'!AO$1,FALSE)</f>
        <v>126.317886028149</v>
      </c>
      <c r="U74" s="123">
        <f>VLOOKUP($A74,'ADR Raw Data'!$B$6:$BE$43,'ADR Raw Data'!AP$1,FALSE)</f>
        <v>124.40589871512</v>
      </c>
      <c r="V74" s="124">
        <f>VLOOKUP($A74,'ADR Raw Data'!$B$6:$BE$43,'ADR Raw Data'!AR$1,FALSE)</f>
        <v>110.924648203205</v>
      </c>
      <c r="X74" s="121">
        <f>VLOOKUP($A74,'RevPAR Raw Data'!$B$6:$BE$43,'RevPAR Raw Data'!AG$1,FALSE)</f>
        <v>49.274775566611297</v>
      </c>
      <c r="Y74" s="122">
        <f>VLOOKUP($A74,'RevPAR Raw Data'!$B$6:$BE$43,'RevPAR Raw Data'!AH$1,FALSE)</f>
        <v>62.404284411276898</v>
      </c>
      <c r="Z74" s="122">
        <f>VLOOKUP($A74,'RevPAR Raw Data'!$B$6:$BE$43,'RevPAR Raw Data'!AI$1,FALSE)</f>
        <v>72.171341348811396</v>
      </c>
      <c r="AA74" s="122">
        <f>VLOOKUP($A74,'RevPAR Raw Data'!$B$6:$BE$43,'RevPAR Raw Data'!AJ$1,FALSE)</f>
        <v>77.308644555002701</v>
      </c>
      <c r="AB74" s="122">
        <f>VLOOKUP($A74,'RevPAR Raw Data'!$B$6:$BE$43,'RevPAR Raw Data'!AK$1,FALSE)</f>
        <v>75.552078496406807</v>
      </c>
      <c r="AC74" s="123">
        <f>VLOOKUP($A74,'RevPAR Raw Data'!$B$6:$BE$43,'RevPAR Raw Data'!AL$1,FALSE)</f>
        <v>67.342224875621795</v>
      </c>
      <c r="AD74" s="122">
        <f>VLOOKUP($A74,'RevPAR Raw Data'!$B$6:$BE$43,'RevPAR Raw Data'!AN$1,FALSE)</f>
        <v>94.725576285240393</v>
      </c>
      <c r="AE74" s="122">
        <f>VLOOKUP($A74,'RevPAR Raw Data'!$B$6:$BE$43,'RevPAR Raw Data'!AO$1,FALSE)</f>
        <v>101.703704256495</v>
      </c>
      <c r="AF74" s="123">
        <f>VLOOKUP($A74,'RevPAR Raw Data'!$B$6:$BE$43,'RevPAR Raw Data'!AP$1,FALSE)</f>
        <v>98.214640270867804</v>
      </c>
      <c r="AG74" s="124">
        <f>VLOOKUP($A74,'RevPAR Raw Data'!$B$6:$BE$43,'RevPAR Raw Data'!AR$1,FALSE)</f>
        <v>76.162914988549304</v>
      </c>
    </row>
    <row r="75" spans="1:33" x14ac:dyDescent="0.2">
      <c r="A75" s="101" t="s">
        <v>121</v>
      </c>
      <c r="B75" s="89">
        <f>(VLOOKUP($A74,'Occupancy Raw Data'!$B$8:$BE$51,'Occupancy Raw Data'!AT$3,FALSE))/100</f>
        <v>-5.0063423537122301E-2</v>
      </c>
      <c r="C75" s="90">
        <f>(VLOOKUP($A74,'Occupancy Raw Data'!$B$8:$BE$51,'Occupancy Raw Data'!AU$3,FALSE))/100</f>
        <v>-3.9774124139479901E-2</v>
      </c>
      <c r="D75" s="90">
        <f>(VLOOKUP($A74,'Occupancy Raw Data'!$B$8:$BE$51,'Occupancy Raw Data'!AV$3,FALSE))/100</f>
        <v>-4.3323197853548399E-2</v>
      </c>
      <c r="E75" s="90">
        <f>(VLOOKUP($A74,'Occupancy Raw Data'!$B$8:$BE$51,'Occupancy Raw Data'!AW$3,FALSE))/100</f>
        <v>-4.3632212670400801E-2</v>
      </c>
      <c r="F75" s="90">
        <f>(VLOOKUP($A74,'Occupancy Raw Data'!$B$8:$BE$51,'Occupancy Raw Data'!AX$3,FALSE))/100</f>
        <v>-1.5877982640703902E-2</v>
      </c>
      <c r="G75" s="90">
        <f>(VLOOKUP($A74,'Occupancy Raw Data'!$B$8:$BE$51,'Occupancy Raw Data'!AY$3,FALSE))/100</f>
        <v>-3.7931119451957901E-2</v>
      </c>
      <c r="H75" s="91">
        <f>(VLOOKUP($A74,'Occupancy Raw Data'!$B$8:$BE$51,'Occupancy Raw Data'!BA$3,FALSE))/100</f>
        <v>-1.2143118419541198E-2</v>
      </c>
      <c r="I75" s="91">
        <f>(VLOOKUP($A74,'Occupancy Raw Data'!$B$8:$BE$51,'Occupancy Raw Data'!BB$3,FALSE))/100</f>
        <v>1.28760768391176E-3</v>
      </c>
      <c r="J75" s="90">
        <f>(VLOOKUP($A74,'Occupancy Raw Data'!$B$8:$BE$51,'Occupancy Raw Data'!BC$3,FALSE))/100</f>
        <v>-5.3397800785860402E-3</v>
      </c>
      <c r="K75" s="92">
        <f>(VLOOKUP($A74,'Occupancy Raw Data'!$B$8:$BE$51,'Occupancy Raw Data'!BE$3,FALSE))/100</f>
        <v>-2.7462594587974398E-2</v>
      </c>
      <c r="M75" s="89">
        <f>(VLOOKUP($A74,'ADR Raw Data'!$B$6:$BE$49,'ADR Raw Data'!AT$1,FALSE))/100</f>
        <v>-6.2787858440328005E-3</v>
      </c>
      <c r="N75" s="90">
        <f>(VLOOKUP($A74,'ADR Raw Data'!$B$6:$BE$49,'ADR Raw Data'!AU$1,FALSE))/100</f>
        <v>-4.7587407230741804E-3</v>
      </c>
      <c r="O75" s="90">
        <f>(VLOOKUP($A74,'ADR Raw Data'!$B$6:$BE$49,'ADR Raw Data'!AV$1,FALSE))/100</f>
        <v>2.87205585418286E-3</v>
      </c>
      <c r="P75" s="90">
        <f>(VLOOKUP($A74,'ADR Raw Data'!$B$6:$BE$49,'ADR Raw Data'!AW$1,FALSE))/100</f>
        <v>3.8703264468319197E-4</v>
      </c>
      <c r="Q75" s="90">
        <f>(VLOOKUP($A74,'ADR Raw Data'!$B$6:$BE$49,'ADR Raw Data'!AX$1,FALSE))/100</f>
        <v>4.35002883841769E-3</v>
      </c>
      <c r="R75" s="90">
        <f>(VLOOKUP($A74,'ADR Raw Data'!$B$6:$BE$49,'ADR Raw Data'!AY$1,FALSE))/100</f>
        <v>5.9037513450528098E-5</v>
      </c>
      <c r="S75" s="91">
        <f>(VLOOKUP($A74,'ADR Raw Data'!$B$6:$BE$49,'ADR Raw Data'!BA$1,FALSE))/100</f>
        <v>1.04824700715843E-2</v>
      </c>
      <c r="T75" s="91">
        <f>(VLOOKUP($A74,'ADR Raw Data'!$B$6:$BE$49,'ADR Raw Data'!BB$1,FALSE))/100</f>
        <v>2.2227131076913199E-2</v>
      </c>
      <c r="U75" s="90">
        <f>(VLOOKUP($A74,'ADR Raw Data'!$B$6:$BE$49,'ADR Raw Data'!BC$1,FALSE))/100</f>
        <v>1.6597500244285E-2</v>
      </c>
      <c r="V75" s="92">
        <f>(VLOOKUP($A74,'ADR Raw Data'!$B$6:$BE$49,'ADR Raw Data'!BE$1,FALSE))/100</f>
        <v>7.2944938211493603E-3</v>
      </c>
      <c r="X75" s="89">
        <f>(VLOOKUP($A74,'RevPAR Raw Data'!$B$6:$BE$49,'RevPAR Raw Data'!AT$1,FALSE))/100</f>
        <v>-5.6027871866146405E-2</v>
      </c>
      <c r="Y75" s="90">
        <f>(VLOOKUP($A74,'RevPAR Raw Data'!$B$6:$BE$49,'RevPAR Raw Data'!AU$1,FALSE))/100</f>
        <v>-4.4343590118286896E-2</v>
      </c>
      <c r="Z75" s="90">
        <f>(VLOOKUP($A74,'RevPAR Raw Data'!$B$6:$BE$49,'RevPAR Raw Data'!AV$1,FALSE))/100</f>
        <v>-4.0575568643382701E-2</v>
      </c>
      <c r="AA75" s="90">
        <f>(VLOOKUP($A74,'RevPAR Raw Data'!$B$6:$BE$49,'RevPAR Raw Data'!AW$1,FALSE))/100</f>
        <v>-4.3262067116380802E-2</v>
      </c>
      <c r="AB75" s="90">
        <f>(VLOOKUP($A74,'RevPAR Raw Data'!$B$6:$BE$49,'RevPAR Raw Data'!AX$1,FALSE))/100</f>
        <v>-1.15970234846692E-2</v>
      </c>
      <c r="AC75" s="90">
        <f>(VLOOKUP($A74,'RevPAR Raw Data'!$B$6:$BE$49,'RevPAR Raw Data'!AY$1,FALSE))/100</f>
        <v>-3.7874321297482201E-2</v>
      </c>
      <c r="AD75" s="91">
        <f>(VLOOKUP($A74,'RevPAR Raw Data'!$B$6:$BE$49,'RevPAR Raw Data'!BA$1,FALSE))/100</f>
        <v>-1.78793822336547E-3</v>
      </c>
      <c r="AE75" s="91">
        <f>(VLOOKUP($A74,'RevPAR Raw Data'!$B$6:$BE$49,'RevPAR Raw Data'!BB$1,FALSE))/100</f>
        <v>2.3543358585590899E-2</v>
      </c>
      <c r="AF75" s="90">
        <f>(VLOOKUP($A74,'RevPAR Raw Data'!$B$6:$BE$49,'RevPAR Raw Data'!BC$1,FALSE))/100</f>
        <v>1.1169093164540201E-2</v>
      </c>
      <c r="AG75" s="92">
        <f>(VLOOKUP($A74,'RevPAR Raw Data'!$B$6:$BE$49,'RevPAR Raw Data'!BE$1,FALSE))/100</f>
        <v>-2.0368426493359803E-2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0.57554805290907407</v>
      </c>
      <c r="C77" s="118">
        <f>(VLOOKUP($A77,'Occupancy Raw Data'!$B$8:$BE$45,'Occupancy Raw Data'!AH$3,FALSE))/100</f>
        <v>0.80011099805753305</v>
      </c>
      <c r="D77" s="118">
        <f>(VLOOKUP($A77,'Occupancy Raw Data'!$B$8:$BE$45,'Occupancy Raw Data'!AI$3,FALSE))/100</f>
        <v>0.905327906761631</v>
      </c>
      <c r="E77" s="118">
        <f>(VLOOKUP($A77,'Occupancy Raw Data'!$B$8:$BE$45,'Occupancy Raw Data'!AJ$3,FALSE))/100</f>
        <v>0.92634816390713093</v>
      </c>
      <c r="F77" s="118">
        <f>(VLOOKUP($A77,'Occupancy Raw Data'!$B$8:$BE$45,'Occupancy Raw Data'!AK$3,FALSE))/100</f>
        <v>0.84987512718527403</v>
      </c>
      <c r="G77" s="119">
        <f>(VLOOKUP($A77,'Occupancy Raw Data'!$B$8:$BE$45,'Occupancy Raw Data'!AL$3,FALSE))/100</f>
        <v>0.81144204976412893</v>
      </c>
      <c r="H77" s="99">
        <f>(VLOOKUP($A77,'Occupancy Raw Data'!$B$8:$BE$45,'Occupancy Raw Data'!AN$3,FALSE))/100</f>
        <v>0.7923180094348341</v>
      </c>
      <c r="I77" s="99">
        <f>(VLOOKUP($A77,'Occupancy Raw Data'!$B$8:$BE$45,'Occupancy Raw Data'!AO$3,FALSE))/100</f>
        <v>0.78249005642401204</v>
      </c>
      <c r="J77" s="119">
        <f>(VLOOKUP($A77,'Occupancy Raw Data'!$B$8:$BE$45,'Occupancy Raw Data'!AP$3,FALSE))/100</f>
        <v>0.78740403292942307</v>
      </c>
      <c r="K77" s="120">
        <f>(VLOOKUP($A77,'Occupancy Raw Data'!$B$8:$BE$45,'Occupancy Raw Data'!AR$3,FALSE))/100</f>
        <v>0.80457404495421303</v>
      </c>
      <c r="M77" s="121">
        <f>VLOOKUP($A77,'ADR Raw Data'!$B$6:$BE$43,'ADR Raw Data'!AG$1,FALSE)</f>
        <v>117.34053397082999</v>
      </c>
      <c r="N77" s="122">
        <f>VLOOKUP($A77,'ADR Raw Data'!$B$6:$BE$43,'ADR Raw Data'!AH$1,FALSE)</f>
        <v>150.96696098265801</v>
      </c>
      <c r="O77" s="122">
        <f>VLOOKUP($A77,'ADR Raw Data'!$B$6:$BE$43,'ADR Raw Data'!AI$1,FALSE)</f>
        <v>170.59117369093201</v>
      </c>
      <c r="P77" s="122">
        <f>VLOOKUP($A77,'ADR Raw Data'!$B$6:$BE$43,'ADR Raw Data'!AJ$1,FALSE)</f>
        <v>168.459629296787</v>
      </c>
      <c r="Q77" s="122">
        <f>VLOOKUP($A77,'ADR Raw Data'!$B$6:$BE$43,'ADR Raw Data'!AK$1,FALSE)</f>
        <v>145.76139529821501</v>
      </c>
      <c r="R77" s="123">
        <f>VLOOKUP($A77,'ADR Raw Data'!$B$6:$BE$43,'ADR Raw Data'!AL$1,FALSE)</f>
        <v>153.47926440581301</v>
      </c>
      <c r="S77" s="122">
        <f>VLOOKUP($A77,'ADR Raw Data'!$B$6:$BE$43,'ADR Raw Data'!AN$1,FALSE)</f>
        <v>124.747832355602</v>
      </c>
      <c r="T77" s="122">
        <f>VLOOKUP($A77,'ADR Raw Data'!$B$6:$BE$43,'ADR Raw Data'!AO$1,FALSE)</f>
        <v>119.685601394881</v>
      </c>
      <c r="U77" s="123">
        <f>VLOOKUP($A77,'ADR Raw Data'!$B$6:$BE$43,'ADR Raw Data'!AP$1,FALSE)</f>
        <v>122.232512885273</v>
      </c>
      <c r="V77" s="124">
        <f>VLOOKUP($A77,'ADR Raw Data'!$B$6:$BE$43,'ADR Raw Data'!AR$1,FALSE)</f>
        <v>144.74214148166001</v>
      </c>
      <c r="X77" s="121">
        <f>VLOOKUP($A77,'RevPAR Raw Data'!$B$6:$BE$43,'RevPAR Raw Data'!AG$1,FALSE)</f>
        <v>67.535115854222497</v>
      </c>
      <c r="Y77" s="122">
        <f>VLOOKUP($A77,'RevPAR Raw Data'!$B$6:$BE$43,'RevPAR Raw Data'!AH$1,FALSE)</f>
        <v>120.790325825548</v>
      </c>
      <c r="Z77" s="122">
        <f>VLOOKUP($A77,'RevPAR Raw Data'!$B$6:$BE$43,'RevPAR Raw Data'!AI$1,FALSE)</f>
        <v>154.44095018962099</v>
      </c>
      <c r="AA77" s="122">
        <f>VLOOKUP($A77,'RevPAR Raw Data'!$B$6:$BE$43,'RevPAR Raw Data'!AJ$1,FALSE)</f>
        <v>156.05226829155399</v>
      </c>
      <c r="AB77" s="122">
        <f>VLOOKUP($A77,'RevPAR Raw Data'!$B$6:$BE$43,'RevPAR Raw Data'!AK$1,FALSE)</f>
        <v>123.878984367773</v>
      </c>
      <c r="AC77" s="123">
        <f>VLOOKUP($A77,'RevPAR Raw Data'!$B$6:$BE$43,'RevPAR Raw Data'!AL$1,FALSE)</f>
        <v>124.53952890574401</v>
      </c>
      <c r="AD77" s="122">
        <f>VLOOKUP($A77,'RevPAR Raw Data'!$B$6:$BE$43,'RevPAR Raw Data'!AN$1,FALSE)</f>
        <v>98.839954213301198</v>
      </c>
      <c r="AE77" s="122">
        <f>VLOOKUP($A77,'RevPAR Raw Data'!$B$6:$BE$43,'RevPAR Raw Data'!AO$1,FALSE)</f>
        <v>93.652792988622593</v>
      </c>
      <c r="AF77" s="123">
        <f>VLOOKUP($A77,'RevPAR Raw Data'!$B$6:$BE$43,'RevPAR Raw Data'!AP$1,FALSE)</f>
        <v>96.246373600961903</v>
      </c>
      <c r="AG77" s="124">
        <f>VLOOKUP($A77,'RevPAR Raw Data'!$B$6:$BE$43,'RevPAR Raw Data'!AR$1,FALSE)</f>
        <v>116.455770247234</v>
      </c>
    </row>
    <row r="78" spans="1:33" x14ac:dyDescent="0.2">
      <c r="A78" s="101" t="s">
        <v>121</v>
      </c>
      <c r="B78" s="89">
        <f>(VLOOKUP($A77,'Occupancy Raw Data'!$B$8:$BE$51,'Occupancy Raw Data'!AT$3,FALSE))/100</f>
        <v>-4.6938531511100001E-2</v>
      </c>
      <c r="C78" s="90">
        <f>(VLOOKUP($A77,'Occupancy Raw Data'!$B$8:$BE$51,'Occupancy Raw Data'!AU$3,FALSE))/100</f>
        <v>-4.9871006305545099E-2</v>
      </c>
      <c r="D78" s="90">
        <f>(VLOOKUP($A77,'Occupancy Raw Data'!$B$8:$BE$51,'Occupancy Raw Data'!AV$3,FALSE))/100</f>
        <v>-3.5500185131136501E-2</v>
      </c>
      <c r="E78" s="90">
        <f>(VLOOKUP($A77,'Occupancy Raw Data'!$B$8:$BE$51,'Occupancy Raw Data'!AW$3,FALSE))/100</f>
        <v>-2.6485996868886499E-2</v>
      </c>
      <c r="F78" s="90">
        <f>(VLOOKUP($A77,'Occupancy Raw Data'!$B$8:$BE$51,'Occupancy Raw Data'!AX$3,FALSE))/100</f>
        <v>-8.6435860816419102E-3</v>
      </c>
      <c r="G78" s="90">
        <f>(VLOOKUP($A77,'Occupancy Raw Data'!$B$8:$BE$51,'Occupancy Raw Data'!AY$3,FALSE))/100</f>
        <v>-3.2497459312739299E-2</v>
      </c>
      <c r="H78" s="91">
        <f>(VLOOKUP($A77,'Occupancy Raw Data'!$B$8:$BE$51,'Occupancy Raw Data'!BA$3,FALSE))/100</f>
        <v>1.1273861064474699E-2</v>
      </c>
      <c r="I78" s="91">
        <f>(VLOOKUP($A77,'Occupancy Raw Data'!$B$8:$BE$51,'Occupancy Raw Data'!BB$3,FALSE))/100</f>
        <v>2.5534971830263199E-3</v>
      </c>
      <c r="J78" s="90">
        <f>(VLOOKUP($A77,'Occupancy Raw Data'!$B$8:$BE$51,'Occupancy Raw Data'!BC$3,FALSE))/100</f>
        <v>6.9220094182847599E-3</v>
      </c>
      <c r="K78" s="92">
        <f>(VLOOKUP($A77,'Occupancy Raw Data'!$B$8:$BE$51,'Occupancy Raw Data'!BE$3,FALSE))/100</f>
        <v>-2.1789397467656499E-2</v>
      </c>
      <c r="M78" s="89">
        <f>(VLOOKUP($A77,'ADR Raw Data'!$B$6:$BE$49,'ADR Raw Data'!AT$1,FALSE))/100</f>
        <v>-2.9649765500101601E-2</v>
      </c>
      <c r="N78" s="90">
        <f>(VLOOKUP($A77,'ADR Raw Data'!$B$6:$BE$49,'ADR Raw Data'!AU$1,FALSE))/100</f>
        <v>1.9518196932181501E-4</v>
      </c>
      <c r="O78" s="90">
        <f>(VLOOKUP($A77,'ADR Raw Data'!$B$6:$BE$49,'ADR Raw Data'!AV$1,FALSE))/100</f>
        <v>2.0403773151954199E-2</v>
      </c>
      <c r="P78" s="90">
        <f>(VLOOKUP($A77,'ADR Raw Data'!$B$6:$BE$49,'ADR Raw Data'!AW$1,FALSE))/100</f>
        <v>1.6688830561037898E-2</v>
      </c>
      <c r="Q78" s="90">
        <f>(VLOOKUP($A77,'ADR Raw Data'!$B$6:$BE$49,'ADR Raw Data'!AX$1,FALSE))/100</f>
        <v>1.1383805388304E-2</v>
      </c>
      <c r="R78" s="90">
        <f>(VLOOKUP($A77,'ADR Raw Data'!$B$6:$BE$49,'ADR Raw Data'!AY$1,FALSE))/100</f>
        <v>8.3639884816265591E-3</v>
      </c>
      <c r="S78" s="91">
        <f>(VLOOKUP($A77,'ADR Raw Data'!$B$6:$BE$49,'ADR Raw Data'!BA$1,FALSE))/100</f>
        <v>2.8792859461505296E-2</v>
      </c>
      <c r="T78" s="91">
        <f>(VLOOKUP($A77,'ADR Raw Data'!$B$6:$BE$49,'ADR Raw Data'!BB$1,FALSE))/100</f>
        <v>5.8199073232746805E-3</v>
      </c>
      <c r="U78" s="90">
        <f>(VLOOKUP($A77,'ADR Raw Data'!$B$6:$BE$49,'ADR Raw Data'!BC$1,FALSE))/100</f>
        <v>1.7527781337688998E-2</v>
      </c>
      <c r="V78" s="92">
        <f>(VLOOKUP($A77,'ADR Raw Data'!$B$6:$BE$49,'ADR Raw Data'!BE$1,FALSE))/100</f>
        <v>8.7117437894213608E-3</v>
      </c>
      <c r="X78" s="89">
        <f>(VLOOKUP($A77,'RevPAR Raw Data'!$B$6:$BE$49,'RevPAR Raw Data'!AT$1,FALSE))/100</f>
        <v>-7.5196580558978501E-2</v>
      </c>
      <c r="Y78" s="90">
        <f>(VLOOKUP($A77,'RevPAR Raw Data'!$B$6:$BE$49,'RevPAR Raw Data'!AU$1,FALSE))/100</f>
        <v>-4.9685558257446E-2</v>
      </c>
      <c r="Z78" s="90">
        <f>(VLOOKUP($A77,'RevPAR Raw Data'!$B$6:$BE$49,'RevPAR Raw Data'!AV$1,FALSE))/100</f>
        <v>-1.58207497034503E-2</v>
      </c>
      <c r="AA78" s="90">
        <f>(VLOOKUP($A77,'RevPAR Raw Data'!$B$6:$BE$49,'RevPAR Raw Data'!AW$1,FALSE))/100</f>
        <v>-1.0239186621833601E-2</v>
      </c>
      <c r="AB78" s="90">
        <f>(VLOOKUP($A77,'RevPAR Raw Data'!$B$6:$BE$49,'RevPAR Raw Data'!AX$1,FALSE))/100</f>
        <v>2.6418224048516499E-3</v>
      </c>
      <c r="AC78" s="90">
        <f>(VLOOKUP($A77,'RevPAR Raw Data'!$B$6:$BE$49,'RevPAR Raw Data'!AY$1,FALSE))/100</f>
        <v>-2.4405279206486597E-2</v>
      </c>
      <c r="AD78" s="91">
        <f>(VLOOKUP($A77,'RevPAR Raw Data'!$B$6:$BE$49,'RevPAR Raw Data'!BA$1,FALSE))/100</f>
        <v>4.0391327223197999E-2</v>
      </c>
      <c r="AE78" s="91">
        <f>(VLOOKUP($A77,'RevPAR Raw Data'!$B$6:$BE$49,'RevPAR Raw Data'!BB$1,FALSE))/100</f>
        <v>8.3882656232564697E-3</v>
      </c>
      <c r="AF78" s="90">
        <f>(VLOOKUP($A77,'RevPAR Raw Data'!$B$6:$BE$49,'RevPAR Raw Data'!BC$1,FALSE))/100</f>
        <v>2.4571118223474898E-2</v>
      </c>
      <c r="AG78" s="92">
        <f>(VLOOKUP($A77,'RevPAR Raw Data'!$B$6:$BE$49,'RevPAR Raw Data'!BE$1,FALSE))/100</f>
        <v>-1.32674773262993E-2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0.50306418802215902</v>
      </c>
      <c r="C80" s="118">
        <f>(VLOOKUP($A80,'Occupancy Raw Data'!$B$8:$BE$45,'Occupancy Raw Data'!AH$3,FALSE))/100</f>
        <v>0.57452565857652704</v>
      </c>
      <c r="D80" s="118">
        <f>(VLOOKUP($A80,'Occupancy Raw Data'!$B$8:$BE$45,'Occupancy Raw Data'!AI$3,FALSE))/100</f>
        <v>0.62117936055065792</v>
      </c>
      <c r="E80" s="118">
        <f>(VLOOKUP($A80,'Occupancy Raw Data'!$B$8:$BE$45,'Occupancy Raw Data'!AJ$3,FALSE))/100</f>
        <v>0.63786658815397002</v>
      </c>
      <c r="F80" s="118">
        <f>(VLOOKUP($A80,'Occupancy Raw Data'!$B$8:$BE$45,'Occupancy Raw Data'!AK$3,FALSE))/100</f>
        <v>0.66985541906728896</v>
      </c>
      <c r="G80" s="119">
        <f>(VLOOKUP($A80,'Occupancy Raw Data'!$B$8:$BE$45,'Occupancy Raw Data'!AL$3,FALSE))/100</f>
        <v>0.60129966337720497</v>
      </c>
      <c r="H80" s="99">
        <f>(VLOOKUP($A80,'Occupancy Raw Data'!$B$8:$BE$45,'Occupancy Raw Data'!AN$3,FALSE))/100</f>
        <v>0.79408887155253394</v>
      </c>
      <c r="I80" s="99">
        <f>(VLOOKUP($A80,'Occupancy Raw Data'!$B$8:$BE$45,'Occupancy Raw Data'!AO$3,FALSE))/100</f>
        <v>0.81041417545385297</v>
      </c>
      <c r="J80" s="119">
        <f>(VLOOKUP($A80,'Occupancy Raw Data'!$B$8:$BE$45,'Occupancy Raw Data'!AP$3,FALSE))/100</f>
        <v>0.80225152350319406</v>
      </c>
      <c r="K80" s="120">
        <f>(VLOOKUP($A80,'Occupancy Raw Data'!$B$8:$BE$45,'Occupancy Raw Data'!AR$3,FALSE))/100</f>
        <v>0.65873168895228507</v>
      </c>
      <c r="M80" s="121">
        <f>VLOOKUP($A80,'ADR Raw Data'!$B$6:$BE$43,'ADR Raw Data'!AG$1,FALSE)</f>
        <v>108.664373517293</v>
      </c>
      <c r="N80" s="122">
        <f>VLOOKUP($A80,'ADR Raw Data'!$B$6:$BE$43,'ADR Raw Data'!AH$1,FALSE)</f>
        <v>112.81455678703</v>
      </c>
      <c r="O80" s="122">
        <f>VLOOKUP($A80,'ADR Raw Data'!$B$6:$BE$43,'ADR Raw Data'!AI$1,FALSE)</f>
        <v>117.08252217622299</v>
      </c>
      <c r="P80" s="122">
        <f>VLOOKUP($A80,'ADR Raw Data'!$B$6:$BE$43,'ADR Raw Data'!AJ$1,FALSE)</f>
        <v>117.421766405442</v>
      </c>
      <c r="Q80" s="122">
        <f>VLOOKUP($A80,'ADR Raw Data'!$B$6:$BE$43,'ADR Raw Data'!AK$1,FALSE)</f>
        <v>122.304394761059</v>
      </c>
      <c r="R80" s="123">
        <f>VLOOKUP($A80,'ADR Raw Data'!$B$6:$BE$43,'ADR Raw Data'!AL$1,FALSE)</f>
        <v>116.094172610475</v>
      </c>
      <c r="S80" s="122">
        <f>VLOOKUP($A80,'ADR Raw Data'!$B$6:$BE$43,'ADR Raw Data'!AN$1,FALSE)</f>
        <v>155.91889708250699</v>
      </c>
      <c r="T80" s="122">
        <f>VLOOKUP($A80,'ADR Raw Data'!$B$6:$BE$43,'ADR Raw Data'!AO$1,FALSE)</f>
        <v>159.16559033573901</v>
      </c>
      <c r="U80" s="123">
        <f>VLOOKUP($A80,'ADR Raw Data'!$B$6:$BE$43,'ADR Raw Data'!AP$1,FALSE)</f>
        <v>157.55876074040401</v>
      </c>
      <c r="V80" s="124">
        <f>VLOOKUP($A80,'ADR Raw Data'!$B$6:$BE$43,'ADR Raw Data'!AR$1,FALSE)</f>
        <v>130.52666886132999</v>
      </c>
      <c r="X80" s="121">
        <f>VLOOKUP($A80,'RevPAR Raw Data'!$B$6:$BE$43,'RevPAR Raw Data'!AG$1,FALSE)</f>
        <v>54.665154830414103</v>
      </c>
      <c r="Y80" s="122">
        <f>VLOOKUP($A80,'RevPAR Raw Data'!$B$6:$BE$43,'RevPAR Raw Data'!AH$1,FALSE)</f>
        <v>64.814857535087796</v>
      </c>
      <c r="Z80" s="122">
        <f>VLOOKUP($A80,'RevPAR Raw Data'!$B$6:$BE$43,'RevPAR Raw Data'!AI$1,FALSE)</f>
        <v>72.729246257084696</v>
      </c>
      <c r="AA80" s="122">
        <f>VLOOKUP($A80,'RevPAR Raw Data'!$B$6:$BE$43,'RevPAR Raw Data'!AJ$1,FALSE)</f>
        <v>74.899421512052101</v>
      </c>
      <c r="AB80" s="122">
        <f>VLOOKUP($A80,'RevPAR Raw Data'!$B$6:$BE$43,'RevPAR Raw Data'!AK$1,FALSE)</f>
        <v>81.926261606440505</v>
      </c>
      <c r="AC80" s="123">
        <f>VLOOKUP($A80,'RevPAR Raw Data'!$B$6:$BE$43,'RevPAR Raw Data'!AL$1,FALSE)</f>
        <v>69.807386910734095</v>
      </c>
      <c r="AD80" s="122">
        <f>VLOOKUP($A80,'RevPAR Raw Data'!$B$6:$BE$43,'RevPAR Raw Data'!AN$1,FALSE)</f>
        <v>123.813461037964</v>
      </c>
      <c r="AE80" s="122">
        <f>VLOOKUP($A80,'RevPAR Raw Data'!$B$6:$BE$43,'RevPAR Raw Data'!AO$1,FALSE)</f>
        <v>128.99005065256401</v>
      </c>
      <c r="AF80" s="123">
        <f>VLOOKUP($A80,'RevPAR Raw Data'!$B$6:$BE$43,'RevPAR Raw Data'!AP$1,FALSE)</f>
        <v>126.40175584526401</v>
      </c>
      <c r="AG80" s="124">
        <f>VLOOKUP($A80,'RevPAR Raw Data'!$B$6:$BE$43,'RevPAR Raw Data'!AR$1,FALSE)</f>
        <v>85.982053032339607</v>
      </c>
    </row>
    <row r="81" spans="1:33" x14ac:dyDescent="0.2">
      <c r="A81" s="101" t="s">
        <v>121</v>
      </c>
      <c r="B81" s="89">
        <f>(VLOOKUP($A80,'Occupancy Raw Data'!$B$8:$BE$51,'Occupancy Raw Data'!AT$3,FALSE))/100</f>
        <v>9.1219957728790897E-3</v>
      </c>
      <c r="C81" s="90">
        <f>(VLOOKUP($A80,'Occupancy Raw Data'!$B$8:$BE$51,'Occupancy Raw Data'!AU$3,FALSE))/100</f>
        <v>-7.1645809578988594E-3</v>
      </c>
      <c r="D81" s="90">
        <f>(VLOOKUP($A80,'Occupancy Raw Data'!$B$8:$BE$51,'Occupancy Raw Data'!AV$3,FALSE))/100</f>
        <v>-6.6131100107069494E-3</v>
      </c>
      <c r="E81" s="90">
        <f>(VLOOKUP($A80,'Occupancy Raw Data'!$B$8:$BE$51,'Occupancy Raw Data'!AW$3,FALSE))/100</f>
        <v>-7.7135282561685801E-3</v>
      </c>
      <c r="F81" s="90">
        <f>(VLOOKUP($A80,'Occupancy Raw Data'!$B$8:$BE$51,'Occupancy Raw Data'!AX$3,FALSE))/100</f>
        <v>6.2641753102886402E-2</v>
      </c>
      <c r="G81" s="90">
        <f>(VLOOKUP($A80,'Occupancy Raw Data'!$B$8:$BE$51,'Occupancy Raw Data'!AY$3,FALSE))/100</f>
        <v>1.03512813963969E-2</v>
      </c>
      <c r="H81" s="91">
        <f>(VLOOKUP($A80,'Occupancy Raw Data'!$B$8:$BE$51,'Occupancy Raw Data'!BA$3,FALSE))/100</f>
        <v>7.5750039144967904E-2</v>
      </c>
      <c r="I81" s="91">
        <f>(VLOOKUP($A80,'Occupancy Raw Data'!$B$8:$BE$51,'Occupancy Raw Data'!BB$3,FALSE))/100</f>
        <v>9.1466714188572093E-2</v>
      </c>
      <c r="J81" s="90">
        <f>(VLOOKUP($A80,'Occupancy Raw Data'!$B$8:$BE$51,'Occupancy Raw Data'!BC$3,FALSE))/100</f>
        <v>8.3631345692372114E-2</v>
      </c>
      <c r="K81" s="92">
        <f>(VLOOKUP($A80,'Occupancy Raw Data'!$B$8:$BE$51,'Occupancy Raw Data'!BE$3,FALSE))/100</f>
        <v>3.4726336926489403E-2</v>
      </c>
      <c r="M81" s="89">
        <f>(VLOOKUP($A80,'ADR Raw Data'!$B$6:$BE$49,'ADR Raw Data'!AT$1,FALSE))/100</f>
        <v>8.9598870030453796E-3</v>
      </c>
      <c r="N81" s="90">
        <f>(VLOOKUP($A80,'ADR Raw Data'!$B$6:$BE$49,'ADR Raw Data'!AU$1,FALSE))/100</f>
        <v>3.1164595461354597E-2</v>
      </c>
      <c r="O81" s="90">
        <f>(VLOOKUP($A80,'ADR Raw Data'!$B$6:$BE$49,'ADR Raw Data'!AV$1,FALSE))/100</f>
        <v>3.0694466804315403E-2</v>
      </c>
      <c r="P81" s="90">
        <f>(VLOOKUP($A80,'ADR Raw Data'!$B$6:$BE$49,'ADR Raw Data'!AW$1,FALSE))/100</f>
        <v>8.0847357773537101E-3</v>
      </c>
      <c r="Q81" s="90">
        <f>(VLOOKUP($A80,'ADR Raw Data'!$B$6:$BE$49,'ADR Raw Data'!AX$1,FALSE))/100</f>
        <v>3.2920742234060697E-2</v>
      </c>
      <c r="R81" s="90">
        <f>(VLOOKUP($A80,'ADR Raw Data'!$B$6:$BE$49,'ADR Raw Data'!AY$1,FALSE))/100</f>
        <v>2.3441003663607497E-2</v>
      </c>
      <c r="S81" s="91">
        <f>(VLOOKUP($A80,'ADR Raw Data'!$B$6:$BE$49,'ADR Raw Data'!BA$1,FALSE))/100</f>
        <v>2.0034802879934799E-2</v>
      </c>
      <c r="T81" s="91">
        <f>(VLOOKUP($A80,'ADR Raw Data'!$B$6:$BE$49,'ADR Raw Data'!BB$1,FALSE))/100</f>
        <v>2.0213484253602799E-2</v>
      </c>
      <c r="U81" s="90">
        <f>(VLOOKUP($A80,'ADR Raw Data'!$B$6:$BE$49,'ADR Raw Data'!BC$1,FALSE))/100</f>
        <v>2.02015428916676E-2</v>
      </c>
      <c r="V81" s="92">
        <f>(VLOOKUP($A80,'ADR Raw Data'!$B$6:$BE$49,'ADR Raw Data'!BE$1,FALSE))/100</f>
        <v>2.7291562951064798E-2</v>
      </c>
      <c r="X81" s="89">
        <f>(VLOOKUP($A80,'RevPAR Raw Data'!$B$6:$BE$49,'RevPAR Raw Data'!AT$1,FALSE))/100</f>
        <v>1.8163614827291702E-2</v>
      </c>
      <c r="Y81" s="90">
        <f>(VLOOKUP($A80,'RevPAR Raw Data'!$B$6:$BE$49,'RevPAR Raw Data'!AU$1,FALSE))/100</f>
        <v>2.3776733236252699E-2</v>
      </c>
      <c r="Z81" s="90">
        <f>(VLOOKUP($A80,'RevPAR Raw Data'!$B$6:$BE$49,'RevPAR Raw Data'!AV$1,FALSE))/100</f>
        <v>2.3878370907911499E-2</v>
      </c>
      <c r="AA81" s="90">
        <f>(VLOOKUP($A80,'RevPAR Raw Data'!$B$6:$BE$49,'RevPAR Raw Data'!AW$1,FALSE))/100</f>
        <v>3.08845683322854E-4</v>
      </c>
      <c r="AB81" s="90">
        <f>(VLOOKUP($A80,'RevPAR Raw Data'!$B$6:$BE$49,'RevPAR Raw Data'!AX$1,FALSE))/100</f>
        <v>9.7624708343936911E-2</v>
      </c>
      <c r="AC81" s="90">
        <f>(VLOOKUP($A80,'RevPAR Raw Data'!$B$6:$BE$49,'RevPAR Raw Data'!AY$1,FALSE))/100</f>
        <v>3.4034929485140399E-2</v>
      </c>
      <c r="AD81" s="91">
        <f>(VLOOKUP($A80,'RevPAR Raw Data'!$B$6:$BE$49,'RevPAR Raw Data'!BA$1,FALSE))/100</f>
        <v>9.7302479127319513E-2</v>
      </c>
      <c r="AE81" s="91">
        <f>(VLOOKUP($A80,'RevPAR Raw Data'!$B$6:$BE$49,'RevPAR Raw Data'!BB$1,FALSE))/100</f>
        <v>0.11352905942915401</v>
      </c>
      <c r="AF81" s="90">
        <f>(VLOOKUP($A80,'RevPAR Raw Data'!$B$6:$BE$49,'RevPAR Raw Data'!BC$1,FALSE))/100</f>
        <v>0.105522370801132</v>
      </c>
      <c r="AG81" s="92">
        <f>(VLOOKUP($A80,'RevPAR Raw Data'!$B$6:$BE$49,'RevPAR Raw Data'!BE$1,FALSE))/100</f>
        <v>6.2965635887843402E-2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0.56480241125251096</v>
      </c>
      <c r="C83" s="118">
        <f>(VLOOKUP($A83,'Occupancy Raw Data'!$B$8:$BE$45,'Occupancy Raw Data'!AH$3,FALSE))/100</f>
        <v>0.68268586738111092</v>
      </c>
      <c r="D83" s="118">
        <f>(VLOOKUP($A83,'Occupancy Raw Data'!$B$8:$BE$45,'Occupancy Raw Data'!AI$3,FALSE))/100</f>
        <v>0.72990622906898805</v>
      </c>
      <c r="E83" s="118">
        <f>(VLOOKUP($A83,'Occupancy Raw Data'!$B$8:$BE$45,'Occupancy Raw Data'!AJ$3,FALSE))/100</f>
        <v>0.73815304755525701</v>
      </c>
      <c r="F83" s="118">
        <f>(VLOOKUP($A83,'Occupancy Raw Data'!$B$8:$BE$45,'Occupancy Raw Data'!AK$3,FALSE))/100</f>
        <v>0.73668787675820402</v>
      </c>
      <c r="G83" s="119">
        <f>(VLOOKUP($A83,'Occupancy Raw Data'!$B$8:$BE$45,'Occupancy Raw Data'!AL$3,FALSE))/100</f>
        <v>0.69044708640321506</v>
      </c>
      <c r="H83" s="99">
        <f>(VLOOKUP($A83,'Occupancy Raw Data'!$B$8:$BE$45,'Occupancy Raw Data'!AN$3,FALSE))/100</f>
        <v>0.82870060281312707</v>
      </c>
      <c r="I83" s="99">
        <f>(VLOOKUP($A83,'Occupancy Raw Data'!$B$8:$BE$45,'Occupancy Raw Data'!AO$3,FALSE))/100</f>
        <v>0.82798894842598703</v>
      </c>
      <c r="J83" s="119">
        <f>(VLOOKUP($A83,'Occupancy Raw Data'!$B$8:$BE$45,'Occupancy Raw Data'!AP$3,FALSE))/100</f>
        <v>0.82834477561955699</v>
      </c>
      <c r="K83" s="120">
        <f>(VLOOKUP($A83,'Occupancy Raw Data'!$B$8:$BE$45,'Occupancy Raw Data'!AR$3,FALSE))/100</f>
        <v>0.72984642617931206</v>
      </c>
      <c r="M83" s="121">
        <f>VLOOKUP($A83,'ADR Raw Data'!$B$6:$BE$43,'ADR Raw Data'!AG$1,FALSE)</f>
        <v>89.643334331455605</v>
      </c>
      <c r="N83" s="122">
        <f>VLOOKUP($A83,'ADR Raw Data'!$B$6:$BE$43,'ADR Raw Data'!AH$1,FALSE)</f>
        <v>95.447725349521704</v>
      </c>
      <c r="O83" s="122">
        <f>VLOOKUP($A83,'ADR Raw Data'!$B$6:$BE$43,'ADR Raw Data'!AI$1,FALSE)</f>
        <v>97.776786648313802</v>
      </c>
      <c r="P83" s="122">
        <f>VLOOKUP($A83,'ADR Raw Data'!$B$6:$BE$43,'ADR Raw Data'!AJ$1,FALSE)</f>
        <v>97.406608047411098</v>
      </c>
      <c r="Q83" s="122">
        <f>VLOOKUP($A83,'ADR Raw Data'!$B$6:$BE$43,'ADR Raw Data'!AK$1,FALSE)</f>
        <v>97.410221019434005</v>
      </c>
      <c r="R83" s="123">
        <f>VLOOKUP($A83,'ADR Raw Data'!$B$6:$BE$43,'ADR Raw Data'!AL$1,FALSE)</f>
        <v>95.828164150508599</v>
      </c>
      <c r="S83" s="122">
        <f>VLOOKUP($A83,'ADR Raw Data'!$B$6:$BE$43,'ADR Raw Data'!AN$1,FALSE)</f>
        <v>117.75353374418999</v>
      </c>
      <c r="T83" s="122">
        <f>VLOOKUP($A83,'ADR Raw Data'!$B$6:$BE$43,'ADR Raw Data'!AO$1,FALSE)</f>
        <v>118.58663733252401</v>
      </c>
      <c r="U83" s="123">
        <f>VLOOKUP($A83,'ADR Raw Data'!$B$6:$BE$43,'ADR Raw Data'!AP$1,FALSE)</f>
        <v>118.169906602653</v>
      </c>
      <c r="V83" s="124">
        <f>VLOOKUP($A83,'ADR Raw Data'!$B$6:$BE$43,'ADR Raw Data'!AR$1,FALSE)</f>
        <v>103.073001645335</v>
      </c>
      <c r="X83" s="121">
        <f>VLOOKUP($A83,'RevPAR Raw Data'!$B$6:$BE$43,'RevPAR Raw Data'!AG$1,FALSE)</f>
        <v>50.6307713831212</v>
      </c>
      <c r="Y83" s="122">
        <f>VLOOKUP($A83,'RevPAR Raw Data'!$B$6:$BE$43,'RevPAR Raw Data'!AH$1,FALSE)</f>
        <v>65.160813169792306</v>
      </c>
      <c r="Z83" s="122">
        <f>VLOOKUP($A83,'RevPAR Raw Data'!$B$6:$BE$43,'RevPAR Raw Data'!AI$1,FALSE)</f>
        <v>71.367885632953701</v>
      </c>
      <c r="AA83" s="122">
        <f>VLOOKUP($A83,'RevPAR Raw Data'!$B$6:$BE$43,'RevPAR Raw Data'!AJ$1,FALSE)</f>
        <v>71.900984582217006</v>
      </c>
      <c r="AB83" s="122">
        <f>VLOOKUP($A83,'RevPAR Raw Data'!$B$6:$BE$43,'RevPAR Raw Data'!AK$1,FALSE)</f>
        <v>71.760928897354304</v>
      </c>
      <c r="AC83" s="123">
        <f>VLOOKUP($A83,'RevPAR Raw Data'!$B$6:$BE$43,'RevPAR Raw Data'!AL$1,FALSE)</f>
        <v>66.164276733087704</v>
      </c>
      <c r="AD83" s="122">
        <f>VLOOKUP($A83,'RevPAR Raw Data'!$B$6:$BE$43,'RevPAR Raw Data'!AN$1,FALSE)</f>
        <v>97.582424397186799</v>
      </c>
      <c r="AE83" s="122">
        <f>VLOOKUP($A83,'RevPAR Raw Data'!$B$6:$BE$43,'RevPAR Raw Data'!AO$1,FALSE)</f>
        <v>98.1884251423308</v>
      </c>
      <c r="AF83" s="123">
        <f>VLOOKUP($A83,'RevPAR Raw Data'!$B$6:$BE$43,'RevPAR Raw Data'!AP$1,FALSE)</f>
        <v>97.885424769758799</v>
      </c>
      <c r="AG83" s="124">
        <f>VLOOKUP($A83,'RevPAR Raw Data'!$B$6:$BE$43,'RevPAR Raw Data'!AR$1,FALSE)</f>
        <v>75.227461886422304</v>
      </c>
    </row>
    <row r="84" spans="1:33" x14ac:dyDescent="0.2">
      <c r="A84" s="101" t="s">
        <v>121</v>
      </c>
      <c r="B84" s="89">
        <f>(VLOOKUP($A83,'Occupancy Raw Data'!$B$8:$BE$51,'Occupancy Raw Data'!AT$3,FALSE))/100</f>
        <v>-3.0814895925236199E-2</v>
      </c>
      <c r="C84" s="90">
        <f>(VLOOKUP($A83,'Occupancy Raw Data'!$B$8:$BE$51,'Occupancy Raw Data'!AU$3,FALSE))/100</f>
        <v>-3.6627235619446502E-2</v>
      </c>
      <c r="D84" s="90">
        <f>(VLOOKUP($A83,'Occupancy Raw Data'!$B$8:$BE$51,'Occupancy Raw Data'!AV$3,FALSE))/100</f>
        <v>-3.25040524193825E-2</v>
      </c>
      <c r="E84" s="90">
        <f>(VLOOKUP($A83,'Occupancy Raw Data'!$B$8:$BE$51,'Occupancy Raw Data'!AW$3,FALSE))/100</f>
        <v>-3.1616475683288299E-2</v>
      </c>
      <c r="F84" s="90">
        <f>(VLOOKUP($A83,'Occupancy Raw Data'!$B$8:$BE$51,'Occupancy Raw Data'!AX$3,FALSE))/100</f>
        <v>1.08164236311849E-2</v>
      </c>
      <c r="G84" s="90">
        <f>(VLOOKUP($A83,'Occupancy Raw Data'!$B$8:$BE$51,'Occupancy Raw Data'!AY$3,FALSE))/100</f>
        <v>-2.3934018710872904E-2</v>
      </c>
      <c r="H84" s="91">
        <f>(VLOOKUP($A83,'Occupancy Raw Data'!$B$8:$BE$51,'Occupancy Raw Data'!BA$3,FALSE))/100</f>
        <v>6.8668626791226595E-2</v>
      </c>
      <c r="I84" s="91">
        <f>(VLOOKUP($A83,'Occupancy Raw Data'!$B$8:$BE$51,'Occupancy Raw Data'!BB$3,FALSE))/100</f>
        <v>7.5082222864155307E-2</v>
      </c>
      <c r="J84" s="90">
        <f>(VLOOKUP($A83,'Occupancy Raw Data'!$B$8:$BE$51,'Occupancy Raw Data'!BC$3,FALSE))/100</f>
        <v>7.1864453334311504E-2</v>
      </c>
      <c r="K84" s="92">
        <f>(VLOOKUP($A83,'Occupancy Raw Data'!$B$8:$BE$51,'Occupancy Raw Data'!BE$3,FALSE))/100</f>
        <v>5.1987845483022098E-3</v>
      </c>
      <c r="M84" s="89">
        <f>(VLOOKUP($A83,'ADR Raw Data'!$B$6:$BE$49,'ADR Raw Data'!AT$1,FALSE))/100</f>
        <v>-4.8260277405025594E-2</v>
      </c>
      <c r="N84" s="90">
        <f>(VLOOKUP($A83,'ADR Raw Data'!$B$6:$BE$49,'ADR Raw Data'!AU$1,FALSE))/100</f>
        <v>-4.8328483833582798E-2</v>
      </c>
      <c r="O84" s="90">
        <f>(VLOOKUP($A83,'ADR Raw Data'!$B$6:$BE$49,'ADR Raw Data'!AV$1,FALSE))/100</f>
        <v>-5.62624508810525E-2</v>
      </c>
      <c r="P84" s="90">
        <f>(VLOOKUP($A83,'ADR Raw Data'!$B$6:$BE$49,'ADR Raw Data'!AW$1,FALSE))/100</f>
        <v>-6.9300369938592704E-2</v>
      </c>
      <c r="Q84" s="90">
        <f>(VLOOKUP($A83,'ADR Raw Data'!$B$6:$BE$49,'ADR Raw Data'!AX$1,FALSE))/100</f>
        <v>-4.3678426459407504E-2</v>
      </c>
      <c r="R84" s="90">
        <f>(VLOOKUP($A83,'ADR Raw Data'!$B$6:$BE$49,'ADR Raw Data'!AY$1,FALSE))/100</f>
        <v>-5.3624450464833801E-2</v>
      </c>
      <c r="S84" s="91">
        <f>(VLOOKUP($A83,'ADR Raw Data'!$B$6:$BE$49,'ADR Raw Data'!BA$1,FALSE))/100</f>
        <v>-8.1373349699284201E-3</v>
      </c>
      <c r="T84" s="91">
        <f>(VLOOKUP($A83,'ADR Raw Data'!$B$6:$BE$49,'ADR Raw Data'!BB$1,FALSE))/100</f>
        <v>3.6195129324396304E-3</v>
      </c>
      <c r="U84" s="90">
        <f>(VLOOKUP($A83,'ADR Raw Data'!$B$6:$BE$49,'ADR Raw Data'!BC$1,FALSE))/100</f>
        <v>-2.28241361545481E-3</v>
      </c>
      <c r="V84" s="92">
        <f>(VLOOKUP($A83,'ADR Raw Data'!$B$6:$BE$49,'ADR Raw Data'!BE$1,FALSE))/100</f>
        <v>-3.2026203740216301E-2</v>
      </c>
      <c r="X84" s="89">
        <f>(VLOOKUP($A83,'RevPAR Raw Data'!$B$6:$BE$49,'RevPAR Raw Data'!AT$1,FALSE))/100</f>
        <v>-7.7588037904702895E-2</v>
      </c>
      <c r="Y84" s="90">
        <f>(VLOOKUP($A83,'RevPAR Raw Data'!$B$6:$BE$49,'RevPAR Raw Data'!AU$1,FALSE))/100</f>
        <v>-8.3185580688526203E-2</v>
      </c>
      <c r="Z84" s="90">
        <f>(VLOOKUP($A83,'RevPAR Raw Data'!$B$6:$BE$49,'RevPAR Raw Data'!AV$1,FALSE))/100</f>
        <v>-8.6937745647754403E-2</v>
      </c>
      <c r="AA84" s="90">
        <f>(VLOOKUP($A83,'RevPAR Raw Data'!$B$6:$BE$49,'RevPAR Raw Data'!AW$1,FALSE))/100</f>
        <v>-9.8725812160874699E-2</v>
      </c>
      <c r="AB84" s="90">
        <f>(VLOOKUP($A83,'RevPAR Raw Data'!$B$6:$BE$49,'RevPAR Raw Data'!AX$1,FALSE))/100</f>
        <v>-3.3334447192350999E-2</v>
      </c>
      <c r="AC84" s="90">
        <f>(VLOOKUP($A83,'RevPAR Raw Data'!$B$6:$BE$49,'RevPAR Raw Data'!AY$1,FALSE))/100</f>
        <v>-7.6275020574921207E-2</v>
      </c>
      <c r="AD84" s="91">
        <f>(VLOOKUP($A83,'RevPAR Raw Data'!$B$6:$BE$49,'RevPAR Raw Data'!BA$1,FALSE))/100</f>
        <v>5.9972512203172998E-2</v>
      </c>
      <c r="AE84" s="91">
        <f>(VLOOKUP($A83,'RevPAR Raw Data'!$B$6:$BE$49,'RevPAR Raw Data'!BB$1,FALSE))/100</f>
        <v>7.8973496873248103E-2</v>
      </c>
      <c r="AF84" s="90">
        <f>(VLOOKUP($A83,'RevPAR Raw Data'!$B$6:$BE$49,'RevPAR Raw Data'!BC$1,FALSE))/100</f>
        <v>6.9418015312099304E-2</v>
      </c>
      <c r="AG84" s="92">
        <f>(VLOOKUP($A83,'RevPAR Raw Data'!$B$6:$BE$49,'RevPAR Raw Data'!BE$1,FALSE))/100</f>
        <v>-2.6993916525059499E-2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0.52979191818762805</v>
      </c>
      <c r="C86" s="118">
        <f>(VLOOKUP($A86,'Occupancy Raw Data'!$B$8:$BE$45,'Occupancy Raw Data'!AH$3,FALSE))/100</f>
        <v>0.59345927135856802</v>
      </c>
      <c r="D86" s="118">
        <f>(VLOOKUP($A86,'Occupancy Raw Data'!$B$8:$BE$45,'Occupancy Raw Data'!AI$3,FALSE))/100</f>
        <v>0.62804488317591001</v>
      </c>
      <c r="E86" s="118">
        <f>(VLOOKUP($A86,'Occupancy Raw Data'!$B$8:$BE$45,'Occupancy Raw Data'!AJ$3,FALSE))/100</f>
        <v>0.63873304452808699</v>
      </c>
      <c r="F86" s="118">
        <f>(VLOOKUP($A86,'Occupancy Raw Data'!$B$8:$BE$45,'Occupancy Raw Data'!AK$3,FALSE))/100</f>
        <v>0.71336061199074807</v>
      </c>
      <c r="G86" s="119">
        <f>(VLOOKUP($A86,'Occupancy Raw Data'!$B$8:$BE$45,'Occupancy Raw Data'!AL$3,FALSE))/100</f>
        <v>0.62064041263774106</v>
      </c>
      <c r="H86" s="99">
        <f>(VLOOKUP($A86,'Occupancy Raw Data'!$B$8:$BE$45,'Occupancy Raw Data'!AN$3,FALSE))/100</f>
        <v>0.822238035936666</v>
      </c>
      <c r="I86" s="99">
        <f>(VLOOKUP($A86,'Occupancy Raw Data'!$B$8:$BE$45,'Occupancy Raw Data'!AO$3,FALSE))/100</f>
        <v>0.83526062978117688</v>
      </c>
      <c r="J86" s="119">
        <f>(VLOOKUP($A86,'Occupancy Raw Data'!$B$8:$BE$45,'Occupancy Raw Data'!AP$3,FALSE))/100</f>
        <v>0.82874933285892094</v>
      </c>
      <c r="K86" s="120">
        <f>(VLOOKUP($A86,'Occupancy Raw Data'!$B$8:$BE$45,'Occupancy Raw Data'!AR$3,FALSE))/100</f>
        <v>0.68003127490950011</v>
      </c>
      <c r="M86" s="121">
        <f>VLOOKUP($A86,'ADR Raw Data'!$B$6:$BE$43,'ADR Raw Data'!AG$1,FALSE)</f>
        <v>81.117050516085698</v>
      </c>
      <c r="N86" s="122">
        <f>VLOOKUP($A86,'ADR Raw Data'!$B$6:$BE$43,'ADR Raw Data'!AH$1,FALSE)</f>
        <v>83.988178154729795</v>
      </c>
      <c r="O86" s="122">
        <f>VLOOKUP($A86,'ADR Raw Data'!$B$6:$BE$43,'ADR Raw Data'!AI$1,FALSE)</f>
        <v>85.670938842087395</v>
      </c>
      <c r="P86" s="122">
        <f>VLOOKUP($A86,'ADR Raw Data'!$B$6:$BE$43,'ADR Raw Data'!AJ$1,FALSE)</f>
        <v>86.681919991105104</v>
      </c>
      <c r="Q86" s="122">
        <f>VLOOKUP($A86,'ADR Raw Data'!$B$6:$BE$43,'ADR Raw Data'!AK$1,FALSE)</f>
        <v>99.934662925831702</v>
      </c>
      <c r="R86" s="123">
        <f>VLOOKUP($A86,'ADR Raw Data'!$B$6:$BE$43,'ADR Raw Data'!AL$1,FALSE)</f>
        <v>88.053014003456994</v>
      </c>
      <c r="S86" s="122">
        <f>VLOOKUP($A86,'ADR Raw Data'!$B$6:$BE$43,'ADR Raw Data'!AN$1,FALSE)</f>
        <v>124.345176481024</v>
      </c>
      <c r="T86" s="122">
        <f>VLOOKUP($A86,'ADR Raw Data'!$B$6:$BE$43,'ADR Raw Data'!AO$1,FALSE)</f>
        <v>125.603913482428</v>
      </c>
      <c r="U86" s="123">
        <f>VLOOKUP($A86,'ADR Raw Data'!$B$6:$BE$43,'ADR Raw Data'!AP$1,FALSE)</f>
        <v>124.979489788339</v>
      </c>
      <c r="V86" s="124">
        <f>VLOOKUP($A86,'ADR Raw Data'!$B$6:$BE$43,'ADR Raw Data'!AR$1,FALSE)</f>
        <v>100.895854865948</v>
      </c>
      <c r="X86" s="121">
        <f>VLOOKUP($A86,'RevPAR Raw Data'!$B$6:$BE$43,'RevPAR Raw Data'!AG$1,FALSE)</f>
        <v>42.975157790639798</v>
      </c>
      <c r="Y86" s="122">
        <f>VLOOKUP($A86,'RevPAR Raw Data'!$B$6:$BE$43,'RevPAR Raw Data'!AH$1,FALSE)</f>
        <v>49.843563010439503</v>
      </c>
      <c r="Z86" s="122">
        <f>VLOOKUP($A86,'RevPAR Raw Data'!$B$6:$BE$43,'RevPAR Raw Data'!AI$1,FALSE)</f>
        <v>53.805194776649302</v>
      </c>
      <c r="AA86" s="122">
        <f>VLOOKUP($A86,'RevPAR Raw Data'!$B$6:$BE$43,'RevPAR Raw Data'!AJ$1,FALSE)</f>
        <v>55.366606661458697</v>
      </c>
      <c r="AB86" s="122">
        <f>VLOOKUP($A86,'RevPAR Raw Data'!$B$6:$BE$43,'RevPAR Raw Data'!AK$1,FALSE)</f>
        <v>71.2894523038605</v>
      </c>
      <c r="AC86" s="123">
        <f>VLOOKUP($A86,'RevPAR Raw Data'!$B$6:$BE$43,'RevPAR Raw Data'!AL$1,FALSE)</f>
        <v>54.649258945102403</v>
      </c>
      <c r="AD86" s="122">
        <f>VLOOKUP($A86,'RevPAR Raw Data'!$B$6:$BE$43,'RevPAR Raw Data'!AN$1,FALSE)</f>
        <v>102.24133368795501</v>
      </c>
      <c r="AE86" s="122">
        <f>VLOOKUP($A86,'RevPAR Raw Data'!$B$6:$BE$43,'RevPAR Raw Data'!AO$1,FALSE)</f>
        <v>104.912003878313</v>
      </c>
      <c r="AF86" s="123">
        <f>VLOOKUP($A86,'RevPAR Raw Data'!$B$6:$BE$43,'RevPAR Raw Data'!AP$1,FALSE)</f>
        <v>103.576668783134</v>
      </c>
      <c r="AG86" s="124">
        <f>VLOOKUP($A86,'RevPAR Raw Data'!$B$6:$BE$43,'RevPAR Raw Data'!AR$1,FALSE)</f>
        <v>68.6123368175748</v>
      </c>
    </row>
    <row r="87" spans="1:33" x14ac:dyDescent="0.2">
      <c r="A87" s="101" t="s">
        <v>121</v>
      </c>
      <c r="B87" s="89">
        <f>(VLOOKUP($A86,'Occupancy Raw Data'!$B$8:$BE$51,'Occupancy Raw Data'!AT$3,FALSE))/100</f>
        <v>-1.4188189084404399E-2</v>
      </c>
      <c r="C87" s="90">
        <f>(VLOOKUP($A86,'Occupancy Raw Data'!$B$8:$BE$51,'Occupancy Raw Data'!AU$3,FALSE))/100</f>
        <v>-0.10925981437789201</v>
      </c>
      <c r="D87" s="90">
        <f>(VLOOKUP($A86,'Occupancy Raw Data'!$B$8:$BE$51,'Occupancy Raw Data'!AV$3,FALSE))/100</f>
        <v>-0.104412874240654</v>
      </c>
      <c r="E87" s="90">
        <f>(VLOOKUP($A86,'Occupancy Raw Data'!$B$8:$BE$51,'Occupancy Raw Data'!AW$3,FALSE))/100</f>
        <v>-6.5078394912713403E-2</v>
      </c>
      <c r="F87" s="90">
        <f>(VLOOKUP($A86,'Occupancy Raw Data'!$B$8:$BE$51,'Occupancy Raw Data'!AX$3,FALSE))/100</f>
        <v>7.6704636738038706E-2</v>
      </c>
      <c r="G87" s="90">
        <f>(VLOOKUP($A86,'Occupancy Raw Data'!$B$8:$BE$51,'Occupancy Raw Data'!AY$3,FALSE))/100</f>
        <v>-4.5365969594805398E-2</v>
      </c>
      <c r="H87" s="91">
        <f>(VLOOKUP($A86,'Occupancy Raw Data'!$B$8:$BE$51,'Occupancy Raw Data'!BA$3,FALSE))/100</f>
        <v>9.88044191192953E-2</v>
      </c>
      <c r="I87" s="91">
        <f>(VLOOKUP($A86,'Occupancy Raw Data'!$B$8:$BE$51,'Occupancy Raw Data'!BB$3,FALSE))/100</f>
        <v>0.108766234810223</v>
      </c>
      <c r="J87" s="90">
        <f>(VLOOKUP($A86,'Occupancy Raw Data'!$B$8:$BE$51,'Occupancy Raw Data'!BC$3,FALSE))/100</f>
        <v>0.10380198473475601</v>
      </c>
      <c r="K87" s="92">
        <f>(VLOOKUP($A86,'Occupancy Raw Data'!$B$8:$BE$51,'Occupancy Raw Data'!BE$3,FALSE))/100</f>
        <v>1.66659452124863E-3</v>
      </c>
      <c r="M87" s="89">
        <f>(VLOOKUP($A86,'ADR Raw Data'!$B$6:$BE$49,'ADR Raw Data'!AT$1,FALSE))/100</f>
        <v>-8.0397098375035295E-2</v>
      </c>
      <c r="N87" s="90">
        <f>(VLOOKUP($A86,'ADR Raw Data'!$B$6:$BE$49,'ADR Raw Data'!AU$1,FALSE))/100</f>
        <v>-9.8181746652554303E-2</v>
      </c>
      <c r="O87" s="90">
        <f>(VLOOKUP($A86,'ADR Raw Data'!$B$6:$BE$49,'ADR Raw Data'!AV$1,FALSE))/100</f>
        <v>-9.1063411262776089E-2</v>
      </c>
      <c r="P87" s="90">
        <f>(VLOOKUP($A86,'ADR Raw Data'!$B$6:$BE$49,'ADR Raw Data'!AW$1,FALSE))/100</f>
        <v>-7.2518945249160402E-2</v>
      </c>
      <c r="Q87" s="90">
        <f>(VLOOKUP($A86,'ADR Raw Data'!$B$6:$BE$49,'ADR Raw Data'!AX$1,FALSE))/100</f>
        <v>4.9025156233912598E-2</v>
      </c>
      <c r="R87" s="90">
        <f>(VLOOKUP($A86,'ADR Raw Data'!$B$6:$BE$49,'ADR Raw Data'!AY$1,FALSE))/100</f>
        <v>-5.3840113469161198E-2</v>
      </c>
      <c r="S87" s="91">
        <f>(VLOOKUP($A86,'ADR Raw Data'!$B$6:$BE$49,'ADR Raw Data'!BA$1,FALSE))/100</f>
        <v>2.7985608045610601E-2</v>
      </c>
      <c r="T87" s="91">
        <f>(VLOOKUP($A86,'ADR Raw Data'!$B$6:$BE$49,'ADR Raw Data'!BB$1,FALSE))/100</f>
        <v>2.0665471830107699E-2</v>
      </c>
      <c r="U87" s="90">
        <f>(VLOOKUP($A86,'ADR Raw Data'!$B$6:$BE$49,'ADR Raw Data'!BC$1,FALSE))/100</f>
        <v>2.4305067318861503E-2</v>
      </c>
      <c r="V87" s="92">
        <f>(VLOOKUP($A86,'ADR Raw Data'!$B$6:$BE$49,'ADR Raw Data'!BE$1,FALSE))/100</f>
        <v>-1.28696279082913E-2</v>
      </c>
      <c r="X87" s="89">
        <f>(VLOOKUP($A86,'RevPAR Raw Data'!$B$6:$BE$49,'RevPAR Raw Data'!AT$1,FALSE))/100</f>
        <v>-9.3444598225857295E-2</v>
      </c>
      <c r="Y87" s="90">
        <f>(VLOOKUP($A86,'RevPAR Raw Data'!$B$6:$BE$49,'RevPAR Raw Data'!AU$1,FALSE))/100</f>
        <v>-0.19671424161589102</v>
      </c>
      <c r="Z87" s="90">
        <f>(VLOOKUP($A86,'RevPAR Raw Data'!$B$6:$BE$49,'RevPAR Raw Data'!AV$1,FALSE))/100</f>
        <v>-0.18596809299532499</v>
      </c>
      <c r="AA87" s="90">
        <f>(VLOOKUP($A86,'RevPAR Raw Data'!$B$6:$BE$49,'RevPAR Raw Data'!AW$1,FALSE))/100</f>
        <v>-0.13287792360429498</v>
      </c>
      <c r="AB87" s="90">
        <f>(VLOOKUP($A86,'RevPAR Raw Data'!$B$6:$BE$49,'RevPAR Raw Data'!AX$1,FALSE))/100</f>
        <v>0.12949024977189899</v>
      </c>
      <c r="AC87" s="90">
        <f>(VLOOKUP($A86,'RevPAR Raw Data'!$B$6:$BE$49,'RevPAR Raw Data'!AY$1,FALSE))/100</f>
        <v>-9.6763574113343798E-2</v>
      </c>
      <c r="AD87" s="91">
        <f>(VLOOKUP($A86,'RevPAR Raw Data'!$B$6:$BE$49,'RevPAR Raw Data'!BA$1,FALSE))/100</f>
        <v>0.12955512891155199</v>
      </c>
      <c r="AE87" s="91">
        <f>(VLOOKUP($A86,'RevPAR Raw Data'!$B$6:$BE$49,'RevPAR Raw Data'!BB$1,FALSE))/100</f>
        <v>0.13167941220186902</v>
      </c>
      <c r="AF87" s="90">
        <f>(VLOOKUP($A86,'RevPAR Raw Data'!$B$6:$BE$49,'RevPAR Raw Data'!BC$1,FALSE))/100</f>
        <v>0.130629966280427</v>
      </c>
      <c r="AG87" s="92">
        <f>(VLOOKUP($A86,'RevPAR Raw Data'!$B$6:$BE$49,'RevPAR Raw Data'!BE$1,FALSE))/100</f>
        <v>-1.1224481838405201E-2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0.52084064584064504</v>
      </c>
      <c r="C89" s="118">
        <f>(VLOOKUP($A89,'Occupancy Raw Data'!$B$8:$BE$45,'Occupancy Raw Data'!AH$3,FALSE))/100</f>
        <v>0.59494559494559396</v>
      </c>
      <c r="D89" s="118">
        <f>(VLOOKUP($A89,'Occupancy Raw Data'!$B$8:$BE$45,'Occupancy Raw Data'!AI$3,FALSE))/100</f>
        <v>0.66922604422604393</v>
      </c>
      <c r="E89" s="118">
        <f>(VLOOKUP($A89,'Occupancy Raw Data'!$B$8:$BE$45,'Occupancy Raw Data'!AJ$3,FALSE))/100</f>
        <v>0.70660758160758108</v>
      </c>
      <c r="F89" s="118">
        <f>(VLOOKUP($A89,'Occupancy Raw Data'!$B$8:$BE$45,'Occupancy Raw Data'!AK$3,FALSE))/100</f>
        <v>0.730738855738855</v>
      </c>
      <c r="G89" s="119">
        <f>(VLOOKUP($A89,'Occupancy Raw Data'!$B$8:$BE$45,'Occupancy Raw Data'!AL$3,FALSE))/100</f>
        <v>0.64447174447174405</v>
      </c>
      <c r="H89" s="99">
        <f>(VLOOKUP($A89,'Occupancy Raw Data'!$B$8:$BE$45,'Occupancy Raw Data'!AN$3,FALSE))/100</f>
        <v>0.81019656019655995</v>
      </c>
      <c r="I89" s="99">
        <f>(VLOOKUP($A89,'Occupancy Raw Data'!$B$8:$BE$45,'Occupancy Raw Data'!AO$3,FALSE))/100</f>
        <v>0.80721305721305692</v>
      </c>
      <c r="J89" s="119">
        <f>(VLOOKUP($A89,'Occupancy Raw Data'!$B$8:$BE$45,'Occupancy Raw Data'!AP$3,FALSE))/100</f>
        <v>0.8087048087048081</v>
      </c>
      <c r="K89" s="120">
        <f>(VLOOKUP($A89,'Occupancy Raw Data'!$B$8:$BE$45,'Occupancy Raw Data'!AR$3,FALSE))/100</f>
        <v>0.69139547710976201</v>
      </c>
      <c r="M89" s="121">
        <f>VLOOKUP($A89,'ADR Raw Data'!$B$6:$BE$43,'ADR Raw Data'!AG$1,FALSE)</f>
        <v>105.628179673153</v>
      </c>
      <c r="N89" s="122">
        <f>VLOOKUP($A89,'ADR Raw Data'!$B$6:$BE$43,'ADR Raw Data'!AH$1,FALSE)</f>
        <v>112.947588355457</v>
      </c>
      <c r="O89" s="122">
        <f>VLOOKUP($A89,'ADR Raw Data'!$B$6:$BE$43,'ADR Raw Data'!AI$1,FALSE)</f>
        <v>121.48420026224299</v>
      </c>
      <c r="P89" s="122">
        <f>VLOOKUP($A89,'ADR Raw Data'!$B$6:$BE$43,'ADR Raw Data'!AJ$1,FALSE)</f>
        <v>125.013278696057</v>
      </c>
      <c r="Q89" s="122">
        <f>VLOOKUP($A89,'ADR Raw Data'!$B$6:$BE$43,'ADR Raw Data'!AK$1,FALSE)</f>
        <v>125.40116733713501</v>
      </c>
      <c r="R89" s="123">
        <f>VLOOKUP($A89,'ADR Raw Data'!$B$6:$BE$43,'ADR Raw Data'!AL$1,FALSE)</f>
        <v>119.00734193399001</v>
      </c>
      <c r="S89" s="122">
        <f>VLOOKUP($A89,'ADR Raw Data'!$B$6:$BE$43,'ADR Raw Data'!AN$1,FALSE)</f>
        <v>145.020460792808</v>
      </c>
      <c r="T89" s="122">
        <f>VLOOKUP($A89,'ADR Raw Data'!$B$6:$BE$43,'ADR Raw Data'!AO$1,FALSE)</f>
        <v>144.23744914664599</v>
      </c>
      <c r="U89" s="123">
        <f>VLOOKUP($A89,'ADR Raw Data'!$B$6:$BE$43,'ADR Raw Data'!AP$1,FALSE)</f>
        <v>144.629677148437</v>
      </c>
      <c r="V89" s="124">
        <f>VLOOKUP($A89,'ADR Raw Data'!$B$6:$BE$43,'ADR Raw Data'!AR$1,FALSE)</f>
        <v>127.57010950611</v>
      </c>
      <c r="X89" s="121">
        <f>VLOOKUP($A89,'RevPAR Raw Data'!$B$6:$BE$43,'RevPAR Raw Data'!AG$1,FALSE)</f>
        <v>55.015449319936799</v>
      </c>
      <c r="Y89" s="122">
        <f>VLOOKUP($A89,'RevPAR Raw Data'!$B$6:$BE$43,'RevPAR Raw Data'!AH$1,FALSE)</f>
        <v>67.1976701518076</v>
      </c>
      <c r="Z89" s="122">
        <f>VLOOKUP($A89,'RevPAR Raw Data'!$B$6:$BE$43,'RevPAR Raw Data'!AI$1,FALSE)</f>
        <v>81.300390777465694</v>
      </c>
      <c r="AA89" s="122">
        <f>VLOOKUP($A89,'RevPAR Raw Data'!$B$6:$BE$43,'RevPAR Raw Data'!AJ$1,FALSE)</f>
        <v>88.335330528255497</v>
      </c>
      <c r="AB89" s="122">
        <f>VLOOKUP($A89,'RevPAR Raw Data'!$B$6:$BE$43,'RevPAR Raw Data'!AK$1,FALSE)</f>
        <v>91.635505528255507</v>
      </c>
      <c r="AC89" s="123">
        <f>VLOOKUP($A89,'RevPAR Raw Data'!$B$6:$BE$43,'RevPAR Raw Data'!AL$1,FALSE)</f>
        <v>76.696869261144201</v>
      </c>
      <c r="AD89" s="122">
        <f>VLOOKUP($A89,'RevPAR Raw Data'!$B$6:$BE$43,'RevPAR Raw Data'!AN$1,FALSE)</f>
        <v>117.495078492453</v>
      </c>
      <c r="AE89" s="122">
        <f>VLOOKUP($A89,'RevPAR Raw Data'!$B$6:$BE$43,'RevPAR Raw Data'!AO$1,FALSE)</f>
        <v>116.430352290277</v>
      </c>
      <c r="AF89" s="123">
        <f>VLOOKUP($A89,'RevPAR Raw Data'!$B$6:$BE$43,'RevPAR Raw Data'!AP$1,FALSE)</f>
        <v>116.96271539136499</v>
      </c>
      <c r="AG89" s="124">
        <f>VLOOKUP($A89,'RevPAR Raw Data'!$B$6:$BE$43,'RevPAR Raw Data'!AR$1,FALSE)</f>
        <v>88.201396726921701</v>
      </c>
    </row>
    <row r="90" spans="1:33" x14ac:dyDescent="0.2">
      <c r="A90" s="101" t="s">
        <v>121</v>
      </c>
      <c r="B90" s="89">
        <f>(VLOOKUP($A89,'Occupancy Raw Data'!$B$8:$BE$51,'Occupancy Raw Data'!AT$3,FALSE))/100</f>
        <v>-3.92792690385688E-2</v>
      </c>
      <c r="C90" s="90">
        <f>(VLOOKUP($A89,'Occupancy Raw Data'!$B$8:$BE$51,'Occupancy Raw Data'!AU$3,FALSE))/100</f>
        <v>-5.4930085080838804E-2</v>
      </c>
      <c r="D90" s="90">
        <f>(VLOOKUP($A89,'Occupancy Raw Data'!$B$8:$BE$51,'Occupancy Raw Data'!AV$3,FALSE))/100</f>
        <v>-4.6536164846024006E-2</v>
      </c>
      <c r="E90" s="90">
        <f>(VLOOKUP($A89,'Occupancy Raw Data'!$B$8:$BE$51,'Occupancy Raw Data'!AW$3,FALSE))/100</f>
        <v>-9.7661130848742395E-3</v>
      </c>
      <c r="F90" s="90">
        <f>(VLOOKUP($A89,'Occupancy Raw Data'!$B$8:$BE$51,'Occupancy Raw Data'!AX$3,FALSE))/100</f>
        <v>7.8224723281449304E-2</v>
      </c>
      <c r="G90" s="90">
        <f>(VLOOKUP($A89,'Occupancy Raw Data'!$B$8:$BE$51,'Occupancy Raw Data'!AY$3,FALSE))/100</f>
        <v>-1.30149577315427E-2</v>
      </c>
      <c r="H90" s="91">
        <f>(VLOOKUP($A89,'Occupancy Raw Data'!$B$8:$BE$51,'Occupancy Raw Data'!BA$3,FALSE))/100</f>
        <v>6.8432337335518192E-2</v>
      </c>
      <c r="I90" s="91">
        <f>(VLOOKUP($A89,'Occupancy Raw Data'!$B$8:$BE$51,'Occupancy Raw Data'!BB$3,FALSE))/100</f>
        <v>7.9002124987912203E-2</v>
      </c>
      <c r="J90" s="90">
        <f>(VLOOKUP($A89,'Occupancy Raw Data'!$B$8:$BE$51,'Occupancy Raw Data'!BC$3,FALSE))/100</f>
        <v>7.3681470344831398E-2</v>
      </c>
      <c r="K90" s="92">
        <f>(VLOOKUP($A89,'Occupancy Raw Data'!$B$8:$BE$51,'Occupancy Raw Data'!BE$3,FALSE))/100</f>
        <v>1.4357399240541899E-2</v>
      </c>
      <c r="M90" s="89">
        <f>(VLOOKUP($A89,'ADR Raw Data'!$B$6:$BE$49,'ADR Raw Data'!AT$1,FALSE))/100</f>
        <v>-4.6525928468458301E-2</v>
      </c>
      <c r="N90" s="90">
        <f>(VLOOKUP($A89,'ADR Raw Data'!$B$6:$BE$49,'ADR Raw Data'!AU$1,FALSE))/100</f>
        <v>-2.7810074905138701E-2</v>
      </c>
      <c r="O90" s="90">
        <f>(VLOOKUP($A89,'ADR Raw Data'!$B$6:$BE$49,'ADR Raw Data'!AV$1,FALSE))/100</f>
        <v>-3.4250257799491E-2</v>
      </c>
      <c r="P90" s="90">
        <f>(VLOOKUP($A89,'ADR Raw Data'!$B$6:$BE$49,'ADR Raw Data'!AW$1,FALSE))/100</f>
        <v>-3.1535973652542404E-2</v>
      </c>
      <c r="Q90" s="90">
        <f>(VLOOKUP($A89,'ADR Raw Data'!$B$6:$BE$49,'ADR Raw Data'!AX$1,FALSE))/100</f>
        <v>1.6229762734585498E-2</v>
      </c>
      <c r="R90" s="90">
        <f>(VLOOKUP($A89,'ADR Raw Data'!$B$6:$BE$49,'ADR Raw Data'!AY$1,FALSE))/100</f>
        <v>-2.1874369006955701E-2</v>
      </c>
      <c r="S90" s="91">
        <f>(VLOOKUP($A89,'ADR Raw Data'!$B$6:$BE$49,'ADR Raw Data'!BA$1,FALSE))/100</f>
        <v>-3.5556370979032297E-3</v>
      </c>
      <c r="T90" s="91">
        <f>(VLOOKUP($A89,'ADR Raw Data'!$B$6:$BE$49,'ADR Raw Data'!BB$1,FALSE))/100</f>
        <v>-5.7204416946604001E-3</v>
      </c>
      <c r="U90" s="90">
        <f>(VLOOKUP($A89,'ADR Raw Data'!$B$6:$BE$49,'ADR Raw Data'!BC$1,FALSE))/100</f>
        <v>-4.6422240759585098E-3</v>
      </c>
      <c r="V90" s="92">
        <f>(VLOOKUP($A89,'ADR Raw Data'!$B$6:$BE$49,'ADR Raw Data'!BE$1,FALSE))/100</f>
        <v>-1.2088448564679699E-2</v>
      </c>
      <c r="X90" s="89">
        <f>(VLOOKUP($A89,'RevPAR Raw Data'!$B$6:$BE$49,'RevPAR Raw Data'!AT$1,FALSE))/100</f>
        <v>-8.397769304544539E-2</v>
      </c>
      <c r="Y90" s="90">
        <f>(VLOOKUP($A89,'RevPAR Raw Data'!$B$6:$BE$49,'RevPAR Raw Data'!AU$1,FALSE))/100</f>
        <v>-8.1212550205333814E-2</v>
      </c>
      <c r="Z90" s="90">
        <f>(VLOOKUP($A89,'RevPAR Raw Data'!$B$6:$BE$49,'RevPAR Raw Data'!AV$1,FALSE))/100</f>
        <v>-7.919254700253911E-2</v>
      </c>
      <c r="AA90" s="90">
        <f>(VLOOKUP($A89,'RevPAR Raw Data'!$B$6:$BE$49,'RevPAR Raw Data'!AW$1,FALSE))/100</f>
        <v>-4.0994102852484303E-2</v>
      </c>
      <c r="AB90" s="90">
        <f>(VLOOKUP($A89,'RevPAR Raw Data'!$B$6:$BE$49,'RevPAR Raw Data'!AX$1,FALSE))/100</f>
        <v>9.5724054714871401E-2</v>
      </c>
      <c r="AC90" s="90">
        <f>(VLOOKUP($A89,'RevPAR Raw Data'!$B$6:$BE$49,'RevPAR Raw Data'!AY$1,FALSE))/100</f>
        <v>-3.4604632750468794E-2</v>
      </c>
      <c r="AD90" s="91">
        <f>(VLOOKUP($A89,'RevPAR Raw Data'!$B$6:$BE$49,'RevPAR Raw Data'!BA$1,FALSE))/100</f>
        <v>6.4633379680288594E-2</v>
      </c>
      <c r="AE90" s="91">
        <f>(VLOOKUP($A89,'RevPAR Raw Data'!$B$6:$BE$49,'RevPAR Raw Data'!BB$1,FALSE))/100</f>
        <v>7.2829756243504198E-2</v>
      </c>
      <c r="AF90" s="90">
        <f>(VLOOKUP($A89,'RevPAR Raw Data'!$B$6:$BE$49,'RevPAR Raw Data'!BC$1,FALSE))/100</f>
        <v>6.8697200373286096E-2</v>
      </c>
      <c r="AG90" s="92">
        <f>(VLOOKUP($A89,'RevPAR Raw Data'!$B$6:$BE$49,'RevPAR Raw Data'!BE$1,FALSE))/100</f>
        <v>2.0953919936203399E-3</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0.51179801793298696</v>
      </c>
      <c r="C92" s="118">
        <f>(VLOOKUP($A92,'Occupancy Raw Data'!$B$8:$BE$45,'Occupancy Raw Data'!AH$3,FALSE))/100</f>
        <v>0.57340333490640194</v>
      </c>
      <c r="D92" s="118">
        <f>(VLOOKUP($A92,'Occupancy Raw Data'!$B$8:$BE$45,'Occupancy Raw Data'!AI$3,FALSE))/100</f>
        <v>0.62885401919144202</v>
      </c>
      <c r="E92" s="118">
        <f>(VLOOKUP($A92,'Occupancy Raw Data'!$B$8:$BE$45,'Occupancy Raw Data'!AJ$3,FALSE))/100</f>
        <v>0.63412380053484296</v>
      </c>
      <c r="F92" s="118">
        <f>(VLOOKUP($A92,'Occupancy Raw Data'!$B$8:$BE$45,'Occupancy Raw Data'!AK$3,FALSE))/100</f>
        <v>0.63162655340569396</v>
      </c>
      <c r="G92" s="119">
        <f>(VLOOKUP($A92,'Occupancy Raw Data'!$B$8:$BE$45,'Occupancy Raw Data'!AL$3,FALSE))/100</f>
        <v>0.59596114519427401</v>
      </c>
      <c r="H92" s="99">
        <f>(VLOOKUP($A92,'Occupancy Raw Data'!$B$8:$BE$45,'Occupancy Raw Data'!AN$3,FALSE))/100</f>
        <v>0.80861648576372502</v>
      </c>
      <c r="I92" s="99">
        <f>(VLOOKUP($A92,'Occupancy Raw Data'!$B$8:$BE$45,'Occupancy Raw Data'!AO$3,FALSE))/100</f>
        <v>0.86363457605788796</v>
      </c>
      <c r="J92" s="119">
        <f>(VLOOKUP($A92,'Occupancy Raw Data'!$B$8:$BE$45,'Occupancy Raw Data'!AP$3,FALSE))/100</f>
        <v>0.83612553091080599</v>
      </c>
      <c r="K92" s="120">
        <f>(VLOOKUP($A92,'Occupancy Raw Data'!$B$8:$BE$45,'Occupancy Raw Data'!AR$3,FALSE))/100</f>
        <v>0.6645795411132831</v>
      </c>
      <c r="M92" s="121">
        <f>VLOOKUP($A92,'ADR Raw Data'!$B$6:$BE$43,'ADR Raw Data'!AG$1,FALSE)</f>
        <v>128.33148040571601</v>
      </c>
      <c r="N92" s="122">
        <f>VLOOKUP($A92,'ADR Raw Data'!$B$6:$BE$43,'ADR Raw Data'!AH$1,FALSE)</f>
        <v>132.43907702067801</v>
      </c>
      <c r="O92" s="122">
        <f>VLOOKUP($A92,'ADR Raw Data'!$B$6:$BE$43,'ADR Raw Data'!AI$1,FALSE)</f>
        <v>137.81917042931701</v>
      </c>
      <c r="P92" s="122">
        <f>VLOOKUP($A92,'ADR Raw Data'!$B$6:$BE$43,'ADR Raw Data'!AJ$1,FALSE)</f>
        <v>135.288905959874</v>
      </c>
      <c r="Q92" s="122">
        <f>VLOOKUP($A92,'ADR Raw Data'!$B$6:$BE$43,'ADR Raw Data'!AK$1,FALSE)</f>
        <v>136.23828840981199</v>
      </c>
      <c r="R92" s="123">
        <f>VLOOKUP($A92,'ADR Raw Data'!$B$6:$BE$43,'ADR Raw Data'!AL$1,FALSE)</f>
        <v>134.28076108181901</v>
      </c>
      <c r="S92" s="122">
        <f>VLOOKUP($A92,'ADR Raw Data'!$B$6:$BE$43,'ADR Raw Data'!AN$1,FALSE)</f>
        <v>188.98280016535699</v>
      </c>
      <c r="T92" s="122">
        <f>VLOOKUP($A92,'ADR Raw Data'!$B$6:$BE$43,'ADR Raw Data'!AO$1,FALSE)</f>
        <v>196.93414205049899</v>
      </c>
      <c r="U92" s="123">
        <f>VLOOKUP($A92,'ADR Raw Data'!$B$6:$BE$43,'ADR Raw Data'!AP$1,FALSE)</f>
        <v>193.08927313155499</v>
      </c>
      <c r="V92" s="124">
        <f>VLOOKUP($A92,'ADR Raw Data'!$B$6:$BE$43,'ADR Raw Data'!AR$1,FALSE)</f>
        <v>155.420356148107</v>
      </c>
      <c r="X92" s="121">
        <f>VLOOKUP($A92,'RevPAR Raw Data'!$B$6:$BE$43,'RevPAR Raw Data'!AG$1,FALSE)</f>
        <v>65.679797310051896</v>
      </c>
      <c r="Y92" s="122">
        <f>VLOOKUP($A92,'RevPAR Raw Data'!$B$6:$BE$43,'RevPAR Raw Data'!AH$1,FALSE)</f>
        <v>75.941008435582802</v>
      </c>
      <c r="Z92" s="122">
        <f>VLOOKUP($A92,'RevPAR Raw Data'!$B$6:$BE$43,'RevPAR Raw Data'!AI$1,FALSE)</f>
        <v>86.668139246106605</v>
      </c>
      <c r="AA92" s="122">
        <f>VLOOKUP($A92,'RevPAR Raw Data'!$B$6:$BE$43,'RevPAR Raw Data'!AJ$1,FALSE)</f>
        <v>85.789915217476704</v>
      </c>
      <c r="AB92" s="122">
        <f>VLOOKUP($A92,'RevPAR Raw Data'!$B$6:$BE$43,'RevPAR Raw Data'!AK$1,FALSE)</f>
        <v>86.051720550180903</v>
      </c>
      <c r="AC92" s="123">
        <f>VLOOKUP($A92,'RevPAR Raw Data'!$B$6:$BE$43,'RevPAR Raw Data'!AL$1,FALSE)</f>
        <v>80.026116151879805</v>
      </c>
      <c r="AD92" s="122">
        <f>VLOOKUP($A92,'RevPAR Raw Data'!$B$6:$BE$43,'RevPAR Raw Data'!AN$1,FALSE)</f>
        <v>152.814607739499</v>
      </c>
      <c r="AE92" s="122">
        <f>VLOOKUP($A92,'RevPAR Raw Data'!$B$6:$BE$43,'RevPAR Raw Data'!AO$1,FALSE)</f>
        <v>170.079134281107</v>
      </c>
      <c r="AF92" s="123">
        <f>VLOOKUP($A92,'RevPAR Raw Data'!$B$6:$BE$43,'RevPAR Raw Data'!AP$1,FALSE)</f>
        <v>161.446871010303</v>
      </c>
      <c r="AG92" s="124">
        <f>VLOOKUP($A92,'RevPAR Raw Data'!$B$6:$BE$43,'RevPAR Raw Data'!AR$1,FALSE)</f>
        <v>103.28918896857201</v>
      </c>
    </row>
    <row r="93" spans="1:33" x14ac:dyDescent="0.2">
      <c r="A93" s="101" t="s">
        <v>121</v>
      </c>
      <c r="B93" s="89">
        <f>(VLOOKUP($A92,'Occupancy Raw Data'!$B$8:$BE$51,'Occupancy Raw Data'!AT$3,FALSE))/100</f>
        <v>8.9050359768741996E-2</v>
      </c>
      <c r="C93" s="90">
        <f>(VLOOKUP($A92,'Occupancy Raw Data'!$B$8:$BE$51,'Occupancy Raw Data'!AU$3,FALSE))/100</f>
        <v>6.0052382822387597E-2</v>
      </c>
      <c r="D93" s="90">
        <f>(VLOOKUP($A92,'Occupancy Raw Data'!$B$8:$BE$51,'Occupancy Raw Data'!AV$3,FALSE))/100</f>
        <v>5.6220661422130301E-2</v>
      </c>
      <c r="E93" s="90">
        <f>(VLOOKUP($A92,'Occupancy Raw Data'!$B$8:$BE$51,'Occupancy Raw Data'!AW$3,FALSE))/100</f>
        <v>8.8873974738222714E-3</v>
      </c>
      <c r="F93" s="90">
        <f>(VLOOKUP($A92,'Occupancy Raw Data'!$B$8:$BE$51,'Occupancy Raw Data'!AX$3,FALSE))/100</f>
        <v>6.28070321212294E-2</v>
      </c>
      <c r="G93" s="90">
        <f>(VLOOKUP($A92,'Occupancy Raw Data'!$B$8:$BE$51,'Occupancy Raw Data'!AY$3,FALSE))/100</f>
        <v>5.3274296514083996E-2</v>
      </c>
      <c r="H93" s="91">
        <f>(VLOOKUP($A92,'Occupancy Raw Data'!$B$8:$BE$51,'Occupancy Raw Data'!BA$3,FALSE))/100</f>
        <v>9.3224392720899385E-2</v>
      </c>
      <c r="I93" s="91">
        <f>(VLOOKUP($A92,'Occupancy Raw Data'!$B$8:$BE$51,'Occupancy Raw Data'!BB$3,FALSE))/100</f>
        <v>0.13436061723482401</v>
      </c>
      <c r="J93" s="90">
        <f>(VLOOKUP($A92,'Occupancy Raw Data'!$B$8:$BE$51,'Occupancy Raw Data'!BC$3,FALSE))/100</f>
        <v>0.11408956312584201</v>
      </c>
      <c r="K93" s="92">
        <f>(VLOOKUP($A92,'Occupancy Raw Data'!$B$8:$BE$51,'Occupancy Raw Data'!BE$3,FALSE))/100</f>
        <v>7.435557888889549E-2</v>
      </c>
      <c r="M93" s="89">
        <f>(VLOOKUP($A92,'ADR Raw Data'!$B$6:$BE$49,'ADR Raw Data'!AT$1,FALSE))/100</f>
        <v>5.9463879983531899E-2</v>
      </c>
      <c r="N93" s="90">
        <f>(VLOOKUP($A92,'ADR Raw Data'!$B$6:$BE$49,'ADR Raw Data'!AU$1,FALSE))/100</f>
        <v>9.3191763372753714E-2</v>
      </c>
      <c r="O93" s="90">
        <f>(VLOOKUP($A92,'ADR Raw Data'!$B$6:$BE$49,'ADR Raw Data'!AV$1,FALSE))/100</f>
        <v>0.102307465402522</v>
      </c>
      <c r="P93" s="90">
        <f>(VLOOKUP($A92,'ADR Raw Data'!$B$6:$BE$49,'ADR Raw Data'!AW$1,FALSE))/100</f>
        <v>4.6844752879915096E-2</v>
      </c>
      <c r="Q93" s="90">
        <f>(VLOOKUP($A92,'ADR Raw Data'!$B$6:$BE$49,'ADR Raw Data'!AX$1,FALSE))/100</f>
        <v>4.5351349420176594E-2</v>
      </c>
      <c r="R93" s="90">
        <f>(VLOOKUP($A92,'ADR Raw Data'!$B$6:$BE$49,'ADR Raw Data'!AY$1,FALSE))/100</f>
        <v>6.8378176235425303E-2</v>
      </c>
      <c r="S93" s="91">
        <f>(VLOOKUP($A92,'ADR Raw Data'!$B$6:$BE$49,'ADR Raw Data'!BA$1,FALSE))/100</f>
        <v>3.7507744580701503E-2</v>
      </c>
      <c r="T93" s="91">
        <f>(VLOOKUP($A92,'ADR Raw Data'!$B$6:$BE$49,'ADR Raw Data'!BB$1,FALSE))/100</f>
        <v>4.4734638237318498E-2</v>
      </c>
      <c r="U93" s="90">
        <f>(VLOOKUP($A92,'ADR Raw Data'!$B$6:$BE$49,'ADR Raw Data'!BC$1,FALSE))/100</f>
        <v>4.1631132302006699E-2</v>
      </c>
      <c r="V93" s="92">
        <f>(VLOOKUP($A92,'ADR Raw Data'!$B$6:$BE$49,'ADR Raw Data'!BE$1,FALSE))/100</f>
        <v>6.1787119302211799E-2</v>
      </c>
      <c r="X93" s="89">
        <f>(VLOOKUP($A92,'RevPAR Raw Data'!$B$6:$BE$49,'RevPAR Raw Data'!AT$1,FALSE))/100</f>
        <v>0.15380951965805201</v>
      </c>
      <c r="Y93" s="90">
        <f>(VLOOKUP($A92,'RevPAR Raw Data'!$B$6:$BE$49,'RevPAR Raw Data'!AU$1,FALSE))/100</f>
        <v>0.15884053364509498</v>
      </c>
      <c r="Z93" s="90">
        <f>(VLOOKUP($A92,'RevPAR Raw Data'!$B$6:$BE$49,'RevPAR Raw Data'!AV$1,FALSE))/100</f>
        <v>0.164279920198004</v>
      </c>
      <c r="AA93" s="90">
        <f>(VLOOKUP($A92,'RevPAR Raw Data'!$B$6:$BE$49,'RevPAR Raw Data'!AW$1,FALSE))/100</f>
        <v>5.6148478292144102E-2</v>
      </c>
      <c r="AB93" s="90">
        <f>(VLOOKUP($A92,'RevPAR Raw Data'!$B$6:$BE$49,'RevPAR Raw Data'!AX$1,FALSE))/100</f>
        <v>0.11100676520118</v>
      </c>
      <c r="AC93" s="90">
        <f>(VLOOKUP($A92,'RevPAR Raw Data'!$B$6:$BE$49,'RevPAR Raw Data'!AY$1,FALSE))/100</f>
        <v>0.125295271985367</v>
      </c>
      <c r="AD93" s="91">
        <f>(VLOOKUP($A92,'RevPAR Raw Data'!$B$6:$BE$49,'RevPAR Raw Data'!BA$1,FALSE))/100</f>
        <v>0.13422877401246699</v>
      </c>
      <c r="AE93" s="91">
        <f>(VLOOKUP($A92,'RevPAR Raw Data'!$B$6:$BE$49,'RevPAR Raw Data'!BB$1,FALSE))/100</f>
        <v>0.18510582907748499</v>
      </c>
      <c r="AF93" s="90">
        <f>(VLOOKUP($A92,'RevPAR Raw Data'!$B$6:$BE$49,'RevPAR Raw Data'!BC$1,FALSE))/100</f>
        <v>0.16047037312461898</v>
      </c>
      <c r="AG93" s="92">
        <f>(VLOOKUP($A92,'RevPAR Raw Data'!$B$6:$BE$49,'RevPAR Raw Data'!BE$1,FALSE))/100</f>
        <v>0.1407369152147</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0.40259273772204801</v>
      </c>
      <c r="C95" s="118">
        <f>(VLOOKUP($A95,'Occupancy Raw Data'!$B$8:$BE$45,'Occupancy Raw Data'!AH$3,FALSE))/100</f>
        <v>0.459410919540229</v>
      </c>
      <c r="D95" s="118">
        <f>(VLOOKUP($A95,'Occupancy Raw Data'!$B$8:$BE$45,'Occupancy Raw Data'!AI$3,FALSE))/100</f>
        <v>0.48155041797283099</v>
      </c>
      <c r="E95" s="118">
        <f>(VLOOKUP($A95,'Occupancy Raw Data'!$B$8:$BE$45,'Occupancy Raw Data'!AJ$3,FALSE))/100</f>
        <v>0.51355599214145298</v>
      </c>
      <c r="F95" s="118">
        <f>(VLOOKUP($A95,'Occupancy Raw Data'!$B$8:$BE$45,'Occupancy Raw Data'!AK$3,FALSE))/100</f>
        <v>0.59625268362500794</v>
      </c>
      <c r="G95" s="119">
        <f>(VLOOKUP($A95,'Occupancy Raw Data'!$B$8:$BE$45,'Occupancy Raw Data'!AL$3,FALSE))/100</f>
        <v>0.49074134531256097</v>
      </c>
      <c r="H95" s="99">
        <f>(VLOOKUP($A95,'Occupancy Raw Data'!$B$8:$BE$45,'Occupancy Raw Data'!AN$3,FALSE))/100</f>
        <v>0.70548435365298201</v>
      </c>
      <c r="I95" s="99">
        <f>(VLOOKUP($A95,'Occupancy Raw Data'!$B$8:$BE$45,'Occupancy Raw Data'!AO$3,FALSE))/100</f>
        <v>0.68837421117689102</v>
      </c>
      <c r="J95" s="119">
        <f>(VLOOKUP($A95,'Occupancy Raw Data'!$B$8:$BE$45,'Occupancy Raw Data'!AP$3,FALSE))/100</f>
        <v>0.69692928241493701</v>
      </c>
      <c r="K95" s="120">
        <f>(VLOOKUP($A95,'Occupancy Raw Data'!$B$8:$BE$45,'Occupancy Raw Data'!AR$3,FALSE))/100</f>
        <v>0.54980478759585905</v>
      </c>
      <c r="M95" s="121">
        <f>VLOOKUP($A95,'ADR Raw Data'!$B$6:$BE$43,'ADR Raw Data'!AG$1,FALSE)</f>
        <v>124.219983778084</v>
      </c>
      <c r="N95" s="122">
        <f>VLOOKUP($A95,'ADR Raw Data'!$B$6:$BE$43,'ADR Raw Data'!AH$1,FALSE)</f>
        <v>126.384747316795</v>
      </c>
      <c r="O95" s="122">
        <f>VLOOKUP($A95,'ADR Raw Data'!$B$6:$BE$43,'ADR Raw Data'!AI$1,FALSE)</f>
        <v>128.05925883230401</v>
      </c>
      <c r="P95" s="122">
        <f>VLOOKUP($A95,'ADR Raw Data'!$B$6:$BE$43,'ADR Raw Data'!AJ$1,FALSE)</f>
        <v>130.64651491966299</v>
      </c>
      <c r="Q95" s="122">
        <f>VLOOKUP($A95,'ADR Raw Data'!$B$6:$BE$43,'ADR Raw Data'!AK$1,FALSE)</f>
        <v>143.44008183305999</v>
      </c>
      <c r="R95" s="123">
        <f>VLOOKUP($A95,'ADR Raw Data'!$B$6:$BE$43,'ADR Raw Data'!AL$1,FALSE)</f>
        <v>131.407040008515</v>
      </c>
      <c r="S95" s="122">
        <f>VLOOKUP($A95,'ADR Raw Data'!$B$6:$BE$43,'ADR Raw Data'!AN$1,FALSE)</f>
        <v>170.983554039099</v>
      </c>
      <c r="T95" s="122">
        <f>VLOOKUP($A95,'ADR Raw Data'!$B$6:$BE$43,'ADR Raw Data'!AO$1,FALSE)</f>
        <v>168.913575276438</v>
      </c>
      <c r="U95" s="123">
        <f>VLOOKUP($A95,'ADR Raw Data'!$B$6:$BE$43,'ADR Raw Data'!AP$1,FALSE)</f>
        <v>169.96126954492399</v>
      </c>
      <c r="V95" s="124">
        <f>VLOOKUP($A95,'ADR Raw Data'!$B$6:$BE$43,'ADR Raw Data'!AR$1,FALSE)</f>
        <v>145.40638527569899</v>
      </c>
      <c r="X95" s="121">
        <f>VLOOKUP($A95,'RevPAR Raw Data'!$B$6:$BE$43,'RevPAR Raw Data'!AG$1,FALSE)</f>
        <v>50.010063349007297</v>
      </c>
      <c r="Y95" s="122">
        <f>VLOOKUP($A95,'RevPAR Raw Data'!$B$6:$BE$43,'RevPAR Raw Data'!AH$1,FALSE)</f>
        <v>58.062532980668699</v>
      </c>
      <c r="Z95" s="122">
        <f>VLOOKUP($A95,'RevPAR Raw Data'!$B$6:$BE$43,'RevPAR Raw Data'!AI$1,FALSE)</f>
        <v>61.666989615987397</v>
      </c>
      <c r="AA95" s="122">
        <f>VLOOKUP($A95,'RevPAR Raw Data'!$B$6:$BE$43,'RevPAR Raw Data'!AJ$1,FALSE)</f>
        <v>67.094300589390897</v>
      </c>
      <c r="AB95" s="122">
        <f>VLOOKUP($A95,'RevPAR Raw Data'!$B$6:$BE$43,'RevPAR Raw Data'!AK$1,FALSE)</f>
        <v>85.526533732353101</v>
      </c>
      <c r="AC95" s="123">
        <f>VLOOKUP($A95,'RevPAR Raw Data'!$B$6:$BE$43,'RevPAR Raw Data'!AL$1,FALSE)</f>
        <v>64.486867597320298</v>
      </c>
      <c r="AD95" s="122">
        <f>VLOOKUP($A95,'RevPAR Raw Data'!$B$6:$BE$43,'RevPAR Raw Data'!AN$1,FALSE)</f>
        <v>120.626222106564</v>
      </c>
      <c r="AE95" s="122">
        <f>VLOOKUP($A95,'RevPAR Raw Data'!$B$6:$BE$43,'RevPAR Raw Data'!AO$1,FALSE)</f>
        <v>116.27574913798701</v>
      </c>
      <c r="AF95" s="123">
        <f>VLOOKUP($A95,'RevPAR Raw Data'!$B$6:$BE$43,'RevPAR Raw Data'!AP$1,FALSE)</f>
        <v>118.450985622275</v>
      </c>
      <c r="AG95" s="124">
        <f>VLOOKUP($A95,'RevPAR Raw Data'!$B$6:$BE$43,'RevPAR Raw Data'!AR$1,FALSE)</f>
        <v>79.945126771587496</v>
      </c>
    </row>
    <row r="96" spans="1:33" x14ac:dyDescent="0.2">
      <c r="A96" s="101" t="s">
        <v>121</v>
      </c>
      <c r="B96" s="89">
        <f>(VLOOKUP($A95,'Occupancy Raw Data'!$B$8:$BE$51,'Occupancy Raw Data'!AT$3,FALSE))/100</f>
        <v>-2.6334752707677298E-2</v>
      </c>
      <c r="C96" s="90">
        <f>(VLOOKUP($A95,'Occupancy Raw Data'!$B$8:$BE$51,'Occupancy Raw Data'!AU$3,FALSE))/100</f>
        <v>8.4306279050774202E-2</v>
      </c>
      <c r="D96" s="90">
        <f>(VLOOKUP($A95,'Occupancy Raw Data'!$B$8:$BE$51,'Occupancy Raw Data'!AV$3,FALSE))/100</f>
        <v>7.1124592273799997E-2</v>
      </c>
      <c r="E96" s="90">
        <f>(VLOOKUP($A95,'Occupancy Raw Data'!$B$8:$BE$51,'Occupancy Raw Data'!AW$3,FALSE))/100</f>
        <v>5.7422929513733199E-2</v>
      </c>
      <c r="F96" s="90">
        <f>(VLOOKUP($A95,'Occupancy Raw Data'!$B$8:$BE$51,'Occupancy Raw Data'!AX$3,FALSE))/100</f>
        <v>8.3193556745942698E-2</v>
      </c>
      <c r="G96" s="90">
        <f>(VLOOKUP($A95,'Occupancy Raw Data'!$B$8:$BE$51,'Occupancy Raw Data'!AY$3,FALSE))/100</f>
        <v>5.6324081363620798E-2</v>
      </c>
      <c r="H96" s="91">
        <f>(VLOOKUP($A95,'Occupancy Raw Data'!$B$8:$BE$51,'Occupancy Raw Data'!BA$3,FALSE))/100</f>
        <v>3.2993236914146705E-2</v>
      </c>
      <c r="I96" s="91">
        <f>(VLOOKUP($A95,'Occupancy Raw Data'!$B$8:$BE$51,'Occupancy Raw Data'!BB$3,FALSE))/100</f>
        <v>1.8480556454408398E-2</v>
      </c>
      <c r="J96" s="90">
        <f>(VLOOKUP($A95,'Occupancy Raw Data'!$B$8:$BE$51,'Occupancy Raw Data'!BC$3,FALSE))/100</f>
        <v>2.5774640976760601E-2</v>
      </c>
      <c r="K96" s="92">
        <f>(VLOOKUP($A95,'Occupancy Raw Data'!$B$8:$BE$51,'Occupancy Raw Data'!BE$3,FALSE))/100</f>
        <v>4.5339117813107503E-2</v>
      </c>
      <c r="M96" s="89">
        <f>(VLOOKUP($A95,'ADR Raw Data'!$B$6:$BE$49,'ADR Raw Data'!AT$1,FALSE))/100</f>
        <v>5.9815267257509207E-2</v>
      </c>
      <c r="N96" s="90">
        <f>(VLOOKUP($A95,'ADR Raw Data'!$B$6:$BE$49,'ADR Raw Data'!AU$1,FALSE))/100</f>
        <v>0.12621445544467499</v>
      </c>
      <c r="O96" s="90">
        <f>(VLOOKUP($A95,'ADR Raw Data'!$B$6:$BE$49,'ADR Raw Data'!AV$1,FALSE))/100</f>
        <v>0.11470318840935499</v>
      </c>
      <c r="P96" s="90">
        <f>(VLOOKUP($A95,'ADR Raw Data'!$B$6:$BE$49,'ADR Raw Data'!AW$1,FALSE))/100</f>
        <v>9.5212822692409702E-2</v>
      </c>
      <c r="Q96" s="90">
        <f>(VLOOKUP($A95,'ADR Raw Data'!$B$6:$BE$49,'ADR Raw Data'!AX$1,FALSE))/100</f>
        <v>6.3722833610854707E-2</v>
      </c>
      <c r="R96" s="90">
        <f>(VLOOKUP($A95,'ADR Raw Data'!$B$6:$BE$49,'ADR Raw Data'!AY$1,FALSE))/100</f>
        <v>9.0846147418441395E-2</v>
      </c>
      <c r="S96" s="91">
        <f>(VLOOKUP($A95,'ADR Raw Data'!$B$6:$BE$49,'ADR Raw Data'!BA$1,FALSE))/100</f>
        <v>1.82208624615335E-2</v>
      </c>
      <c r="T96" s="91">
        <f>(VLOOKUP($A95,'ADR Raw Data'!$B$6:$BE$49,'ADR Raw Data'!BB$1,FALSE))/100</f>
        <v>-1.1705152807573201E-2</v>
      </c>
      <c r="U96" s="90">
        <f>(VLOOKUP($A95,'ADR Raw Data'!$B$6:$BE$49,'ADR Raw Data'!BC$1,FALSE))/100</f>
        <v>3.2468480282290902E-3</v>
      </c>
      <c r="V96" s="92">
        <f>(VLOOKUP($A95,'ADR Raw Data'!$B$6:$BE$49,'ADR Raw Data'!BE$1,FALSE))/100</f>
        <v>4.9646323123112304E-2</v>
      </c>
      <c r="X96" s="89">
        <f>(VLOOKUP($A95,'RevPAR Raw Data'!$B$6:$BE$49,'RevPAR Raw Data'!AT$1,FALSE))/100</f>
        <v>3.1905294278461699E-2</v>
      </c>
      <c r="Y96" s="90">
        <f>(VLOOKUP($A95,'RevPAR Raw Data'!$B$6:$BE$49,'RevPAR Raw Data'!AU$1,FALSE))/100</f>
        <v>0.22116140559641001</v>
      </c>
      <c r="Z96" s="90">
        <f>(VLOOKUP($A95,'RevPAR Raw Data'!$B$6:$BE$49,'RevPAR Raw Data'!AV$1,FALSE))/100</f>
        <v>0.19398599819127502</v>
      </c>
      <c r="AA96" s="90">
        <f>(VLOOKUP($A95,'RevPAR Raw Data'!$B$6:$BE$49,'RevPAR Raw Data'!AW$1,FALSE))/100</f>
        <v>0.15810315141241199</v>
      </c>
      <c r="AB96" s="90">
        <f>(VLOOKUP($A95,'RevPAR Raw Data'!$B$6:$BE$49,'RevPAR Raw Data'!AX$1,FALSE))/100</f>
        <v>0.15221771953081401</v>
      </c>
      <c r="AC96" s="90">
        <f>(VLOOKUP($A95,'RevPAR Raw Data'!$B$6:$BE$49,'RevPAR Raw Data'!AY$1,FALSE))/100</f>
        <v>0.15228705458083</v>
      </c>
      <c r="AD96" s="91">
        <f>(VLOOKUP($A95,'RevPAR Raw Data'!$B$6:$BE$49,'RevPAR Raw Data'!BA$1,FALSE))/100</f>
        <v>5.1815264607653802E-2</v>
      </c>
      <c r="AE96" s="91">
        <f>(VLOOKUP($A95,'RevPAR Raw Data'!$B$6:$BE$49,'RevPAR Raw Data'!BB$1,FALSE))/100</f>
        <v>6.5590859095672801E-3</v>
      </c>
      <c r="AF96" s="90">
        <f>(VLOOKUP($A95,'RevPAR Raw Data'!$B$6:$BE$49,'RevPAR Raw Data'!BC$1,FALSE))/100</f>
        <v>2.9105175347223403E-2</v>
      </c>
      <c r="AG96" s="92">
        <f>(VLOOKUP($A95,'RevPAR Raw Data'!$B$6:$BE$49,'RevPAR Raw Data'!BE$1,FALSE))/100</f>
        <v>9.7236361429286294E-2</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0.43143446898733401</v>
      </c>
      <c r="C98" s="118">
        <f>(VLOOKUP($A98,'Occupancy Raw Data'!$B$8:$BE$45,'Occupancy Raw Data'!AH$3,FALSE))/100</f>
        <v>0.55391458475897704</v>
      </c>
      <c r="D98" s="118">
        <f>(VLOOKUP($A98,'Occupancy Raw Data'!$B$8:$BE$45,'Occupancy Raw Data'!AI$3,FALSE))/100</f>
        <v>0.61107122424024807</v>
      </c>
      <c r="E98" s="118">
        <f>(VLOOKUP($A98,'Occupancy Raw Data'!$B$8:$BE$45,'Occupancy Raw Data'!AJ$3,FALSE))/100</f>
        <v>0.66998350927182704</v>
      </c>
      <c r="F98" s="118">
        <f>(VLOOKUP($A98,'Occupancy Raw Data'!$B$8:$BE$45,'Occupancy Raw Data'!AK$3,FALSE))/100</f>
        <v>0.66635127342354594</v>
      </c>
      <c r="G98" s="119">
        <f>(VLOOKUP($A98,'Occupancy Raw Data'!$B$8:$BE$45,'Occupancy Raw Data'!AL$3,FALSE))/100</f>
        <v>0.58658063271734695</v>
      </c>
      <c r="H98" s="99">
        <f>(VLOOKUP($A98,'Occupancy Raw Data'!$B$8:$BE$45,'Occupancy Raw Data'!AN$3,FALSE))/100</f>
        <v>0.74869130466427403</v>
      </c>
      <c r="I98" s="99">
        <f>(VLOOKUP($A98,'Occupancy Raw Data'!$B$8:$BE$45,'Occupancy Raw Data'!AO$3,FALSE))/100</f>
        <v>0.7096124022327599</v>
      </c>
      <c r="J98" s="119">
        <f>(VLOOKUP($A98,'Occupancy Raw Data'!$B$8:$BE$45,'Occupancy Raw Data'!AP$3,FALSE))/100</f>
        <v>0.72915185344851696</v>
      </c>
      <c r="K98" s="120">
        <f>(VLOOKUP($A98,'Occupancy Raw Data'!$B$8:$BE$45,'Occupancy Raw Data'!AR$3,FALSE))/100</f>
        <v>0.627358449022272</v>
      </c>
      <c r="M98" s="121">
        <f>VLOOKUP($A98,'ADR Raw Data'!$B$6:$BE$43,'ADR Raw Data'!AG$1,FALSE)</f>
        <v>105.29920316705</v>
      </c>
      <c r="N98" s="122">
        <f>VLOOKUP($A98,'ADR Raw Data'!$B$6:$BE$43,'ADR Raw Data'!AH$1,FALSE)</f>
        <v>111.069188379087</v>
      </c>
      <c r="O98" s="122">
        <f>VLOOKUP($A98,'ADR Raw Data'!$B$6:$BE$43,'ADR Raw Data'!AI$1,FALSE)</f>
        <v>116.309506347355</v>
      </c>
      <c r="P98" s="122">
        <f>VLOOKUP($A98,'ADR Raw Data'!$B$6:$BE$43,'ADR Raw Data'!AJ$1,FALSE)</f>
        <v>129.44502553455101</v>
      </c>
      <c r="Q98" s="122">
        <f>VLOOKUP($A98,'ADR Raw Data'!$B$6:$BE$43,'ADR Raw Data'!AK$1,FALSE)</f>
        <v>146.855970895403</v>
      </c>
      <c r="R98" s="123">
        <f>VLOOKUP($A98,'ADR Raw Data'!$B$6:$BE$43,'ADR Raw Data'!AL$1,FALSE)</f>
        <v>123.651085000707</v>
      </c>
      <c r="S98" s="122">
        <f>VLOOKUP($A98,'ADR Raw Data'!$B$6:$BE$43,'ADR Raw Data'!AN$1,FALSE)</f>
        <v>179.29762798558201</v>
      </c>
      <c r="T98" s="122">
        <f>VLOOKUP($A98,'ADR Raw Data'!$B$6:$BE$43,'ADR Raw Data'!AO$1,FALSE)</f>
        <v>169.35111080428501</v>
      </c>
      <c r="U98" s="123">
        <f>VLOOKUP($A98,'ADR Raw Data'!$B$6:$BE$43,'ADR Raw Data'!AP$1,FALSE)</f>
        <v>174.45764032218401</v>
      </c>
      <c r="V98" s="124">
        <f>VLOOKUP($A98,'ADR Raw Data'!$B$6:$BE$43,'ADR Raw Data'!AR$1,FALSE)</f>
        <v>140.54047952268499</v>
      </c>
      <c r="X98" s="121">
        <f>VLOOKUP($A98,'RevPAR Raw Data'!$B$6:$BE$43,'RevPAR Raw Data'!AG$1,FALSE)</f>
        <v>45.429705803165703</v>
      </c>
      <c r="Y98" s="122">
        <f>VLOOKUP($A98,'RevPAR Raw Data'!$B$6:$BE$43,'RevPAR Raw Data'!AH$1,FALSE)</f>
        <v>61.522843360518699</v>
      </c>
      <c r="Z98" s="122">
        <f>VLOOKUP($A98,'RevPAR Raw Data'!$B$6:$BE$43,'RevPAR Raw Data'!AI$1,FALSE)</f>
        <v>71.073392434457702</v>
      </c>
      <c r="AA98" s="122">
        <f>VLOOKUP($A98,'RevPAR Raw Data'!$B$6:$BE$43,'RevPAR Raw Data'!AJ$1,FALSE)</f>
        <v>86.726032465419905</v>
      </c>
      <c r="AB98" s="122">
        <f>VLOOKUP($A98,'RevPAR Raw Data'!$B$6:$BE$43,'RevPAR Raw Data'!AK$1,FALSE)</f>
        <v>97.857663216003303</v>
      </c>
      <c r="AC98" s="123">
        <f>VLOOKUP($A98,'RevPAR Raw Data'!$B$6:$BE$43,'RevPAR Raw Data'!AL$1,FALSE)</f>
        <v>72.531331675901399</v>
      </c>
      <c r="AD98" s="122">
        <f>VLOOKUP($A98,'RevPAR Raw Data'!$B$6:$BE$43,'RevPAR Raw Data'!AN$1,FALSE)</f>
        <v>134.23857501973501</v>
      </c>
      <c r="AE98" s="122">
        <f>VLOOKUP($A98,'RevPAR Raw Data'!$B$6:$BE$43,'RevPAR Raw Data'!AO$1,FALSE)</f>
        <v>120.173648558615</v>
      </c>
      <c r="AF98" s="123">
        <f>VLOOKUP($A98,'RevPAR Raw Data'!$B$6:$BE$43,'RevPAR Raw Data'!AP$1,FALSE)</f>
        <v>127.206111789175</v>
      </c>
      <c r="AG98" s="124">
        <f>VLOOKUP($A98,'RevPAR Raw Data'!$B$6:$BE$43,'RevPAR Raw Data'!AR$1,FALSE)</f>
        <v>88.169257258198101</v>
      </c>
    </row>
    <row r="99" spans="1:33" x14ac:dyDescent="0.2">
      <c r="A99" s="101" t="s">
        <v>121</v>
      </c>
      <c r="B99" s="89">
        <f>(VLOOKUP($A98,'Occupancy Raw Data'!$B$8:$BE$51,'Occupancy Raw Data'!AT$3,FALSE))/100</f>
        <v>-8.9067443043171508E-3</v>
      </c>
      <c r="C99" s="90">
        <f>(VLOOKUP($A98,'Occupancy Raw Data'!$B$8:$BE$51,'Occupancy Raw Data'!AU$3,FALSE))/100</f>
        <v>-2.2498125987630502E-2</v>
      </c>
      <c r="D99" s="90">
        <f>(VLOOKUP($A98,'Occupancy Raw Data'!$B$8:$BE$51,'Occupancy Raw Data'!AV$3,FALSE))/100</f>
        <v>-3.1337273221069601E-4</v>
      </c>
      <c r="E99" s="90">
        <f>(VLOOKUP($A98,'Occupancy Raw Data'!$B$8:$BE$51,'Occupancy Raw Data'!AW$3,FALSE))/100</f>
        <v>2.9234635787634602E-2</v>
      </c>
      <c r="F99" s="90">
        <f>(VLOOKUP($A98,'Occupancy Raw Data'!$B$8:$BE$51,'Occupancy Raw Data'!AX$3,FALSE))/100</f>
        <v>1.12670272679537E-2</v>
      </c>
      <c r="G99" s="90">
        <f>(VLOOKUP($A98,'Occupancy Raw Data'!$B$8:$BE$51,'Occupancy Raw Data'!AY$3,FALSE))/100</f>
        <v>3.29938476836701E-3</v>
      </c>
      <c r="H99" s="91">
        <f>(VLOOKUP($A98,'Occupancy Raw Data'!$B$8:$BE$51,'Occupancy Raw Data'!BA$3,FALSE))/100</f>
        <v>4.5449386636401294E-2</v>
      </c>
      <c r="I99" s="91">
        <f>(VLOOKUP($A98,'Occupancy Raw Data'!$B$8:$BE$51,'Occupancy Raw Data'!BB$3,FALSE))/100</f>
        <v>3.0305262528383E-2</v>
      </c>
      <c r="J99" s="90">
        <f>(VLOOKUP($A98,'Occupancy Raw Data'!$B$8:$BE$51,'Occupancy Raw Data'!BC$3,FALSE))/100</f>
        <v>3.8025022194770497E-2</v>
      </c>
      <c r="K99" s="92">
        <f>(VLOOKUP($A98,'Occupancy Raw Data'!$B$8:$BE$51,'Occupancy Raw Data'!BE$3,FALSE))/100</f>
        <v>1.4617238112483499E-2</v>
      </c>
      <c r="M99" s="89">
        <f>(VLOOKUP($A98,'ADR Raw Data'!$B$6:$BE$49,'ADR Raw Data'!AT$1,FALSE))/100</f>
        <v>-4.6019612686575102E-3</v>
      </c>
      <c r="N99" s="90">
        <f>(VLOOKUP($A98,'ADR Raw Data'!$B$6:$BE$49,'ADR Raw Data'!AU$1,FALSE))/100</f>
        <v>1.0007488495302398E-2</v>
      </c>
      <c r="O99" s="90">
        <f>(VLOOKUP($A98,'ADR Raw Data'!$B$6:$BE$49,'ADR Raw Data'!AV$1,FALSE))/100</f>
        <v>2.1534444584672199E-2</v>
      </c>
      <c r="P99" s="90">
        <f>(VLOOKUP($A98,'ADR Raw Data'!$B$6:$BE$49,'ADR Raw Data'!AW$1,FALSE))/100</f>
        <v>5.6623967637556102E-2</v>
      </c>
      <c r="Q99" s="90">
        <f>(VLOOKUP($A98,'ADR Raw Data'!$B$6:$BE$49,'ADR Raw Data'!AX$1,FALSE))/100</f>
        <v>4.4495383900487601E-2</v>
      </c>
      <c r="R99" s="90">
        <f>(VLOOKUP($A98,'ADR Raw Data'!$B$6:$BE$49,'ADR Raw Data'!AY$1,FALSE))/100</f>
        <v>3.1615626678569597E-2</v>
      </c>
      <c r="S99" s="91">
        <f>(VLOOKUP($A98,'ADR Raw Data'!$B$6:$BE$49,'ADR Raw Data'!BA$1,FALSE))/100</f>
        <v>3.6712261705763E-2</v>
      </c>
      <c r="T99" s="91">
        <f>(VLOOKUP($A98,'ADR Raw Data'!$B$6:$BE$49,'ADR Raw Data'!BB$1,FALSE))/100</f>
        <v>2.3499046464393301E-2</v>
      </c>
      <c r="U99" s="90">
        <f>(VLOOKUP($A98,'ADR Raw Data'!$B$6:$BE$49,'ADR Raw Data'!BC$1,FALSE))/100</f>
        <v>3.0594764658888399E-2</v>
      </c>
      <c r="V99" s="92">
        <f>(VLOOKUP($A98,'ADR Raw Data'!$B$6:$BE$49,'ADR Raw Data'!BE$1,FALSE))/100</f>
        <v>3.4081682456272501E-2</v>
      </c>
      <c r="X99" s="89">
        <f>(VLOOKUP($A98,'RevPAR Raw Data'!$B$6:$BE$49,'RevPAR Raw Data'!AT$1,FALSE))/100</f>
        <v>-1.34677170806563E-2</v>
      </c>
      <c r="Y99" s="90">
        <f>(VLOOKUP($A98,'RevPAR Raw Data'!$B$6:$BE$49,'RevPAR Raw Data'!AU$1,FALSE))/100</f>
        <v>-1.2715787229315101E-2</v>
      </c>
      <c r="Z99" s="90">
        <f>(VLOOKUP($A98,'RevPAR Raw Data'!$B$6:$BE$49,'RevPAR Raw Data'!AV$1,FALSE))/100</f>
        <v>2.12143235447253E-2</v>
      </c>
      <c r="AA99" s="90">
        <f>(VLOOKUP($A98,'RevPAR Raw Data'!$B$6:$BE$49,'RevPAR Raw Data'!AW$1,FALSE))/100</f>
        <v>8.7513984495925498E-2</v>
      </c>
      <c r="AB99" s="90">
        <f>(VLOOKUP($A98,'RevPAR Raw Data'!$B$6:$BE$49,'RevPAR Raw Data'!AX$1,FALSE))/100</f>
        <v>5.6263741872146299E-2</v>
      </c>
      <c r="AC99" s="90">
        <f>(VLOOKUP($A98,'RevPAR Raw Data'!$B$6:$BE$49,'RevPAR Raw Data'!AY$1,FALSE))/100</f>
        <v>3.50193235640422E-2</v>
      </c>
      <c r="AD99" s="91">
        <f>(VLOOKUP($A98,'RevPAR Raw Data'!$B$6:$BE$49,'RevPAR Raw Data'!BA$1,FALSE))/100</f>
        <v>8.3830198118726398E-2</v>
      </c>
      <c r="AE99" s="91">
        <f>(VLOOKUP($A98,'RevPAR Raw Data'!$B$6:$BE$49,'RevPAR Raw Data'!BB$1,FALSE))/100</f>
        <v>5.4516453765046401E-2</v>
      </c>
      <c r="AF99" s="90">
        <f>(VLOOKUP($A98,'RevPAR Raw Data'!$B$6:$BE$49,'RevPAR Raw Data'!BC$1,FALSE))/100</f>
        <v>6.9783153458856897E-2</v>
      </c>
      <c r="AG99" s="92">
        <f>(VLOOKUP($A98,'RevPAR Raw Data'!$B$6:$BE$49,'RevPAR Raw Data'!BE$1,FALSE))/100</f>
        <v>4.9197100636493497E-2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0.41636521118866804</v>
      </c>
      <c r="C101" s="118">
        <f>(VLOOKUP($A101,'Occupancy Raw Data'!$B$8:$BE$45,'Occupancy Raw Data'!AH$3,FALSE))/100</f>
        <v>0.53301574361848403</v>
      </c>
      <c r="D101" s="118">
        <f>(VLOOKUP($A101,'Occupancy Raw Data'!$B$8:$BE$45,'Occupancy Raw Data'!AI$3,FALSE))/100</f>
        <v>0.57527895246344296</v>
      </c>
      <c r="E101" s="118">
        <f>(VLOOKUP($A101,'Occupancy Raw Data'!$B$8:$BE$45,'Occupancy Raw Data'!AJ$3,FALSE))/100</f>
        <v>0.61545320222142896</v>
      </c>
      <c r="F101" s="118">
        <f>(VLOOKUP($A101,'Occupancy Raw Data'!$B$8:$BE$45,'Occupancy Raw Data'!AK$3,FALSE))/100</f>
        <v>0.59386378103118997</v>
      </c>
      <c r="G101" s="119">
        <f>(VLOOKUP($A101,'Occupancy Raw Data'!$B$8:$BE$45,'Occupancy Raw Data'!AL$3,FALSE))/100</f>
        <v>0.54680041367153798</v>
      </c>
      <c r="H101" s="99">
        <f>(VLOOKUP($A101,'Occupancy Raw Data'!$B$8:$BE$45,'Occupancy Raw Data'!AN$3,FALSE))/100</f>
        <v>0.66184595798854207</v>
      </c>
      <c r="I101" s="99">
        <f>(VLOOKUP($A101,'Occupancy Raw Data'!$B$8:$BE$45,'Occupancy Raw Data'!AO$3,FALSE))/100</f>
        <v>0.64453214513049006</v>
      </c>
      <c r="J101" s="119">
        <f>(VLOOKUP($A101,'Occupancy Raw Data'!$B$8:$BE$45,'Occupancy Raw Data'!AP$3,FALSE))/100</f>
        <v>0.65318905155951601</v>
      </c>
      <c r="K101" s="120">
        <f>(VLOOKUP($A101,'Occupancy Raw Data'!$B$8:$BE$45,'Occupancy Raw Data'!AR$3,FALSE))/100</f>
        <v>0.57720645755181998</v>
      </c>
      <c r="M101" s="121">
        <f>VLOOKUP($A101,'ADR Raw Data'!$B$6:$BE$43,'ADR Raw Data'!AG$1,FALSE)</f>
        <v>101.38653267254</v>
      </c>
      <c r="N101" s="122">
        <f>VLOOKUP($A101,'ADR Raw Data'!$B$6:$BE$43,'ADR Raw Data'!AH$1,FALSE)</f>
        <v>105.895737226975</v>
      </c>
      <c r="O101" s="122">
        <f>VLOOKUP($A101,'ADR Raw Data'!$B$6:$BE$43,'ADR Raw Data'!AI$1,FALSE)</f>
        <v>107.58446771765099</v>
      </c>
      <c r="P101" s="122">
        <f>VLOOKUP($A101,'ADR Raw Data'!$B$6:$BE$43,'ADR Raw Data'!AJ$1,FALSE)</f>
        <v>114.098794238172</v>
      </c>
      <c r="Q101" s="122">
        <f>VLOOKUP($A101,'ADR Raw Data'!$B$6:$BE$43,'ADR Raw Data'!AK$1,FALSE)</f>
        <v>122.344263848396</v>
      </c>
      <c r="R101" s="123">
        <f>VLOOKUP($A101,'ADR Raw Data'!$B$6:$BE$43,'ADR Raw Data'!AL$1,FALSE)</f>
        <v>110.985175250624</v>
      </c>
      <c r="S101" s="122">
        <f>VLOOKUP($A101,'ADR Raw Data'!$B$6:$BE$43,'ADR Raw Data'!AN$1,FALSE)</f>
        <v>146.30167846425999</v>
      </c>
      <c r="T101" s="122">
        <f>VLOOKUP($A101,'ADR Raw Data'!$B$6:$BE$43,'ADR Raw Data'!AO$1,FALSE)</f>
        <v>141.19246661926201</v>
      </c>
      <c r="U101" s="123">
        <f>VLOOKUP($A101,'ADR Raw Data'!$B$6:$BE$43,'ADR Raw Data'!AP$1,FALSE)</f>
        <v>143.78092948468</v>
      </c>
      <c r="V101" s="124">
        <f>VLOOKUP($A101,'ADR Raw Data'!$B$6:$BE$43,'ADR Raw Data'!AR$1,FALSE)</f>
        <v>121.59211270801801</v>
      </c>
      <c r="X101" s="121">
        <f>VLOOKUP($A101,'RevPAR Raw Data'!$B$6:$BE$43,'RevPAR Raw Data'!AG$1,FALSE)</f>
        <v>42.213825087889099</v>
      </c>
      <c r="Y101" s="122">
        <f>VLOOKUP($A101,'RevPAR Raw Data'!$B$6:$BE$43,'RevPAR Raw Data'!AH$1,FALSE)</f>
        <v>56.444095124063701</v>
      </c>
      <c r="Z101" s="122">
        <f>VLOOKUP($A101,'RevPAR Raw Data'!$B$6:$BE$43,'RevPAR Raw Data'!AI$1,FALSE)</f>
        <v>61.891079889947498</v>
      </c>
      <c r="AA101" s="122">
        <f>VLOOKUP($A101,'RevPAR Raw Data'!$B$6:$BE$43,'RevPAR Raw Data'!AJ$1,FALSE)</f>
        <v>70.222468283487004</v>
      </c>
      <c r="AB101" s="122">
        <f>VLOOKUP($A101,'RevPAR Raw Data'!$B$6:$BE$43,'RevPAR Raw Data'!AK$1,FALSE)</f>
        <v>72.655827116486293</v>
      </c>
      <c r="AC101" s="123">
        <f>VLOOKUP($A101,'RevPAR Raw Data'!$B$6:$BE$43,'RevPAR Raw Data'!AL$1,FALSE)</f>
        <v>60.686739738449504</v>
      </c>
      <c r="AD101" s="122">
        <f>VLOOKUP($A101,'RevPAR Raw Data'!$B$6:$BE$43,'RevPAR Raw Data'!AN$1,FALSE)</f>
        <v>96.8291745385105</v>
      </c>
      <c r="AE101" s="122">
        <f>VLOOKUP($A101,'RevPAR Raw Data'!$B$6:$BE$43,'RevPAR Raw Data'!AO$1,FALSE)</f>
        <v>91.003083386378094</v>
      </c>
      <c r="AF101" s="123">
        <f>VLOOKUP($A101,'RevPAR Raw Data'!$B$6:$BE$43,'RevPAR Raw Data'!AP$1,FALSE)</f>
        <v>93.916128962444304</v>
      </c>
      <c r="AG101" s="124">
        <f>VLOOKUP($A101,'RevPAR Raw Data'!$B$6:$BE$43,'RevPAR Raw Data'!AR$1,FALSE)</f>
        <v>70.183752642436801</v>
      </c>
    </row>
    <row r="102" spans="1:33" x14ac:dyDescent="0.2">
      <c r="A102" s="101" t="s">
        <v>121</v>
      </c>
      <c r="B102" s="89">
        <f>(VLOOKUP($A101,'Occupancy Raw Data'!$B$8:$BE$51,'Occupancy Raw Data'!AT$3,FALSE))/100</f>
        <v>4.7732317903296302E-2</v>
      </c>
      <c r="C102" s="90">
        <f>(VLOOKUP($A101,'Occupancy Raw Data'!$B$8:$BE$51,'Occupancy Raw Data'!AU$3,FALSE))/100</f>
        <v>3.7843920275370403E-2</v>
      </c>
      <c r="D102" s="90">
        <f>(VLOOKUP($A101,'Occupancy Raw Data'!$B$8:$BE$51,'Occupancy Raw Data'!AV$3,FALSE))/100</f>
        <v>4.6940221503563001E-2</v>
      </c>
      <c r="E102" s="90">
        <f>(VLOOKUP($A101,'Occupancy Raw Data'!$B$8:$BE$51,'Occupancy Raw Data'!AW$3,FALSE))/100</f>
        <v>7.8973634634746007E-2</v>
      </c>
      <c r="F102" s="90">
        <f>(VLOOKUP($A101,'Occupancy Raw Data'!$B$8:$BE$51,'Occupancy Raw Data'!AX$3,FALSE))/100</f>
        <v>4.9448155078515604E-2</v>
      </c>
      <c r="G102" s="90">
        <f>(VLOOKUP($A101,'Occupancy Raw Data'!$B$8:$BE$51,'Occupancy Raw Data'!AY$3,FALSE))/100</f>
        <v>5.2833879741406499E-2</v>
      </c>
      <c r="H102" s="91">
        <f>(VLOOKUP($A101,'Occupancy Raw Data'!$B$8:$BE$51,'Occupancy Raw Data'!BA$3,FALSE))/100</f>
        <v>6.15529441778346E-2</v>
      </c>
      <c r="I102" s="91">
        <f>(VLOOKUP($A101,'Occupancy Raw Data'!$B$8:$BE$51,'Occupancy Raw Data'!BB$3,FALSE))/100</f>
        <v>6.5811366242874397E-2</v>
      </c>
      <c r="J102" s="90">
        <f>(VLOOKUP($A101,'Occupancy Raw Data'!$B$8:$BE$51,'Occupancy Raw Data'!BC$3,FALSE))/100</f>
        <v>6.3649674893881597E-2</v>
      </c>
      <c r="K102" s="92">
        <f>(VLOOKUP($A101,'Occupancy Raw Data'!$B$8:$BE$51,'Occupancy Raw Data'!BE$3,FALSE))/100</f>
        <v>5.6311775479226001E-2</v>
      </c>
      <c r="M102" s="89">
        <f>(VLOOKUP($A101,'ADR Raw Data'!$B$6:$BE$49,'ADR Raw Data'!AT$1,FALSE))/100</f>
        <v>1.9355440385310299E-2</v>
      </c>
      <c r="N102" s="90">
        <f>(VLOOKUP($A101,'ADR Raw Data'!$B$6:$BE$49,'ADR Raw Data'!AU$1,FALSE))/100</f>
        <v>2.9609696783905803E-2</v>
      </c>
      <c r="O102" s="90">
        <f>(VLOOKUP($A101,'ADR Raw Data'!$B$6:$BE$49,'ADR Raw Data'!AV$1,FALSE))/100</f>
        <v>2.1104647577544901E-2</v>
      </c>
      <c r="P102" s="90">
        <f>(VLOOKUP($A101,'ADR Raw Data'!$B$6:$BE$49,'ADR Raw Data'!AW$1,FALSE))/100</f>
        <v>5.6905844348275905E-2</v>
      </c>
      <c r="Q102" s="90">
        <f>(VLOOKUP($A101,'ADR Raw Data'!$B$6:$BE$49,'ADR Raw Data'!AX$1,FALSE))/100</f>
        <v>5.7985830984408307E-2</v>
      </c>
      <c r="R102" s="90">
        <f>(VLOOKUP($A101,'ADR Raw Data'!$B$6:$BE$49,'ADR Raw Data'!AY$1,FALSE))/100</f>
        <v>3.9455622931151402E-2</v>
      </c>
      <c r="S102" s="91">
        <f>(VLOOKUP($A101,'ADR Raw Data'!$B$6:$BE$49,'ADR Raw Data'!BA$1,FALSE))/100</f>
        <v>4.9035231200618007E-2</v>
      </c>
      <c r="T102" s="91">
        <f>(VLOOKUP($A101,'ADR Raw Data'!$B$6:$BE$49,'ADR Raw Data'!BB$1,FALSE))/100</f>
        <v>2.7735126213177298E-2</v>
      </c>
      <c r="U102" s="90">
        <f>(VLOOKUP($A101,'ADR Raw Data'!$B$6:$BE$49,'ADR Raw Data'!BC$1,FALSE))/100</f>
        <v>3.8590734466999004E-2</v>
      </c>
      <c r="V102" s="92">
        <f>(VLOOKUP($A101,'ADR Raw Data'!$B$6:$BE$49,'ADR Raw Data'!BE$1,FALSE))/100</f>
        <v>3.97593253456167E-2</v>
      </c>
      <c r="X102" s="89">
        <f>(VLOOKUP($A101,'RevPAR Raw Data'!$B$6:$BE$49,'RevPAR Raw Data'!AT$1,FALSE))/100</f>
        <v>6.8011638322236598E-2</v>
      </c>
      <c r="Y102" s="90">
        <f>(VLOOKUP($A101,'RevPAR Raw Data'!$B$6:$BE$49,'RevPAR Raw Data'!AU$1,FALSE))/100</f>
        <v>6.8574164063744295E-2</v>
      </c>
      <c r="Z102" s="90">
        <f>(VLOOKUP($A101,'RevPAR Raw Data'!$B$6:$BE$49,'RevPAR Raw Data'!AV$1,FALSE))/100</f>
        <v>6.9035525913152596E-2</v>
      </c>
      <c r="AA102" s="90">
        <f>(VLOOKUP($A101,'RevPAR Raw Data'!$B$6:$BE$49,'RevPAR Raw Data'!AW$1,FALSE))/100</f>
        <v>0.14037354034316399</v>
      </c>
      <c r="AB102" s="90">
        <f>(VLOOKUP($A101,'RevPAR Raw Data'!$B$6:$BE$49,'RevPAR Raw Data'!AX$1,FALSE))/100</f>
        <v>0.11030127842579701</v>
      </c>
      <c r="AC102" s="90">
        <f>(VLOOKUP($A101,'RevPAR Raw Data'!$B$6:$BE$49,'RevPAR Raw Data'!AY$1,FALSE))/100</f>
        <v>9.4374096309624705E-2</v>
      </c>
      <c r="AD102" s="91">
        <f>(VLOOKUP($A101,'RevPAR Raw Data'!$B$6:$BE$49,'RevPAR Raw Data'!BA$1,FALSE))/100</f>
        <v>0.11360643822729101</v>
      </c>
      <c r="AE102" s="91">
        <f>(VLOOKUP($A101,'RevPAR Raw Data'!$B$6:$BE$49,'RevPAR Raw Data'!BB$1,FALSE))/100</f>
        <v>9.5371779005059498E-2</v>
      </c>
      <c r="AF102" s="90">
        <f>(VLOOKUP($A101,'RevPAR Raw Data'!$B$6:$BE$49,'RevPAR Raw Data'!BC$1,FALSE))/100</f>
        <v>0.10469669706362099</v>
      </c>
      <c r="AG102" s="92">
        <f>(VLOOKUP($A101,'RevPAR Raw Data'!$B$6:$BE$49,'RevPAR Raw Data'!BE$1,FALSE))/100</f>
        <v>9.8310019026910708E-2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0.38803175554223995</v>
      </c>
      <c r="C104" s="118">
        <f>(VLOOKUP($A104,'Occupancy Raw Data'!$B$8:$BE$45,'Occupancy Raw Data'!AH$3,FALSE))/100</f>
        <v>0.55205212702216799</v>
      </c>
      <c r="D104" s="118">
        <f>(VLOOKUP($A104,'Occupancy Raw Data'!$B$8:$BE$45,'Occupancy Raw Data'!AI$3,FALSE))/100</f>
        <v>0.62357699221090401</v>
      </c>
      <c r="E104" s="118">
        <f>(VLOOKUP($A104,'Occupancy Raw Data'!$B$8:$BE$45,'Occupancy Raw Data'!AJ$3,FALSE))/100</f>
        <v>0.67929898142600298</v>
      </c>
      <c r="F104" s="118">
        <f>(VLOOKUP($A104,'Occupancy Raw Data'!$B$8:$BE$45,'Occupancy Raw Data'!AK$3,FALSE))/100</f>
        <v>0.68334331935290504</v>
      </c>
      <c r="G104" s="119">
        <f>(VLOOKUP($A104,'Occupancy Raw Data'!$B$8:$BE$45,'Occupancy Raw Data'!AL$3,FALSE))/100</f>
        <v>0.58526063511084403</v>
      </c>
      <c r="H104" s="99">
        <f>(VLOOKUP($A104,'Occupancy Raw Data'!$B$8:$BE$45,'Occupancy Raw Data'!AN$3,FALSE))/100</f>
        <v>0.76595266626722502</v>
      </c>
      <c r="I104" s="99">
        <f>(VLOOKUP($A104,'Occupancy Raw Data'!$B$8:$BE$45,'Occupancy Raw Data'!AO$3,FALSE))/100</f>
        <v>0.69045835829838198</v>
      </c>
      <c r="J104" s="119">
        <f>(VLOOKUP($A104,'Occupancy Raw Data'!$B$8:$BE$45,'Occupancy Raw Data'!AP$3,FALSE))/100</f>
        <v>0.72820551228280395</v>
      </c>
      <c r="K104" s="120">
        <f>(VLOOKUP($A104,'Occupancy Raw Data'!$B$8:$BE$45,'Occupancy Raw Data'!AR$3,FALSE))/100</f>
        <v>0.62610202858854702</v>
      </c>
      <c r="M104" s="121">
        <f>VLOOKUP($A104,'ADR Raw Data'!$B$6:$BE$43,'ADR Raw Data'!AG$1,FALSE)</f>
        <v>101.75737695425499</v>
      </c>
      <c r="N104" s="122">
        <f>VLOOKUP($A104,'ADR Raw Data'!$B$6:$BE$43,'ADR Raw Data'!AH$1,FALSE)</f>
        <v>110.86966354633</v>
      </c>
      <c r="O104" s="122">
        <f>VLOOKUP($A104,'ADR Raw Data'!$B$6:$BE$43,'ADR Raw Data'!AI$1,FALSE)</f>
        <v>117.874815037232</v>
      </c>
      <c r="P104" s="122">
        <f>VLOOKUP($A104,'ADR Raw Data'!$B$6:$BE$43,'ADR Raw Data'!AJ$1,FALSE)</f>
        <v>144.790581036383</v>
      </c>
      <c r="Q104" s="122">
        <f>VLOOKUP($A104,'ADR Raw Data'!$B$6:$BE$43,'ADR Raw Data'!AK$1,FALSE)</f>
        <v>193.63123081981499</v>
      </c>
      <c r="R104" s="123">
        <f>VLOOKUP($A104,'ADR Raw Data'!$B$6:$BE$43,'ADR Raw Data'!AL$1,FALSE)</f>
        <v>138.35465013308701</v>
      </c>
      <c r="S104" s="122">
        <f>VLOOKUP($A104,'ADR Raw Data'!$B$6:$BE$43,'ADR Raw Data'!AN$1,FALSE)</f>
        <v>213.54132296861201</v>
      </c>
      <c r="T104" s="122">
        <f>VLOOKUP($A104,'ADR Raw Data'!$B$6:$BE$43,'ADR Raw Data'!AO$1,FALSE)</f>
        <v>173.421265863976</v>
      </c>
      <c r="U104" s="123">
        <f>VLOOKUP($A104,'ADR Raw Data'!$B$6:$BE$43,'ADR Raw Data'!AP$1,FALSE)</f>
        <v>194.521123110151</v>
      </c>
      <c r="V104" s="124">
        <f>VLOOKUP($A104,'ADR Raw Data'!$B$6:$BE$43,'ADR Raw Data'!AR$1,FALSE)</f>
        <v>157.01921887282501</v>
      </c>
      <c r="X104" s="121">
        <f>VLOOKUP($A104,'RevPAR Raw Data'!$B$6:$BE$43,'RevPAR Raw Data'!AG$1,FALSE)</f>
        <v>39.485093618933398</v>
      </c>
      <c r="Y104" s="122">
        <f>VLOOKUP($A104,'RevPAR Raw Data'!$B$6:$BE$43,'RevPAR Raw Data'!AH$1,FALSE)</f>
        <v>61.2058335829838</v>
      </c>
      <c r="Z104" s="122">
        <f>VLOOKUP($A104,'RevPAR Raw Data'!$B$6:$BE$43,'RevPAR Raw Data'!AI$1,FALSE)</f>
        <v>73.504022618334304</v>
      </c>
      <c r="AA104" s="122">
        <f>VLOOKUP($A104,'RevPAR Raw Data'!$B$6:$BE$43,'RevPAR Raw Data'!AJ$1,FALSE)</f>
        <v>98.356094218094597</v>
      </c>
      <c r="AB104" s="122">
        <f>VLOOKUP($A104,'RevPAR Raw Data'!$B$6:$BE$43,'RevPAR Raw Data'!AK$1,FALSE)</f>
        <v>132.316607998801</v>
      </c>
      <c r="AC104" s="123">
        <f>VLOOKUP($A104,'RevPAR Raw Data'!$B$6:$BE$43,'RevPAR Raw Data'!AL$1,FALSE)</f>
        <v>80.973530407429493</v>
      </c>
      <c r="AD104" s="122">
        <f>VLOOKUP($A104,'RevPAR Raw Data'!$B$6:$BE$43,'RevPAR Raw Data'!AN$1,FALSE)</f>
        <v>163.56254568603899</v>
      </c>
      <c r="AE104" s="122">
        <f>VLOOKUP($A104,'RevPAR Raw Data'!$B$6:$BE$43,'RevPAR Raw Data'!AO$1,FALSE)</f>
        <v>119.740162522468</v>
      </c>
      <c r="AF104" s="123">
        <f>VLOOKUP($A104,'RevPAR Raw Data'!$B$6:$BE$43,'RevPAR Raw Data'!AP$1,FALSE)</f>
        <v>141.65135410425401</v>
      </c>
      <c r="AG104" s="124">
        <f>VLOOKUP($A104,'RevPAR Raw Data'!$B$6:$BE$43,'RevPAR Raw Data'!AR$1,FALSE)</f>
        <v>98.310051463665104</v>
      </c>
    </row>
    <row r="105" spans="1:33" x14ac:dyDescent="0.2">
      <c r="A105" s="101" t="s">
        <v>121</v>
      </c>
      <c r="B105" s="89">
        <f>(VLOOKUP($A104,'Occupancy Raw Data'!$B$8:$BE$51,'Occupancy Raw Data'!AT$3,FALSE))/100</f>
        <v>-8.7025194430767214E-2</v>
      </c>
      <c r="C105" s="90">
        <f>(VLOOKUP($A104,'Occupancy Raw Data'!$B$8:$BE$51,'Occupancy Raw Data'!AU$3,FALSE))/100</f>
        <v>-6.8990799976806599E-2</v>
      </c>
      <c r="D105" s="90">
        <f>(VLOOKUP($A104,'Occupancy Raw Data'!$B$8:$BE$51,'Occupancy Raw Data'!AV$3,FALSE))/100</f>
        <v>-4.5426178473117203E-2</v>
      </c>
      <c r="E105" s="90">
        <f>(VLOOKUP($A104,'Occupancy Raw Data'!$B$8:$BE$51,'Occupancy Raw Data'!AW$3,FALSE))/100</f>
        <v>-3.08095678358325E-2</v>
      </c>
      <c r="F105" s="90">
        <f>(VLOOKUP($A104,'Occupancy Raw Data'!$B$8:$BE$51,'Occupancy Raw Data'!AX$3,FALSE))/100</f>
        <v>-2.4933100195673699E-2</v>
      </c>
      <c r="G105" s="90">
        <f>(VLOOKUP($A104,'Occupancy Raw Data'!$B$8:$BE$51,'Occupancy Raw Data'!AY$3,FALSE))/100</f>
        <v>-4.7837836500593499E-2</v>
      </c>
      <c r="H105" s="91">
        <f>(VLOOKUP($A104,'Occupancy Raw Data'!$B$8:$BE$51,'Occupancy Raw Data'!BA$3,FALSE))/100</f>
        <v>1.7980314065989399E-2</v>
      </c>
      <c r="I105" s="91">
        <f>(VLOOKUP($A104,'Occupancy Raw Data'!$B$8:$BE$51,'Occupancy Raw Data'!BB$3,FALSE))/100</f>
        <v>6.93765701965144E-3</v>
      </c>
      <c r="J105" s="90">
        <f>(VLOOKUP($A104,'Occupancy Raw Data'!$B$8:$BE$51,'Occupancy Raw Data'!BC$3,FALSE))/100</f>
        <v>1.2715150800769699E-2</v>
      </c>
      <c r="K105" s="92">
        <f>(VLOOKUP($A104,'Occupancy Raw Data'!$B$8:$BE$51,'Occupancy Raw Data'!BE$3,FALSE))/100</f>
        <v>-2.8577920279081299E-2</v>
      </c>
      <c r="M105" s="89">
        <f>(VLOOKUP($A104,'ADR Raw Data'!$B$6:$BE$49,'ADR Raw Data'!AT$1,FALSE))/100</f>
        <v>-3.5161242650457301E-2</v>
      </c>
      <c r="N105" s="90">
        <f>(VLOOKUP($A104,'ADR Raw Data'!$B$6:$BE$49,'ADR Raw Data'!AU$1,FALSE))/100</f>
        <v>1.50051748851266E-2</v>
      </c>
      <c r="O105" s="90">
        <f>(VLOOKUP($A104,'ADR Raw Data'!$B$6:$BE$49,'ADR Raw Data'!AV$1,FALSE))/100</f>
        <v>4.8004550157954101E-2</v>
      </c>
      <c r="P105" s="90">
        <f>(VLOOKUP($A104,'ADR Raw Data'!$B$6:$BE$49,'ADR Raw Data'!AW$1,FALSE))/100</f>
        <v>3.3013055832519303E-2</v>
      </c>
      <c r="Q105" s="90">
        <f>(VLOOKUP($A104,'ADR Raw Data'!$B$6:$BE$49,'ADR Raw Data'!AX$1,FALSE))/100</f>
        <v>8.3731707827604807E-2</v>
      </c>
      <c r="R105" s="90">
        <f>(VLOOKUP($A104,'ADR Raw Data'!$B$6:$BE$49,'ADR Raw Data'!AY$1,FALSE))/100</f>
        <v>4.5614425975113101E-2</v>
      </c>
      <c r="S105" s="91">
        <f>(VLOOKUP($A104,'ADR Raw Data'!$B$6:$BE$49,'ADR Raw Data'!BA$1,FALSE))/100</f>
        <v>4.1062739253294199E-2</v>
      </c>
      <c r="T105" s="91">
        <f>(VLOOKUP($A104,'ADR Raw Data'!$B$6:$BE$49,'ADR Raw Data'!BB$1,FALSE))/100</f>
        <v>1.7330741731650202E-2</v>
      </c>
      <c r="U105" s="90">
        <f>(VLOOKUP($A104,'ADR Raw Data'!$B$6:$BE$49,'ADR Raw Data'!BC$1,FALSE))/100</f>
        <v>3.1413671593670298E-2</v>
      </c>
      <c r="V105" s="92">
        <f>(VLOOKUP($A104,'ADR Raw Data'!$B$6:$BE$49,'ADR Raw Data'!BE$1,FALSE))/100</f>
        <v>4.4879264267853297E-2</v>
      </c>
      <c r="X105" s="89">
        <f>(VLOOKUP($A104,'RevPAR Raw Data'!$B$6:$BE$49,'RevPAR Raw Data'!AT$1,FALSE))/100</f>
        <v>-0.11912652310314099</v>
      </c>
      <c r="Y105" s="90">
        <f>(VLOOKUP($A104,'RevPAR Raw Data'!$B$6:$BE$49,'RevPAR Raw Data'!AU$1,FALSE))/100</f>
        <v>-5.5020844110796698E-2</v>
      </c>
      <c r="Z105" s="90">
        <f>(VLOOKUP($A104,'RevPAR Raw Data'!$B$6:$BE$49,'RevPAR Raw Data'!AV$1,FALSE))/100</f>
        <v>3.9770842183996301E-4</v>
      </c>
      <c r="AA105" s="90">
        <f>(VLOOKUP($A104,'RevPAR Raw Data'!$B$6:$BE$49,'RevPAR Raw Data'!AW$1,FALSE))/100</f>
        <v>1.1863700135466299E-3</v>
      </c>
      <c r="AB105" s="90">
        <f>(VLOOKUP($A104,'RevPAR Raw Data'!$B$6:$BE$49,'RevPAR Raw Data'!AX$1,FALSE))/100</f>
        <v>5.6710916571110499E-2</v>
      </c>
      <c r="AC105" s="90">
        <f>(VLOOKUP($A104,'RevPAR Raw Data'!$B$6:$BE$49,'RevPAR Raw Data'!AY$1,FALSE))/100</f>
        <v>-4.4055059773462201E-3</v>
      </c>
      <c r="AD105" s="91">
        <f>(VLOOKUP($A104,'RevPAR Raw Data'!$B$6:$BE$49,'RevPAR Raw Data'!BA$1,FALSE))/100</f>
        <v>5.9781374267467699E-2</v>
      </c>
      <c r="AE105" s="91">
        <f>(VLOOKUP($A104,'RevPAR Raw Data'!$B$6:$BE$49,'RevPAR Raw Data'!BB$1,FALSE))/100</f>
        <v>2.4388633493332E-2</v>
      </c>
      <c r="AF105" s="90">
        <f>(VLOOKUP($A104,'RevPAR Raw Data'!$B$6:$BE$49,'RevPAR Raw Data'!BC$1,FALSE))/100</f>
        <v>4.4528251965959498E-2</v>
      </c>
      <c r="AG105" s="92">
        <f>(VLOOKUP($A104,'RevPAR Raw Data'!$B$6:$BE$49,'RevPAR Raw Data'!BE$1,FALSE))/100</f>
        <v>1.5018787952341399E-2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0.42499502289468405</v>
      </c>
      <c r="C107" s="118">
        <f>(VLOOKUP($A107,'Occupancy Raw Data'!$B$8:$BE$45,'Occupancy Raw Data'!AH$3,FALSE))/100</f>
        <v>0.51164642643838298</v>
      </c>
      <c r="D107" s="118">
        <f>(VLOOKUP($A107,'Occupancy Raw Data'!$B$8:$BE$45,'Occupancy Raw Data'!AI$3,FALSE))/100</f>
        <v>0.57450726657376006</v>
      </c>
      <c r="E107" s="118">
        <f>(VLOOKUP($A107,'Occupancy Raw Data'!$B$8:$BE$45,'Occupancy Raw Data'!AJ$3,FALSE))/100</f>
        <v>0.68937885725661896</v>
      </c>
      <c r="F107" s="118">
        <f>(VLOOKUP($A107,'Occupancy Raw Data'!$B$8:$BE$45,'Occupancy Raw Data'!AK$3,FALSE))/100</f>
        <v>0.63960780410113405</v>
      </c>
      <c r="G107" s="119">
        <f>(VLOOKUP($A107,'Occupancy Raw Data'!$B$8:$BE$45,'Occupancy Raw Data'!AL$3,FALSE))/100</f>
        <v>0.56802707545291597</v>
      </c>
      <c r="H107" s="99">
        <f>(VLOOKUP($A107,'Occupancy Raw Data'!$B$8:$BE$45,'Occupancy Raw Data'!AN$3,FALSE))/100</f>
        <v>0.71525980489747099</v>
      </c>
      <c r="I107" s="99">
        <f>(VLOOKUP($A107,'Occupancy Raw Data'!$B$8:$BE$45,'Occupancy Raw Data'!AO$3,FALSE))/100</f>
        <v>0.66578737806091892</v>
      </c>
      <c r="J107" s="119">
        <f>(VLOOKUP($A107,'Occupancy Raw Data'!$B$8:$BE$45,'Occupancy Raw Data'!AP$3,FALSE))/100</f>
        <v>0.69052359147919506</v>
      </c>
      <c r="K107" s="120">
        <f>(VLOOKUP($A107,'Occupancy Raw Data'!$B$8:$BE$45,'Occupancy Raw Data'!AR$3,FALSE))/100</f>
        <v>0.60302608003185298</v>
      </c>
      <c r="M107" s="121">
        <f>VLOOKUP($A107,'ADR Raw Data'!$B$6:$BE$43,'ADR Raw Data'!AG$1,FALSE)</f>
        <v>98.801030565640005</v>
      </c>
      <c r="N107" s="122">
        <f>VLOOKUP($A107,'ADR Raw Data'!$B$6:$BE$43,'ADR Raw Data'!AH$1,FALSE)</f>
        <v>103.569544747081</v>
      </c>
      <c r="O107" s="122">
        <f>VLOOKUP($A107,'ADR Raw Data'!$B$6:$BE$43,'ADR Raw Data'!AI$1,FALSE)</f>
        <v>118.12194230269399</v>
      </c>
      <c r="P107" s="122">
        <f>VLOOKUP($A107,'ADR Raw Data'!$B$6:$BE$43,'ADR Raw Data'!AJ$1,FALSE)</f>
        <v>155.898599379106</v>
      </c>
      <c r="Q107" s="122">
        <f>VLOOKUP($A107,'ADR Raw Data'!$B$6:$BE$43,'ADR Raw Data'!AK$1,FALSE)</f>
        <v>178.19914170103399</v>
      </c>
      <c r="R107" s="123">
        <f>VLOOKUP($A107,'ADR Raw Data'!$B$6:$BE$43,'ADR Raw Data'!AL$1,FALSE)</f>
        <v>135.308200792093</v>
      </c>
      <c r="S107" s="122">
        <f>VLOOKUP($A107,'ADR Raw Data'!$B$6:$BE$43,'ADR Raw Data'!AN$1,FALSE)</f>
        <v>193.47252939948501</v>
      </c>
      <c r="T107" s="122">
        <f>VLOOKUP($A107,'ADR Raw Data'!$B$6:$BE$43,'ADR Raw Data'!AO$1,FALSE)</f>
        <v>169.24533826717499</v>
      </c>
      <c r="U107" s="123">
        <f>VLOOKUP($A107,'ADR Raw Data'!$B$6:$BE$43,'ADR Raw Data'!AP$1,FALSE)</f>
        <v>181.79287191869599</v>
      </c>
      <c r="V107" s="124">
        <f>VLOOKUP($A107,'ADR Raw Data'!$B$6:$BE$43,'ADR Raw Data'!AR$1,FALSE)</f>
        <v>150.51662241192199</v>
      </c>
      <c r="X107" s="121">
        <f>VLOOKUP($A107,'RevPAR Raw Data'!$B$6:$BE$43,'RevPAR Raw Data'!AG$1,FALSE)</f>
        <v>41.989946247262502</v>
      </c>
      <c r="Y107" s="122">
        <f>VLOOKUP($A107,'RevPAR Raw Data'!$B$6:$BE$43,'RevPAR Raw Data'!AH$1,FALSE)</f>
        <v>52.990987457694601</v>
      </c>
      <c r="Z107" s="122">
        <f>VLOOKUP($A107,'RevPAR Raw Data'!$B$6:$BE$43,'RevPAR Raw Data'!AI$1,FALSE)</f>
        <v>67.861914194704298</v>
      </c>
      <c r="AA107" s="122">
        <f>VLOOKUP($A107,'RevPAR Raw Data'!$B$6:$BE$43,'RevPAR Raw Data'!AJ$1,FALSE)</f>
        <v>107.47319828787499</v>
      </c>
      <c r="AB107" s="122">
        <f>VLOOKUP($A107,'RevPAR Raw Data'!$B$6:$BE$43,'RevPAR Raw Data'!AK$1,FALSE)</f>
        <v>113.977561716105</v>
      </c>
      <c r="AC107" s="123">
        <f>VLOOKUP($A107,'RevPAR Raw Data'!$B$6:$BE$43,'RevPAR Raw Data'!AL$1,FALSE)</f>
        <v>76.858721580728599</v>
      </c>
      <c r="AD107" s="122">
        <f>VLOOKUP($A107,'RevPAR Raw Data'!$B$6:$BE$43,'RevPAR Raw Data'!AN$1,FALSE)</f>
        <v>138.383123631296</v>
      </c>
      <c r="AE107" s="122">
        <f>VLOOKUP($A107,'RevPAR Raw Data'!$B$6:$BE$43,'RevPAR Raw Data'!AO$1,FALSE)</f>
        <v>112.68141001393499</v>
      </c>
      <c r="AF107" s="123">
        <f>VLOOKUP($A107,'RevPAR Raw Data'!$B$6:$BE$43,'RevPAR Raw Data'!AP$1,FALSE)</f>
        <v>125.532266822615</v>
      </c>
      <c r="AG107" s="124">
        <f>VLOOKUP($A107,'RevPAR Raw Data'!$B$6:$BE$43,'RevPAR Raw Data'!AR$1,FALSE)</f>
        <v>90.765448792696404</v>
      </c>
    </row>
    <row r="108" spans="1:33" x14ac:dyDescent="0.2">
      <c r="A108" s="101" t="s">
        <v>121</v>
      </c>
      <c r="B108" s="89">
        <f>(VLOOKUP($A107,'Occupancy Raw Data'!$B$8:$BE$51,'Occupancy Raw Data'!AT$3,FALSE))/100</f>
        <v>5.1808581696724297E-3</v>
      </c>
      <c r="C108" s="90">
        <f>(VLOOKUP($A107,'Occupancy Raw Data'!$B$8:$BE$51,'Occupancy Raw Data'!AU$3,FALSE))/100</f>
        <v>-2.7054110974594901E-2</v>
      </c>
      <c r="D108" s="90">
        <f>(VLOOKUP($A107,'Occupancy Raw Data'!$B$8:$BE$51,'Occupancy Raw Data'!AV$3,FALSE))/100</f>
        <v>-4.9015451396588403E-3</v>
      </c>
      <c r="E108" s="90">
        <f>(VLOOKUP($A107,'Occupancy Raw Data'!$B$8:$BE$51,'Occupancy Raw Data'!AW$3,FALSE))/100</f>
        <v>8.7844151147012509E-2</v>
      </c>
      <c r="F108" s="90">
        <f>(VLOOKUP($A107,'Occupancy Raw Data'!$B$8:$BE$51,'Occupancy Raw Data'!AX$3,FALSE))/100</f>
        <v>2.1635994785975398E-2</v>
      </c>
      <c r="G108" s="90">
        <f>(VLOOKUP($A107,'Occupancy Raw Data'!$B$8:$BE$51,'Occupancy Raw Data'!AY$3,FALSE))/100</f>
        <v>1.9508623128719999E-2</v>
      </c>
      <c r="H108" s="91">
        <f>(VLOOKUP($A107,'Occupancy Raw Data'!$B$8:$BE$51,'Occupancy Raw Data'!BA$3,FALSE))/100</f>
        <v>4.0681642352713397E-2</v>
      </c>
      <c r="I108" s="91">
        <f>(VLOOKUP($A107,'Occupancy Raw Data'!$B$8:$BE$51,'Occupancy Raw Data'!BB$3,FALSE))/100</f>
        <v>5.7709020951866197E-2</v>
      </c>
      <c r="J108" s="90">
        <f>(VLOOKUP($A107,'Occupancy Raw Data'!$B$8:$BE$51,'Occupancy Raw Data'!BC$3,FALSE))/100</f>
        <v>4.8821375275511093E-2</v>
      </c>
      <c r="K108" s="92">
        <f>(VLOOKUP($A107,'Occupancy Raw Data'!$B$8:$BE$51,'Occupancy Raw Data'!BE$3,FALSE))/100</f>
        <v>2.89168925277654E-2</v>
      </c>
      <c r="M108" s="89">
        <f>(VLOOKUP($A107,'ADR Raw Data'!$B$6:$BE$49,'ADR Raw Data'!AT$1,FALSE))/100</f>
        <v>1.5232562251937899E-2</v>
      </c>
      <c r="N108" s="90">
        <f>(VLOOKUP($A107,'ADR Raw Data'!$B$6:$BE$49,'ADR Raw Data'!AU$1,FALSE))/100</f>
        <v>3.53876571554246E-2</v>
      </c>
      <c r="O108" s="90">
        <f>(VLOOKUP($A107,'ADR Raw Data'!$B$6:$BE$49,'ADR Raw Data'!AV$1,FALSE))/100</f>
        <v>5.8091020264017398E-2</v>
      </c>
      <c r="P108" s="90">
        <f>(VLOOKUP($A107,'ADR Raw Data'!$B$6:$BE$49,'ADR Raw Data'!AW$1,FALSE))/100</f>
        <v>0.17084327453650702</v>
      </c>
      <c r="Q108" s="90">
        <f>(VLOOKUP($A107,'ADR Raw Data'!$B$6:$BE$49,'ADR Raw Data'!AX$1,FALSE))/100</f>
        <v>0.10812231466199201</v>
      </c>
      <c r="R108" s="90">
        <f>(VLOOKUP($A107,'ADR Raw Data'!$B$6:$BE$49,'ADR Raw Data'!AY$1,FALSE))/100</f>
        <v>9.8120997567572504E-2</v>
      </c>
      <c r="S108" s="91">
        <f>(VLOOKUP($A107,'ADR Raw Data'!$B$6:$BE$49,'ADR Raw Data'!BA$1,FALSE))/100</f>
        <v>6.9440837370303307E-2</v>
      </c>
      <c r="T108" s="91">
        <f>(VLOOKUP($A107,'ADR Raw Data'!$B$6:$BE$49,'ADR Raw Data'!BB$1,FALSE))/100</f>
        <v>3.8973096044144701E-2</v>
      </c>
      <c r="U108" s="90">
        <f>(VLOOKUP($A107,'ADR Raw Data'!$B$6:$BE$49,'ADR Raw Data'!BC$1,FALSE))/100</f>
        <v>5.5101290803083805E-2</v>
      </c>
      <c r="V108" s="92">
        <f>(VLOOKUP($A107,'ADR Raw Data'!$B$6:$BE$49,'ADR Raw Data'!BE$1,FALSE))/100</f>
        <v>8.3078846602120601E-2</v>
      </c>
      <c r="X108" s="89">
        <f>(VLOOKUP($A107,'RevPAR Raw Data'!$B$6:$BE$49,'RevPAR Raw Data'!AT$1,FALSE))/100</f>
        <v>2.0492338166198398E-2</v>
      </c>
      <c r="Y108" s="90">
        <f>(VLOOKUP($A107,'RevPAR Raw Data'!$B$6:$BE$49,'RevPAR Raw Data'!AU$1,FALSE))/100</f>
        <v>7.3761645770158701E-3</v>
      </c>
      <c r="Z108" s="90">
        <f>(VLOOKUP($A107,'RevPAR Raw Data'!$B$6:$BE$49,'RevPAR Raw Data'!AV$1,FALSE))/100</f>
        <v>5.2904739366325601E-2</v>
      </c>
      <c r="AA108" s="90">
        <f>(VLOOKUP($A107,'RevPAR Raw Data'!$B$6:$BE$49,'RevPAR Raw Data'!AW$1,FALSE))/100</f>
        <v>0.27369500811435499</v>
      </c>
      <c r="AB108" s="90">
        <f>(VLOOKUP($A107,'RevPAR Raw Data'!$B$6:$BE$49,'RevPAR Raw Data'!AX$1,FALSE))/100</f>
        <v>0.13209764328424201</v>
      </c>
      <c r="AC108" s="90">
        <f>(VLOOKUP($A107,'RevPAR Raw Data'!$B$6:$BE$49,'RevPAR Raw Data'!AY$1,FALSE))/100</f>
        <v>0.119543826258852</v>
      </c>
      <c r="AD108" s="91">
        <f>(VLOOKUP($A107,'RevPAR Raw Data'!$B$6:$BE$49,'RevPAR Raw Data'!BA$1,FALSE))/100</f>
        <v>0.112947447033588</v>
      </c>
      <c r="AE108" s="91">
        <f>(VLOOKUP($A107,'RevPAR Raw Data'!$B$6:$BE$49,'RevPAR Raw Data'!BB$1,FALSE))/100</f>
        <v>9.8931216212181608E-2</v>
      </c>
      <c r="AF108" s="90">
        <f>(VLOOKUP($A107,'RevPAR Raw Data'!$B$6:$BE$49,'RevPAR Raw Data'!BC$1,FALSE))/100</f>
        <v>0.106612786875057</v>
      </c>
      <c r="AG108" s="92">
        <f>(VLOOKUP($A107,'RevPAR Raw Data'!$B$6:$BE$49,'RevPAR Raw Data'!BE$1,FALSE))/100</f>
        <v>0.11439812120840999</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0.443814752501549</v>
      </c>
      <c r="C110" s="118">
        <f>(VLOOKUP($A110,'Occupancy Raw Data'!$B$8:$BE$45,'Occupancy Raw Data'!AH$3,FALSE))/100</f>
        <v>0.564243336580182</v>
      </c>
      <c r="D110" s="118">
        <f>(VLOOKUP($A110,'Occupancy Raw Data'!$B$8:$BE$45,'Occupancy Raw Data'!AI$3,FALSE))/100</f>
        <v>0.60745594616133802</v>
      </c>
      <c r="E110" s="118">
        <f>(VLOOKUP($A110,'Occupancy Raw Data'!$B$8:$BE$45,'Occupancy Raw Data'!AJ$3,FALSE))/100</f>
        <v>0.67076950323209006</v>
      </c>
      <c r="F110" s="118">
        <f>(VLOOKUP($A110,'Occupancy Raw Data'!$B$8:$BE$45,'Occupancy Raw Data'!AK$3,FALSE))/100</f>
        <v>0.69190117584885702</v>
      </c>
      <c r="G110" s="119">
        <f>(VLOOKUP($A110,'Occupancy Raw Data'!$B$8:$BE$45,'Occupancy Raw Data'!AL$3,FALSE))/100</f>
        <v>0.59573997576315096</v>
      </c>
      <c r="H110" s="99">
        <f>(VLOOKUP($A110,'Occupancy Raw Data'!$B$8:$BE$45,'Occupancy Raw Data'!AN$3,FALSE))/100</f>
        <v>0.79821200510855606</v>
      </c>
      <c r="I110" s="99">
        <f>(VLOOKUP($A110,'Occupancy Raw Data'!$B$8:$BE$45,'Occupancy Raw Data'!AO$3,FALSE))/100</f>
        <v>0.74197384066587302</v>
      </c>
      <c r="J110" s="119">
        <f>(VLOOKUP($A110,'Occupancy Raw Data'!$B$8:$BE$45,'Occupancy Raw Data'!AP$3,FALSE))/100</f>
        <v>0.77009292288721498</v>
      </c>
      <c r="K110" s="120">
        <f>(VLOOKUP($A110,'Occupancy Raw Data'!$B$8:$BE$45,'Occupancy Raw Data'!AR$3,FALSE))/100</f>
        <v>0.64570725396775297</v>
      </c>
      <c r="M110" s="121">
        <f>VLOOKUP($A110,'ADR Raw Data'!$B$6:$BE$43,'ADR Raw Data'!AG$1,FALSE)</f>
        <v>92.402192737430099</v>
      </c>
      <c r="N110" s="122">
        <f>VLOOKUP($A110,'ADR Raw Data'!$B$6:$BE$43,'ADR Raw Data'!AH$1,FALSE)</f>
        <v>95.657926867545498</v>
      </c>
      <c r="O110" s="122">
        <f>VLOOKUP($A110,'ADR Raw Data'!$B$6:$BE$43,'ADR Raw Data'!AI$1,FALSE)</f>
        <v>99.608799562682194</v>
      </c>
      <c r="P110" s="122">
        <f>VLOOKUP($A110,'ADR Raw Data'!$B$6:$BE$43,'ADR Raw Data'!AJ$1,FALSE)</f>
        <v>105.441041584158</v>
      </c>
      <c r="Q110" s="122">
        <f>VLOOKUP($A110,'ADR Raw Data'!$B$6:$BE$43,'ADR Raw Data'!AK$1,FALSE)</f>
        <v>125.175388581248</v>
      </c>
      <c r="R110" s="123">
        <f>VLOOKUP($A110,'ADR Raw Data'!$B$6:$BE$43,'ADR Raw Data'!AL$1,FALSE)</f>
        <v>105.064651887927</v>
      </c>
      <c r="S110" s="122">
        <f>VLOOKUP($A110,'ADR Raw Data'!$B$6:$BE$43,'ADR Raw Data'!AN$1,FALSE)</f>
        <v>154.10369875862</v>
      </c>
      <c r="T110" s="122">
        <f>VLOOKUP($A110,'ADR Raw Data'!$B$6:$BE$43,'ADR Raw Data'!AO$1,FALSE)</f>
        <v>145.70981718898301</v>
      </c>
      <c r="U110" s="123">
        <f>VLOOKUP($A110,'ADR Raw Data'!$B$6:$BE$43,'ADR Raw Data'!AP$1,FALSE)</f>
        <v>150.06000457495699</v>
      </c>
      <c r="V110" s="124">
        <f>VLOOKUP($A110,'ADR Raw Data'!$B$6:$BE$43,'ADR Raw Data'!AR$1,FALSE)</f>
        <v>120.443773382068</v>
      </c>
      <c r="X110" s="121">
        <f>VLOOKUP($A110,'RevPAR Raw Data'!$B$6:$BE$43,'RevPAR Raw Data'!AG$1,FALSE)</f>
        <v>41.009456300362999</v>
      </c>
      <c r="Y110" s="122">
        <f>VLOOKUP($A110,'RevPAR Raw Data'!$B$6:$BE$43,'RevPAR Raw Data'!AH$1,FALSE)</f>
        <v>53.974347826086898</v>
      </c>
      <c r="Z110" s="122">
        <f>VLOOKUP($A110,'RevPAR Raw Data'!$B$6:$BE$43,'RevPAR Raw Data'!AI$1,FALSE)</f>
        <v>60.507957584344197</v>
      </c>
      <c r="AA110" s="122">
        <f>VLOOKUP($A110,'RevPAR Raw Data'!$B$6:$BE$43,'RevPAR Raw Data'!AJ$1,FALSE)</f>
        <v>70.726635083680094</v>
      </c>
      <c r="AB110" s="122">
        <f>VLOOKUP($A110,'RevPAR Raw Data'!$B$6:$BE$43,'RevPAR Raw Data'!AK$1,FALSE)</f>
        <v>86.608998546703603</v>
      </c>
      <c r="AC110" s="123">
        <f>VLOOKUP($A110,'RevPAR Raw Data'!$B$6:$BE$43,'RevPAR Raw Data'!AL$1,FALSE)</f>
        <v>62.591213169277502</v>
      </c>
      <c r="AD110" s="122">
        <f>VLOOKUP($A110,'RevPAR Raw Data'!$B$6:$BE$43,'RevPAR Raw Data'!AN$1,FALSE)</f>
        <v>123.007422380763</v>
      </c>
      <c r="AE110" s="122">
        <f>VLOOKUP($A110,'RevPAR Raw Data'!$B$6:$BE$43,'RevPAR Raw Data'!AO$1,FALSE)</f>
        <v>108.112872682432</v>
      </c>
      <c r="AF110" s="123">
        <f>VLOOKUP($A110,'RevPAR Raw Data'!$B$6:$BE$43,'RevPAR Raw Data'!AP$1,FALSE)</f>
        <v>115.56014753159801</v>
      </c>
      <c r="AG110" s="124">
        <f>VLOOKUP($A110,'RevPAR Raw Data'!$B$6:$BE$43,'RevPAR Raw Data'!AR$1,FALSE)</f>
        <v>77.771418168049706</v>
      </c>
    </row>
    <row r="111" spans="1:33" x14ac:dyDescent="0.2">
      <c r="A111" s="101" t="s">
        <v>121</v>
      </c>
      <c r="B111" s="89">
        <f>(VLOOKUP($A110,'Occupancy Raw Data'!$B$8:$BE$51,'Occupancy Raw Data'!AT$3,FALSE))/100</f>
        <v>8.8965586019581308E-2</v>
      </c>
      <c r="C111" s="90">
        <f>(VLOOKUP($A110,'Occupancy Raw Data'!$B$8:$BE$51,'Occupancy Raw Data'!AU$3,FALSE))/100</f>
        <v>5.3844089807610594E-2</v>
      </c>
      <c r="D111" s="90">
        <f>(VLOOKUP($A110,'Occupancy Raw Data'!$B$8:$BE$51,'Occupancy Raw Data'!AV$3,FALSE))/100</f>
        <v>9.9963896688072096E-2</v>
      </c>
      <c r="E111" s="90">
        <f>(VLOOKUP($A110,'Occupancy Raw Data'!$B$8:$BE$51,'Occupancy Raw Data'!AW$3,FALSE))/100</f>
        <v>0.10505197020085699</v>
      </c>
      <c r="F111" s="90">
        <f>(VLOOKUP($A110,'Occupancy Raw Data'!$B$8:$BE$51,'Occupancy Raw Data'!AX$3,FALSE))/100</f>
        <v>9.0734380715186094E-2</v>
      </c>
      <c r="G111" s="90">
        <f>(VLOOKUP($A110,'Occupancy Raw Data'!$B$8:$BE$51,'Occupancy Raw Data'!AY$3,FALSE))/100</f>
        <v>8.84069859910806E-2</v>
      </c>
      <c r="H111" s="91">
        <f>(VLOOKUP($A110,'Occupancy Raw Data'!$B$8:$BE$51,'Occupancy Raw Data'!BA$3,FALSE))/100</f>
        <v>0.107831692121693</v>
      </c>
      <c r="I111" s="91">
        <f>(VLOOKUP($A110,'Occupancy Raw Data'!$B$8:$BE$51,'Occupancy Raw Data'!BB$3,FALSE))/100</f>
        <v>6.7375906816098396E-2</v>
      </c>
      <c r="J111" s="90">
        <f>(VLOOKUP($A110,'Occupancy Raw Data'!$B$8:$BE$51,'Occupancy Raw Data'!BC$3,FALSE))/100</f>
        <v>8.7966434426501705E-2</v>
      </c>
      <c r="K111" s="92">
        <f>(VLOOKUP($A110,'Occupancy Raw Data'!$B$8:$BE$51,'Occupancy Raw Data'!BE$3,FALSE))/100</f>
        <v>8.8468227406109309E-2</v>
      </c>
      <c r="M111" s="89">
        <f>(VLOOKUP($A110,'ADR Raw Data'!$B$6:$BE$49,'ADR Raw Data'!AT$1,FALSE))/100</f>
        <v>-4.9451804292067999E-3</v>
      </c>
      <c r="N111" s="90">
        <f>(VLOOKUP($A110,'ADR Raw Data'!$B$6:$BE$49,'ADR Raw Data'!AU$1,FALSE))/100</f>
        <v>-6.05219021053906E-3</v>
      </c>
      <c r="O111" s="90">
        <f>(VLOOKUP($A110,'ADR Raw Data'!$B$6:$BE$49,'ADR Raw Data'!AV$1,FALSE))/100</f>
        <v>3.1080315087709299E-2</v>
      </c>
      <c r="P111" s="90">
        <f>(VLOOKUP($A110,'ADR Raw Data'!$B$6:$BE$49,'ADR Raw Data'!AW$1,FALSE))/100</f>
        <v>2.3789692892452998E-2</v>
      </c>
      <c r="Q111" s="90">
        <f>(VLOOKUP($A110,'ADR Raw Data'!$B$6:$BE$49,'ADR Raw Data'!AX$1,FALSE))/100</f>
        <v>3.8169050464813797E-3</v>
      </c>
      <c r="R111" s="90">
        <f>(VLOOKUP($A110,'ADR Raw Data'!$B$6:$BE$49,'ADR Raw Data'!AY$1,FALSE))/100</f>
        <v>1.11023857103556E-2</v>
      </c>
      <c r="S111" s="91">
        <f>(VLOOKUP($A110,'ADR Raw Data'!$B$6:$BE$49,'ADR Raw Data'!BA$1,FALSE))/100</f>
        <v>5.9525416877536604E-2</v>
      </c>
      <c r="T111" s="91">
        <f>(VLOOKUP($A110,'ADR Raw Data'!$B$6:$BE$49,'ADR Raw Data'!BB$1,FALSE))/100</f>
        <v>5.48805501997712E-2</v>
      </c>
      <c r="U111" s="90">
        <f>(VLOOKUP($A110,'ADR Raw Data'!$B$6:$BE$49,'ADR Raw Data'!BC$1,FALSE))/100</f>
        <v>5.78544020534872E-2</v>
      </c>
      <c r="V111" s="92">
        <f>(VLOOKUP($A110,'ADR Raw Data'!$B$6:$BE$49,'ADR Raw Data'!BE$1,FALSE))/100</f>
        <v>3.0730862847710497E-2</v>
      </c>
      <c r="X111" s="89">
        <f>(VLOOKUP($A110,'RevPAR Raw Data'!$B$6:$BE$49,'RevPAR Raw Data'!AT$1,FALSE))/100</f>
        <v>8.3580454715517491E-2</v>
      </c>
      <c r="Y111" s="90">
        <f>(VLOOKUP($A110,'RevPAR Raw Data'!$B$6:$BE$49,'RevPAR Raw Data'!AU$1,FALSE))/100</f>
        <v>4.7466024923842595E-2</v>
      </c>
      <c r="Z111" s="90">
        <f>(VLOOKUP($A110,'RevPAR Raw Data'!$B$6:$BE$49,'RevPAR Raw Data'!AV$1,FALSE))/100</f>
        <v>0.13415112118224201</v>
      </c>
      <c r="AA111" s="90">
        <f>(VLOOKUP($A110,'RevPAR Raw Data'!$B$6:$BE$49,'RevPAR Raw Data'!AW$1,FALSE))/100</f>
        <v>0.131340817202136</v>
      </c>
      <c r="AB111" s="90">
        <f>(VLOOKUP($A110,'RevPAR Raw Data'!$B$6:$BE$49,'RevPAR Raw Data'!AX$1,FALSE))/100</f>
        <v>9.4897610277308697E-2</v>
      </c>
      <c r="AC111" s="90">
        <f>(VLOOKUP($A110,'RevPAR Raw Data'!$B$6:$BE$49,'RevPAR Raw Data'!AY$1,FALSE))/100</f>
        <v>0.100490900159399</v>
      </c>
      <c r="AD111" s="91">
        <f>(VLOOKUP($A110,'RevPAR Raw Data'!$B$6:$BE$49,'RevPAR Raw Data'!BA$1,FALSE))/100</f>
        <v>0.173775835425384</v>
      </c>
      <c r="AE111" s="91">
        <f>(VLOOKUP($A110,'RevPAR Raw Data'!$B$6:$BE$49,'RevPAR Raw Data'!BB$1,FALSE))/100</f>
        <v>0.12595408385214499</v>
      </c>
      <c r="AF111" s="90">
        <f>(VLOOKUP($A110,'RevPAR Raw Data'!$B$6:$BE$49,'RevPAR Raw Data'!BC$1,FALSE))/100</f>
        <v>0.150910081944511</v>
      </c>
      <c r="AG111" s="92">
        <f>(VLOOKUP($A110,'RevPAR Raw Data'!$B$6:$BE$49,'RevPAR Raw Data'!BE$1,FALSE))/100</f>
        <v>0.12191779521661701</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0.45390763765541697</v>
      </c>
      <c r="C113" s="118">
        <f>(VLOOKUP($A113,'Occupancy Raw Data'!$B$8:$BE$45,'Occupancy Raw Data'!AH$3,FALSE))/100</f>
        <v>0.57930728241563001</v>
      </c>
      <c r="D113" s="118">
        <f>(VLOOKUP($A113,'Occupancy Raw Data'!$B$8:$BE$45,'Occupancy Raw Data'!AI$3,FALSE))/100</f>
        <v>0.67349023090586102</v>
      </c>
      <c r="E113" s="118">
        <f>(VLOOKUP($A113,'Occupancy Raw Data'!$B$8:$BE$45,'Occupancy Raw Data'!AJ$3,FALSE))/100</f>
        <v>0.7822824156305499</v>
      </c>
      <c r="F113" s="118">
        <f>(VLOOKUP($A113,'Occupancy Raw Data'!$B$8:$BE$45,'Occupancy Raw Data'!AK$3,FALSE))/100</f>
        <v>0.74249555950266399</v>
      </c>
      <c r="G113" s="119">
        <f>(VLOOKUP($A113,'Occupancy Raw Data'!$B$8:$BE$45,'Occupancy Raw Data'!AL$3,FALSE))/100</f>
        <v>0.64629662522202391</v>
      </c>
      <c r="H113" s="99">
        <f>(VLOOKUP($A113,'Occupancy Raw Data'!$B$8:$BE$45,'Occupancy Raw Data'!AN$3,FALSE))/100</f>
        <v>0.75910301953818804</v>
      </c>
      <c r="I113" s="99">
        <f>(VLOOKUP($A113,'Occupancy Raw Data'!$B$8:$BE$45,'Occupancy Raw Data'!AO$3,FALSE))/100</f>
        <v>0.69267317939609196</v>
      </c>
      <c r="J113" s="119">
        <f>(VLOOKUP($A113,'Occupancy Raw Data'!$B$8:$BE$45,'Occupancy Raw Data'!AP$3,FALSE))/100</f>
        <v>0.72588809946713995</v>
      </c>
      <c r="K113" s="120">
        <f>(VLOOKUP($A113,'Occupancy Raw Data'!$B$8:$BE$45,'Occupancy Raw Data'!AR$3,FALSE))/100</f>
        <v>0.66903704643491391</v>
      </c>
      <c r="M113" s="121">
        <f>VLOOKUP($A113,'ADR Raw Data'!$B$6:$BE$43,'ADR Raw Data'!AG$1,FALSE)</f>
        <v>100.550149677166</v>
      </c>
      <c r="N113" s="122">
        <f>VLOOKUP($A113,'ADR Raw Data'!$B$6:$BE$43,'ADR Raw Data'!AH$1,FALSE)</f>
        <v>107.559306300781</v>
      </c>
      <c r="O113" s="122">
        <f>VLOOKUP($A113,'ADR Raw Data'!$B$6:$BE$43,'ADR Raw Data'!AI$1,FALSE)</f>
        <v>116.83471945671501</v>
      </c>
      <c r="P113" s="122">
        <f>VLOOKUP($A113,'ADR Raw Data'!$B$6:$BE$43,'ADR Raw Data'!AJ$1,FALSE)</f>
        <v>144.42430095930001</v>
      </c>
      <c r="Q113" s="122">
        <f>VLOOKUP($A113,'ADR Raw Data'!$B$6:$BE$43,'ADR Raw Data'!AK$1,FALSE)</f>
        <v>143.973359248848</v>
      </c>
      <c r="R113" s="123">
        <f>VLOOKUP($A113,'ADR Raw Data'!$B$6:$BE$43,'ADR Raw Data'!AL$1,FALSE)</f>
        <v>125.79907355749999</v>
      </c>
      <c r="S113" s="122">
        <f>VLOOKUP($A113,'ADR Raw Data'!$B$6:$BE$43,'ADR Raw Data'!AN$1,FALSE)</f>
        <v>153.77233109096201</v>
      </c>
      <c r="T113" s="122">
        <f>VLOOKUP($A113,'ADR Raw Data'!$B$6:$BE$43,'ADR Raw Data'!AO$1,FALSE)</f>
        <v>133.57954356048401</v>
      </c>
      <c r="U113" s="123">
        <f>VLOOKUP($A113,'ADR Raw Data'!$B$6:$BE$43,'ADR Raw Data'!AP$1,FALSE)</f>
        <v>144.13792438979601</v>
      </c>
      <c r="V113" s="124">
        <f>VLOOKUP($A113,'ADR Raw Data'!$B$6:$BE$43,'ADR Raw Data'!AR$1,FALSE)</f>
        <v>131.48398342609499</v>
      </c>
      <c r="X113" s="121">
        <f>VLOOKUP($A113,'RevPAR Raw Data'!$B$6:$BE$43,'RevPAR Raw Data'!AG$1,FALSE)</f>
        <v>45.640480905861402</v>
      </c>
      <c r="Y113" s="122">
        <f>VLOOKUP($A113,'RevPAR Raw Data'!$B$6:$BE$43,'RevPAR Raw Data'!AH$1,FALSE)</f>
        <v>62.309889431616298</v>
      </c>
      <c r="Z113" s="122">
        <f>VLOOKUP($A113,'RevPAR Raw Data'!$B$6:$BE$43,'RevPAR Raw Data'!AI$1,FALSE)</f>
        <v>78.687042184724604</v>
      </c>
      <c r="AA113" s="122">
        <f>VLOOKUP($A113,'RevPAR Raw Data'!$B$6:$BE$43,'RevPAR Raw Data'!AJ$1,FALSE)</f>
        <v>112.980591030195</v>
      </c>
      <c r="AB113" s="122">
        <f>VLOOKUP($A113,'RevPAR Raw Data'!$B$6:$BE$43,'RevPAR Raw Data'!AK$1,FALSE)</f>
        <v>106.89957992895199</v>
      </c>
      <c r="AC113" s="123">
        <f>VLOOKUP($A113,'RevPAR Raw Data'!$B$6:$BE$43,'RevPAR Raw Data'!AL$1,FALSE)</f>
        <v>81.303516696269895</v>
      </c>
      <c r="AD113" s="122">
        <f>VLOOKUP($A113,'RevPAR Raw Data'!$B$6:$BE$43,'RevPAR Raw Data'!AN$1,FALSE)</f>
        <v>116.729040852575</v>
      </c>
      <c r="AE113" s="122">
        <f>VLOOKUP($A113,'RevPAR Raw Data'!$B$6:$BE$43,'RevPAR Raw Data'!AO$1,FALSE)</f>
        <v>92.526967140319698</v>
      </c>
      <c r="AF113" s="123">
        <f>VLOOKUP($A113,'RevPAR Raw Data'!$B$6:$BE$43,'RevPAR Raw Data'!AP$1,FALSE)</f>
        <v>104.62800399644701</v>
      </c>
      <c r="AG113" s="124">
        <f>VLOOKUP($A113,'RevPAR Raw Data'!$B$6:$BE$43,'RevPAR Raw Data'!AR$1,FALSE)</f>
        <v>87.9676559248921</v>
      </c>
    </row>
    <row r="114" spans="1:33" x14ac:dyDescent="0.2">
      <c r="A114" s="101" t="s">
        <v>121</v>
      </c>
      <c r="B114" s="89">
        <f>(VLOOKUP($A113,'Occupancy Raw Data'!$B$8:$BE$51,'Occupancy Raw Data'!AT$3,FALSE))/100</f>
        <v>-3.7801906977231799E-2</v>
      </c>
      <c r="C114" s="90">
        <f>(VLOOKUP($A113,'Occupancy Raw Data'!$B$8:$BE$51,'Occupancy Raw Data'!AU$3,FALSE))/100</f>
        <v>-7.7756616466896397E-2</v>
      </c>
      <c r="D114" s="90">
        <f>(VLOOKUP($A113,'Occupancy Raw Data'!$B$8:$BE$51,'Occupancy Raw Data'!AV$3,FALSE))/100</f>
        <v>-4.1571594480120204E-2</v>
      </c>
      <c r="E114" s="90">
        <f>(VLOOKUP($A113,'Occupancy Raw Data'!$B$8:$BE$51,'Occupancy Raw Data'!AW$3,FALSE))/100</f>
        <v>6.4292797016868297E-2</v>
      </c>
      <c r="F114" s="90">
        <f>(VLOOKUP($A113,'Occupancy Raw Data'!$B$8:$BE$51,'Occupancy Raw Data'!AX$3,FALSE))/100</f>
        <v>2.6355088687767099E-2</v>
      </c>
      <c r="G114" s="90">
        <f>(VLOOKUP($A113,'Occupancy Raw Data'!$B$8:$BE$51,'Occupancy Raw Data'!AY$3,FALSE))/100</f>
        <v>-9.0661291569905707E-3</v>
      </c>
      <c r="H114" s="91">
        <f>(VLOOKUP($A113,'Occupancy Raw Data'!$B$8:$BE$51,'Occupancy Raw Data'!BA$3,FALSE))/100</f>
        <v>4.7790821095499106E-2</v>
      </c>
      <c r="I114" s="91">
        <f>(VLOOKUP($A113,'Occupancy Raw Data'!$B$8:$BE$51,'Occupancy Raw Data'!BB$3,FALSE))/100</f>
        <v>-8.1510543575859899E-3</v>
      </c>
      <c r="J114" s="90">
        <f>(VLOOKUP($A113,'Occupancy Raw Data'!$B$8:$BE$51,'Occupancy Raw Data'!BC$3,FALSE))/100</f>
        <v>2.0333243324664099E-2</v>
      </c>
      <c r="K114" s="92">
        <f>(VLOOKUP($A113,'Occupancy Raw Data'!$B$8:$BE$51,'Occupancy Raw Data'!BE$3,FALSE))/100</f>
        <v>-1.3536340819674702E-4</v>
      </c>
      <c r="M114" s="89">
        <f>(VLOOKUP($A113,'ADR Raw Data'!$B$6:$BE$49,'ADR Raw Data'!AT$1,FALSE))/100</f>
        <v>1.539408642013E-2</v>
      </c>
      <c r="N114" s="90">
        <f>(VLOOKUP($A113,'ADR Raw Data'!$B$6:$BE$49,'ADR Raw Data'!AU$1,FALSE))/100</f>
        <v>-1.3758502790401299E-2</v>
      </c>
      <c r="O114" s="90">
        <f>(VLOOKUP($A113,'ADR Raw Data'!$B$6:$BE$49,'ADR Raw Data'!AV$1,FALSE))/100</f>
        <v>2.33955545813243E-2</v>
      </c>
      <c r="P114" s="90">
        <f>(VLOOKUP($A113,'ADR Raw Data'!$B$6:$BE$49,'ADR Raw Data'!AW$1,FALSE))/100</f>
        <v>0.18254000272020199</v>
      </c>
      <c r="Q114" s="90">
        <f>(VLOOKUP($A113,'ADR Raw Data'!$B$6:$BE$49,'ADR Raw Data'!AX$1,FALSE))/100</f>
        <v>7.1623380319894098E-2</v>
      </c>
      <c r="R114" s="90">
        <f>(VLOOKUP($A113,'ADR Raw Data'!$B$6:$BE$49,'ADR Raw Data'!AY$1,FALSE))/100</f>
        <v>7.2778435733176106E-2</v>
      </c>
      <c r="S114" s="91">
        <f>(VLOOKUP($A113,'ADR Raw Data'!$B$6:$BE$49,'ADR Raw Data'!BA$1,FALSE))/100</f>
        <v>8.9472651007100307E-2</v>
      </c>
      <c r="T114" s="91">
        <f>(VLOOKUP($A113,'ADR Raw Data'!$B$6:$BE$49,'ADR Raw Data'!BB$1,FALSE))/100</f>
        <v>2.3459173212121098E-2</v>
      </c>
      <c r="U114" s="90">
        <f>(VLOOKUP($A113,'ADR Raw Data'!$B$6:$BE$49,'ADR Raw Data'!BC$1,FALSE))/100</f>
        <v>6.0396921419503605E-2</v>
      </c>
      <c r="V114" s="92">
        <f>(VLOOKUP($A113,'ADR Raw Data'!$B$6:$BE$49,'ADR Raw Data'!BE$1,FALSE))/100</f>
        <v>6.9547376909240802E-2</v>
      </c>
      <c r="X114" s="89">
        <f>(VLOOKUP($A113,'RevPAR Raw Data'!$B$6:$BE$49,'RevPAR Raw Data'!AT$1,FALSE))/100</f>
        <v>-2.2989746379955E-2</v>
      </c>
      <c r="Y114" s="90">
        <f>(VLOOKUP($A113,'RevPAR Raw Data'!$B$6:$BE$49,'RevPAR Raw Data'!AU$1,FALSE))/100</f>
        <v>-9.0445304632665813E-2</v>
      </c>
      <c r="Z114" s="90">
        <f>(VLOOKUP($A113,'RevPAR Raw Data'!$B$6:$BE$49,'RevPAR Raw Data'!AV$1,FALSE))/100</f>
        <v>-1.9148630406488201E-2</v>
      </c>
      <c r="AA114" s="90">
        <f>(VLOOKUP($A113,'RevPAR Raw Data'!$B$6:$BE$49,'RevPAR Raw Data'!AW$1,FALSE))/100</f>
        <v>0.25856880707941898</v>
      </c>
      <c r="AB114" s="90">
        <f>(VLOOKUP($A113,'RevPAR Raw Data'!$B$6:$BE$49,'RevPAR Raw Data'!AX$1,FALSE))/100</f>
        <v>9.9866109548109788E-2</v>
      </c>
      <c r="AC114" s="90">
        <f>(VLOOKUP($A113,'RevPAR Raw Data'!$B$6:$BE$49,'RevPAR Raw Data'!AY$1,FALSE))/100</f>
        <v>6.30524878779848E-2</v>
      </c>
      <c r="AD114" s="91">
        <f>(VLOOKUP($A113,'RevPAR Raw Data'!$B$6:$BE$49,'RevPAR Raw Data'!BA$1,FALSE))/100</f>
        <v>0.14153944355981898</v>
      </c>
      <c r="AE114" s="91">
        <f>(VLOOKUP($A113,'RevPAR Raw Data'!$B$6:$BE$49,'RevPAR Raw Data'!BB$1,FALSE))/100</f>
        <v>1.51169018584991E-2</v>
      </c>
      <c r="AF114" s="90">
        <f>(VLOOKUP($A113,'RevPAR Raw Data'!$B$6:$BE$49,'RevPAR Raw Data'!BC$1,FALSE))/100</f>
        <v>8.1958230043451097E-2</v>
      </c>
      <c r="AG114" s="92">
        <f>(VLOOKUP($A113,'RevPAR Raw Data'!$B$6:$BE$49,'RevPAR Raw Data'!BE$1,FALSE))/100</f>
        <v>6.9402599331074497E-2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0.469760063454293</v>
      </c>
      <c r="C116" s="118">
        <f>(VLOOKUP($A116,'Occupancy Raw Data'!$B$8:$BE$45,'Occupancy Raw Data'!AH$3,FALSE))/100</f>
        <v>0.59562760261748904</v>
      </c>
      <c r="D116" s="118">
        <f>(VLOOKUP($A116,'Occupancy Raw Data'!$B$8:$BE$45,'Occupancy Raw Data'!AI$3,FALSE))/100</f>
        <v>0.64971247273448296</v>
      </c>
      <c r="E116" s="118">
        <f>(VLOOKUP($A116,'Occupancy Raw Data'!$B$8:$BE$45,'Occupancy Raw Data'!AJ$3,FALSE))/100</f>
        <v>0.65625619670830804</v>
      </c>
      <c r="F116" s="118">
        <f>(VLOOKUP($A116,'Occupancy Raw Data'!$B$8:$BE$45,'Occupancy Raw Data'!AK$3,FALSE))/100</f>
        <v>0.72330240821160596</v>
      </c>
      <c r="G116" s="119">
        <f>(VLOOKUP($A116,'Occupancy Raw Data'!$B$8:$BE$45,'Occupancy Raw Data'!AL$3,FALSE))/100</f>
        <v>0.61902686425231701</v>
      </c>
      <c r="H116" s="99">
        <f>(VLOOKUP($A116,'Occupancy Raw Data'!$B$8:$BE$45,'Occupancy Raw Data'!AN$3,FALSE))/100</f>
        <v>0.87110146071851502</v>
      </c>
      <c r="I116" s="99">
        <f>(VLOOKUP($A116,'Occupancy Raw Data'!$B$8:$BE$45,'Occupancy Raw Data'!AO$3,FALSE))/100</f>
        <v>0.84336754836162597</v>
      </c>
      <c r="J116" s="119">
        <f>(VLOOKUP($A116,'Occupancy Raw Data'!$B$8:$BE$45,'Occupancy Raw Data'!AP$3,FALSE))/100</f>
        <v>0.85723450454007089</v>
      </c>
      <c r="K116" s="120">
        <f>(VLOOKUP($A116,'Occupancy Raw Data'!$B$8:$BE$45,'Occupancy Raw Data'!AR$3,FALSE))/100</f>
        <v>0.68726321741588903</v>
      </c>
      <c r="M116" s="121">
        <f>VLOOKUP($A116,'ADR Raw Data'!$B$6:$BE$43,'ADR Raw Data'!AG$1,FALSE)</f>
        <v>146.50600886449899</v>
      </c>
      <c r="N116" s="122">
        <f>VLOOKUP($A116,'ADR Raw Data'!$B$6:$BE$43,'ADR Raw Data'!AH$1,FALSE)</f>
        <v>150.060481897627</v>
      </c>
      <c r="O116" s="122">
        <f>VLOOKUP($A116,'ADR Raw Data'!$B$6:$BE$43,'ADR Raw Data'!AI$1,FALSE)</f>
        <v>152.701845719517</v>
      </c>
      <c r="P116" s="122">
        <f>VLOOKUP($A116,'ADR Raw Data'!$B$6:$BE$43,'ADR Raw Data'!AJ$1,FALSE)</f>
        <v>155.076941380873</v>
      </c>
      <c r="Q116" s="122">
        <f>VLOOKUP($A116,'ADR Raw Data'!$B$6:$BE$43,'ADR Raw Data'!AK$1,FALSE)</f>
        <v>192.92072934434</v>
      </c>
      <c r="R116" s="123">
        <f>VLOOKUP($A116,'ADR Raw Data'!$B$6:$BE$43,'ADR Raw Data'!AL$1,FALSE)</f>
        <v>161.19064360238099</v>
      </c>
      <c r="S116" s="122">
        <f>VLOOKUP($A116,'ADR Raw Data'!$B$6:$BE$43,'ADR Raw Data'!AN$1,FALSE)</f>
        <v>304.40719181962299</v>
      </c>
      <c r="T116" s="122">
        <f>VLOOKUP($A116,'ADR Raw Data'!$B$6:$BE$43,'ADR Raw Data'!AO$1,FALSE)</f>
        <v>311.826183733177</v>
      </c>
      <c r="U116" s="123">
        <f>VLOOKUP($A116,'ADR Raw Data'!$B$6:$BE$43,'ADR Raw Data'!AP$1,FALSE)</f>
        <v>308.05668153819499</v>
      </c>
      <c r="V116" s="124">
        <f>VLOOKUP($A116,'ADR Raw Data'!$B$6:$BE$43,'ADR Raw Data'!AR$1,FALSE)</f>
        <v>213.666319702984</v>
      </c>
      <c r="X116" s="121">
        <f>VLOOKUP($A116,'RevPAR Raw Data'!$B$6:$BE$43,'RevPAR Raw Data'!AG$1,FALSE)</f>
        <v>68.822672020622605</v>
      </c>
      <c r="Y116" s="122">
        <f>VLOOKUP($A116,'RevPAR Raw Data'!$B$6:$BE$43,'RevPAR Raw Data'!AH$1,FALSE)</f>
        <v>89.380165080309297</v>
      </c>
      <c r="Z116" s="122">
        <f>VLOOKUP($A116,'RevPAR Raw Data'!$B$6:$BE$43,'RevPAR Raw Data'!AI$1,FALSE)</f>
        <v>99.212293773547401</v>
      </c>
      <c r="AA116" s="122">
        <f>VLOOKUP($A116,'RevPAR Raw Data'!$B$6:$BE$43,'RevPAR Raw Data'!AJ$1,FALSE)</f>
        <v>101.770203747769</v>
      </c>
      <c r="AB116" s="122">
        <f>VLOOKUP($A116,'RevPAR Raw Data'!$B$6:$BE$43,'RevPAR Raw Data'!AK$1,FALSE)</f>
        <v>139.54002812870101</v>
      </c>
      <c r="AC116" s="123">
        <f>VLOOKUP($A116,'RevPAR Raw Data'!$B$6:$BE$43,'RevPAR Raw Data'!AL$1,FALSE)</f>
        <v>99.781338655994901</v>
      </c>
      <c r="AD116" s="122">
        <f>VLOOKUP($A116,'RevPAR Raw Data'!$B$6:$BE$43,'RevPAR Raw Data'!AN$1,FALSE)</f>
        <v>265.16954944729503</v>
      </c>
      <c r="AE116" s="122">
        <f>VLOOKUP($A116,'RevPAR Raw Data'!$B$6:$BE$43,'RevPAR Raw Data'!AO$1,FALSE)</f>
        <v>262.98408409001098</v>
      </c>
      <c r="AF116" s="123">
        <f>VLOOKUP($A116,'RevPAR Raw Data'!$B$6:$BE$43,'RevPAR Raw Data'!AP$1,FALSE)</f>
        <v>264.07681676865298</v>
      </c>
      <c r="AG116" s="124">
        <f>VLOOKUP($A116,'RevPAR Raw Data'!$B$6:$BE$43,'RevPAR Raw Data'!AR$1,FALSE)</f>
        <v>146.845002332485</v>
      </c>
    </row>
    <row r="117" spans="1:33" x14ac:dyDescent="0.2">
      <c r="A117" s="101" t="s">
        <v>121</v>
      </c>
      <c r="B117" s="89">
        <f>(VLOOKUP($A116,'Occupancy Raw Data'!$B$8:$BE$51,'Occupancy Raw Data'!AT$3,FALSE))/100</f>
        <v>-1.8767986987468E-2</v>
      </c>
      <c r="C117" s="90">
        <f>(VLOOKUP($A116,'Occupancy Raw Data'!$B$8:$BE$51,'Occupancy Raw Data'!AU$3,FALSE))/100</f>
        <v>-4.6723081328848899E-2</v>
      </c>
      <c r="D117" s="90">
        <f>(VLOOKUP($A116,'Occupancy Raw Data'!$B$8:$BE$51,'Occupancy Raw Data'!AV$3,FALSE))/100</f>
        <v>-4.0433706885050498E-2</v>
      </c>
      <c r="E117" s="90">
        <f>(VLOOKUP($A116,'Occupancy Raw Data'!$B$8:$BE$51,'Occupancy Raw Data'!AW$3,FALSE))/100</f>
        <v>-9.2664150750564001E-2</v>
      </c>
      <c r="F117" s="90">
        <f>(VLOOKUP($A116,'Occupancy Raw Data'!$B$8:$BE$51,'Occupancy Raw Data'!AX$3,FALSE))/100</f>
        <v>-4.6702038146965101E-2</v>
      </c>
      <c r="G117" s="90">
        <f>(VLOOKUP($A116,'Occupancy Raw Data'!$B$8:$BE$51,'Occupancy Raw Data'!AY$3,FALSE))/100</f>
        <v>-5.1349594629690805E-2</v>
      </c>
      <c r="H117" s="91">
        <f>(VLOOKUP($A116,'Occupancy Raw Data'!$B$8:$BE$51,'Occupancy Raw Data'!BA$3,FALSE))/100</f>
        <v>3.0723522712217299E-2</v>
      </c>
      <c r="I117" s="91">
        <f>(VLOOKUP($A116,'Occupancy Raw Data'!$B$8:$BE$51,'Occupancy Raw Data'!BB$3,FALSE))/100</f>
        <v>1.3968281622566102E-2</v>
      </c>
      <c r="J117" s="90">
        <f>(VLOOKUP($A116,'Occupancy Raw Data'!$B$8:$BE$51,'Occupancy Raw Data'!BC$3,FALSE))/100</f>
        <v>2.24127801863662E-2</v>
      </c>
      <c r="K117" s="92">
        <f>(VLOOKUP($A116,'Occupancy Raw Data'!$B$8:$BE$51,'Occupancy Raw Data'!BE$3,FALSE))/100</f>
        <v>-2.6057802384781403E-2</v>
      </c>
      <c r="M117" s="89">
        <f>(VLOOKUP($A116,'ADR Raw Data'!$B$6:$BE$49,'ADR Raw Data'!AT$1,FALSE))/100</f>
        <v>-2.6455917559736801E-2</v>
      </c>
      <c r="N117" s="90">
        <f>(VLOOKUP($A116,'ADR Raw Data'!$B$6:$BE$49,'ADR Raw Data'!AU$1,FALSE))/100</f>
        <v>2.4551712476086701E-2</v>
      </c>
      <c r="O117" s="90">
        <f>(VLOOKUP($A116,'ADR Raw Data'!$B$6:$BE$49,'ADR Raw Data'!AV$1,FALSE))/100</f>
        <v>2.4030962032650201E-2</v>
      </c>
      <c r="P117" s="90">
        <f>(VLOOKUP($A116,'ADR Raw Data'!$B$6:$BE$49,'ADR Raw Data'!AW$1,FALSE))/100</f>
        <v>-9.9060744796685696E-3</v>
      </c>
      <c r="Q117" s="90">
        <f>(VLOOKUP($A116,'ADR Raw Data'!$B$6:$BE$49,'ADR Raw Data'!AX$1,FALSE))/100</f>
        <v>1.53255723635297E-2</v>
      </c>
      <c r="R117" s="90">
        <f>(VLOOKUP($A116,'ADR Raw Data'!$B$6:$BE$49,'ADR Raw Data'!AY$1,FALSE))/100</f>
        <v>7.5361451906218501E-3</v>
      </c>
      <c r="S117" s="91">
        <f>(VLOOKUP($A116,'ADR Raw Data'!$B$6:$BE$49,'ADR Raw Data'!BA$1,FALSE))/100</f>
        <v>-2.06644571770273E-2</v>
      </c>
      <c r="T117" s="91">
        <f>(VLOOKUP($A116,'ADR Raw Data'!$B$6:$BE$49,'ADR Raw Data'!BB$1,FALSE))/100</f>
        <v>-9.8605385985282394E-3</v>
      </c>
      <c r="U117" s="90">
        <f>(VLOOKUP($A116,'ADR Raw Data'!$B$6:$BE$49,'ADR Raw Data'!BC$1,FALSE))/100</f>
        <v>-1.53673633940204E-2</v>
      </c>
      <c r="V117" s="92">
        <f>(VLOOKUP($A116,'ADR Raw Data'!$B$6:$BE$49,'ADR Raw Data'!BE$1,FALSE))/100</f>
        <v>8.4084884335341396E-3</v>
      </c>
      <c r="X117" s="89">
        <f>(VLOOKUP($A116,'RevPAR Raw Data'!$B$6:$BE$49,'RevPAR Raw Data'!AT$1,FALSE))/100</f>
        <v>-4.4727380230702198E-2</v>
      </c>
      <c r="Y117" s="90">
        <f>(VLOOKUP($A116,'RevPAR Raw Data'!$B$6:$BE$49,'RevPAR Raw Data'!AU$1,FALSE))/100</f>
        <v>-2.3318500511544903E-2</v>
      </c>
      <c r="Z117" s="90">
        <f>(VLOOKUP($A116,'RevPAR Raw Data'!$B$6:$BE$49,'RevPAR Raw Data'!AV$1,FALSE))/100</f>
        <v>-1.7374405727394199E-2</v>
      </c>
      <c r="AA117" s="90">
        <f>(VLOOKUP($A116,'RevPAR Raw Data'!$B$6:$BE$49,'RevPAR Raw Data'!AW$1,FALSE))/100</f>
        <v>-0.101652287251302</v>
      </c>
      <c r="AB117" s="90">
        <f>(VLOOKUP($A116,'RevPAR Raw Data'!$B$6:$BE$49,'RevPAR Raw Data'!AX$1,FALSE))/100</f>
        <v>-3.20922012485809E-2</v>
      </c>
      <c r="AC117" s="90">
        <f>(VLOOKUP($A116,'RevPAR Raw Data'!$B$6:$BE$49,'RevPAR Raw Data'!AY$1,FALSE))/100</f>
        <v>-4.4200427439677802E-2</v>
      </c>
      <c r="AD117" s="91">
        <f>(VLOOKUP($A116,'RevPAR Raw Data'!$B$6:$BE$49,'RevPAR Raw Data'!BA$1,FALSE))/100</f>
        <v>9.4241806157759206E-3</v>
      </c>
      <c r="AE117" s="91">
        <f>(VLOOKUP($A116,'RevPAR Raw Data'!$B$6:$BE$49,'RevPAR Raw Data'!BB$1,FALSE))/100</f>
        <v>3.9700082439434797E-3</v>
      </c>
      <c r="AF117" s="90">
        <f>(VLOOKUP($A116,'RevPAR Raw Data'!$B$6:$BE$49,'RevPAR Raw Data'!BC$1,FALSE))/100</f>
        <v>6.7009914545516506E-3</v>
      </c>
      <c r="AG117" s="92">
        <f>(VLOOKUP($A116,'RevPAR Raw Data'!$B$6:$BE$49,'RevPAR Raw Data'!BE$1,FALSE))/100</f>
        <v>-1.78684206812031E-2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0.47311117295116101</v>
      </c>
      <c r="C119" s="118">
        <f>(VLOOKUP($A119,'Occupancy Raw Data'!$B$8:$BE$45,'Occupancy Raw Data'!AH$3,FALSE))/100</f>
        <v>0.62362599137331198</v>
      </c>
      <c r="D119" s="118">
        <f>(VLOOKUP($A119,'Occupancy Raw Data'!$B$8:$BE$45,'Occupancy Raw Data'!AI$3,FALSE))/100</f>
        <v>0.67023792959510198</v>
      </c>
      <c r="E119" s="118">
        <f>(VLOOKUP($A119,'Occupancy Raw Data'!$B$8:$BE$45,'Occupancy Raw Data'!AJ$3,FALSE))/100</f>
        <v>0.67058577988033907</v>
      </c>
      <c r="F119" s="118">
        <f>(VLOOKUP($A119,'Occupancy Raw Data'!$B$8:$BE$45,'Occupancy Raw Data'!AK$3,FALSE))/100</f>
        <v>0.65745358825159306</v>
      </c>
      <c r="G119" s="119">
        <f>(VLOOKUP($A119,'Occupancy Raw Data'!$B$8:$BE$45,'Occupancy Raw Data'!AL$3,FALSE))/100</f>
        <v>0.61903603403214102</v>
      </c>
      <c r="H119" s="99">
        <f>(VLOOKUP($A119,'Occupancy Raw Data'!$B$8:$BE$45,'Occupancy Raw Data'!AN$3,FALSE))/100</f>
        <v>0.72745220282626699</v>
      </c>
      <c r="I119" s="99">
        <f>(VLOOKUP($A119,'Occupancy Raw Data'!$B$8:$BE$45,'Occupancy Raw Data'!AO$3,FALSE))/100</f>
        <v>0.70047104461069498</v>
      </c>
      <c r="J119" s="119">
        <f>(VLOOKUP($A119,'Occupancy Raw Data'!$B$8:$BE$45,'Occupancy Raw Data'!AP$3,FALSE))/100</f>
        <v>0.71396162371848104</v>
      </c>
      <c r="K119" s="120">
        <f>(VLOOKUP($A119,'Occupancy Raw Data'!$B$8:$BE$45,'Occupancy Raw Data'!AR$3,FALSE))/100</f>
        <v>0.646224356176342</v>
      </c>
      <c r="M119" s="121">
        <f>VLOOKUP($A119,'ADR Raw Data'!$B$6:$BE$43,'ADR Raw Data'!AG$1,FALSE)</f>
        <v>102.93397103154101</v>
      </c>
      <c r="N119" s="122">
        <f>VLOOKUP($A119,'ADR Raw Data'!$B$6:$BE$43,'ADR Raw Data'!AH$1,FALSE)</f>
        <v>112.276157407407</v>
      </c>
      <c r="O119" s="122">
        <f>VLOOKUP($A119,'ADR Raw Data'!$B$6:$BE$43,'ADR Raw Data'!AI$1,FALSE)</f>
        <v>114.797334440523</v>
      </c>
      <c r="P119" s="122">
        <f>VLOOKUP($A119,'ADR Raw Data'!$B$6:$BE$43,'ADR Raw Data'!AJ$1,FALSE)</f>
        <v>114.61795933188</v>
      </c>
      <c r="Q119" s="122">
        <f>VLOOKUP($A119,'ADR Raw Data'!$B$6:$BE$43,'ADR Raw Data'!AK$1,FALSE)</f>
        <v>112.626451901801</v>
      </c>
      <c r="R119" s="123">
        <f>VLOOKUP($A119,'ADR Raw Data'!$B$6:$BE$43,'ADR Raw Data'!AL$1,FALSE)</f>
        <v>111.976456202207</v>
      </c>
      <c r="S119" s="122">
        <f>VLOOKUP($A119,'ADR Raw Data'!$B$6:$BE$43,'ADR Raw Data'!AN$1,FALSE)</f>
        <v>125.12265104985001</v>
      </c>
      <c r="T119" s="122">
        <f>VLOOKUP($A119,'ADR Raw Data'!$B$6:$BE$43,'ADR Raw Data'!AO$1,FALSE)</f>
        <v>123.98215931566401</v>
      </c>
      <c r="U119" s="123">
        <f>VLOOKUP($A119,'ADR Raw Data'!$B$6:$BE$43,'ADR Raw Data'!AP$1,FALSE)</f>
        <v>124.563180197443</v>
      </c>
      <c r="V119" s="124">
        <f>VLOOKUP($A119,'ADR Raw Data'!$B$6:$BE$43,'ADR Raw Data'!AR$1,FALSE)</f>
        <v>115.95939248104099</v>
      </c>
      <c r="X119" s="121">
        <f>VLOOKUP($A119,'RevPAR Raw Data'!$B$6:$BE$43,'RevPAR Raw Data'!AG$1,FALSE)</f>
        <v>48.699211771253601</v>
      </c>
      <c r="Y119" s="122">
        <f>VLOOKUP($A119,'RevPAR Raw Data'!$B$6:$BE$43,'RevPAR Raw Data'!AH$1,FALSE)</f>
        <v>70.018329970780499</v>
      </c>
      <c r="Z119" s="122">
        <f>VLOOKUP($A119,'RevPAR Raw Data'!$B$6:$BE$43,'RevPAR Raw Data'!AI$1,FALSE)</f>
        <v>76.941527758452693</v>
      </c>
      <c r="AA119" s="122">
        <f>VLOOKUP($A119,'RevPAR Raw Data'!$B$6:$BE$43,'RevPAR Raw Data'!AJ$1,FALSE)</f>
        <v>76.861173646862298</v>
      </c>
      <c r="AB119" s="122">
        <f>VLOOKUP($A119,'RevPAR Raw Data'!$B$6:$BE$43,'RevPAR Raw Data'!AK$1,FALSE)</f>
        <v>74.046664934885001</v>
      </c>
      <c r="AC119" s="123">
        <f>VLOOKUP($A119,'RevPAR Raw Data'!$B$6:$BE$43,'RevPAR Raw Data'!AL$1,FALSE)</f>
        <v>69.317461352388307</v>
      </c>
      <c r="AD119" s="122">
        <f>VLOOKUP($A119,'RevPAR Raw Data'!$B$6:$BE$43,'RevPAR Raw Data'!AN$1,FALSE)</f>
        <v>91.020748129675795</v>
      </c>
      <c r="AE119" s="122">
        <f>VLOOKUP($A119,'RevPAR Raw Data'!$B$6:$BE$43,'RevPAR Raw Data'!AO$1,FALSE)</f>
        <v>86.845912648933194</v>
      </c>
      <c r="AF119" s="123">
        <f>VLOOKUP($A119,'RevPAR Raw Data'!$B$6:$BE$43,'RevPAR Raw Data'!AP$1,FALSE)</f>
        <v>88.933330389304501</v>
      </c>
      <c r="AG119" s="124">
        <f>VLOOKUP($A119,'RevPAR Raw Data'!$B$6:$BE$43,'RevPAR Raw Data'!AR$1,FALSE)</f>
        <v>74.935783748660697</v>
      </c>
    </row>
    <row r="120" spans="1:33" x14ac:dyDescent="0.2">
      <c r="A120" s="101" t="s">
        <v>121</v>
      </c>
      <c r="B120" s="89">
        <f>(VLOOKUP($A119,'Occupancy Raw Data'!$B$8:$BE$51,'Occupancy Raw Data'!AT$3,FALSE))/100</f>
        <v>0.102929931785948</v>
      </c>
      <c r="C120" s="90">
        <f>(VLOOKUP($A119,'Occupancy Raw Data'!$B$8:$BE$51,'Occupancy Raw Data'!AU$3,FALSE))/100</f>
        <v>4.3780298166105201E-2</v>
      </c>
      <c r="D120" s="90">
        <f>(VLOOKUP($A119,'Occupancy Raw Data'!$B$8:$BE$51,'Occupancy Raw Data'!AV$3,FALSE))/100</f>
        <v>5.5564990889767005E-2</v>
      </c>
      <c r="E120" s="90">
        <f>(VLOOKUP($A119,'Occupancy Raw Data'!$B$8:$BE$51,'Occupancy Raw Data'!AW$3,FALSE))/100</f>
        <v>2.2668004515598698E-2</v>
      </c>
      <c r="F120" s="90">
        <f>(VLOOKUP($A119,'Occupancy Raw Data'!$B$8:$BE$51,'Occupancy Raw Data'!AX$3,FALSE))/100</f>
        <v>3.7733655185416201E-2</v>
      </c>
      <c r="G120" s="90">
        <f>(VLOOKUP($A119,'Occupancy Raw Data'!$B$8:$BE$51,'Occupancy Raw Data'!AY$3,FALSE))/100</f>
        <v>4.9008717223381203E-2</v>
      </c>
      <c r="H120" s="91">
        <f>(VLOOKUP($A119,'Occupancy Raw Data'!$B$8:$BE$51,'Occupancy Raw Data'!BA$3,FALSE))/100</f>
        <v>9.6595501494490699E-2</v>
      </c>
      <c r="I120" s="91">
        <f>(VLOOKUP($A119,'Occupancy Raw Data'!$B$8:$BE$51,'Occupancy Raw Data'!BB$3,FALSE))/100</f>
        <v>0.10868794438881499</v>
      </c>
      <c r="J120" s="90">
        <f>(VLOOKUP($A119,'Occupancy Raw Data'!$B$8:$BE$51,'Occupancy Raw Data'!BC$3,FALSE))/100</f>
        <v>0.10249433870792499</v>
      </c>
      <c r="K120" s="92">
        <f>(VLOOKUP($A119,'Occupancy Raw Data'!$B$8:$BE$51,'Occupancy Raw Data'!BE$3,FALSE))/100</f>
        <v>6.5443346956076301E-2</v>
      </c>
      <c r="M120" s="89">
        <f>(VLOOKUP($A119,'ADR Raw Data'!$B$6:$BE$49,'ADR Raw Data'!AT$1,FALSE))/100</f>
        <v>8.3717902790155604E-2</v>
      </c>
      <c r="N120" s="90">
        <f>(VLOOKUP($A119,'ADR Raw Data'!$B$6:$BE$49,'ADR Raw Data'!AU$1,FALSE))/100</f>
        <v>7.9229433189170098E-2</v>
      </c>
      <c r="O120" s="90">
        <f>(VLOOKUP($A119,'ADR Raw Data'!$B$6:$BE$49,'ADR Raw Data'!AV$1,FALSE))/100</f>
        <v>6.9790349157946907E-2</v>
      </c>
      <c r="P120" s="90">
        <f>(VLOOKUP($A119,'ADR Raw Data'!$B$6:$BE$49,'ADR Raw Data'!AW$1,FALSE))/100</f>
        <v>7.6399596335560094E-2</v>
      </c>
      <c r="Q120" s="90">
        <f>(VLOOKUP($A119,'ADR Raw Data'!$B$6:$BE$49,'ADR Raw Data'!AX$1,FALSE))/100</f>
        <v>8.1525906709915705E-2</v>
      </c>
      <c r="R120" s="90">
        <f>(VLOOKUP($A119,'ADR Raw Data'!$B$6:$BE$49,'ADR Raw Data'!AY$1,FALSE))/100</f>
        <v>7.6816830032640102E-2</v>
      </c>
      <c r="S120" s="91">
        <f>(VLOOKUP($A119,'ADR Raw Data'!$B$6:$BE$49,'ADR Raw Data'!BA$1,FALSE))/100</f>
        <v>7.9618835762144402E-2</v>
      </c>
      <c r="T120" s="91">
        <f>(VLOOKUP($A119,'ADR Raw Data'!$B$6:$BE$49,'ADR Raw Data'!BB$1,FALSE))/100</f>
        <v>9.1570235150173207E-2</v>
      </c>
      <c r="U120" s="90">
        <f>(VLOOKUP($A119,'ADR Raw Data'!$B$6:$BE$49,'ADR Raw Data'!BC$1,FALSE))/100</f>
        <v>8.5361436942902713E-2</v>
      </c>
      <c r="V120" s="92">
        <f>(VLOOKUP($A119,'ADR Raw Data'!$B$6:$BE$49,'ADR Raw Data'!BE$1,FALSE))/100</f>
        <v>8.0951206805756806E-2</v>
      </c>
      <c r="X120" s="89">
        <f>(VLOOKUP($A119,'RevPAR Raw Data'!$B$6:$BE$49,'RevPAR Raw Data'!AT$1,FALSE))/100</f>
        <v>0.19526491259955703</v>
      </c>
      <c r="Y120" s="90">
        <f>(VLOOKUP($A119,'RevPAR Raw Data'!$B$6:$BE$49,'RevPAR Raw Data'!AU$1,FALSE))/100</f>
        <v>0.12647841956382799</v>
      </c>
      <c r="Z120" s="90">
        <f>(VLOOKUP($A119,'RevPAR Raw Data'!$B$6:$BE$49,'RevPAR Raw Data'!AV$1,FALSE))/100</f>
        <v>0.129233240162869</v>
      </c>
      <c r="AA120" s="90">
        <f>(VLOOKUP($A119,'RevPAR Raw Data'!$B$6:$BE$49,'RevPAR Raw Data'!AW$1,FALSE))/100</f>
        <v>0.10079942724588299</v>
      </c>
      <c r="AB120" s="90">
        <f>(VLOOKUP($A119,'RevPAR Raw Data'!$B$6:$BE$49,'RevPAR Raw Data'!AX$1,FALSE))/100</f>
        <v>0.122335832347802</v>
      </c>
      <c r="AC120" s="90">
        <f>(VLOOKUP($A119,'RevPAR Raw Data'!$B$6:$BE$49,'RevPAR Raw Data'!AY$1,FALSE))/100</f>
        <v>0.12959024155708701</v>
      </c>
      <c r="AD120" s="91">
        <f>(VLOOKUP($A119,'RevPAR Raw Data'!$B$6:$BE$49,'RevPAR Raw Data'!BA$1,FALSE))/100</f>
        <v>0.18390515862548701</v>
      </c>
      <c r="AE120" s="91">
        <f>(VLOOKUP($A119,'RevPAR Raw Data'!$B$6:$BE$49,'RevPAR Raw Data'!BB$1,FALSE))/100</f>
        <v>0.210210760164661</v>
      </c>
      <c r="AF120" s="90">
        <f>(VLOOKUP($A119,'RevPAR Raw Data'!$B$6:$BE$49,'RevPAR Raw Data'!BC$1,FALSE))/100</f>
        <v>0.19660483968144898</v>
      </c>
      <c r="AG120" s="92">
        <f>(VLOOKUP($A119,'RevPAR Raw Data'!$B$6:$BE$49,'RevPAR Raw Data'!BE$1,FALSE))/100</f>
        <v>0.151692271675335</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0.49580113121195096</v>
      </c>
      <c r="C122" s="118">
        <f>(VLOOKUP($A122,'Occupancy Raw Data'!$B$8:$BE$45,'Occupancy Raw Data'!AH$3,FALSE))/100</f>
        <v>0.64987478951685995</v>
      </c>
      <c r="D122" s="118">
        <f>(VLOOKUP($A122,'Occupancy Raw Data'!$B$8:$BE$45,'Occupancy Raw Data'!AI$3,FALSE))/100</f>
        <v>0.71296576140926504</v>
      </c>
      <c r="E122" s="118">
        <f>(VLOOKUP($A122,'Occupancy Raw Data'!$B$8:$BE$45,'Occupancy Raw Data'!AJ$3,FALSE))/100</f>
        <v>0.71905358145157805</v>
      </c>
      <c r="F122" s="118">
        <f>(VLOOKUP($A122,'Occupancy Raw Data'!$B$8:$BE$45,'Occupancy Raw Data'!AK$3,FALSE))/100</f>
        <v>0.69648555411815394</v>
      </c>
      <c r="G122" s="119">
        <f>(VLOOKUP($A122,'Occupancy Raw Data'!$B$8:$BE$45,'Occupancy Raw Data'!AL$3,FALSE))/100</f>
        <v>0.65484659081098795</v>
      </c>
      <c r="H122" s="99">
        <f>(VLOOKUP($A122,'Occupancy Raw Data'!$B$8:$BE$45,'Occupancy Raw Data'!AN$3,FALSE))/100</f>
        <v>0.76916774471755001</v>
      </c>
      <c r="I122" s="99">
        <f>(VLOOKUP($A122,'Occupancy Raw Data'!$B$8:$BE$45,'Occupancy Raw Data'!AO$3,FALSE))/100</f>
        <v>0.78422811556705396</v>
      </c>
      <c r="J122" s="119">
        <f>(VLOOKUP($A122,'Occupancy Raw Data'!$B$8:$BE$45,'Occupancy Raw Data'!AP$3,FALSE))/100</f>
        <v>0.77669793014230193</v>
      </c>
      <c r="K122" s="120">
        <f>(VLOOKUP($A122,'Occupancy Raw Data'!$B$8:$BE$45,'Occupancy Raw Data'!AR$3,FALSE))/100</f>
        <v>0.68968615532567989</v>
      </c>
      <c r="M122" s="121">
        <f>VLOOKUP($A122,'ADR Raw Data'!$B$6:$BE$43,'ADR Raw Data'!AG$1,FALSE)</f>
        <v>101.172151842901</v>
      </c>
      <c r="N122" s="122">
        <f>VLOOKUP($A122,'ADR Raw Data'!$B$6:$BE$43,'ADR Raw Data'!AH$1,FALSE)</f>
        <v>111.62828513794</v>
      </c>
      <c r="O122" s="122">
        <f>VLOOKUP($A122,'ADR Raw Data'!$B$6:$BE$43,'ADR Raw Data'!AI$1,FALSE)</f>
        <v>117.179865561981</v>
      </c>
      <c r="P122" s="122">
        <f>VLOOKUP($A122,'ADR Raw Data'!$B$6:$BE$43,'ADR Raw Data'!AJ$1,FALSE)</f>
        <v>116.083855275009</v>
      </c>
      <c r="Q122" s="122">
        <f>VLOOKUP($A122,'ADR Raw Data'!$B$6:$BE$43,'ADR Raw Data'!AK$1,FALSE)</f>
        <v>113.758500041791</v>
      </c>
      <c r="R122" s="123">
        <f>VLOOKUP($A122,'ADR Raw Data'!$B$6:$BE$43,'ADR Raw Data'!AL$1,FALSE)</f>
        <v>112.685745716084</v>
      </c>
      <c r="S122" s="122">
        <f>VLOOKUP($A122,'ADR Raw Data'!$B$6:$BE$43,'ADR Raw Data'!AN$1,FALSE)</f>
        <v>127.505880724056</v>
      </c>
      <c r="T122" s="122">
        <f>VLOOKUP($A122,'ADR Raw Data'!$B$6:$BE$43,'ADR Raw Data'!AO$1,FALSE)</f>
        <v>128.29242202350599</v>
      </c>
      <c r="U122" s="123">
        <f>VLOOKUP($A122,'ADR Raw Data'!$B$6:$BE$43,'ADR Raw Data'!AP$1,FALSE)</f>
        <v>127.90296418285401</v>
      </c>
      <c r="V122" s="124">
        <f>VLOOKUP($A122,'ADR Raw Data'!$B$6:$BE$43,'ADR Raw Data'!AR$1,FALSE)</f>
        <v>117.58554540755701</v>
      </c>
      <c r="X122" s="121">
        <f>VLOOKUP($A122,'RevPAR Raw Data'!$B$6:$BE$43,'RevPAR Raw Data'!AG$1,FALSE)</f>
        <v>50.161267330857903</v>
      </c>
      <c r="Y122" s="122">
        <f>VLOOKUP($A122,'RevPAR Raw Data'!$B$6:$BE$43,'RevPAR Raw Data'!AH$1,FALSE)</f>
        <v>72.544408308147297</v>
      </c>
      <c r="Z122" s="122">
        <f>VLOOKUP($A122,'RevPAR Raw Data'!$B$6:$BE$43,'RevPAR Raw Data'!AI$1,FALSE)</f>
        <v>83.545232072233404</v>
      </c>
      <c r="AA122" s="122">
        <f>VLOOKUP($A122,'RevPAR Raw Data'!$B$6:$BE$43,'RevPAR Raw Data'!AJ$1,FALSE)</f>
        <v>83.470511884201798</v>
      </c>
      <c r="AB122" s="122">
        <f>VLOOKUP($A122,'RevPAR Raw Data'!$B$6:$BE$43,'RevPAR Raw Data'!AK$1,FALSE)</f>
        <v>79.231151937257394</v>
      </c>
      <c r="AC122" s="123">
        <f>VLOOKUP($A122,'RevPAR Raw Data'!$B$6:$BE$43,'RevPAR Raw Data'!AL$1,FALSE)</f>
        <v>73.7918764151717</v>
      </c>
      <c r="AD122" s="122">
        <f>VLOOKUP($A122,'RevPAR Raw Data'!$B$6:$BE$43,'RevPAR Raw Data'!AN$1,FALSE)</f>
        <v>98.073410714747695</v>
      </c>
      <c r="AE122" s="122">
        <f>VLOOKUP($A122,'RevPAR Raw Data'!$B$6:$BE$43,'RevPAR Raw Data'!AO$1,FALSE)</f>
        <v>100.610524365028</v>
      </c>
      <c r="AF122" s="123">
        <f>VLOOKUP($A122,'RevPAR Raw Data'!$B$6:$BE$43,'RevPAR Raw Data'!AP$1,FALSE)</f>
        <v>99.341967539887804</v>
      </c>
      <c r="AG122" s="124">
        <f>VLOOKUP($A122,'RevPAR Raw Data'!$B$6:$BE$43,'RevPAR Raw Data'!AR$1,FALSE)</f>
        <v>81.097122734011805</v>
      </c>
    </row>
    <row r="123" spans="1:33" x14ac:dyDescent="0.2">
      <c r="A123" s="101" t="s">
        <v>121</v>
      </c>
      <c r="B123" s="89">
        <f>(VLOOKUP($A122,'Occupancy Raw Data'!$B$8:$BE$51,'Occupancy Raw Data'!AT$3,FALSE))/100</f>
        <v>1.92171902945459E-2</v>
      </c>
      <c r="C123" s="90">
        <f>(VLOOKUP($A122,'Occupancy Raw Data'!$B$8:$BE$51,'Occupancy Raw Data'!AU$3,FALSE))/100</f>
        <v>4.2578142775992901E-2</v>
      </c>
      <c r="D123" s="90">
        <f>(VLOOKUP($A122,'Occupancy Raw Data'!$B$8:$BE$51,'Occupancy Raw Data'!AV$3,FALSE))/100</f>
        <v>4.5509747434912005E-2</v>
      </c>
      <c r="E123" s="90">
        <f>(VLOOKUP($A122,'Occupancy Raw Data'!$B$8:$BE$51,'Occupancy Raw Data'!AW$3,FALSE))/100</f>
        <v>6.4419437106890409E-2</v>
      </c>
      <c r="F123" s="90">
        <f>(VLOOKUP($A122,'Occupancy Raw Data'!$B$8:$BE$51,'Occupancy Raw Data'!AX$3,FALSE))/100</f>
        <v>9.7661038011606388E-2</v>
      </c>
      <c r="G123" s="90">
        <f>(VLOOKUP($A122,'Occupancy Raw Data'!$B$8:$BE$51,'Occupancy Raw Data'!AY$3,FALSE))/100</f>
        <v>5.5632145057516E-2</v>
      </c>
      <c r="H123" s="91">
        <f>(VLOOKUP($A122,'Occupancy Raw Data'!$B$8:$BE$51,'Occupancy Raw Data'!BA$3,FALSE))/100</f>
        <v>7.4443102820894197E-2</v>
      </c>
      <c r="I123" s="91">
        <f>(VLOOKUP($A122,'Occupancy Raw Data'!$B$8:$BE$51,'Occupancy Raw Data'!BB$3,FALSE))/100</f>
        <v>2.9579875651620801E-2</v>
      </c>
      <c r="J123" s="90">
        <f>(VLOOKUP($A122,'Occupancy Raw Data'!$B$8:$BE$51,'Occupancy Raw Data'!BC$3,FALSE))/100</f>
        <v>5.1315855505476599E-2</v>
      </c>
      <c r="K123" s="92">
        <f>(VLOOKUP($A122,'Occupancy Raw Data'!$B$8:$BE$51,'Occupancy Raw Data'!BE$3,FALSE))/100</f>
        <v>5.4308650554673099E-2</v>
      </c>
      <c r="M123" s="89">
        <f>(VLOOKUP($A122,'ADR Raw Data'!$B$6:$BE$49,'ADR Raw Data'!AT$1,FALSE))/100</f>
        <v>-2.4739869353609799E-2</v>
      </c>
      <c r="N123" s="90">
        <f>(VLOOKUP($A122,'ADR Raw Data'!$B$6:$BE$49,'ADR Raw Data'!AU$1,FALSE))/100</f>
        <v>2.38913274008607E-4</v>
      </c>
      <c r="O123" s="90">
        <f>(VLOOKUP($A122,'ADR Raw Data'!$B$6:$BE$49,'ADR Raw Data'!AV$1,FALSE))/100</f>
        <v>7.9858364279211096E-3</v>
      </c>
      <c r="P123" s="90">
        <f>(VLOOKUP($A122,'ADR Raw Data'!$B$6:$BE$49,'ADR Raw Data'!AW$1,FALSE))/100</f>
        <v>9.0686357168168596E-3</v>
      </c>
      <c r="Q123" s="90">
        <f>(VLOOKUP($A122,'ADR Raw Data'!$B$6:$BE$49,'ADR Raw Data'!AX$1,FALSE))/100</f>
        <v>2.3075311115318603E-2</v>
      </c>
      <c r="R123" s="90">
        <f>(VLOOKUP($A122,'ADR Raw Data'!$B$6:$BE$49,'ADR Raw Data'!AY$1,FALSE))/100</f>
        <v>5.62493818275989E-3</v>
      </c>
      <c r="S123" s="91">
        <f>(VLOOKUP($A122,'ADR Raw Data'!$B$6:$BE$49,'ADR Raw Data'!BA$1,FALSE))/100</f>
        <v>-1.9410518453811098E-3</v>
      </c>
      <c r="T123" s="91">
        <f>(VLOOKUP($A122,'ADR Raw Data'!$B$6:$BE$49,'ADR Raw Data'!BB$1,FALSE))/100</f>
        <v>-2.0525074255251598E-2</v>
      </c>
      <c r="U123" s="90">
        <f>(VLOOKUP($A122,'ADR Raw Data'!$B$6:$BE$49,'ADR Raw Data'!BC$1,FALSE))/100</f>
        <v>-1.17017299819837E-2</v>
      </c>
      <c r="V123" s="92">
        <f>(VLOOKUP($A122,'ADR Raw Data'!$B$6:$BE$49,'ADR Raw Data'!BE$1,FALSE))/100</f>
        <v>-5.8627746935834306E-4</v>
      </c>
      <c r="X123" s="89">
        <f>(VLOOKUP($A122,'RevPAR Raw Data'!$B$6:$BE$49,'RevPAR Raw Data'!AT$1,FALSE))/100</f>
        <v>-5.9981098362943894E-3</v>
      </c>
      <c r="Y123" s="90">
        <f>(VLOOKUP($A122,'RevPAR Raw Data'!$B$6:$BE$49,'RevPAR Raw Data'!AU$1,FALSE))/100</f>
        <v>4.2827228533493404E-2</v>
      </c>
      <c r="Z123" s="90">
        <f>(VLOOKUP($A122,'RevPAR Raw Data'!$B$6:$BE$49,'RevPAR Raw Data'!AV$1,FALSE))/100</f>
        <v>5.3859017261724401E-2</v>
      </c>
      <c r="AA123" s="90">
        <f>(VLOOKUP($A122,'RevPAR Raw Data'!$B$6:$BE$49,'RevPAR Raw Data'!AW$1,FALSE))/100</f>
        <v>7.4072269231912E-2</v>
      </c>
      <c r="AB123" s="90">
        <f>(VLOOKUP($A122,'RevPAR Raw Data'!$B$6:$BE$49,'RevPAR Raw Data'!AX$1,FALSE))/100</f>
        <v>0.122989907962887</v>
      </c>
      <c r="AC123" s="90">
        <f>(VLOOKUP($A122,'RevPAR Raw Data'!$B$6:$BE$49,'RevPAR Raw Data'!AY$1,FALSE))/100</f>
        <v>6.15700106171988E-2</v>
      </c>
      <c r="AD123" s="91">
        <f>(VLOOKUP($A122,'RevPAR Raw Data'!$B$6:$BE$49,'RevPAR Raw Data'!BA$1,FALSE))/100</f>
        <v>7.2357553053406701E-2</v>
      </c>
      <c r="AE123" s="91">
        <f>(VLOOKUP($A122,'RevPAR Raw Data'!$B$6:$BE$49,'RevPAR Raw Data'!BB$1,FALSE))/100</f>
        <v>8.4476722521586393E-3</v>
      </c>
      <c r="AF123" s="90">
        <f>(VLOOKUP($A122,'RevPAR Raw Data'!$B$6:$BE$49,'RevPAR Raw Data'!BC$1,FALSE))/100</f>
        <v>3.9013641238573198E-2</v>
      </c>
      <c r="AG123" s="92">
        <f>(VLOOKUP($A122,'RevPAR Raw Data'!$B$6:$BE$49,'RevPAR Raw Data'!BE$1,FALSE))/100</f>
        <v>5.36905331471033E-2</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0.60028790786948105</v>
      </c>
      <c r="C125" s="118">
        <f>(VLOOKUP($A125,'Occupancy Raw Data'!$B$8:$BE$45,'Occupancy Raw Data'!AH$3,FALSE))/100</f>
        <v>0.72048944337811904</v>
      </c>
      <c r="D125" s="118">
        <f>(VLOOKUP($A125,'Occupancy Raw Data'!$B$8:$BE$45,'Occupancy Raw Data'!AI$3,FALSE))/100</f>
        <v>0.74702495201535501</v>
      </c>
      <c r="E125" s="118">
        <f>(VLOOKUP($A125,'Occupancy Raw Data'!$B$8:$BE$45,'Occupancy Raw Data'!AJ$3,FALSE))/100</f>
        <v>0.76031669865642892</v>
      </c>
      <c r="F125" s="118">
        <f>(VLOOKUP($A125,'Occupancy Raw Data'!$B$8:$BE$45,'Occupancy Raw Data'!AK$3,FALSE))/100</f>
        <v>0.73649809160305291</v>
      </c>
      <c r="G125" s="119">
        <f>(VLOOKUP($A125,'Occupancy Raw Data'!$B$8:$BE$45,'Occupancy Raw Data'!AL$3,FALSE))/100</f>
        <v>0.71295053680981502</v>
      </c>
      <c r="H125" s="99">
        <f>(VLOOKUP($A125,'Occupancy Raw Data'!$B$8:$BE$45,'Occupancy Raw Data'!AN$3,FALSE))/100</f>
        <v>0.75338740458015196</v>
      </c>
      <c r="I125" s="99">
        <f>(VLOOKUP($A125,'Occupancy Raw Data'!$B$8:$BE$45,'Occupancy Raw Data'!AO$3,FALSE))/100</f>
        <v>0.74141221374045796</v>
      </c>
      <c r="J125" s="119">
        <f>(VLOOKUP($A125,'Occupancy Raw Data'!$B$8:$BE$45,'Occupancy Raw Data'!AP$3,FALSE))/100</f>
        <v>0.74739980916030502</v>
      </c>
      <c r="K125" s="120">
        <f>(VLOOKUP($A125,'Occupancy Raw Data'!$B$8:$BE$45,'Occupancy Raw Data'!AR$3,FALSE))/100</f>
        <v>0.72282549234135596</v>
      </c>
      <c r="M125" s="121">
        <f>VLOOKUP($A125,'ADR Raw Data'!$B$6:$BE$43,'ADR Raw Data'!AG$1,FALSE)</f>
        <v>92.744564012789695</v>
      </c>
      <c r="N125" s="122">
        <f>VLOOKUP($A125,'ADR Raw Data'!$B$6:$BE$43,'ADR Raw Data'!AH$1,FALSE)</f>
        <v>99.240836396936302</v>
      </c>
      <c r="O125" s="122">
        <f>VLOOKUP($A125,'ADR Raw Data'!$B$6:$BE$43,'ADR Raw Data'!AI$1,FALSE)</f>
        <v>100.562907592497</v>
      </c>
      <c r="P125" s="122">
        <f>VLOOKUP($A125,'ADR Raw Data'!$B$6:$BE$43,'ADR Raw Data'!AJ$1,FALSE)</f>
        <v>99.994854603975995</v>
      </c>
      <c r="Q125" s="122">
        <f>VLOOKUP($A125,'ADR Raw Data'!$B$6:$BE$43,'ADR Raw Data'!AK$1,FALSE)</f>
        <v>97.953336257044697</v>
      </c>
      <c r="R125" s="123">
        <f>VLOOKUP($A125,'ADR Raw Data'!$B$6:$BE$43,'ADR Raw Data'!AL$1,FALSE)</f>
        <v>98.318294086722602</v>
      </c>
      <c r="S125" s="122">
        <f>VLOOKUP($A125,'ADR Raw Data'!$B$6:$BE$43,'ADR Raw Data'!AN$1,FALSE)</f>
        <v>101.854225514533</v>
      </c>
      <c r="T125" s="122">
        <f>VLOOKUP($A125,'ADR Raw Data'!$B$6:$BE$43,'ADR Raw Data'!AO$1,FALSE)</f>
        <v>102.421921235521</v>
      </c>
      <c r="U125" s="123">
        <f>VLOOKUP($A125,'ADR Raw Data'!$B$6:$BE$43,'ADR Raw Data'!AP$1,FALSE)</f>
        <v>102.135799403147</v>
      </c>
      <c r="V125" s="124">
        <f>VLOOKUP($A125,'ADR Raw Data'!$B$6:$BE$43,'ADR Raw Data'!AR$1,FALSE)</f>
        <v>99.449793330558293</v>
      </c>
      <c r="X125" s="121">
        <f>VLOOKUP($A125,'RevPAR Raw Data'!$B$6:$BE$43,'RevPAR Raw Data'!AG$1,FALSE)</f>
        <v>55.673440297504698</v>
      </c>
      <c r="Y125" s="122">
        <f>VLOOKUP($A125,'RevPAR Raw Data'!$B$6:$BE$43,'RevPAR Raw Data'!AH$1,FALSE)</f>
        <v>71.501974976007602</v>
      </c>
      <c r="Z125" s="122">
        <f>VLOOKUP($A125,'RevPAR Raw Data'!$B$6:$BE$43,'RevPAR Raw Data'!AI$1,FALSE)</f>
        <v>75.123001218809904</v>
      </c>
      <c r="AA125" s="122">
        <f>VLOOKUP($A125,'RevPAR Raw Data'!$B$6:$BE$43,'RevPAR Raw Data'!AJ$1,FALSE)</f>
        <v>76.027757735124695</v>
      </c>
      <c r="AB125" s="122">
        <f>VLOOKUP($A125,'RevPAR Raw Data'!$B$6:$BE$43,'RevPAR Raw Data'!AK$1,FALSE)</f>
        <v>72.1424452194656</v>
      </c>
      <c r="AC125" s="123">
        <f>VLOOKUP($A125,'RevPAR Raw Data'!$B$6:$BE$43,'RevPAR Raw Data'!AL$1,FALSE)</f>
        <v>70.096080547354205</v>
      </c>
      <c r="AD125" s="122">
        <f>VLOOKUP($A125,'RevPAR Raw Data'!$B$6:$BE$43,'RevPAR Raw Data'!AN$1,FALSE)</f>
        <v>76.735690605916005</v>
      </c>
      <c r="AE125" s="122">
        <f>VLOOKUP($A125,'RevPAR Raw Data'!$B$6:$BE$43,'RevPAR Raw Data'!AO$1,FALSE)</f>
        <v>75.936863358778595</v>
      </c>
      <c r="AF125" s="123">
        <f>VLOOKUP($A125,'RevPAR Raw Data'!$B$6:$BE$43,'RevPAR Raw Data'!AP$1,FALSE)</f>
        <v>76.3362769823473</v>
      </c>
      <c r="AG125" s="124">
        <f>VLOOKUP($A125,'RevPAR Raw Data'!$B$6:$BE$43,'RevPAR Raw Data'!AR$1,FALSE)</f>
        <v>71.884845827407005</v>
      </c>
    </row>
    <row r="126" spans="1:33" x14ac:dyDescent="0.2">
      <c r="A126" s="101" t="s">
        <v>121</v>
      </c>
      <c r="B126" s="89">
        <f>(VLOOKUP($A125,'Occupancy Raw Data'!$B$8:$BE$51,'Occupancy Raw Data'!AT$3,FALSE))/100</f>
        <v>8.9020247543418994E-3</v>
      </c>
      <c r="C126" s="90">
        <f>(VLOOKUP($A125,'Occupancy Raw Data'!$B$8:$BE$51,'Occupancy Raw Data'!AU$3,FALSE))/100</f>
        <v>2.83313100869668E-2</v>
      </c>
      <c r="D126" s="90">
        <f>(VLOOKUP($A125,'Occupancy Raw Data'!$B$8:$BE$51,'Occupancy Raw Data'!AV$3,FALSE))/100</f>
        <v>3.5353011708961997E-2</v>
      </c>
      <c r="E126" s="90">
        <f>(VLOOKUP($A125,'Occupancy Raw Data'!$B$8:$BE$51,'Occupancy Raw Data'!AW$3,FALSE))/100</f>
        <v>4.5683838586381198E-2</v>
      </c>
      <c r="F126" s="90">
        <f>(VLOOKUP($A125,'Occupancy Raw Data'!$B$8:$BE$51,'Occupancy Raw Data'!AX$3,FALSE))/100</f>
        <v>5.8980442206884393E-2</v>
      </c>
      <c r="G126" s="90">
        <f>(VLOOKUP($A125,'Occupancy Raw Data'!$B$8:$BE$51,'Occupancy Raw Data'!AY$3,FALSE))/100</f>
        <v>3.6429738995113502E-2</v>
      </c>
      <c r="H126" s="91">
        <f>(VLOOKUP($A125,'Occupancy Raw Data'!$B$8:$BE$51,'Occupancy Raw Data'!BA$3,FALSE))/100</f>
        <v>6.1767705253248095E-2</v>
      </c>
      <c r="I126" s="91">
        <f>(VLOOKUP($A125,'Occupancy Raw Data'!$B$8:$BE$51,'Occupancy Raw Data'!BB$3,FALSE))/100</f>
        <v>1.76382180705651E-2</v>
      </c>
      <c r="J126" s="90">
        <f>(VLOOKUP($A125,'Occupancy Raw Data'!$B$8:$BE$51,'Occupancy Raw Data'!BC$3,FALSE))/100</f>
        <v>3.9411416398299599E-2</v>
      </c>
      <c r="K126" s="92">
        <f>(VLOOKUP($A125,'Occupancy Raw Data'!$B$8:$BE$51,'Occupancy Raw Data'!BE$3,FALSE))/100</f>
        <v>3.7388371390971196E-2</v>
      </c>
      <c r="M126" s="89">
        <f>(VLOOKUP($A125,'ADR Raw Data'!$B$6:$BE$49,'ADR Raw Data'!AT$1,FALSE))/100</f>
        <v>2.0701411577520101E-2</v>
      </c>
      <c r="N126" s="90">
        <f>(VLOOKUP($A125,'ADR Raw Data'!$B$6:$BE$49,'ADR Raw Data'!AU$1,FALSE))/100</f>
        <v>4.2198826525679002E-2</v>
      </c>
      <c r="O126" s="90">
        <f>(VLOOKUP($A125,'ADR Raw Data'!$B$6:$BE$49,'ADR Raw Data'!AV$1,FALSE))/100</f>
        <v>3.2546354008690201E-2</v>
      </c>
      <c r="P126" s="90">
        <f>(VLOOKUP($A125,'ADR Raw Data'!$B$6:$BE$49,'ADR Raw Data'!AW$1,FALSE))/100</f>
        <v>2.5348968350840103E-2</v>
      </c>
      <c r="Q126" s="90">
        <f>(VLOOKUP($A125,'ADR Raw Data'!$B$6:$BE$49,'ADR Raw Data'!AX$1,FALSE))/100</f>
        <v>1.42905700075778E-2</v>
      </c>
      <c r="R126" s="90">
        <f>(VLOOKUP($A125,'ADR Raw Data'!$B$6:$BE$49,'ADR Raw Data'!AY$1,FALSE))/100</f>
        <v>2.7575701193602198E-2</v>
      </c>
      <c r="S126" s="91">
        <f>(VLOOKUP($A125,'ADR Raw Data'!$B$6:$BE$49,'ADR Raw Data'!BA$1,FALSE))/100</f>
        <v>-7.1918175870010204E-3</v>
      </c>
      <c r="T126" s="91">
        <f>(VLOOKUP($A125,'ADR Raw Data'!$B$6:$BE$49,'ADR Raw Data'!BB$1,FALSE))/100</f>
        <v>2.1095038997298097E-3</v>
      </c>
      <c r="U126" s="90">
        <f>(VLOOKUP($A125,'ADR Raw Data'!$B$6:$BE$49,'ADR Raw Data'!BC$1,FALSE))/100</f>
        <v>-2.5472999110661399E-3</v>
      </c>
      <c r="V126" s="92">
        <f>(VLOOKUP($A125,'ADR Raw Data'!$B$6:$BE$49,'ADR Raw Data'!BE$1,FALSE))/100</f>
        <v>1.8375096767715499E-2</v>
      </c>
      <c r="X126" s="89">
        <f>(VLOOKUP($A125,'RevPAR Raw Data'!$B$6:$BE$49,'RevPAR Raw Data'!AT$1,FALSE))/100</f>
        <v>2.97877208101749E-2</v>
      </c>
      <c r="Y126" s="90">
        <f>(VLOOKUP($A125,'RevPAR Raw Data'!$B$6:$BE$49,'RevPAR Raw Data'!AU$1,FALSE))/100</f>
        <v>7.1725684652251001E-2</v>
      </c>
      <c r="Z126" s="90">
        <f>(VLOOKUP($A125,'RevPAR Raw Data'!$B$6:$BE$49,'RevPAR Raw Data'!AV$1,FALSE))/100</f>
        <v>6.9049977352005604E-2</v>
      </c>
      <c r="AA126" s="90">
        <f>(VLOOKUP($A125,'RevPAR Raw Data'!$B$6:$BE$49,'RevPAR Raw Data'!AW$1,FALSE))/100</f>
        <v>7.2190845115692404E-2</v>
      </c>
      <c r="AB126" s="90">
        <f>(VLOOKUP($A125,'RevPAR Raw Data'!$B$6:$BE$49,'RevPAR Raw Data'!AX$1,FALSE))/100</f>
        <v>7.4113876352897692E-2</v>
      </c>
      <c r="AC126" s="90">
        <f>(VLOOKUP($A125,'RevPAR Raw Data'!$B$6:$BE$49,'RevPAR Raw Data'!AY$1,FALSE))/100</f>
        <v>6.5010015785805897E-2</v>
      </c>
      <c r="AD126" s="91">
        <f>(VLOOKUP($A125,'RevPAR Raw Data'!$B$6:$BE$49,'RevPAR Raw Data'!BA$1,FALSE))/100</f>
        <v>5.4131665597298102E-2</v>
      </c>
      <c r="AE126" s="91">
        <f>(VLOOKUP($A125,'RevPAR Raw Data'!$B$6:$BE$49,'RevPAR Raw Data'!BB$1,FALSE))/100</f>
        <v>1.9784929860099002E-2</v>
      </c>
      <c r="AF126" s="90">
        <f>(VLOOKUP($A125,'RevPAR Raw Data'!$B$6:$BE$49,'RevPAR Raw Data'!BC$1,FALSE))/100</f>
        <v>3.6763723789747099E-2</v>
      </c>
      <c r="AG126" s="92">
        <f>(VLOOKUP($A125,'RevPAR Raw Data'!$B$6:$BE$49,'RevPAR Raw Data'!BE$1,FALSE))/100</f>
        <v>5.64504831009831E-2</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0.40420560747663503</v>
      </c>
      <c r="C128" s="118">
        <f>(VLOOKUP($A128,'Occupancy Raw Data'!$B$8:$BE$45,'Occupancy Raw Data'!AH$3,FALSE))/100</f>
        <v>0.65086782376502006</v>
      </c>
      <c r="D128" s="118">
        <f>(VLOOKUP($A128,'Occupancy Raw Data'!$B$8:$BE$45,'Occupancy Raw Data'!AI$3,FALSE))/100</f>
        <v>0.78229305740987898</v>
      </c>
      <c r="E128" s="118">
        <f>(VLOOKUP($A128,'Occupancy Raw Data'!$B$8:$BE$45,'Occupancy Raw Data'!AJ$3,FALSE))/100</f>
        <v>0.76543724966622095</v>
      </c>
      <c r="F128" s="118">
        <f>(VLOOKUP($A128,'Occupancy Raw Data'!$B$8:$BE$45,'Occupancy Raw Data'!AK$3,FALSE))/100</f>
        <v>0.77453271028037307</v>
      </c>
      <c r="G128" s="119">
        <f>(VLOOKUP($A128,'Occupancy Raw Data'!$B$8:$BE$45,'Occupancy Raw Data'!AL$3,FALSE))/100</f>
        <v>0.67546728971962589</v>
      </c>
      <c r="H128" s="99">
        <f>(VLOOKUP($A128,'Occupancy Raw Data'!$B$8:$BE$45,'Occupancy Raw Data'!AN$3,FALSE))/100</f>
        <v>0.84712950600800996</v>
      </c>
      <c r="I128" s="99">
        <f>(VLOOKUP($A128,'Occupancy Raw Data'!$B$8:$BE$45,'Occupancy Raw Data'!AO$3,FALSE))/100</f>
        <v>0.82268024032042708</v>
      </c>
      <c r="J128" s="119">
        <f>(VLOOKUP($A128,'Occupancy Raw Data'!$B$8:$BE$45,'Occupancy Raw Data'!AP$3,FALSE))/100</f>
        <v>0.83490487316421802</v>
      </c>
      <c r="K128" s="120">
        <f>(VLOOKUP($A128,'Occupancy Raw Data'!$B$8:$BE$45,'Occupancy Raw Data'!AR$3,FALSE))/100</f>
        <v>0.721020884989509</v>
      </c>
      <c r="M128" s="121">
        <f>VLOOKUP($A128,'ADR Raw Data'!$B$6:$BE$43,'ADR Raw Data'!AG$1,FALSE)</f>
        <v>166.70721924029701</v>
      </c>
      <c r="N128" s="122">
        <f>VLOOKUP($A128,'ADR Raw Data'!$B$6:$BE$43,'ADR Raw Data'!AH$1,FALSE)</f>
        <v>179.497806410256</v>
      </c>
      <c r="O128" s="122">
        <f>VLOOKUP($A128,'ADR Raw Data'!$B$6:$BE$43,'ADR Raw Data'!AI$1,FALSE)</f>
        <v>190.42078720000001</v>
      </c>
      <c r="P128" s="122">
        <f>VLOOKUP($A128,'ADR Raw Data'!$B$6:$BE$43,'ADR Raw Data'!AJ$1,FALSE)</f>
        <v>189.629223809004</v>
      </c>
      <c r="Q128" s="122">
        <f>VLOOKUP($A128,'ADR Raw Data'!$B$6:$BE$43,'ADR Raw Data'!AK$1,FALSE)</f>
        <v>188.93358435681901</v>
      </c>
      <c r="R128" s="123">
        <f>VLOOKUP($A128,'ADR Raw Data'!$B$6:$BE$43,'ADR Raw Data'!AL$1,FALSE)</f>
        <v>184.95720561348</v>
      </c>
      <c r="S128" s="122">
        <f>VLOOKUP($A128,'ADR Raw Data'!$B$6:$BE$43,'ADR Raw Data'!AN$1,FALSE)</f>
        <v>214.784477935382</v>
      </c>
      <c r="T128" s="122">
        <f>VLOOKUP($A128,'ADR Raw Data'!$B$6:$BE$43,'ADR Raw Data'!AO$1,FALSE)</f>
        <v>210.432013388781</v>
      </c>
      <c r="U128" s="123">
        <f>VLOOKUP($A128,'ADR Raw Data'!$B$6:$BE$43,'ADR Raw Data'!AP$1,FALSE)</f>
        <v>212.640109939533</v>
      </c>
      <c r="V128" s="124">
        <f>VLOOKUP($A128,'ADR Raw Data'!$B$6:$BE$43,'ADR Raw Data'!AR$1,FALSE)</f>
        <v>194.115882946185</v>
      </c>
      <c r="X128" s="121">
        <f>VLOOKUP($A128,'RevPAR Raw Data'!$B$6:$BE$43,'RevPAR Raw Data'!AG$1,FALSE)</f>
        <v>67.383992823764999</v>
      </c>
      <c r="Y128" s="122">
        <f>VLOOKUP($A128,'RevPAR Raw Data'!$B$6:$BE$43,'RevPAR Raw Data'!AH$1,FALSE)</f>
        <v>116.829346628838</v>
      </c>
      <c r="Z128" s="122">
        <f>VLOOKUP($A128,'RevPAR Raw Data'!$B$6:$BE$43,'RevPAR Raw Data'!AI$1,FALSE)</f>
        <v>148.96485981308399</v>
      </c>
      <c r="AA128" s="122">
        <f>VLOOKUP($A128,'RevPAR Raw Data'!$B$6:$BE$43,'RevPAR Raw Data'!AJ$1,FALSE)</f>
        <v>145.14927152870399</v>
      </c>
      <c r="AB128" s="122">
        <f>VLOOKUP($A128,'RevPAR Raw Data'!$B$6:$BE$43,'RevPAR Raw Data'!AK$1,FALSE)</f>
        <v>146.33524115487299</v>
      </c>
      <c r="AC128" s="123">
        <f>VLOOKUP($A128,'RevPAR Raw Data'!$B$6:$BE$43,'RevPAR Raw Data'!AL$1,FALSE)</f>
        <v>124.932542389853</v>
      </c>
      <c r="AD128" s="122">
        <f>VLOOKUP($A128,'RevPAR Raw Data'!$B$6:$BE$43,'RevPAR Raw Data'!AN$1,FALSE)</f>
        <v>181.95026869158801</v>
      </c>
      <c r="AE128" s="122">
        <f>VLOOKUP($A128,'RevPAR Raw Data'!$B$6:$BE$43,'RevPAR Raw Data'!AO$1,FALSE)</f>
        <v>173.118259345794</v>
      </c>
      <c r="AF128" s="123">
        <f>VLOOKUP($A128,'RevPAR Raw Data'!$B$6:$BE$43,'RevPAR Raw Data'!AP$1,FALSE)</f>
        <v>177.534264018691</v>
      </c>
      <c r="AG128" s="124">
        <f>VLOOKUP($A128,'RevPAR Raw Data'!$B$6:$BE$43,'RevPAR Raw Data'!AR$1,FALSE)</f>
        <v>139.961605712378</v>
      </c>
    </row>
    <row r="129" spans="1:33" x14ac:dyDescent="0.2">
      <c r="A129" s="101" t="s">
        <v>121</v>
      </c>
      <c r="B129" s="89">
        <f>(VLOOKUP($A128,'Occupancy Raw Data'!$B$8:$BE$51,'Occupancy Raw Data'!AT$3,FALSE))/100</f>
        <v>-8.274947926529061E-2</v>
      </c>
      <c r="C129" s="90">
        <f>(VLOOKUP($A128,'Occupancy Raw Data'!$B$8:$BE$51,'Occupancy Raw Data'!AU$3,FALSE))/100</f>
        <v>5.0251256281407001E-3</v>
      </c>
      <c r="D129" s="90">
        <f>(VLOOKUP($A128,'Occupancy Raw Data'!$B$8:$BE$51,'Occupancy Raw Data'!AV$3,FALSE))/100</f>
        <v>4.9127126230975794E-2</v>
      </c>
      <c r="E129" s="90">
        <f>(VLOOKUP($A128,'Occupancy Raw Data'!$B$8:$BE$51,'Occupancy Raw Data'!AW$3,FALSE))/100</f>
        <v>0.11309307122921901</v>
      </c>
      <c r="F129" s="90">
        <f>(VLOOKUP($A128,'Occupancy Raw Data'!$B$8:$BE$51,'Occupancy Raw Data'!AX$3,FALSE))/100</f>
        <v>0.18528923509130302</v>
      </c>
      <c r="G129" s="90">
        <f>(VLOOKUP($A128,'Occupancy Raw Data'!$B$8:$BE$51,'Occupancy Raw Data'!AY$3,FALSE))/100</f>
        <v>6.3705650459921104E-2</v>
      </c>
      <c r="H129" s="91">
        <f>(VLOOKUP($A128,'Occupancy Raw Data'!$B$8:$BE$51,'Occupancy Raw Data'!BA$3,FALSE))/100</f>
        <v>9.5973226816366108E-2</v>
      </c>
      <c r="I129" s="91">
        <f>(VLOOKUP($A128,'Occupancy Raw Data'!$B$8:$BE$51,'Occupancy Raw Data'!BB$3,FALSE))/100</f>
        <v>3.3438155136268299E-2</v>
      </c>
      <c r="J129" s="90">
        <f>(VLOOKUP($A128,'Occupancy Raw Data'!$B$8:$BE$51,'Occupancy Raw Data'!BC$3,FALSE))/100</f>
        <v>6.4245067276498397E-2</v>
      </c>
      <c r="K129" s="92">
        <f>(VLOOKUP($A128,'Occupancy Raw Data'!$B$8:$BE$51,'Occupancy Raw Data'!BE$3,FALSE))/100</f>
        <v>6.3884051853024398E-2</v>
      </c>
      <c r="M129" s="89">
        <f>(VLOOKUP($A128,'ADR Raw Data'!$B$6:$BE$49,'ADR Raw Data'!AT$1,FALSE))/100</f>
        <v>-1.8260381274523702E-2</v>
      </c>
      <c r="N129" s="90">
        <f>(VLOOKUP($A128,'ADR Raw Data'!$B$6:$BE$49,'ADR Raw Data'!AU$1,FALSE))/100</f>
        <v>8.8485667170899295E-3</v>
      </c>
      <c r="O129" s="90">
        <f>(VLOOKUP($A128,'ADR Raw Data'!$B$6:$BE$49,'ADR Raw Data'!AV$1,FALSE))/100</f>
        <v>3.33846582736438E-2</v>
      </c>
      <c r="P129" s="90">
        <f>(VLOOKUP($A128,'ADR Raw Data'!$B$6:$BE$49,'ADR Raw Data'!AW$1,FALSE))/100</f>
        <v>2.6329944041003302E-2</v>
      </c>
      <c r="Q129" s="90">
        <f>(VLOOKUP($A128,'ADR Raw Data'!$B$6:$BE$49,'ADR Raw Data'!AX$1,FALSE))/100</f>
        <v>5.6262002330293701E-2</v>
      </c>
      <c r="R129" s="90">
        <f>(VLOOKUP($A128,'ADR Raw Data'!$B$6:$BE$49,'ADR Raw Data'!AY$1,FALSE))/100</f>
        <v>2.77468005171208E-2</v>
      </c>
      <c r="S129" s="91">
        <f>(VLOOKUP($A128,'ADR Raw Data'!$B$6:$BE$49,'ADR Raw Data'!BA$1,FALSE))/100</f>
        <v>3.6929128626940505E-2</v>
      </c>
      <c r="T129" s="91">
        <f>(VLOOKUP($A128,'ADR Raw Data'!$B$6:$BE$49,'ADR Raw Data'!BB$1,FALSE))/100</f>
        <v>-2.0536972581505098E-2</v>
      </c>
      <c r="U129" s="90">
        <f>(VLOOKUP($A128,'ADR Raw Data'!$B$6:$BE$49,'ADR Raw Data'!BC$1,FALSE))/100</f>
        <v>7.5510149241982101E-3</v>
      </c>
      <c r="V129" s="92">
        <f>(VLOOKUP($A128,'ADR Raw Data'!$B$6:$BE$49,'ADR Raw Data'!BE$1,FALSE))/100</f>
        <v>2.0353404393640199E-2</v>
      </c>
      <c r="X129" s="89">
        <f>(VLOOKUP($A128,'RevPAR Raw Data'!$B$6:$BE$49,'RevPAR Raw Data'!AT$1,FALSE))/100</f>
        <v>-9.9498823498161804E-2</v>
      </c>
      <c r="Y129" s="90">
        <f>(VLOOKUP($A128,'RevPAR Raw Data'!$B$6:$BE$49,'RevPAR Raw Data'!AU$1,FALSE))/100</f>
        <v>1.3918157504612999E-2</v>
      </c>
      <c r="Z129" s="90">
        <f>(VLOOKUP($A128,'RevPAR Raw Data'!$B$6:$BE$49,'RevPAR Raw Data'!AV$1,FALSE))/100</f>
        <v>8.4151876825806896E-2</v>
      </c>
      <c r="AA129" s="90">
        <f>(VLOOKUP($A128,'RevPAR Raw Data'!$B$6:$BE$49,'RevPAR Raw Data'!AW$1,FALSE))/100</f>
        <v>0.14240074950711301</v>
      </c>
      <c r="AB129" s="90">
        <f>(VLOOKUP($A128,'RevPAR Raw Data'!$B$6:$BE$49,'RevPAR Raw Data'!AX$1,FALSE))/100</f>
        <v>0.25197598079808198</v>
      </c>
      <c r="AC129" s="90">
        <f>(VLOOKUP($A128,'RevPAR Raw Data'!$B$6:$BE$49,'RevPAR Raw Data'!AY$1,FALSE))/100</f>
        <v>9.3220078952166802E-2</v>
      </c>
      <c r="AD129" s="91">
        <f>(VLOOKUP($A128,'RevPAR Raw Data'!$B$6:$BE$49,'RevPAR Raw Data'!BA$1,FALSE))/100</f>
        <v>0.13644656308115</v>
      </c>
      <c r="AE129" s="91">
        <f>(VLOOKUP($A128,'RevPAR Raw Data'!$B$6:$BE$49,'RevPAR Raw Data'!BB$1,FALSE))/100</f>
        <v>1.22144640795535E-2</v>
      </c>
      <c r="AF129" s="90">
        <f>(VLOOKUP($A128,'RevPAR Raw Data'!$B$6:$BE$49,'RevPAR Raw Data'!BC$1,FALSE))/100</f>
        <v>7.2281197662507596E-2</v>
      </c>
      <c r="AG129" s="92">
        <f>(VLOOKUP($A128,'RevPAR Raw Data'!$B$6:$BE$49,'RevPAR Raw Data'!BE$1,FALSE))/100</f>
        <v>8.5537714188333502E-2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0.46051123337918298</v>
      </c>
      <c r="C131" s="118">
        <f>(VLOOKUP($A131,'Occupancy Raw Data'!$B$8:$BE$45,'Occupancy Raw Data'!AH$3,FALSE))/100</f>
        <v>0.62829550664832601</v>
      </c>
      <c r="D131" s="118">
        <f>(VLOOKUP($A131,'Occupancy Raw Data'!$B$8:$BE$45,'Occupancy Raw Data'!AI$3,FALSE))/100</f>
        <v>0.70131247134342001</v>
      </c>
      <c r="E131" s="118">
        <f>(VLOOKUP($A131,'Occupancy Raw Data'!$B$8:$BE$45,'Occupancy Raw Data'!AJ$3,FALSE))/100</f>
        <v>0.70191425951398401</v>
      </c>
      <c r="F131" s="118">
        <f>(VLOOKUP($A131,'Occupancy Raw Data'!$B$8:$BE$45,'Occupancy Raw Data'!AK$3,FALSE))/100</f>
        <v>0.65271091242549206</v>
      </c>
      <c r="G131" s="119">
        <f>(VLOOKUP($A131,'Occupancy Raw Data'!$B$8:$BE$45,'Occupancy Raw Data'!AL$3,FALSE))/100</f>
        <v>0.62894887666208099</v>
      </c>
      <c r="H131" s="99">
        <f>(VLOOKUP($A131,'Occupancy Raw Data'!$B$8:$BE$45,'Occupancy Raw Data'!AN$3,FALSE))/100</f>
        <v>0.764729481889041</v>
      </c>
      <c r="I131" s="99">
        <f>(VLOOKUP($A131,'Occupancy Raw Data'!$B$8:$BE$45,'Occupancy Raw Data'!AO$3,FALSE))/100</f>
        <v>0.81777281063732199</v>
      </c>
      <c r="J131" s="119">
        <f>(VLOOKUP($A131,'Occupancy Raw Data'!$B$8:$BE$45,'Occupancy Raw Data'!AP$3,FALSE))/100</f>
        <v>0.79125114626318194</v>
      </c>
      <c r="K131" s="120">
        <f>(VLOOKUP($A131,'Occupancy Raw Data'!$B$8:$BE$45,'Occupancy Raw Data'!AR$3,FALSE))/100</f>
        <v>0.6753209536909669</v>
      </c>
      <c r="M131" s="121">
        <f>VLOOKUP($A131,'ADR Raw Data'!$B$6:$BE$43,'ADR Raw Data'!AG$1,FALSE)</f>
        <v>97.126127566894795</v>
      </c>
      <c r="N131" s="122">
        <f>VLOOKUP($A131,'ADR Raw Data'!$B$6:$BE$43,'ADR Raw Data'!AH$1,FALSE)</f>
        <v>107.255825769669</v>
      </c>
      <c r="O131" s="122">
        <f>VLOOKUP($A131,'ADR Raw Data'!$B$6:$BE$43,'ADR Raw Data'!AI$1,FALSE)</f>
        <v>112.333456870837</v>
      </c>
      <c r="P131" s="122">
        <f>VLOOKUP($A131,'ADR Raw Data'!$B$6:$BE$43,'ADR Raw Data'!AJ$1,FALSE)</f>
        <v>111.153173430227</v>
      </c>
      <c r="Q131" s="122">
        <f>VLOOKUP($A131,'ADR Raw Data'!$B$6:$BE$43,'ADR Raw Data'!AK$1,FALSE)</f>
        <v>106.066300215129</v>
      </c>
      <c r="R131" s="123">
        <f>VLOOKUP($A131,'ADR Raw Data'!$B$6:$BE$43,'ADR Raw Data'!AL$1,FALSE)</f>
        <v>107.52782046492101</v>
      </c>
      <c r="S131" s="122">
        <f>VLOOKUP($A131,'ADR Raw Data'!$B$6:$BE$43,'ADR Raw Data'!AN$1,FALSE)</f>
        <v>124.27130068200501</v>
      </c>
      <c r="T131" s="122">
        <f>VLOOKUP($A131,'ADR Raw Data'!$B$6:$BE$43,'ADR Raw Data'!AO$1,FALSE)</f>
        <v>127.92690331849801</v>
      </c>
      <c r="U131" s="123">
        <f>VLOOKUP($A131,'ADR Raw Data'!$B$6:$BE$43,'ADR Raw Data'!AP$1,FALSE)</f>
        <v>126.16036741937199</v>
      </c>
      <c r="V131" s="124">
        <f>VLOOKUP($A131,'ADR Raw Data'!$B$6:$BE$43,'ADR Raw Data'!AR$1,FALSE)</f>
        <v>113.76528812696201</v>
      </c>
      <c r="X131" s="121">
        <f>VLOOKUP($A131,'RevPAR Raw Data'!$B$6:$BE$43,'RevPAR Raw Data'!AG$1,FALSE)</f>
        <v>44.727672799174599</v>
      </c>
      <c r="Y131" s="122">
        <f>VLOOKUP($A131,'RevPAR Raw Data'!$B$6:$BE$43,'RevPAR Raw Data'!AH$1,FALSE)</f>
        <v>67.388353392938996</v>
      </c>
      <c r="Z131" s="122">
        <f>VLOOKUP($A131,'RevPAR Raw Data'!$B$6:$BE$43,'RevPAR Raw Data'!AI$1,FALSE)</f>
        <v>78.780854252636402</v>
      </c>
      <c r="AA131" s="122">
        <f>VLOOKUP($A131,'RevPAR Raw Data'!$B$6:$BE$43,'RevPAR Raw Data'!AJ$1,FALSE)</f>
        <v>78.019997420907799</v>
      </c>
      <c r="AB131" s="122">
        <f>VLOOKUP($A131,'RevPAR Raw Data'!$B$6:$BE$43,'RevPAR Raw Data'!AK$1,FALSE)</f>
        <v>69.230631591013207</v>
      </c>
      <c r="AC131" s="123">
        <f>VLOOKUP($A131,'RevPAR Raw Data'!$B$6:$BE$43,'RevPAR Raw Data'!AL$1,FALSE)</f>
        <v>67.629501891334201</v>
      </c>
      <c r="AD131" s="122">
        <f>VLOOKUP($A131,'RevPAR Raw Data'!$B$6:$BE$43,'RevPAR Raw Data'!AN$1,FALSE)</f>
        <v>95.033927384227397</v>
      </c>
      <c r="AE131" s="122">
        <f>VLOOKUP($A131,'RevPAR Raw Data'!$B$6:$BE$43,'RevPAR Raw Data'!AO$1,FALSE)</f>
        <v>104.61514328289699</v>
      </c>
      <c r="AF131" s="123">
        <f>VLOOKUP($A131,'RevPAR Raw Data'!$B$6:$BE$43,'RevPAR Raw Data'!AP$1,FALSE)</f>
        <v>99.824535333562494</v>
      </c>
      <c r="AG131" s="124">
        <f>VLOOKUP($A131,'RevPAR Raw Data'!$B$6:$BE$43,'RevPAR Raw Data'!AR$1,FALSE)</f>
        <v>76.828082874827999</v>
      </c>
    </row>
    <row r="132" spans="1:33" x14ac:dyDescent="0.2">
      <c r="A132" s="101" t="s">
        <v>121</v>
      </c>
      <c r="B132" s="89">
        <f>(VLOOKUP($A131,'Occupancy Raw Data'!$B$8:$BE$51,'Occupancy Raw Data'!AT$3,FALSE))/100</f>
        <v>2.5974039919257601E-2</v>
      </c>
      <c r="C132" s="90">
        <f>(VLOOKUP($A131,'Occupancy Raw Data'!$B$8:$BE$51,'Occupancy Raw Data'!AU$3,FALSE))/100</f>
        <v>6.2940256560270094E-2</v>
      </c>
      <c r="D132" s="90">
        <f>(VLOOKUP($A131,'Occupancy Raw Data'!$B$8:$BE$51,'Occupancy Raw Data'!AV$3,FALSE))/100</f>
        <v>5.0044970134478201E-2</v>
      </c>
      <c r="E132" s="90">
        <f>(VLOOKUP($A131,'Occupancy Raw Data'!$B$8:$BE$51,'Occupancy Raw Data'!AW$3,FALSE))/100</f>
        <v>6.8141553234809096E-2</v>
      </c>
      <c r="F132" s="90">
        <f>(VLOOKUP($A131,'Occupancy Raw Data'!$B$8:$BE$51,'Occupancy Raw Data'!AX$3,FALSE))/100</f>
        <v>8.7448713541116399E-2</v>
      </c>
      <c r="G132" s="90">
        <f>(VLOOKUP($A131,'Occupancy Raw Data'!$B$8:$BE$51,'Occupancy Raw Data'!AY$3,FALSE))/100</f>
        <v>6.0553727746693903E-2</v>
      </c>
      <c r="H132" s="91">
        <f>(VLOOKUP($A131,'Occupancy Raw Data'!$B$8:$BE$51,'Occupancy Raw Data'!BA$3,FALSE))/100</f>
        <v>5.7190484906685997E-2</v>
      </c>
      <c r="I132" s="91">
        <f>(VLOOKUP($A131,'Occupancy Raw Data'!$B$8:$BE$51,'Occupancy Raw Data'!BB$3,FALSE))/100</f>
        <v>1.8042455057963199E-2</v>
      </c>
      <c r="J132" s="90">
        <f>(VLOOKUP($A131,'Occupancy Raw Data'!$B$8:$BE$51,'Occupancy Raw Data'!BC$3,FALSE))/100</f>
        <v>3.6591771398513002E-2</v>
      </c>
      <c r="K132" s="92">
        <f>(VLOOKUP($A131,'Occupancy Raw Data'!$B$8:$BE$51,'Occupancy Raw Data'!BE$3,FALSE))/100</f>
        <v>5.2409770785378201E-2</v>
      </c>
      <c r="M132" s="89">
        <f>(VLOOKUP($A131,'ADR Raw Data'!$B$6:$BE$49,'ADR Raw Data'!AT$1,FALSE))/100</f>
        <v>-3.6288509148129901E-2</v>
      </c>
      <c r="N132" s="90">
        <f>(VLOOKUP($A131,'ADR Raw Data'!$B$6:$BE$49,'ADR Raw Data'!AU$1,FALSE))/100</f>
        <v>-3.8629418516208402E-3</v>
      </c>
      <c r="O132" s="90">
        <f>(VLOOKUP($A131,'ADR Raw Data'!$B$6:$BE$49,'ADR Raw Data'!AV$1,FALSE))/100</f>
        <v>-7.7803983002458299E-3</v>
      </c>
      <c r="P132" s="90">
        <f>(VLOOKUP($A131,'ADR Raw Data'!$B$6:$BE$49,'ADR Raw Data'!AW$1,FALSE))/100</f>
        <v>-6.1739116727948197E-3</v>
      </c>
      <c r="Q132" s="90">
        <f>(VLOOKUP($A131,'ADR Raw Data'!$B$6:$BE$49,'ADR Raw Data'!AX$1,FALSE))/100</f>
        <v>3.3132455321462401E-3</v>
      </c>
      <c r="R132" s="90">
        <f>(VLOOKUP($A131,'ADR Raw Data'!$B$6:$BE$49,'ADR Raw Data'!AY$1,FALSE))/100</f>
        <v>-8.1021859813403298E-3</v>
      </c>
      <c r="S132" s="91">
        <f>(VLOOKUP($A131,'ADR Raw Data'!$B$6:$BE$49,'ADR Raw Data'!BA$1,FALSE))/100</f>
        <v>-1.2071276127981501E-2</v>
      </c>
      <c r="T132" s="91">
        <f>(VLOOKUP($A131,'ADR Raw Data'!$B$6:$BE$49,'ADR Raw Data'!BB$1,FALSE))/100</f>
        <v>-2.2604606385821801E-2</v>
      </c>
      <c r="U132" s="90">
        <f>(VLOOKUP($A131,'ADR Raw Data'!$B$6:$BE$49,'ADR Raw Data'!BC$1,FALSE))/100</f>
        <v>-1.7985734616999701E-2</v>
      </c>
      <c r="V132" s="92">
        <f>(VLOOKUP($A131,'ADR Raw Data'!$B$6:$BE$49,'ADR Raw Data'!BE$1,FALSE))/100</f>
        <v>-1.26734924980349E-2</v>
      </c>
      <c r="X132" s="89">
        <f>(VLOOKUP($A131,'RevPAR Raw Data'!$B$6:$BE$49,'RevPAR Raw Data'!AT$1,FALSE))/100</f>
        <v>-1.12570284140961E-2</v>
      </c>
      <c r="Y132" s="90">
        <f>(VLOOKUP($A131,'RevPAR Raw Data'!$B$6:$BE$49,'RevPAR Raw Data'!AU$1,FALSE))/100</f>
        <v>5.8834180157430901E-2</v>
      </c>
      <c r="Z132" s="90">
        <f>(VLOOKUP($A131,'RevPAR Raw Data'!$B$6:$BE$49,'RevPAR Raw Data'!AV$1,FALSE))/100</f>
        <v>4.1875202033662198E-2</v>
      </c>
      <c r="AA132" s="90">
        <f>(VLOOKUP($A131,'RevPAR Raw Data'!$B$6:$BE$49,'RevPAR Raw Data'!AW$1,FALSE))/100</f>
        <v>6.1546941631095503E-2</v>
      </c>
      <c r="AB132" s="90">
        <f>(VLOOKUP($A131,'RevPAR Raw Data'!$B$6:$BE$49,'RevPAR Raw Data'!AX$1,FALSE))/100</f>
        <v>9.1051698132694606E-2</v>
      </c>
      <c r="AC132" s="90">
        <f>(VLOOKUP($A131,'RevPAR Raw Data'!$B$6:$BE$49,'RevPAR Raw Data'!AY$1,FALSE))/100</f>
        <v>5.1960924201286396E-2</v>
      </c>
      <c r="AD132" s="91">
        <f>(VLOOKUP($A131,'RevPAR Raw Data'!$B$6:$BE$49,'RevPAR Raw Data'!BA$1,FALSE))/100</f>
        <v>4.4428846643502704E-2</v>
      </c>
      <c r="AE132" s="91">
        <f>(VLOOKUP($A131,'RevPAR Raw Data'!$B$6:$BE$49,'RevPAR Raw Data'!BB$1,FALSE))/100</f>
        <v>-4.9699939226777899E-3</v>
      </c>
      <c r="AF132" s="90">
        <f>(VLOOKUP($A131,'RevPAR Raw Data'!$B$6:$BE$49,'RevPAR Raw Data'!BC$1,FALSE))/100</f>
        <v>1.7947906891973699E-2</v>
      </c>
      <c r="AG132" s="92">
        <f>(VLOOKUP($A131,'RevPAR Raw Data'!$B$6:$BE$49,'RevPAR Raw Data'!BE$1,FALSE))/100</f>
        <v>3.9072063450470901E-2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0.48853276353276298</v>
      </c>
      <c r="C134" s="118">
        <f>(VLOOKUP($A134,'Occupancy Raw Data'!$B$8:$BE$45,'Occupancy Raw Data'!AH$3,FALSE))/100</f>
        <v>0.57799145299145205</v>
      </c>
      <c r="D134" s="118">
        <f>(VLOOKUP($A134,'Occupancy Raw Data'!$B$8:$BE$45,'Occupancy Raw Data'!AI$3,FALSE))/100</f>
        <v>0.62343304843304803</v>
      </c>
      <c r="E134" s="118">
        <f>(VLOOKUP($A134,'Occupancy Raw Data'!$B$8:$BE$45,'Occupancy Raw Data'!AJ$3,FALSE))/100</f>
        <v>0.64373219373219304</v>
      </c>
      <c r="F134" s="118">
        <f>(VLOOKUP($A134,'Occupancy Raw Data'!$B$8:$BE$45,'Occupancy Raw Data'!AK$3,FALSE))/100</f>
        <v>0.66058706184098004</v>
      </c>
      <c r="G134" s="119">
        <f>(VLOOKUP($A134,'Occupancy Raw Data'!$B$8:$BE$45,'Occupancy Raw Data'!AL$3,FALSE))/100</f>
        <v>0.59885178642657699</v>
      </c>
      <c r="H134" s="99">
        <f>(VLOOKUP($A134,'Occupancy Raw Data'!$B$8:$BE$45,'Occupancy Raw Data'!AN$3,FALSE))/100</f>
        <v>0.74009689370190901</v>
      </c>
      <c r="I134" s="99">
        <f>(VLOOKUP($A134,'Occupancy Raw Data'!$B$8:$BE$45,'Occupancy Raw Data'!AO$3,FALSE))/100</f>
        <v>0.751638643488173</v>
      </c>
      <c r="J134" s="119">
        <f>(VLOOKUP($A134,'Occupancy Raw Data'!$B$8:$BE$45,'Occupancy Raw Data'!AP$3,FALSE))/100</f>
        <v>0.745867768595041</v>
      </c>
      <c r="K134" s="120">
        <f>(VLOOKUP($A134,'Occupancy Raw Data'!$B$8:$BE$45,'Occupancy Raw Data'!AR$3,FALSE))/100</f>
        <v>0.64084951357512099</v>
      </c>
      <c r="M134" s="121">
        <f>VLOOKUP($A134,'ADR Raw Data'!$B$6:$BE$43,'ADR Raw Data'!AG$1,FALSE)</f>
        <v>84.582692054235295</v>
      </c>
      <c r="N134" s="122">
        <f>VLOOKUP($A134,'ADR Raw Data'!$B$6:$BE$43,'ADR Raw Data'!AH$1,FALSE)</f>
        <v>89.014293875539096</v>
      </c>
      <c r="O134" s="122">
        <f>VLOOKUP($A134,'ADR Raw Data'!$B$6:$BE$43,'ADR Raw Data'!AI$1,FALSE)</f>
        <v>92.002756163601006</v>
      </c>
      <c r="P134" s="122">
        <f>VLOOKUP($A134,'ADR Raw Data'!$B$6:$BE$43,'ADR Raw Data'!AJ$1,FALSE)</f>
        <v>92.369916109758705</v>
      </c>
      <c r="Q134" s="122">
        <f>VLOOKUP($A134,'ADR Raw Data'!$B$6:$BE$43,'ADR Raw Data'!AK$1,FALSE)</f>
        <v>92.722264009922299</v>
      </c>
      <c r="R134" s="123">
        <f>VLOOKUP($A134,'ADR Raw Data'!$B$6:$BE$43,'ADR Raw Data'!AL$1,FALSE)</f>
        <v>90.452790113471394</v>
      </c>
      <c r="S134" s="122">
        <f>VLOOKUP($A134,'ADR Raw Data'!$B$6:$BE$43,'ADR Raw Data'!AN$1,FALSE)</f>
        <v>105.595333346168</v>
      </c>
      <c r="T134" s="122">
        <f>VLOOKUP($A134,'ADR Raw Data'!$B$6:$BE$43,'ADR Raw Data'!AO$1,FALSE)</f>
        <v>106.85617858767699</v>
      </c>
      <c r="U134" s="123">
        <f>VLOOKUP($A134,'ADR Raw Data'!$B$6:$BE$43,'ADR Raw Data'!AP$1,FALSE)</f>
        <v>106.230633627853</v>
      </c>
      <c r="V134" s="124">
        <f>VLOOKUP($A134,'ADR Raw Data'!$B$6:$BE$43,'ADR Raw Data'!AR$1,FALSE)</f>
        <v>95.698625564112703</v>
      </c>
      <c r="X134" s="121">
        <f>VLOOKUP($A134,'RevPAR Raw Data'!$B$6:$BE$43,'RevPAR Raw Data'!AG$1,FALSE)</f>
        <v>41.321416296296199</v>
      </c>
      <c r="Y134" s="122">
        <f>VLOOKUP($A134,'RevPAR Raw Data'!$B$6:$BE$43,'RevPAR Raw Data'!AH$1,FALSE)</f>
        <v>51.449501054130998</v>
      </c>
      <c r="Z134" s="122">
        <f>VLOOKUP($A134,'RevPAR Raw Data'!$B$6:$BE$43,'RevPAR Raw Data'!AI$1,FALSE)</f>
        <v>57.357558739316197</v>
      </c>
      <c r="AA134" s="122">
        <f>VLOOKUP($A134,'RevPAR Raw Data'!$B$6:$BE$43,'RevPAR Raw Data'!AJ$1,FALSE)</f>
        <v>59.4614887321937</v>
      </c>
      <c r="AB134" s="122">
        <f>VLOOKUP($A134,'RevPAR Raw Data'!$B$6:$BE$43,'RevPAR Raw Data'!AK$1,FALSE)</f>
        <v>61.251127949558203</v>
      </c>
      <c r="AC134" s="123">
        <f>VLOOKUP($A134,'RevPAR Raw Data'!$B$6:$BE$43,'RevPAR Raw Data'!AL$1,FALSE)</f>
        <v>54.167814946720597</v>
      </c>
      <c r="AD134" s="122">
        <f>VLOOKUP($A134,'RevPAR Raw Data'!$B$6:$BE$43,'RevPAR Raw Data'!AN$1,FALSE)</f>
        <v>78.150778198916996</v>
      </c>
      <c r="AE134" s="122">
        <f>VLOOKUP($A134,'RevPAR Raw Data'!$B$6:$BE$43,'RevPAR Raw Data'!AO$1,FALSE)</f>
        <v>80.317233121971995</v>
      </c>
      <c r="AF134" s="123">
        <f>VLOOKUP($A134,'RevPAR Raw Data'!$B$6:$BE$43,'RevPAR Raw Data'!AP$1,FALSE)</f>
        <v>79.234005660444495</v>
      </c>
      <c r="AG134" s="124">
        <f>VLOOKUP($A134,'RevPAR Raw Data'!$B$6:$BE$43,'RevPAR Raw Data'!AR$1,FALSE)</f>
        <v>61.328417642569299</v>
      </c>
    </row>
    <row r="135" spans="1:33" ht="17.25" thickBot="1" x14ac:dyDescent="0.25">
      <c r="A135" s="105" t="s">
        <v>121</v>
      </c>
      <c r="B135" s="95">
        <f>(VLOOKUP($A134,'Occupancy Raw Data'!$B$8:$BE$51,'Occupancy Raw Data'!AT$3,FALSE))/100</f>
        <v>7.1659628686486898E-2</v>
      </c>
      <c r="C135" s="96">
        <f>(VLOOKUP($A134,'Occupancy Raw Data'!$B$8:$BE$51,'Occupancy Raw Data'!AU$3,FALSE))/100</f>
        <v>3.1063356396689699E-2</v>
      </c>
      <c r="D135" s="96">
        <f>(VLOOKUP($A134,'Occupancy Raw Data'!$B$8:$BE$51,'Occupancy Raw Data'!AV$3,FALSE))/100</f>
        <v>3.9770564452981598E-2</v>
      </c>
      <c r="E135" s="96">
        <f>(VLOOKUP($A134,'Occupancy Raw Data'!$B$8:$BE$51,'Occupancy Raw Data'!AW$3,FALSE))/100</f>
        <v>5.3243635866510299E-2</v>
      </c>
      <c r="F135" s="96">
        <f>(VLOOKUP($A134,'Occupancy Raw Data'!$B$8:$BE$51,'Occupancy Raw Data'!AX$3,FALSE))/100</f>
        <v>0.114839866018992</v>
      </c>
      <c r="G135" s="96">
        <f>(VLOOKUP($A134,'Occupancy Raw Data'!$B$8:$BE$51,'Occupancy Raw Data'!AY$3,FALSE))/100</f>
        <v>6.1884011880308204E-2</v>
      </c>
      <c r="H135" s="97">
        <f>(VLOOKUP($A134,'Occupancy Raw Data'!$B$8:$BE$51,'Occupancy Raw Data'!BA$3,FALSE))/100</f>
        <v>9.51001856672027E-2</v>
      </c>
      <c r="I135" s="97">
        <f>(VLOOKUP($A134,'Occupancy Raw Data'!$B$8:$BE$51,'Occupancy Raw Data'!BB$3,FALSE))/100</f>
        <v>1.7736835057528398E-2</v>
      </c>
      <c r="J135" s="96">
        <f>(VLOOKUP($A134,'Occupancy Raw Data'!$B$8:$BE$51,'Occupancy Raw Data'!BC$3,FALSE))/100</f>
        <v>5.4703348253373599E-2</v>
      </c>
      <c r="K135" s="98">
        <f>(VLOOKUP($A134,'Occupancy Raw Data'!$B$8:$BE$51,'Occupancy Raw Data'!BE$3,FALSE))/100</f>
        <v>5.9474080242818798E-2</v>
      </c>
      <c r="M135" s="95">
        <f>(VLOOKUP($A134,'ADR Raw Data'!$B$6:$BE$49,'ADR Raw Data'!AT$1,FALSE))/100</f>
        <v>3.7617544755136399E-4</v>
      </c>
      <c r="N135" s="96">
        <f>(VLOOKUP($A134,'ADR Raw Data'!$B$6:$BE$49,'ADR Raw Data'!AU$1,FALSE))/100</f>
        <v>-6.6124569834155799E-3</v>
      </c>
      <c r="O135" s="96">
        <f>(VLOOKUP($A134,'ADR Raw Data'!$B$6:$BE$49,'ADR Raw Data'!AV$1,FALSE))/100</f>
        <v>1.5803265082975901E-2</v>
      </c>
      <c r="P135" s="96">
        <f>(VLOOKUP($A134,'ADR Raw Data'!$B$6:$BE$49,'ADR Raw Data'!AW$1,FALSE))/100</f>
        <v>1.6177397812310101E-2</v>
      </c>
      <c r="Q135" s="96">
        <f>(VLOOKUP($A134,'ADR Raw Data'!$B$6:$BE$49,'ADR Raw Data'!AX$1,FALSE))/100</f>
        <v>2.0012944793156299E-2</v>
      </c>
      <c r="R135" s="96">
        <f>(VLOOKUP($A134,'ADR Raw Data'!$B$6:$BE$49,'ADR Raw Data'!AY$1,FALSE))/100</f>
        <v>1.01141101863089E-2</v>
      </c>
      <c r="S135" s="97">
        <f>(VLOOKUP($A134,'ADR Raw Data'!$B$6:$BE$49,'ADR Raw Data'!BA$1,FALSE))/100</f>
        <v>-4.75660385576807E-3</v>
      </c>
      <c r="T135" s="97">
        <f>(VLOOKUP($A134,'ADR Raw Data'!$B$6:$BE$49,'ADR Raw Data'!BB$1,FALSE))/100</f>
        <v>-2.7549364604438603E-2</v>
      </c>
      <c r="U135" s="96">
        <f>(VLOOKUP($A134,'ADR Raw Data'!$B$6:$BE$49,'ADR Raw Data'!BC$1,FALSE))/100</f>
        <v>-1.7070901293785301E-2</v>
      </c>
      <c r="V135" s="98">
        <f>(VLOOKUP($A134,'ADR Raw Data'!$B$6:$BE$49,'ADR Raw Data'!BE$1,FALSE))/100</f>
        <v>-3.9398331526152997E-4</v>
      </c>
      <c r="X135" s="95">
        <f>(VLOOKUP($A134,'RevPAR Raw Data'!$B$6:$BE$49,'RevPAR Raw Data'!AT$1,FALSE))/100</f>
        <v>7.20627607269307E-2</v>
      </c>
      <c r="Y135" s="96">
        <f>(VLOOKUP($A134,'RevPAR Raw Data'!$B$6:$BE$49,'RevPAR Raw Data'!AU$1,FALSE))/100</f>
        <v>2.4245494305340499E-2</v>
      </c>
      <c r="Z135" s="96">
        <f>(VLOOKUP($A134,'RevPAR Raw Data'!$B$6:$BE$49,'RevPAR Raw Data'!AV$1,FALSE))/100</f>
        <v>5.6202334308507601E-2</v>
      </c>
      <c r="AA135" s="96">
        <f>(VLOOKUP($A134,'RevPAR Raw Data'!$B$6:$BE$49,'RevPAR Raw Data'!AW$1,FALSE))/100</f>
        <v>7.0282377157206699E-2</v>
      </c>
      <c r="AB135" s="96">
        <f>(VLOOKUP($A134,'RevPAR Raw Data'!$B$6:$BE$49,'RevPAR Raw Data'!AX$1,FALSE))/100</f>
        <v>0.13715109471084</v>
      </c>
      <c r="AC135" s="96">
        <f>(VLOOKUP($A134,'RevPAR Raw Data'!$B$6:$BE$49,'RevPAR Raw Data'!AY$1,FALSE))/100</f>
        <v>7.2624023781545408E-2</v>
      </c>
      <c r="AD135" s="97">
        <f>(VLOOKUP($A134,'RevPAR Raw Data'!$B$6:$BE$49,'RevPAR Raw Data'!BA$1,FALSE))/100</f>
        <v>8.9891227901605808E-2</v>
      </c>
      <c r="AE135" s="97">
        <f>(VLOOKUP($A134,'RevPAR Raw Data'!$B$6:$BE$49,'RevPAR Raw Data'!BB$1,FALSE))/100</f>
        <v>-1.0301168082838701E-2</v>
      </c>
      <c r="AF135" s="96">
        <f>(VLOOKUP($A134,'RevPAR Raw Data'!$B$6:$BE$49,'RevPAR Raw Data'!BC$1,FALSE))/100</f>
        <v>3.6698611501115301E-2</v>
      </c>
      <c r="AG135" s="98">
        <f>(VLOOKUP($A134,'RevPAR Raw Data'!$B$6:$BE$49,'RevPAR Raw Data'!BE$1,FALSE))/100</f>
        <v>5.9056665132251093E-2</v>
      </c>
    </row>
    <row r="136" spans="1:33" ht="14.25" customHeight="1" x14ac:dyDescent="0.2">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7.25" thickBot="1" x14ac:dyDescent="0.25">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E15" sqref="E1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134</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125</v>
      </c>
      <c r="D10" s="59">
        <v>20</v>
      </c>
      <c r="E10" s="60">
        <v>21</v>
      </c>
      <c r="F10" s="60">
        <v>22</v>
      </c>
      <c r="G10" s="60">
        <v>23</v>
      </c>
      <c r="H10" s="60">
        <v>24</v>
      </c>
      <c r="I10" s="60">
        <v>25</v>
      </c>
      <c r="J10" s="61">
        <v>26</v>
      </c>
      <c r="K10" s="158"/>
      <c r="L10" s="158"/>
      <c r="M10" s="221" t="s">
        <v>97</v>
      </c>
      <c r="N10" s="221"/>
      <c r="O10" s="58" t="s">
        <v>125</v>
      </c>
      <c r="P10" s="59">
        <v>21</v>
      </c>
      <c r="Q10" s="60">
        <v>22</v>
      </c>
      <c r="R10" s="60">
        <v>23</v>
      </c>
      <c r="S10" s="60">
        <v>24</v>
      </c>
      <c r="T10" s="60">
        <v>25</v>
      </c>
      <c r="U10" s="60">
        <v>26</v>
      </c>
      <c r="V10" s="61">
        <v>27</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129</v>
      </c>
      <c r="D11" s="62">
        <v>27</v>
      </c>
      <c r="E11" s="63">
        <v>28</v>
      </c>
      <c r="F11" s="63">
        <v>29</v>
      </c>
      <c r="G11" s="63">
        <v>30</v>
      </c>
      <c r="H11" s="63">
        <v>1</v>
      </c>
      <c r="I11" s="63">
        <v>2</v>
      </c>
      <c r="J11" s="64">
        <v>3</v>
      </c>
      <c r="K11" s="158"/>
      <c r="L11" s="158"/>
      <c r="M11" s="221" t="s">
        <v>97</v>
      </c>
      <c r="N11" s="221"/>
      <c r="O11" s="58" t="s">
        <v>129</v>
      </c>
      <c r="P11" s="62">
        <v>28</v>
      </c>
      <c r="Q11" s="63">
        <v>29</v>
      </c>
      <c r="R11" s="63">
        <v>30</v>
      </c>
      <c r="S11" s="63">
        <v>1</v>
      </c>
      <c r="T11" s="63">
        <v>2</v>
      </c>
      <c r="U11" s="63">
        <v>3</v>
      </c>
      <c r="V11" s="64">
        <v>4</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130</v>
      </c>
      <c r="D12" s="65">
        <v>4</v>
      </c>
      <c r="E12" s="66">
        <v>5</v>
      </c>
      <c r="F12" s="66">
        <v>6</v>
      </c>
      <c r="G12" s="66">
        <v>7</v>
      </c>
      <c r="H12" s="66">
        <v>8</v>
      </c>
      <c r="I12" s="66">
        <v>9</v>
      </c>
      <c r="J12" s="67">
        <v>10</v>
      </c>
      <c r="K12" s="158"/>
      <c r="L12" s="158"/>
      <c r="M12" s="221" t="s">
        <v>97</v>
      </c>
      <c r="N12" s="221"/>
      <c r="O12" s="58" t="s">
        <v>130</v>
      </c>
      <c r="P12" s="65">
        <v>5</v>
      </c>
      <c r="Q12" s="66">
        <v>6</v>
      </c>
      <c r="R12" s="66">
        <v>7</v>
      </c>
      <c r="S12" s="66">
        <v>8</v>
      </c>
      <c r="T12" s="66">
        <v>9</v>
      </c>
      <c r="U12" s="66">
        <v>10</v>
      </c>
      <c r="V12" s="67">
        <v>11</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130</v>
      </c>
      <c r="D13" s="79">
        <v>11</v>
      </c>
      <c r="E13" s="80">
        <v>12</v>
      </c>
      <c r="F13" s="80">
        <v>13</v>
      </c>
      <c r="G13" s="80">
        <v>14</v>
      </c>
      <c r="H13" s="80">
        <v>15</v>
      </c>
      <c r="I13" s="80">
        <v>16</v>
      </c>
      <c r="J13" s="81">
        <v>17</v>
      </c>
      <c r="K13" s="158"/>
      <c r="L13" s="158"/>
      <c r="M13" s="221" t="s">
        <v>97</v>
      </c>
      <c r="N13" s="221"/>
      <c r="O13" s="58" t="s">
        <v>130</v>
      </c>
      <c r="P13" s="79">
        <v>12</v>
      </c>
      <c r="Q13" s="80">
        <v>13</v>
      </c>
      <c r="R13" s="80">
        <v>14</v>
      </c>
      <c r="S13" s="80">
        <v>15</v>
      </c>
      <c r="T13" s="80">
        <v>16</v>
      </c>
      <c r="U13" s="80">
        <v>17</v>
      </c>
      <c r="V13" s="81">
        <v>18</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130</v>
      </c>
      <c r="D14" s="68">
        <v>18</v>
      </c>
      <c r="E14" s="69">
        <v>19</v>
      </c>
      <c r="F14" s="69">
        <v>20</v>
      </c>
      <c r="G14" s="69">
        <v>21</v>
      </c>
      <c r="H14" s="69">
        <v>22</v>
      </c>
      <c r="I14" s="69">
        <v>23</v>
      </c>
      <c r="J14" s="70">
        <v>24</v>
      </c>
      <c r="K14" s="158"/>
      <c r="L14" s="158"/>
      <c r="M14" s="221" t="s">
        <v>97</v>
      </c>
      <c r="N14" s="221"/>
      <c r="O14" s="58" t="s">
        <v>130</v>
      </c>
      <c r="P14" s="68">
        <v>19</v>
      </c>
      <c r="Q14" s="69">
        <v>20</v>
      </c>
      <c r="R14" s="69">
        <v>21</v>
      </c>
      <c r="S14" s="69">
        <v>22</v>
      </c>
      <c r="T14" s="69">
        <v>23</v>
      </c>
      <c r="U14" s="69">
        <v>24</v>
      </c>
      <c r="V14" s="70">
        <v>25</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130</v>
      </c>
      <c r="D15" s="82">
        <v>25</v>
      </c>
      <c r="E15" s="83">
        <v>26</v>
      </c>
      <c r="F15" s="83">
        <v>27</v>
      </c>
      <c r="G15" s="83">
        <v>28</v>
      </c>
      <c r="H15" s="83">
        <v>29</v>
      </c>
      <c r="I15" s="83">
        <v>30</v>
      </c>
      <c r="J15" s="84">
        <v>31</v>
      </c>
      <c r="K15" s="158"/>
      <c r="L15" s="158"/>
      <c r="M15" s="221" t="s">
        <v>97</v>
      </c>
      <c r="N15" s="221"/>
      <c r="O15" s="58" t="s">
        <v>135</v>
      </c>
      <c r="P15" s="82">
        <v>26</v>
      </c>
      <c r="Q15" s="83">
        <v>27</v>
      </c>
      <c r="R15" s="83">
        <v>28</v>
      </c>
      <c r="S15" s="83">
        <v>29</v>
      </c>
      <c r="T15" s="83">
        <v>30</v>
      </c>
      <c r="U15" s="83">
        <v>31</v>
      </c>
      <c r="V15" s="84">
        <v>1</v>
      </c>
      <c r="W15" s="158"/>
      <c r="X15" s="158"/>
      <c r="Y15" s="157"/>
      <c r="Z15" s="157"/>
      <c r="AA15" s="157"/>
      <c r="AB15" s="157"/>
      <c r="AC15" s="157"/>
      <c r="AD15" s="157"/>
      <c r="AE15" s="157"/>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2" t="s">
        <v>98</v>
      </c>
      <c r="E18" s="222"/>
      <c r="F18" s="222"/>
      <c r="G18" s="222"/>
      <c r="H18" s="222"/>
      <c r="I18" s="222"/>
      <c r="J18" s="222"/>
      <c r="K18" s="156"/>
      <c r="L18" s="156"/>
      <c r="M18" s="156"/>
      <c r="N18" s="156"/>
      <c r="O18" s="156"/>
      <c r="P18" s="222" t="s">
        <v>99</v>
      </c>
      <c r="Q18" s="222"/>
      <c r="R18" s="222"/>
      <c r="S18" s="222"/>
      <c r="T18" s="222"/>
      <c r="U18" s="222"/>
      <c r="V18" s="222"/>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0" t="s">
        <v>127</v>
      </c>
      <c r="D19" s="220"/>
      <c r="E19" s="220"/>
      <c r="F19" s="220"/>
      <c r="G19" s="156"/>
      <c r="H19" s="156" t="s">
        <v>124</v>
      </c>
      <c r="I19" s="156"/>
      <c r="J19" s="156"/>
      <c r="K19" s="156"/>
      <c r="L19" s="156"/>
      <c r="M19" s="156"/>
      <c r="N19" s="156"/>
      <c r="O19" s="220" t="s">
        <v>128</v>
      </c>
      <c r="P19" s="220"/>
      <c r="Q19" s="220"/>
      <c r="R19" s="220"/>
      <c r="S19" s="156"/>
      <c r="T19" s="156" t="s">
        <v>126</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0" t="s">
        <v>133</v>
      </c>
      <c r="D20" s="220"/>
      <c r="E20" s="220"/>
      <c r="F20" s="220"/>
      <c r="G20" s="7"/>
      <c r="H20" s="7" t="s">
        <v>132</v>
      </c>
      <c r="I20" s="7"/>
      <c r="J20" s="7"/>
      <c r="K20" s="71"/>
      <c r="L20" s="71"/>
      <c r="M20" s="71"/>
      <c r="N20" s="71"/>
      <c r="O20" s="220" t="s">
        <v>131</v>
      </c>
      <c r="P20" s="220"/>
      <c r="Q20" s="220"/>
      <c r="R20" s="220"/>
      <c r="S20" s="7"/>
      <c r="T20" s="7" t="s">
        <v>132</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0" t="s">
        <v>136</v>
      </c>
      <c r="D21" s="220"/>
      <c r="E21" s="220"/>
      <c r="F21" s="220"/>
      <c r="G21" s="7"/>
      <c r="H21" s="7" t="s">
        <v>137</v>
      </c>
      <c r="I21" s="7"/>
      <c r="J21" s="7"/>
      <c r="K21" s="71"/>
      <c r="L21" s="71"/>
      <c r="M21" s="71"/>
      <c r="N21" s="71"/>
      <c r="O21" s="220" t="s">
        <v>138</v>
      </c>
      <c r="P21" s="220"/>
      <c r="Q21" s="220"/>
      <c r="R21" s="220"/>
      <c r="S21" s="74"/>
      <c r="T21" s="74" t="s">
        <v>137</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0"/>
      <c r="D22" s="220"/>
      <c r="E22" s="220"/>
      <c r="F22" s="220"/>
      <c r="G22" s="7"/>
      <c r="H22" s="7"/>
      <c r="I22" s="7"/>
      <c r="J22" s="7"/>
      <c r="K22" s="71"/>
      <c r="L22" s="71"/>
      <c r="M22" s="71"/>
      <c r="N22" s="71"/>
      <c r="O22" s="220"/>
      <c r="P22" s="220"/>
      <c r="Q22" s="220"/>
      <c r="R22" s="220"/>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0"/>
      <c r="D27" s="220"/>
      <c r="E27" s="220"/>
      <c r="F27" s="7"/>
      <c r="G27" s="7"/>
      <c r="H27" s="7"/>
      <c r="I27" s="7"/>
      <c r="J27" s="156"/>
      <c r="K27" s="156"/>
      <c r="L27" s="156"/>
      <c r="M27" s="156"/>
      <c r="N27" s="156"/>
      <c r="O27" s="220"/>
      <c r="P27" s="220"/>
      <c r="Q27" s="220"/>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0"/>
      <c r="D28" s="220"/>
      <c r="E28" s="220"/>
      <c r="F28" s="156"/>
      <c r="G28" s="156"/>
      <c r="H28" s="156"/>
      <c r="I28" s="156"/>
      <c r="J28" s="156"/>
      <c r="K28" s="156"/>
      <c r="L28" s="156"/>
      <c r="M28" s="156"/>
      <c r="N28" s="156"/>
      <c r="O28" s="220"/>
      <c r="P28" s="220"/>
      <c r="Q28" s="220"/>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0"/>
      <c r="D29" s="220"/>
      <c r="E29" s="220"/>
      <c r="F29" s="156"/>
      <c r="G29" s="156"/>
      <c r="H29" s="156"/>
      <c r="I29" s="156"/>
      <c r="J29" s="156"/>
      <c r="K29" s="156"/>
      <c r="L29" s="156"/>
      <c r="M29" s="156"/>
      <c r="N29" s="156"/>
      <c r="O29" s="220"/>
      <c r="P29" s="220"/>
      <c r="Q29" s="220"/>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139</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3" t="s">
        <v>120</v>
      </c>
      <c r="C44" s="223"/>
      <c r="D44" s="223"/>
      <c r="E44" s="223"/>
      <c r="F44" s="223"/>
      <c r="G44" s="223"/>
      <c r="H44" s="223"/>
      <c r="I44" s="223"/>
      <c r="J44" s="223"/>
      <c r="K44" s="223"/>
      <c r="L44" s="223"/>
      <c r="M44" s="223"/>
      <c r="N44" s="223"/>
      <c r="O44" s="223"/>
      <c r="P44" s="223"/>
      <c r="Q44" s="223"/>
      <c r="R44" s="223"/>
      <c r="S44" s="223"/>
      <c r="T44" s="223"/>
      <c r="U44" s="223"/>
      <c r="V44" s="223"/>
      <c r="W44" s="223"/>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pane xSplit="2" ySplit="7" topLeftCell="C8" activePane="bottomRight" state="frozen"/>
      <selection activeCell="F2" sqref="F2"/>
      <selection pane="topRight" activeCell="F2" sqref="F2"/>
      <selection pane="bottomLeft" activeCell="F2" sqref="F2"/>
      <selection pane="bottomRight" activeCell="F2" sqref="F2"/>
    </sheetView>
  </sheetViews>
  <sheetFormatPr defaultRowHeight="12.75" x14ac:dyDescent="0.2"/>
  <cols>
    <col min="1" max="1" width="28" customWidth="1"/>
    <col min="2" max="2" width="28.140625" customWidth="1"/>
    <col min="3" max="3" width="2.85546875" customWidth="1"/>
    <col min="4" max="5" width="5.42578125" customWidth="1"/>
    <col min="6" max="6" width="4.42578125" customWidth="1"/>
  </cols>
  <sheetData>
    <row r="1" spans="1:57" ht="18" x14ac:dyDescent="0.25">
      <c r="A1" s="44" t="s">
        <v>104</v>
      </c>
      <c r="B1" s="44" t="s">
        <v>140</v>
      </c>
    </row>
    <row r="2" spans="1:57" ht="72" x14ac:dyDescent="0.25">
      <c r="A2" s="45" t="s">
        <v>103</v>
      </c>
      <c r="B2" s="88" t="s">
        <v>141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36" t="s">
        <v>5</v>
      </c>
      <c r="E4" s="237"/>
      <c r="G4" s="230" t="s">
        <v>6</v>
      </c>
      <c r="H4" s="231"/>
      <c r="I4" s="231"/>
      <c r="J4" s="231"/>
      <c r="K4" s="231"/>
      <c r="L4" s="231"/>
      <c r="M4" s="231"/>
      <c r="N4" s="231"/>
      <c r="O4" s="231"/>
      <c r="P4" s="231"/>
      <c r="Q4" s="231"/>
      <c r="R4" s="231"/>
      <c r="T4" s="230" t="s">
        <v>7</v>
      </c>
      <c r="U4" s="231"/>
      <c r="V4" s="231"/>
      <c r="W4" s="231"/>
      <c r="X4" s="231"/>
      <c r="Y4" s="231"/>
      <c r="Z4" s="231"/>
      <c r="AA4" s="231"/>
      <c r="AB4" s="231"/>
      <c r="AC4" s="231"/>
      <c r="AD4" s="231"/>
      <c r="AE4" s="231"/>
      <c r="AF4" s="4"/>
      <c r="AG4" s="230" t="s">
        <v>34</v>
      </c>
      <c r="AH4" s="231"/>
      <c r="AI4" s="231"/>
      <c r="AJ4" s="231"/>
      <c r="AK4" s="231"/>
      <c r="AL4" s="231"/>
      <c r="AM4" s="231"/>
      <c r="AN4" s="231"/>
      <c r="AO4" s="231"/>
      <c r="AP4" s="231"/>
      <c r="AQ4" s="231"/>
      <c r="AR4" s="231"/>
      <c r="AT4" s="230" t="s">
        <v>35</v>
      </c>
      <c r="AU4" s="231"/>
      <c r="AV4" s="231"/>
      <c r="AW4" s="231"/>
      <c r="AX4" s="231"/>
      <c r="AY4" s="231"/>
      <c r="AZ4" s="231"/>
      <c r="BA4" s="231"/>
      <c r="BB4" s="231"/>
      <c r="BC4" s="231"/>
      <c r="BD4" s="231"/>
      <c r="BE4" s="231"/>
    </row>
    <row r="5" spans="1:57" x14ac:dyDescent="0.2">
      <c r="A5" s="32"/>
      <c r="B5" s="32"/>
      <c r="C5" s="3"/>
      <c r="D5" s="238" t="s">
        <v>8</v>
      </c>
      <c r="E5" s="240" t="s">
        <v>9</v>
      </c>
      <c r="F5" s="5"/>
      <c r="G5" s="228" t="s">
        <v>0</v>
      </c>
      <c r="H5" s="224" t="s">
        <v>1</v>
      </c>
      <c r="I5" s="224" t="s">
        <v>10</v>
      </c>
      <c r="J5" s="224" t="s">
        <v>2</v>
      </c>
      <c r="K5" s="224" t="s">
        <v>11</v>
      </c>
      <c r="L5" s="226" t="s">
        <v>12</v>
      </c>
      <c r="M5" s="5"/>
      <c r="N5" s="228" t="s">
        <v>3</v>
      </c>
      <c r="O5" s="224" t="s">
        <v>4</v>
      </c>
      <c r="P5" s="226" t="s">
        <v>13</v>
      </c>
      <c r="Q5" s="2"/>
      <c r="R5" s="232" t="s">
        <v>14</v>
      </c>
      <c r="S5" s="2"/>
      <c r="T5" s="228" t="s">
        <v>0</v>
      </c>
      <c r="U5" s="224" t="s">
        <v>1</v>
      </c>
      <c r="V5" s="224" t="s">
        <v>10</v>
      </c>
      <c r="W5" s="224" t="s">
        <v>2</v>
      </c>
      <c r="X5" s="224" t="s">
        <v>11</v>
      </c>
      <c r="Y5" s="226" t="s">
        <v>12</v>
      </c>
      <c r="Z5" s="2"/>
      <c r="AA5" s="228" t="s">
        <v>3</v>
      </c>
      <c r="AB5" s="224" t="s">
        <v>4</v>
      </c>
      <c r="AC5" s="226" t="s">
        <v>13</v>
      </c>
      <c r="AD5" s="1"/>
      <c r="AE5" s="234" t="s">
        <v>14</v>
      </c>
      <c r="AF5" s="38"/>
      <c r="AG5" s="228" t="s">
        <v>0</v>
      </c>
      <c r="AH5" s="224" t="s">
        <v>1</v>
      </c>
      <c r="AI5" s="224" t="s">
        <v>10</v>
      </c>
      <c r="AJ5" s="224" t="s">
        <v>2</v>
      </c>
      <c r="AK5" s="224" t="s">
        <v>11</v>
      </c>
      <c r="AL5" s="226" t="s">
        <v>12</v>
      </c>
      <c r="AM5" s="5"/>
      <c r="AN5" s="228" t="s">
        <v>3</v>
      </c>
      <c r="AO5" s="224" t="s">
        <v>4</v>
      </c>
      <c r="AP5" s="226" t="s">
        <v>13</v>
      </c>
      <c r="AQ5" s="2"/>
      <c r="AR5" s="232" t="s">
        <v>14</v>
      </c>
      <c r="AS5" s="2"/>
      <c r="AT5" s="228" t="s">
        <v>0</v>
      </c>
      <c r="AU5" s="224" t="s">
        <v>1</v>
      </c>
      <c r="AV5" s="224" t="s">
        <v>10</v>
      </c>
      <c r="AW5" s="224" t="s">
        <v>2</v>
      </c>
      <c r="AX5" s="224" t="s">
        <v>11</v>
      </c>
      <c r="AY5" s="226" t="s">
        <v>12</v>
      </c>
      <c r="AZ5" s="2"/>
      <c r="BA5" s="228" t="s">
        <v>3</v>
      </c>
      <c r="BB5" s="224" t="s">
        <v>4</v>
      </c>
      <c r="BC5" s="226" t="s">
        <v>13</v>
      </c>
      <c r="BD5" s="1"/>
      <c r="BE5" s="234" t="s">
        <v>14</v>
      </c>
    </row>
    <row r="6" spans="1:57" x14ac:dyDescent="0.2">
      <c r="A6" s="32"/>
      <c r="B6" s="32"/>
      <c r="C6" s="3"/>
      <c r="D6" s="239"/>
      <c r="E6" s="241"/>
      <c r="F6" s="5"/>
      <c r="G6" s="229"/>
      <c r="H6" s="225"/>
      <c r="I6" s="225"/>
      <c r="J6" s="225"/>
      <c r="K6" s="225"/>
      <c r="L6" s="227"/>
      <c r="M6" s="5"/>
      <c r="N6" s="229"/>
      <c r="O6" s="225"/>
      <c r="P6" s="227"/>
      <c r="Q6" s="2"/>
      <c r="R6" s="233"/>
      <c r="S6" s="2"/>
      <c r="T6" s="229"/>
      <c r="U6" s="225"/>
      <c r="V6" s="225"/>
      <c r="W6" s="225"/>
      <c r="X6" s="225"/>
      <c r="Y6" s="227"/>
      <c r="Z6" s="2"/>
      <c r="AA6" s="229"/>
      <c r="AB6" s="225"/>
      <c r="AC6" s="227"/>
      <c r="AD6" s="1"/>
      <c r="AE6" s="235"/>
      <c r="AF6" s="39"/>
      <c r="AG6" s="229"/>
      <c r="AH6" s="225"/>
      <c r="AI6" s="225"/>
      <c r="AJ6" s="225"/>
      <c r="AK6" s="225"/>
      <c r="AL6" s="227"/>
      <c r="AM6" s="5"/>
      <c r="AN6" s="229"/>
      <c r="AO6" s="225"/>
      <c r="AP6" s="227"/>
      <c r="AQ6" s="2"/>
      <c r="AR6" s="233"/>
      <c r="AS6" s="2"/>
      <c r="AT6" s="229"/>
      <c r="AU6" s="225"/>
      <c r="AV6" s="225"/>
      <c r="AW6" s="225"/>
      <c r="AX6" s="225"/>
      <c r="AY6" s="227"/>
      <c r="AZ6" s="2"/>
      <c r="BA6" s="229"/>
      <c r="BB6" s="225"/>
      <c r="BC6" s="227"/>
      <c r="BD6" s="1"/>
      <c r="BE6" s="235"/>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47.206476665497902</v>
      </c>
      <c r="H8" s="161">
        <v>61.524763367578899</v>
      </c>
      <c r="I8" s="161">
        <v>68.167761869372399</v>
      </c>
      <c r="J8" s="161">
        <v>69.848585948707097</v>
      </c>
      <c r="K8" s="161">
        <v>68.698763568367497</v>
      </c>
      <c r="L8" s="162">
        <v>63.089484053152901</v>
      </c>
      <c r="M8" s="163"/>
      <c r="N8" s="164">
        <v>76.516484314055205</v>
      </c>
      <c r="O8" s="165">
        <v>78.583206555462894</v>
      </c>
      <c r="P8" s="166">
        <v>77.549849974647799</v>
      </c>
      <c r="Q8" s="163"/>
      <c r="R8" s="167">
        <v>67.221082933678105</v>
      </c>
      <c r="S8" s="168"/>
      <c r="T8" s="160">
        <v>-1.8574899006580801</v>
      </c>
      <c r="U8" s="161">
        <v>-1.8571564702025301</v>
      </c>
      <c r="V8" s="161">
        <v>-1.0887599671253601</v>
      </c>
      <c r="W8" s="161">
        <v>-0.73693383244870803</v>
      </c>
      <c r="X8" s="161">
        <v>0.23676874947587101</v>
      </c>
      <c r="Y8" s="162">
        <v>-0.99298610628390704</v>
      </c>
      <c r="Z8" s="163"/>
      <c r="AA8" s="164">
        <v>1.5545892831645101</v>
      </c>
      <c r="AB8" s="165">
        <v>0.27948467596739401</v>
      </c>
      <c r="AC8" s="166">
        <v>0.90452068580505895</v>
      </c>
      <c r="AD8" s="163"/>
      <c r="AE8" s="167">
        <v>-0.37569438105639102</v>
      </c>
      <c r="AF8" s="29"/>
      <c r="AG8" s="160">
        <v>49.024543516879902</v>
      </c>
      <c r="AH8" s="161">
        <v>60.8822473061254</v>
      </c>
      <c r="AI8" s="161">
        <v>66.707663468501494</v>
      </c>
      <c r="AJ8" s="161">
        <v>67.898661638865704</v>
      </c>
      <c r="AK8" s="161">
        <v>66.611758505692706</v>
      </c>
      <c r="AL8" s="162">
        <v>62.2264919751264</v>
      </c>
      <c r="AM8" s="163"/>
      <c r="AN8" s="164">
        <v>73.566115278032001</v>
      </c>
      <c r="AO8" s="165">
        <v>74.840577877731405</v>
      </c>
      <c r="AP8" s="166">
        <v>74.203346311450403</v>
      </c>
      <c r="AQ8" s="163"/>
      <c r="AR8" s="167">
        <v>65.651822656692204</v>
      </c>
      <c r="AS8" s="168"/>
      <c r="AT8" s="160">
        <v>-2.9223213859272001</v>
      </c>
      <c r="AU8" s="161">
        <v>-1.7592210148484999</v>
      </c>
      <c r="AV8" s="161">
        <v>-1.00825704947947</v>
      </c>
      <c r="AW8" s="161">
        <v>-0.554369005049408</v>
      </c>
      <c r="AX8" s="161">
        <v>0.35131047662257697</v>
      </c>
      <c r="AY8" s="162">
        <v>-1.08024891052247</v>
      </c>
      <c r="AZ8" s="163"/>
      <c r="BA8" s="164">
        <v>1.0900351348120101</v>
      </c>
      <c r="BB8" s="165">
        <v>0.39457440566973601</v>
      </c>
      <c r="BC8" s="166">
        <v>0.738113042126748</v>
      </c>
      <c r="BD8" s="163"/>
      <c r="BE8" s="167">
        <v>-0.49855753181999501</v>
      </c>
    </row>
    <row r="9" spans="1:57" x14ac:dyDescent="0.2">
      <c r="A9" s="20" t="s">
        <v>18</v>
      </c>
      <c r="B9" s="3" t="str">
        <f>TRIM(A9)</f>
        <v>Virginia</v>
      </c>
      <c r="C9" s="10"/>
      <c r="D9" s="24" t="s">
        <v>16</v>
      </c>
      <c r="E9" s="27" t="s">
        <v>17</v>
      </c>
      <c r="F9" s="3"/>
      <c r="G9" s="169">
        <v>50.151829655134101</v>
      </c>
      <c r="H9" s="163">
        <v>64.921498216848406</v>
      </c>
      <c r="I9" s="163">
        <v>71.799104420614299</v>
      </c>
      <c r="J9" s="163">
        <v>74.7396106015903</v>
      </c>
      <c r="K9" s="163">
        <v>75.959791318916103</v>
      </c>
      <c r="L9" s="170">
        <v>67.514366842620703</v>
      </c>
      <c r="M9" s="163"/>
      <c r="N9" s="171">
        <v>83.763158056826697</v>
      </c>
      <c r="O9" s="172">
        <v>81.664644324404193</v>
      </c>
      <c r="P9" s="173">
        <v>82.713901190615502</v>
      </c>
      <c r="Q9" s="163"/>
      <c r="R9" s="174">
        <v>71.857090942047705</v>
      </c>
      <c r="S9" s="168"/>
      <c r="T9" s="169">
        <v>0.87231852497823803</v>
      </c>
      <c r="U9" s="163">
        <v>-2.8502555825307101</v>
      </c>
      <c r="V9" s="163">
        <v>-2.1847670903824898</v>
      </c>
      <c r="W9" s="163">
        <v>-1.27559370227793</v>
      </c>
      <c r="X9" s="163">
        <v>3.6131228756259999</v>
      </c>
      <c r="Y9" s="170">
        <v>-0.41054821056224</v>
      </c>
      <c r="Z9" s="163"/>
      <c r="AA9" s="171">
        <v>7.16625841190492</v>
      </c>
      <c r="AB9" s="172">
        <v>2.0638826714645502</v>
      </c>
      <c r="AC9" s="173">
        <v>4.58520972046687</v>
      </c>
      <c r="AD9" s="163"/>
      <c r="AE9" s="174">
        <v>1.17894125504666</v>
      </c>
      <c r="AF9" s="30"/>
      <c r="AG9" s="169">
        <v>49.742320503330802</v>
      </c>
      <c r="AH9" s="163">
        <v>63.477516654330103</v>
      </c>
      <c r="AI9" s="163">
        <v>70.360843819392997</v>
      </c>
      <c r="AJ9" s="163">
        <v>73.071394641546206</v>
      </c>
      <c r="AK9" s="163">
        <v>71.468963987007399</v>
      </c>
      <c r="AL9" s="170">
        <v>65.624930616030895</v>
      </c>
      <c r="AM9" s="163"/>
      <c r="AN9" s="171">
        <v>76.909742553021005</v>
      </c>
      <c r="AO9" s="172">
        <v>76.614821845704299</v>
      </c>
      <c r="AP9" s="173">
        <v>76.762282199362701</v>
      </c>
      <c r="AQ9" s="163"/>
      <c r="AR9" s="174">
        <v>68.808513918252203</v>
      </c>
      <c r="AS9" s="168"/>
      <c r="AT9" s="169">
        <v>-1.4712481774841499</v>
      </c>
      <c r="AU9" s="163">
        <v>-2.0381911103955401</v>
      </c>
      <c r="AV9" s="163">
        <v>-0.747041005246596</v>
      </c>
      <c r="AW9" s="163">
        <v>0.592164051048227</v>
      </c>
      <c r="AX9" s="163">
        <v>2.6944510143029698</v>
      </c>
      <c r="AY9" s="170">
        <v>-8.7631990700129295E-2</v>
      </c>
      <c r="AZ9" s="163"/>
      <c r="BA9" s="171">
        <v>4.4185701606977901</v>
      </c>
      <c r="BB9" s="172">
        <v>3.31243010542254</v>
      </c>
      <c r="BC9" s="173">
        <v>3.8636175367709198</v>
      </c>
      <c r="BD9" s="163"/>
      <c r="BE9" s="174">
        <v>1.1404486353478001</v>
      </c>
    </row>
    <row r="10" spans="1:57" x14ac:dyDescent="0.2">
      <c r="A10" s="21" t="s">
        <v>19</v>
      </c>
      <c r="B10" s="3" t="str">
        <f t="shared" ref="B10:B45" si="0">TRIM(A10)</f>
        <v>Norfolk/Virginia Beach, VA</v>
      </c>
      <c r="C10" s="3"/>
      <c r="D10" s="24" t="s">
        <v>16</v>
      </c>
      <c r="E10" s="27" t="s">
        <v>17</v>
      </c>
      <c r="F10" s="3"/>
      <c r="G10" s="169">
        <v>50.844205679201799</v>
      </c>
      <c r="H10" s="163">
        <v>57.536454336147301</v>
      </c>
      <c r="I10" s="163">
        <v>60.977232028651798</v>
      </c>
      <c r="J10" s="163">
        <v>62.926579687899697</v>
      </c>
      <c r="K10" s="163">
        <v>67.257610642107906</v>
      </c>
      <c r="L10" s="170">
        <v>59.908416474801697</v>
      </c>
      <c r="M10" s="163"/>
      <c r="N10" s="171">
        <v>81.486313635200801</v>
      </c>
      <c r="O10" s="172">
        <v>79.130212330519299</v>
      </c>
      <c r="P10" s="173">
        <v>80.308262982860001</v>
      </c>
      <c r="Q10" s="163"/>
      <c r="R10" s="174">
        <v>65.736944048532607</v>
      </c>
      <c r="S10" s="168"/>
      <c r="T10" s="169">
        <v>4.7723247546334502</v>
      </c>
      <c r="U10" s="163">
        <v>-2.15661440823057</v>
      </c>
      <c r="V10" s="163">
        <v>-4.3747713455701298</v>
      </c>
      <c r="W10" s="163">
        <v>-6.3819849610742203</v>
      </c>
      <c r="X10" s="163">
        <v>1.44531099600322</v>
      </c>
      <c r="Y10" s="170">
        <v>-1.6655162762784199</v>
      </c>
      <c r="Z10" s="163"/>
      <c r="AA10" s="171">
        <v>1.68877640542673</v>
      </c>
      <c r="AB10" s="172">
        <v>-0.50201243778455595</v>
      </c>
      <c r="AC10" s="173">
        <v>0.59752299517956997</v>
      </c>
      <c r="AD10" s="163"/>
      <c r="AE10" s="174">
        <v>-0.88727023877251598</v>
      </c>
      <c r="AF10" s="30"/>
      <c r="AG10" s="169">
        <v>50.306418802215902</v>
      </c>
      <c r="AH10" s="163">
        <v>57.452565857652701</v>
      </c>
      <c r="AI10" s="163">
        <v>62.117936055065798</v>
      </c>
      <c r="AJ10" s="163">
        <v>63.786658815396997</v>
      </c>
      <c r="AK10" s="163">
        <v>66.985541906728898</v>
      </c>
      <c r="AL10" s="170">
        <v>60.129966337720496</v>
      </c>
      <c r="AM10" s="163"/>
      <c r="AN10" s="171">
        <v>79.408887155253396</v>
      </c>
      <c r="AO10" s="172">
        <v>81.041417545385301</v>
      </c>
      <c r="AP10" s="173">
        <v>80.225152350319405</v>
      </c>
      <c r="AQ10" s="163"/>
      <c r="AR10" s="174">
        <v>65.873168895228503</v>
      </c>
      <c r="AS10" s="168"/>
      <c r="AT10" s="169">
        <v>0.91219957728790901</v>
      </c>
      <c r="AU10" s="163">
        <v>-0.71645809578988595</v>
      </c>
      <c r="AV10" s="163">
        <v>-0.66131100107069496</v>
      </c>
      <c r="AW10" s="163">
        <v>-0.77135282561685803</v>
      </c>
      <c r="AX10" s="163">
        <v>6.2641753102886399</v>
      </c>
      <c r="AY10" s="170">
        <v>1.0351281396396901</v>
      </c>
      <c r="AZ10" s="163"/>
      <c r="BA10" s="171">
        <v>7.57500391449679</v>
      </c>
      <c r="BB10" s="172">
        <v>9.1466714188572098</v>
      </c>
      <c r="BC10" s="173">
        <v>8.3631345692372108</v>
      </c>
      <c r="BD10" s="163"/>
      <c r="BE10" s="174">
        <v>3.4726336926489401</v>
      </c>
    </row>
    <row r="11" spans="1:57" x14ac:dyDescent="0.2">
      <c r="A11" s="21" t="s">
        <v>20</v>
      </c>
      <c r="B11" s="2" t="s">
        <v>71</v>
      </c>
      <c r="C11" s="3"/>
      <c r="D11" s="24" t="s">
        <v>16</v>
      </c>
      <c r="E11" s="27" t="s">
        <v>17</v>
      </c>
      <c r="F11" s="3"/>
      <c r="G11" s="169">
        <v>52.3881304104397</v>
      </c>
      <c r="H11" s="163">
        <v>66.747060596924896</v>
      </c>
      <c r="I11" s="163">
        <v>72.548344028597199</v>
      </c>
      <c r="J11" s="163">
        <v>72.966105344760706</v>
      </c>
      <c r="K11" s="163">
        <v>70.541366983935504</v>
      </c>
      <c r="L11" s="170">
        <v>67.038201472931604</v>
      </c>
      <c r="M11" s="163"/>
      <c r="N11" s="171">
        <v>81.209354408027906</v>
      </c>
      <c r="O11" s="172">
        <v>83.048365562685703</v>
      </c>
      <c r="P11" s="173">
        <v>82.128859985356797</v>
      </c>
      <c r="Q11" s="163"/>
      <c r="R11" s="174">
        <v>71.349818190767394</v>
      </c>
      <c r="S11" s="168"/>
      <c r="T11" s="169">
        <v>2.6012281060631102</v>
      </c>
      <c r="U11" s="163">
        <v>3.3042803035120198</v>
      </c>
      <c r="V11" s="163">
        <v>2.0037894062694401</v>
      </c>
      <c r="W11" s="163">
        <v>3.46579914185399</v>
      </c>
      <c r="X11" s="163">
        <v>5.9985179854975001</v>
      </c>
      <c r="Y11" s="170">
        <v>3.4966361761531899</v>
      </c>
      <c r="Z11" s="163"/>
      <c r="AA11" s="171">
        <v>10.8225868407596</v>
      </c>
      <c r="AB11" s="172">
        <v>7.7277874260280397</v>
      </c>
      <c r="AC11" s="173">
        <v>9.2359567652648895</v>
      </c>
      <c r="AD11" s="163"/>
      <c r="AE11" s="174">
        <v>5.3164457302760004</v>
      </c>
      <c r="AF11" s="30"/>
      <c r="AG11" s="169">
        <v>49.580113121195097</v>
      </c>
      <c r="AH11" s="163">
        <v>64.987478951686001</v>
      </c>
      <c r="AI11" s="163">
        <v>71.296576140926504</v>
      </c>
      <c r="AJ11" s="163">
        <v>71.905358145157805</v>
      </c>
      <c r="AK11" s="163">
        <v>69.648555411815394</v>
      </c>
      <c r="AL11" s="170">
        <v>65.484659081098798</v>
      </c>
      <c r="AM11" s="163"/>
      <c r="AN11" s="171">
        <v>76.916774471755005</v>
      </c>
      <c r="AO11" s="172">
        <v>78.422811556705398</v>
      </c>
      <c r="AP11" s="173">
        <v>77.669793014230194</v>
      </c>
      <c r="AQ11" s="163"/>
      <c r="AR11" s="174">
        <v>68.968615532567995</v>
      </c>
      <c r="AS11" s="168"/>
      <c r="AT11" s="169">
        <v>1.9217190294545901</v>
      </c>
      <c r="AU11" s="163">
        <v>4.25781427759929</v>
      </c>
      <c r="AV11" s="163">
        <v>4.5509747434912002</v>
      </c>
      <c r="AW11" s="163">
        <v>6.4419437106890403</v>
      </c>
      <c r="AX11" s="163">
        <v>9.7661038011606394</v>
      </c>
      <c r="AY11" s="170">
        <v>5.5632145057516</v>
      </c>
      <c r="AZ11" s="163"/>
      <c r="BA11" s="171">
        <v>7.44431028208942</v>
      </c>
      <c r="BB11" s="172">
        <v>2.9579875651620799</v>
      </c>
      <c r="BC11" s="173">
        <v>5.1315855505476602</v>
      </c>
      <c r="BD11" s="163"/>
      <c r="BE11" s="174">
        <v>5.4308650554673097</v>
      </c>
    </row>
    <row r="12" spans="1:57" x14ac:dyDescent="0.2">
      <c r="A12" s="21" t="s">
        <v>21</v>
      </c>
      <c r="B12" s="3" t="str">
        <f t="shared" si="0"/>
        <v>Virginia Area</v>
      </c>
      <c r="C12" s="3"/>
      <c r="D12" s="24" t="s">
        <v>16</v>
      </c>
      <c r="E12" s="27" t="s">
        <v>17</v>
      </c>
      <c r="F12" s="3"/>
      <c r="G12" s="169">
        <v>40.423819742489201</v>
      </c>
      <c r="H12" s="163">
        <v>54.414788984263197</v>
      </c>
      <c r="I12" s="163">
        <v>60.993383404863998</v>
      </c>
      <c r="J12" s="163">
        <v>68.8170600858369</v>
      </c>
      <c r="K12" s="163">
        <v>75.666130185979895</v>
      </c>
      <c r="L12" s="170">
        <v>60.063036480686598</v>
      </c>
      <c r="M12" s="163"/>
      <c r="N12" s="171">
        <v>83.731223175965596</v>
      </c>
      <c r="O12" s="172">
        <v>78.458065092989898</v>
      </c>
      <c r="P12" s="173">
        <v>81.094644134477804</v>
      </c>
      <c r="Q12" s="163"/>
      <c r="R12" s="174">
        <v>66.072067238912695</v>
      </c>
      <c r="S12" s="168"/>
      <c r="T12" s="169">
        <v>0.15924915244308199</v>
      </c>
      <c r="U12" s="163">
        <v>-2.7158936130654698</v>
      </c>
      <c r="V12" s="163">
        <v>3.2686472782567699E-2</v>
      </c>
      <c r="W12" s="163">
        <v>6.6953477011827998</v>
      </c>
      <c r="X12" s="163">
        <v>16.873291598583499</v>
      </c>
      <c r="Y12" s="170">
        <v>4.8192232599130698</v>
      </c>
      <c r="Z12" s="163"/>
      <c r="AA12" s="171">
        <v>20.354254512633101</v>
      </c>
      <c r="AB12" s="172">
        <v>10.877880674760499</v>
      </c>
      <c r="AC12" s="173">
        <v>15.5758829801491</v>
      </c>
      <c r="AD12" s="163"/>
      <c r="AE12" s="174">
        <v>8.3555934993837706</v>
      </c>
      <c r="AF12" s="30"/>
      <c r="AG12" s="169">
        <v>43.143446898733401</v>
      </c>
      <c r="AH12" s="163">
        <v>55.3914584758977</v>
      </c>
      <c r="AI12" s="163">
        <v>61.107122424024801</v>
      </c>
      <c r="AJ12" s="163">
        <v>66.998350927182699</v>
      </c>
      <c r="AK12" s="163">
        <v>66.635127342354593</v>
      </c>
      <c r="AL12" s="170">
        <v>58.658063271734697</v>
      </c>
      <c r="AM12" s="163"/>
      <c r="AN12" s="171">
        <v>74.869130466427407</v>
      </c>
      <c r="AO12" s="172">
        <v>70.961240223275993</v>
      </c>
      <c r="AP12" s="173">
        <v>72.915185344851693</v>
      </c>
      <c r="AQ12" s="163"/>
      <c r="AR12" s="174">
        <v>62.7358449022272</v>
      </c>
      <c r="AS12" s="168"/>
      <c r="AT12" s="169">
        <v>-0.89067443043171501</v>
      </c>
      <c r="AU12" s="163">
        <v>-2.2498125987630502</v>
      </c>
      <c r="AV12" s="163">
        <v>-3.1337273221069599E-2</v>
      </c>
      <c r="AW12" s="163">
        <v>2.9234635787634602</v>
      </c>
      <c r="AX12" s="163">
        <v>1.12670272679537</v>
      </c>
      <c r="AY12" s="170">
        <v>0.32993847683670102</v>
      </c>
      <c r="AZ12" s="163"/>
      <c r="BA12" s="171">
        <v>4.5449386636401297</v>
      </c>
      <c r="BB12" s="172">
        <v>3.0305262528383001</v>
      </c>
      <c r="BC12" s="173">
        <v>3.8025022194770499</v>
      </c>
      <c r="BD12" s="163"/>
      <c r="BE12" s="174">
        <v>1.4617238112483499</v>
      </c>
    </row>
    <row r="13" spans="1:57" x14ac:dyDescent="0.2">
      <c r="A13" s="34" t="s">
        <v>22</v>
      </c>
      <c r="B13" s="2" t="s">
        <v>83</v>
      </c>
      <c r="C13" s="3"/>
      <c r="D13" s="24" t="s">
        <v>16</v>
      </c>
      <c r="E13" s="27" t="s">
        <v>17</v>
      </c>
      <c r="F13" s="3"/>
      <c r="G13" s="169">
        <v>57.424336713675899</v>
      </c>
      <c r="H13" s="163">
        <v>81.458660192302602</v>
      </c>
      <c r="I13" s="163">
        <v>88.400487330288897</v>
      </c>
      <c r="J13" s="163">
        <v>87.280328860295697</v>
      </c>
      <c r="K13" s="163">
        <v>80.317465882497302</v>
      </c>
      <c r="L13" s="170">
        <v>78.976255795812094</v>
      </c>
      <c r="M13" s="163"/>
      <c r="N13" s="171">
        <v>81.385911246285801</v>
      </c>
      <c r="O13" s="172">
        <v>83.770849584980397</v>
      </c>
      <c r="P13" s="173">
        <v>82.578380415633106</v>
      </c>
      <c r="Q13" s="163"/>
      <c r="R13" s="174">
        <v>80.005434258618095</v>
      </c>
      <c r="S13" s="168"/>
      <c r="T13" s="169">
        <v>-4.5913813136638497</v>
      </c>
      <c r="U13" s="163">
        <v>-2.9628682958604098</v>
      </c>
      <c r="V13" s="163">
        <v>-5.3914681771939499</v>
      </c>
      <c r="W13" s="163">
        <v>-7.6763375819695296</v>
      </c>
      <c r="X13" s="163">
        <v>-5.9321327659384604</v>
      </c>
      <c r="Y13" s="170">
        <v>-5.4157617432442002</v>
      </c>
      <c r="Z13" s="163"/>
      <c r="AA13" s="171">
        <v>-3.1271182108743401</v>
      </c>
      <c r="AB13" s="172">
        <v>-5.4198993299801899</v>
      </c>
      <c r="AC13" s="173">
        <v>-4.3037867478750904</v>
      </c>
      <c r="AD13" s="163"/>
      <c r="AE13" s="174">
        <v>-5.0907170764721803</v>
      </c>
      <c r="AF13" s="30"/>
      <c r="AG13" s="169">
        <v>55.7085172893037</v>
      </c>
      <c r="AH13" s="163">
        <v>75.018523471101105</v>
      </c>
      <c r="AI13" s="163">
        <v>84.613900714194799</v>
      </c>
      <c r="AJ13" s="163">
        <v>84.721314925314203</v>
      </c>
      <c r="AK13" s="163">
        <v>77.560046551281999</v>
      </c>
      <c r="AL13" s="170">
        <v>75.524543584936794</v>
      </c>
      <c r="AM13" s="163"/>
      <c r="AN13" s="171">
        <v>75.266453489263995</v>
      </c>
      <c r="AO13" s="172">
        <v>76.799314442513307</v>
      </c>
      <c r="AP13" s="173">
        <v>76.032883965888601</v>
      </c>
      <c r="AQ13" s="163"/>
      <c r="AR13" s="174">
        <v>75.669800612176203</v>
      </c>
      <c r="AS13" s="168"/>
      <c r="AT13" s="169">
        <v>-6.8721114386731497</v>
      </c>
      <c r="AU13" s="163">
        <v>-3.7749493748349501</v>
      </c>
      <c r="AV13" s="163">
        <v>-2.0834707377749599</v>
      </c>
      <c r="AW13" s="163">
        <v>-2.1479852704541802</v>
      </c>
      <c r="AX13" s="163">
        <v>-0.87746125562079502</v>
      </c>
      <c r="AY13" s="170">
        <v>-2.93129960906156</v>
      </c>
      <c r="AZ13" s="163"/>
      <c r="BA13" s="171">
        <v>-1.24985953376946</v>
      </c>
      <c r="BB13" s="172">
        <v>-2.81164297281676</v>
      </c>
      <c r="BC13" s="173">
        <v>-2.0448460237657899</v>
      </c>
      <c r="BD13" s="163"/>
      <c r="BE13" s="174">
        <v>-2.6784221573944298</v>
      </c>
    </row>
    <row r="14" spans="1:57" x14ac:dyDescent="0.2">
      <c r="A14" s="21" t="s">
        <v>23</v>
      </c>
      <c r="B14" s="3" t="str">
        <f t="shared" si="0"/>
        <v>Arlington, VA</v>
      </c>
      <c r="C14" s="3"/>
      <c r="D14" s="24" t="s">
        <v>16</v>
      </c>
      <c r="E14" s="27" t="s">
        <v>17</v>
      </c>
      <c r="F14" s="3"/>
      <c r="G14" s="169">
        <v>57.334601564151299</v>
      </c>
      <c r="H14" s="163">
        <v>87.148594377509994</v>
      </c>
      <c r="I14" s="163">
        <v>97.135912069329905</v>
      </c>
      <c r="J14" s="163">
        <v>95.698583808919807</v>
      </c>
      <c r="K14" s="163">
        <v>90.657366307334598</v>
      </c>
      <c r="L14" s="170">
        <v>85.595011625449104</v>
      </c>
      <c r="M14" s="163"/>
      <c r="N14" s="171">
        <v>90.4459945043331</v>
      </c>
      <c r="O14" s="172">
        <v>86.165715493553094</v>
      </c>
      <c r="P14" s="173">
        <v>88.305854998943104</v>
      </c>
      <c r="Q14" s="163"/>
      <c r="R14" s="174">
        <v>86.369538303590303</v>
      </c>
      <c r="S14" s="168"/>
      <c r="T14" s="169">
        <v>-15.7457856905328</v>
      </c>
      <c r="U14" s="163">
        <v>-6.9454678217000199</v>
      </c>
      <c r="V14" s="163">
        <v>-0.90050663804935405</v>
      </c>
      <c r="W14" s="163">
        <v>-2.2742884278181301</v>
      </c>
      <c r="X14" s="163">
        <v>-4.5867405758583297</v>
      </c>
      <c r="Y14" s="170">
        <v>-5.4538377846245698</v>
      </c>
      <c r="Z14" s="163"/>
      <c r="AA14" s="171">
        <v>-0.83483969823625703</v>
      </c>
      <c r="AB14" s="172">
        <v>-7.2179372005189304</v>
      </c>
      <c r="AC14" s="173">
        <v>-4.0551959477760704</v>
      </c>
      <c r="AD14" s="163"/>
      <c r="AE14" s="174">
        <v>-5.0495010837515304</v>
      </c>
      <c r="AF14" s="30"/>
      <c r="AG14" s="169">
        <v>58.5711266117099</v>
      </c>
      <c r="AH14" s="163">
        <v>83.119319382794302</v>
      </c>
      <c r="AI14" s="163">
        <v>93.513527795391994</v>
      </c>
      <c r="AJ14" s="163">
        <v>94.723631367575507</v>
      </c>
      <c r="AK14" s="163">
        <v>87.441872754174497</v>
      </c>
      <c r="AL14" s="170">
        <v>83.473895582329305</v>
      </c>
      <c r="AM14" s="163"/>
      <c r="AN14" s="171">
        <v>78.384590995561098</v>
      </c>
      <c r="AO14" s="172">
        <v>77.269604734728304</v>
      </c>
      <c r="AP14" s="173">
        <v>77.827097865144694</v>
      </c>
      <c r="AQ14" s="163"/>
      <c r="AR14" s="174">
        <v>81.860524805990806</v>
      </c>
      <c r="AS14" s="168"/>
      <c r="AT14" s="169">
        <v>-10.1238559109996</v>
      </c>
      <c r="AU14" s="163">
        <v>-6.1806686499537102</v>
      </c>
      <c r="AV14" s="163">
        <v>-0.86261749048053704</v>
      </c>
      <c r="AW14" s="163">
        <v>1.92591952557988</v>
      </c>
      <c r="AX14" s="163">
        <v>0.74073032240498005</v>
      </c>
      <c r="AY14" s="170">
        <v>-2.4434897539481901</v>
      </c>
      <c r="AZ14" s="163"/>
      <c r="BA14" s="171">
        <v>0.50755925140400004</v>
      </c>
      <c r="BB14" s="172">
        <v>-1.2780771044681101</v>
      </c>
      <c r="BC14" s="173">
        <v>-0.38686564253191102</v>
      </c>
      <c r="BD14" s="163"/>
      <c r="BE14" s="174">
        <v>-1.8933389830810601</v>
      </c>
    </row>
    <row r="15" spans="1:57" x14ac:dyDescent="0.2">
      <c r="A15" s="21" t="s">
        <v>24</v>
      </c>
      <c r="B15" s="3" t="str">
        <f t="shared" si="0"/>
        <v>Suburban Virginia Area</v>
      </c>
      <c r="C15" s="3"/>
      <c r="D15" s="24" t="s">
        <v>16</v>
      </c>
      <c r="E15" s="27" t="s">
        <v>17</v>
      </c>
      <c r="F15" s="3"/>
      <c r="G15" s="169">
        <v>51.734860883796998</v>
      </c>
      <c r="H15" s="163">
        <v>73.044189852700399</v>
      </c>
      <c r="I15" s="163">
        <v>83.404255319148902</v>
      </c>
      <c r="J15" s="163">
        <v>83.011456628477902</v>
      </c>
      <c r="K15" s="163">
        <v>81.849427168576099</v>
      </c>
      <c r="L15" s="170">
        <v>74.608837970539994</v>
      </c>
      <c r="M15" s="163"/>
      <c r="N15" s="171">
        <v>84.189852700490903</v>
      </c>
      <c r="O15" s="172">
        <v>83.927986906710302</v>
      </c>
      <c r="P15" s="173">
        <v>84.058919803600602</v>
      </c>
      <c r="Q15" s="163"/>
      <c r="R15" s="174">
        <v>77.308861351414507</v>
      </c>
      <c r="S15" s="168"/>
      <c r="T15" s="169">
        <v>5.0483642887580604</v>
      </c>
      <c r="U15" s="163">
        <v>-1.4378377169423799</v>
      </c>
      <c r="V15" s="163">
        <v>-5.0398268432527802</v>
      </c>
      <c r="W15" s="163">
        <v>-7.7683961017165597</v>
      </c>
      <c r="X15" s="163">
        <v>2.76501089541076</v>
      </c>
      <c r="Y15" s="170">
        <v>-2.0468998379484198</v>
      </c>
      <c r="Z15" s="163"/>
      <c r="AA15" s="171">
        <v>4.2496517460367897</v>
      </c>
      <c r="AB15" s="172">
        <v>-3.51039702481116</v>
      </c>
      <c r="AC15" s="173">
        <v>0.22567086135810799</v>
      </c>
      <c r="AD15" s="163"/>
      <c r="AE15" s="174">
        <v>-1.35201452020251</v>
      </c>
      <c r="AF15" s="30"/>
      <c r="AG15" s="169">
        <v>50.310965630114502</v>
      </c>
      <c r="AH15" s="163">
        <v>69.525368248772494</v>
      </c>
      <c r="AI15" s="163">
        <v>78.346972176759394</v>
      </c>
      <c r="AJ15" s="163">
        <v>78.882978723404193</v>
      </c>
      <c r="AK15" s="163">
        <v>73.473813420621894</v>
      </c>
      <c r="AL15" s="170">
        <v>70.108019639934497</v>
      </c>
      <c r="AM15" s="163"/>
      <c r="AN15" s="171">
        <v>75.9206219312602</v>
      </c>
      <c r="AO15" s="172">
        <v>76.779869067103107</v>
      </c>
      <c r="AP15" s="173">
        <v>76.350245499181597</v>
      </c>
      <c r="AQ15" s="163"/>
      <c r="AR15" s="174">
        <v>71.891512742576495</v>
      </c>
      <c r="AS15" s="168"/>
      <c r="AT15" s="169">
        <v>-1.3677907012852799</v>
      </c>
      <c r="AU15" s="163">
        <v>-2.57297752927375</v>
      </c>
      <c r="AV15" s="163">
        <v>-3.6963831611040798</v>
      </c>
      <c r="AW15" s="163">
        <v>-4.5279304611909499</v>
      </c>
      <c r="AX15" s="163">
        <v>-0.55674885070525304</v>
      </c>
      <c r="AY15" s="170">
        <v>-2.6908889211056701</v>
      </c>
      <c r="AZ15" s="163"/>
      <c r="BA15" s="171">
        <v>6.8780793246737799</v>
      </c>
      <c r="BB15" s="172">
        <v>0.34077456053052302</v>
      </c>
      <c r="BC15" s="173">
        <v>3.4879368878288899</v>
      </c>
      <c r="BD15" s="163"/>
      <c r="BE15" s="174">
        <v>-0.89543335760809795</v>
      </c>
    </row>
    <row r="16" spans="1:57" x14ac:dyDescent="0.2">
      <c r="A16" s="21" t="s">
        <v>25</v>
      </c>
      <c r="B16" s="3" t="str">
        <f t="shared" si="0"/>
        <v>Alexandria, VA</v>
      </c>
      <c r="C16" s="3"/>
      <c r="D16" s="24" t="s">
        <v>16</v>
      </c>
      <c r="E16" s="27" t="s">
        <v>17</v>
      </c>
      <c r="F16" s="3"/>
      <c r="G16" s="169">
        <v>57.968659315147903</v>
      </c>
      <c r="H16" s="163">
        <v>79.408009286128802</v>
      </c>
      <c r="I16" s="163">
        <v>90.818340104468902</v>
      </c>
      <c r="J16" s="163">
        <v>90.0290191526407</v>
      </c>
      <c r="K16" s="163">
        <v>83.865351131746905</v>
      </c>
      <c r="L16" s="170">
        <v>80.4178757980266</v>
      </c>
      <c r="M16" s="163"/>
      <c r="N16" s="171">
        <v>83.830528148577997</v>
      </c>
      <c r="O16" s="172">
        <v>85.177016831108503</v>
      </c>
      <c r="P16" s="173">
        <v>84.5037724898432</v>
      </c>
      <c r="Q16" s="163"/>
      <c r="R16" s="174">
        <v>81.585274852831404</v>
      </c>
      <c r="S16" s="168"/>
      <c r="T16" s="169">
        <v>-1.17845275381251</v>
      </c>
      <c r="U16" s="163">
        <v>-4.0664792831882499</v>
      </c>
      <c r="V16" s="163">
        <v>-4.4029280669115103</v>
      </c>
      <c r="W16" s="163">
        <v>-5.6996925738932598</v>
      </c>
      <c r="X16" s="163">
        <v>-8.9321454708527597</v>
      </c>
      <c r="Y16" s="170">
        <v>-5.1668644243788799</v>
      </c>
      <c r="Z16" s="163"/>
      <c r="AA16" s="171">
        <v>-4.1840449460592399</v>
      </c>
      <c r="AB16" s="172">
        <v>-6.3382532342313604</v>
      </c>
      <c r="AC16" s="173">
        <v>-5.2819743313896304</v>
      </c>
      <c r="AD16" s="163"/>
      <c r="AE16" s="174">
        <v>-5.2009586070860898</v>
      </c>
      <c r="AF16" s="30"/>
      <c r="AG16" s="169">
        <v>55.220545560069603</v>
      </c>
      <c r="AH16" s="163">
        <v>73.679628554846104</v>
      </c>
      <c r="AI16" s="163">
        <v>84.822983168891398</v>
      </c>
      <c r="AJ16" s="163">
        <v>86.247823563551904</v>
      </c>
      <c r="AK16" s="163">
        <v>79.442832269297696</v>
      </c>
      <c r="AL16" s="170">
        <v>75.882762623331303</v>
      </c>
      <c r="AM16" s="163"/>
      <c r="AN16" s="171">
        <v>73.807312826465406</v>
      </c>
      <c r="AO16" s="172">
        <v>75.739988392338901</v>
      </c>
      <c r="AP16" s="173">
        <v>74.773650609402196</v>
      </c>
      <c r="AQ16" s="163"/>
      <c r="AR16" s="174">
        <v>75.565873476494403</v>
      </c>
      <c r="AS16" s="168"/>
      <c r="AT16" s="169">
        <v>-6.3785493128242603</v>
      </c>
      <c r="AU16" s="163">
        <v>-5.0523699838517899</v>
      </c>
      <c r="AV16" s="163">
        <v>-1.8530845423726601</v>
      </c>
      <c r="AW16" s="163">
        <v>-0.62731741795075202</v>
      </c>
      <c r="AX16" s="163">
        <v>-0.12926211175399599</v>
      </c>
      <c r="AY16" s="170">
        <v>-2.5521957697123199</v>
      </c>
      <c r="AZ16" s="163"/>
      <c r="BA16" s="171">
        <v>0.70840830238305597</v>
      </c>
      <c r="BB16" s="172">
        <v>-0.48063461182490702</v>
      </c>
      <c r="BC16" s="173">
        <v>0.102673866913262</v>
      </c>
      <c r="BD16" s="163"/>
      <c r="BE16" s="174">
        <v>-1.8157530298382401</v>
      </c>
    </row>
    <row r="17" spans="1:57" x14ac:dyDescent="0.2">
      <c r="A17" s="21" t="s">
        <v>26</v>
      </c>
      <c r="B17" s="3" t="str">
        <f t="shared" si="0"/>
        <v>Fairfax/Tysons Corner, VA</v>
      </c>
      <c r="C17" s="3"/>
      <c r="D17" s="24" t="s">
        <v>16</v>
      </c>
      <c r="E17" s="27" t="s">
        <v>17</v>
      </c>
      <c r="F17" s="3"/>
      <c r="G17" s="169">
        <v>60.328096118299399</v>
      </c>
      <c r="H17" s="163">
        <v>83.502772643253195</v>
      </c>
      <c r="I17" s="163">
        <v>92.999075785582207</v>
      </c>
      <c r="J17" s="163">
        <v>94.373844731977798</v>
      </c>
      <c r="K17" s="163">
        <v>86.079020332717107</v>
      </c>
      <c r="L17" s="170">
        <v>83.456561922365907</v>
      </c>
      <c r="M17" s="163"/>
      <c r="N17" s="171">
        <v>85.847966728280895</v>
      </c>
      <c r="O17" s="172">
        <v>84.299907578558205</v>
      </c>
      <c r="P17" s="173">
        <v>85.073937153419493</v>
      </c>
      <c r="Q17" s="163"/>
      <c r="R17" s="174">
        <v>83.918669131238403</v>
      </c>
      <c r="S17" s="168"/>
      <c r="T17" s="169">
        <v>2.6105284997548002</v>
      </c>
      <c r="U17" s="163">
        <v>-3.5336285939129901</v>
      </c>
      <c r="V17" s="163">
        <v>-2.6513262919102401</v>
      </c>
      <c r="W17" s="163">
        <v>-1.7177775497396199</v>
      </c>
      <c r="X17" s="163">
        <v>-1.98080586446218</v>
      </c>
      <c r="Y17" s="170">
        <v>-1.7530707352258901</v>
      </c>
      <c r="Z17" s="163"/>
      <c r="AA17" s="171">
        <v>0.93450985344440196</v>
      </c>
      <c r="AB17" s="172">
        <v>-5.40986136428221</v>
      </c>
      <c r="AC17" s="173">
        <v>-2.3117669558358598</v>
      </c>
      <c r="AD17" s="163"/>
      <c r="AE17" s="174">
        <v>-1.9155520898249601</v>
      </c>
      <c r="AF17" s="30"/>
      <c r="AG17" s="169">
        <v>55.057185767097899</v>
      </c>
      <c r="AH17" s="163">
        <v>75.707601663585905</v>
      </c>
      <c r="AI17" s="163">
        <v>87.840804066543399</v>
      </c>
      <c r="AJ17" s="163">
        <v>88.484865988909405</v>
      </c>
      <c r="AK17" s="163">
        <v>80.325785582254994</v>
      </c>
      <c r="AL17" s="170">
        <v>77.483248613678299</v>
      </c>
      <c r="AM17" s="163"/>
      <c r="AN17" s="171">
        <v>75.935767097966703</v>
      </c>
      <c r="AO17" s="172">
        <v>76.608710720887203</v>
      </c>
      <c r="AP17" s="173">
        <v>76.272238909426903</v>
      </c>
      <c r="AQ17" s="163"/>
      <c r="AR17" s="174">
        <v>77.137245841035096</v>
      </c>
      <c r="AS17" s="168"/>
      <c r="AT17" s="169">
        <v>0.227870376940666</v>
      </c>
      <c r="AU17" s="163">
        <v>-4.1344519408165601</v>
      </c>
      <c r="AV17" s="163">
        <v>-3.4535497828555499</v>
      </c>
      <c r="AW17" s="163">
        <v>-2.88090120465364</v>
      </c>
      <c r="AX17" s="163">
        <v>-0.83945766808627997</v>
      </c>
      <c r="AY17" s="170">
        <v>-2.4285433185434302</v>
      </c>
      <c r="AZ17" s="163"/>
      <c r="BA17" s="171">
        <v>-1.7092844596760399</v>
      </c>
      <c r="BB17" s="172">
        <v>-3.2874678288900601</v>
      </c>
      <c r="BC17" s="173">
        <v>-2.50824304555</v>
      </c>
      <c r="BD17" s="163"/>
      <c r="BE17" s="174">
        <v>-2.4503263482056501</v>
      </c>
    </row>
    <row r="18" spans="1:57" x14ac:dyDescent="0.2">
      <c r="A18" s="21" t="s">
        <v>27</v>
      </c>
      <c r="B18" s="3" t="str">
        <f t="shared" si="0"/>
        <v>I-95 Fredericksburg, VA</v>
      </c>
      <c r="C18" s="3"/>
      <c r="D18" s="24" t="s">
        <v>16</v>
      </c>
      <c r="E18" s="27" t="s">
        <v>17</v>
      </c>
      <c r="F18" s="3"/>
      <c r="G18" s="169">
        <v>54.063018242122702</v>
      </c>
      <c r="H18" s="163">
        <v>64.731896075179606</v>
      </c>
      <c r="I18" s="163">
        <v>71.763405196240996</v>
      </c>
      <c r="J18" s="163">
        <v>76.395798783858396</v>
      </c>
      <c r="K18" s="163">
        <v>77.048092868988306</v>
      </c>
      <c r="L18" s="170">
        <v>68.800442233278005</v>
      </c>
      <c r="M18" s="163"/>
      <c r="N18" s="171">
        <v>84.190160309563197</v>
      </c>
      <c r="O18" s="172">
        <v>89.596462133775503</v>
      </c>
      <c r="P18" s="173">
        <v>86.893311221669407</v>
      </c>
      <c r="Q18" s="163"/>
      <c r="R18" s="174">
        <v>73.9698333728184</v>
      </c>
      <c r="S18" s="168"/>
      <c r="T18" s="169">
        <v>3.9035240654264101</v>
      </c>
      <c r="U18" s="163">
        <v>-4.9745731338641503</v>
      </c>
      <c r="V18" s="163">
        <v>-9.78775535555679</v>
      </c>
      <c r="W18" s="163">
        <v>-11.9817180289226</v>
      </c>
      <c r="X18" s="163">
        <v>-7.5753327714536596</v>
      </c>
      <c r="Y18" s="170">
        <v>-6.9913789625525702</v>
      </c>
      <c r="Z18" s="163"/>
      <c r="AA18" s="171">
        <v>-3.5708933718883902</v>
      </c>
      <c r="AB18" s="172">
        <v>-1.78916867870531</v>
      </c>
      <c r="AC18" s="173">
        <v>-2.6604666629693301</v>
      </c>
      <c r="AD18" s="163"/>
      <c r="AE18" s="174">
        <v>-5.5814042328920896</v>
      </c>
      <c r="AF18" s="30"/>
      <c r="AG18" s="169">
        <v>51.232725262575997</v>
      </c>
      <c r="AH18" s="163">
        <v>61.514648977335497</v>
      </c>
      <c r="AI18" s="163">
        <v>67.880044223327801</v>
      </c>
      <c r="AJ18" s="163">
        <v>71.539524599225999</v>
      </c>
      <c r="AK18" s="163">
        <v>70.572139303482501</v>
      </c>
      <c r="AL18" s="170">
        <v>64.547816473189599</v>
      </c>
      <c r="AM18" s="163"/>
      <c r="AN18" s="171">
        <v>77.379767827528994</v>
      </c>
      <c r="AO18" s="172">
        <v>80.514096185737898</v>
      </c>
      <c r="AP18" s="173">
        <v>78.946932006633403</v>
      </c>
      <c r="AQ18" s="163"/>
      <c r="AR18" s="174">
        <v>68.661849482744998</v>
      </c>
      <c r="AS18" s="168"/>
      <c r="AT18" s="169">
        <v>-5.0063423537122302</v>
      </c>
      <c r="AU18" s="163">
        <v>-3.9774124139479898</v>
      </c>
      <c r="AV18" s="163">
        <v>-4.3323197853548399</v>
      </c>
      <c r="AW18" s="163">
        <v>-4.3632212670400801</v>
      </c>
      <c r="AX18" s="163">
        <v>-1.58779826407039</v>
      </c>
      <c r="AY18" s="170">
        <v>-3.7931119451957902</v>
      </c>
      <c r="AZ18" s="163"/>
      <c r="BA18" s="171">
        <v>-1.2143118419541199</v>
      </c>
      <c r="BB18" s="172">
        <v>0.12876076839117601</v>
      </c>
      <c r="BC18" s="173">
        <v>-0.53397800785860405</v>
      </c>
      <c r="BD18" s="163"/>
      <c r="BE18" s="174">
        <v>-2.7462594587974398</v>
      </c>
    </row>
    <row r="19" spans="1:57" x14ac:dyDescent="0.2">
      <c r="A19" s="21" t="s">
        <v>28</v>
      </c>
      <c r="B19" s="3" t="str">
        <f t="shared" si="0"/>
        <v>Dulles Airport Area, VA</v>
      </c>
      <c r="C19" s="3"/>
      <c r="D19" s="24" t="s">
        <v>16</v>
      </c>
      <c r="E19" s="27" t="s">
        <v>17</v>
      </c>
      <c r="F19" s="3"/>
      <c r="G19" s="169">
        <v>58.819720654888499</v>
      </c>
      <c r="H19" s="163">
        <v>82.194061603921895</v>
      </c>
      <c r="I19" s="163">
        <v>95.365831097955706</v>
      </c>
      <c r="J19" s="163">
        <v>95.467579317361896</v>
      </c>
      <c r="K19" s="163">
        <v>89.566182591804605</v>
      </c>
      <c r="L19" s="170">
        <v>84.282675053186495</v>
      </c>
      <c r="M19" s="163"/>
      <c r="N19" s="171">
        <v>89.954675793173607</v>
      </c>
      <c r="O19" s="172">
        <v>85.154009804828405</v>
      </c>
      <c r="P19" s="173">
        <v>87.554342799001006</v>
      </c>
      <c r="Q19" s="163"/>
      <c r="R19" s="174">
        <v>85.217437266276406</v>
      </c>
      <c r="S19" s="168"/>
      <c r="T19" s="169">
        <v>-1.76212054121752</v>
      </c>
      <c r="U19" s="163">
        <v>-7.8790349321130098</v>
      </c>
      <c r="V19" s="163">
        <v>-2.1274735752871901</v>
      </c>
      <c r="W19" s="163">
        <v>-2.1754256256192002</v>
      </c>
      <c r="X19" s="163">
        <v>-2.9692018412491401</v>
      </c>
      <c r="Y19" s="170">
        <v>-3.4419395758772402</v>
      </c>
      <c r="Z19" s="163"/>
      <c r="AA19" s="171">
        <v>6.0147783355658202</v>
      </c>
      <c r="AB19" s="172">
        <v>-2.4776131056489699</v>
      </c>
      <c r="AC19" s="173">
        <v>1.7077555688229999</v>
      </c>
      <c r="AD19" s="163"/>
      <c r="AE19" s="174">
        <v>-1.9851374611885799</v>
      </c>
      <c r="AF19" s="30"/>
      <c r="AG19" s="169">
        <v>57.554805290907403</v>
      </c>
      <c r="AH19" s="163">
        <v>80.011099805753304</v>
      </c>
      <c r="AI19" s="163">
        <v>90.532790676163103</v>
      </c>
      <c r="AJ19" s="163">
        <v>92.634816390713098</v>
      </c>
      <c r="AK19" s="163">
        <v>84.987512718527398</v>
      </c>
      <c r="AL19" s="170">
        <v>81.144204976412894</v>
      </c>
      <c r="AM19" s="163"/>
      <c r="AN19" s="171">
        <v>79.231800943483407</v>
      </c>
      <c r="AO19" s="172">
        <v>78.249005642401201</v>
      </c>
      <c r="AP19" s="173">
        <v>78.740403292942304</v>
      </c>
      <c r="AQ19" s="163"/>
      <c r="AR19" s="174">
        <v>80.457404495421301</v>
      </c>
      <c r="AS19" s="168"/>
      <c r="AT19" s="169">
        <v>-4.6938531511099999</v>
      </c>
      <c r="AU19" s="163">
        <v>-4.9871006305545098</v>
      </c>
      <c r="AV19" s="163">
        <v>-3.5500185131136499</v>
      </c>
      <c r="AW19" s="163">
        <v>-2.6485996868886499</v>
      </c>
      <c r="AX19" s="163">
        <v>-0.86435860816419097</v>
      </c>
      <c r="AY19" s="170">
        <v>-3.2497459312739299</v>
      </c>
      <c r="AZ19" s="163"/>
      <c r="BA19" s="171">
        <v>1.1273861064474699</v>
      </c>
      <c r="BB19" s="172">
        <v>0.25534971830263198</v>
      </c>
      <c r="BC19" s="173">
        <v>0.69220094182847602</v>
      </c>
      <c r="BD19" s="163"/>
      <c r="BE19" s="174">
        <v>-2.1789397467656499</v>
      </c>
    </row>
    <row r="20" spans="1:57" x14ac:dyDescent="0.2">
      <c r="A20" s="21" t="s">
        <v>29</v>
      </c>
      <c r="B20" s="3" t="str">
        <f t="shared" si="0"/>
        <v>Williamsburg, VA</v>
      </c>
      <c r="C20" s="3"/>
      <c r="D20" s="24" t="s">
        <v>16</v>
      </c>
      <c r="E20" s="27" t="s">
        <v>17</v>
      </c>
      <c r="F20" s="3"/>
      <c r="G20" s="169">
        <v>36.846893683389602</v>
      </c>
      <c r="H20" s="163">
        <v>49.428125812321198</v>
      </c>
      <c r="I20" s="163">
        <v>49.805042890564003</v>
      </c>
      <c r="J20" s="163">
        <v>52.755393813361003</v>
      </c>
      <c r="K20" s="163">
        <v>66.142448661294495</v>
      </c>
      <c r="L20" s="170">
        <v>50.995580972186097</v>
      </c>
      <c r="M20" s="163"/>
      <c r="N20" s="171">
        <v>79.737457759292894</v>
      </c>
      <c r="O20" s="172">
        <v>70.873407850272898</v>
      </c>
      <c r="P20" s="173">
        <v>75.305432804782896</v>
      </c>
      <c r="Q20" s="163"/>
      <c r="R20" s="174">
        <v>57.941252924356597</v>
      </c>
      <c r="S20" s="168"/>
      <c r="T20" s="169">
        <v>-4.5080502913510898</v>
      </c>
      <c r="U20" s="163">
        <v>9.2049974569504407</v>
      </c>
      <c r="V20" s="163">
        <v>6.1692320546622597</v>
      </c>
      <c r="W20" s="163">
        <v>6.9668812988531004</v>
      </c>
      <c r="X20" s="163">
        <v>8.9304392697327195</v>
      </c>
      <c r="Y20" s="170">
        <v>5.8885249300162901</v>
      </c>
      <c r="Z20" s="163"/>
      <c r="AA20" s="171">
        <v>-0.78270728322505201</v>
      </c>
      <c r="AB20" s="172">
        <v>-3.77237675918157</v>
      </c>
      <c r="AC20" s="173">
        <v>-2.2123724605180999</v>
      </c>
      <c r="AD20" s="163"/>
      <c r="AE20" s="174">
        <v>2.7283585199109202</v>
      </c>
      <c r="AF20" s="30"/>
      <c r="AG20" s="169">
        <v>40.2592737722048</v>
      </c>
      <c r="AH20" s="163">
        <v>45.941091954022902</v>
      </c>
      <c r="AI20" s="163">
        <v>48.155041797283097</v>
      </c>
      <c r="AJ20" s="163">
        <v>51.3555992141453</v>
      </c>
      <c r="AK20" s="163">
        <v>59.625268362500798</v>
      </c>
      <c r="AL20" s="170">
        <v>49.074134531256099</v>
      </c>
      <c r="AM20" s="163"/>
      <c r="AN20" s="171">
        <v>70.548435365298204</v>
      </c>
      <c r="AO20" s="172">
        <v>68.837421117689104</v>
      </c>
      <c r="AP20" s="173">
        <v>69.692928241493703</v>
      </c>
      <c r="AQ20" s="163"/>
      <c r="AR20" s="174">
        <v>54.9804787595859</v>
      </c>
      <c r="AS20" s="168"/>
      <c r="AT20" s="169">
        <v>-2.6334752707677298</v>
      </c>
      <c r="AU20" s="163">
        <v>8.4306279050774204</v>
      </c>
      <c r="AV20" s="163">
        <v>7.1124592273799996</v>
      </c>
      <c r="AW20" s="163">
        <v>5.7422929513733196</v>
      </c>
      <c r="AX20" s="163">
        <v>8.3193556745942701</v>
      </c>
      <c r="AY20" s="170">
        <v>5.6324081363620797</v>
      </c>
      <c r="AZ20" s="163"/>
      <c r="BA20" s="171">
        <v>3.2993236914146702</v>
      </c>
      <c r="BB20" s="172">
        <v>1.8480556454408399</v>
      </c>
      <c r="BC20" s="173">
        <v>2.5774640976760601</v>
      </c>
      <c r="BD20" s="163"/>
      <c r="BE20" s="174">
        <v>4.5339117813107501</v>
      </c>
    </row>
    <row r="21" spans="1:57" x14ac:dyDescent="0.2">
      <c r="A21" s="21" t="s">
        <v>30</v>
      </c>
      <c r="B21" s="3" t="str">
        <f t="shared" si="0"/>
        <v>Virginia Beach, VA</v>
      </c>
      <c r="C21" s="3"/>
      <c r="D21" s="24" t="s">
        <v>16</v>
      </c>
      <c r="E21" s="27" t="s">
        <v>17</v>
      </c>
      <c r="F21" s="3"/>
      <c r="G21" s="169">
        <v>49.724712914896898</v>
      </c>
      <c r="H21" s="163">
        <v>54.034922133081601</v>
      </c>
      <c r="I21" s="163">
        <v>58.337266005977597</v>
      </c>
      <c r="J21" s="163">
        <v>61.601384300770803</v>
      </c>
      <c r="K21" s="163">
        <v>64.134025483718702</v>
      </c>
      <c r="L21" s="170">
        <v>57.566462167689103</v>
      </c>
      <c r="M21" s="163"/>
      <c r="N21" s="171">
        <v>81.036652509045098</v>
      </c>
      <c r="O21" s="172">
        <v>84.741230140003097</v>
      </c>
      <c r="P21" s="173">
        <v>82.888941324524097</v>
      </c>
      <c r="Q21" s="163"/>
      <c r="R21" s="174">
        <v>64.801456212499104</v>
      </c>
      <c r="S21" s="168"/>
      <c r="T21" s="169">
        <v>6.3022434079813996</v>
      </c>
      <c r="U21" s="163">
        <v>-3.3978623284893099</v>
      </c>
      <c r="V21" s="163">
        <v>-5.8431641167319004</v>
      </c>
      <c r="W21" s="163">
        <v>-11.700517432295999</v>
      </c>
      <c r="X21" s="163">
        <v>2.2658674951239799E-2</v>
      </c>
      <c r="Y21" s="170">
        <v>-3.59103133913443</v>
      </c>
      <c r="Z21" s="163"/>
      <c r="AA21" s="171">
        <v>0.34912577054656002</v>
      </c>
      <c r="AB21" s="172">
        <v>3.9048050299633701</v>
      </c>
      <c r="AC21" s="173">
        <v>2.1357486823546501</v>
      </c>
      <c r="AD21" s="163"/>
      <c r="AE21" s="174">
        <v>-1.57412471152596</v>
      </c>
      <c r="AF21" s="30"/>
      <c r="AG21" s="169">
        <v>51.179801793298701</v>
      </c>
      <c r="AH21" s="163">
        <v>57.340333490640198</v>
      </c>
      <c r="AI21" s="163">
        <v>62.885401919144201</v>
      </c>
      <c r="AJ21" s="163">
        <v>63.412380053484299</v>
      </c>
      <c r="AK21" s="163">
        <v>63.162655340569401</v>
      </c>
      <c r="AL21" s="170">
        <v>59.596114519427402</v>
      </c>
      <c r="AM21" s="163"/>
      <c r="AN21" s="171">
        <v>80.861648576372502</v>
      </c>
      <c r="AO21" s="172">
        <v>86.363457605788795</v>
      </c>
      <c r="AP21" s="173">
        <v>83.612553091080599</v>
      </c>
      <c r="AQ21" s="163"/>
      <c r="AR21" s="174">
        <v>66.457954111328306</v>
      </c>
      <c r="AS21" s="168"/>
      <c r="AT21" s="169">
        <v>8.9050359768741991</v>
      </c>
      <c r="AU21" s="163">
        <v>6.0052382822387598</v>
      </c>
      <c r="AV21" s="163">
        <v>5.62206614221303</v>
      </c>
      <c r="AW21" s="163">
        <v>0.88873974738222705</v>
      </c>
      <c r="AX21" s="163">
        <v>6.2807032121229396</v>
      </c>
      <c r="AY21" s="170">
        <v>5.3274296514083996</v>
      </c>
      <c r="AZ21" s="163"/>
      <c r="BA21" s="171">
        <v>9.3224392720899392</v>
      </c>
      <c r="BB21" s="172">
        <v>13.4360617234824</v>
      </c>
      <c r="BC21" s="173">
        <v>11.4089563125842</v>
      </c>
      <c r="BD21" s="163"/>
      <c r="BE21" s="174">
        <v>7.4355578888895497</v>
      </c>
    </row>
    <row r="22" spans="1:57" x14ac:dyDescent="0.2">
      <c r="A22" s="34" t="s">
        <v>31</v>
      </c>
      <c r="B22" s="3" t="str">
        <f t="shared" si="0"/>
        <v>Norfolk/Portsmouth, VA</v>
      </c>
      <c r="C22" s="3"/>
      <c r="D22" s="24" t="s">
        <v>16</v>
      </c>
      <c r="E22" s="27" t="s">
        <v>17</v>
      </c>
      <c r="F22" s="3"/>
      <c r="G22" s="169">
        <v>54.808704808704803</v>
      </c>
      <c r="H22" s="163">
        <v>61.758511758511702</v>
      </c>
      <c r="I22" s="163">
        <v>66.286416286416198</v>
      </c>
      <c r="J22" s="163">
        <v>67.339417339417295</v>
      </c>
      <c r="K22" s="163">
        <v>71.3232713232713</v>
      </c>
      <c r="L22" s="170">
        <v>64.303264303264299</v>
      </c>
      <c r="M22" s="163"/>
      <c r="N22" s="171">
        <v>81.870831870831793</v>
      </c>
      <c r="O22" s="172">
        <v>77.869427869427795</v>
      </c>
      <c r="P22" s="173">
        <v>79.870129870129801</v>
      </c>
      <c r="Q22" s="163"/>
      <c r="R22" s="174">
        <v>68.750940179511602</v>
      </c>
      <c r="S22" s="168"/>
      <c r="T22" s="169">
        <v>6.4737215300547399</v>
      </c>
      <c r="U22" s="163">
        <v>-6.66509112724252</v>
      </c>
      <c r="V22" s="163">
        <v>-8.7860438525492892</v>
      </c>
      <c r="W22" s="163">
        <v>-7.5606068368432604</v>
      </c>
      <c r="X22" s="163">
        <v>5.3008338945027997</v>
      </c>
      <c r="Y22" s="170">
        <v>-2.8347211903617202</v>
      </c>
      <c r="Z22" s="163"/>
      <c r="AA22" s="171">
        <v>3.8210459873040601</v>
      </c>
      <c r="AB22" s="172">
        <v>-3.7416805176961501</v>
      </c>
      <c r="AC22" s="173">
        <v>-8.5722858000085705E-3</v>
      </c>
      <c r="AD22" s="163"/>
      <c r="AE22" s="174">
        <v>-1.91453731105568</v>
      </c>
      <c r="AF22" s="30"/>
      <c r="AG22" s="169">
        <v>52.0840645840645</v>
      </c>
      <c r="AH22" s="163">
        <v>59.494559494559397</v>
      </c>
      <c r="AI22" s="163">
        <v>66.922604422604394</v>
      </c>
      <c r="AJ22" s="163">
        <v>70.660758160758107</v>
      </c>
      <c r="AK22" s="163">
        <v>73.073885573885505</v>
      </c>
      <c r="AL22" s="170">
        <v>64.447174447174405</v>
      </c>
      <c r="AM22" s="163"/>
      <c r="AN22" s="171">
        <v>81.019656019655997</v>
      </c>
      <c r="AO22" s="172">
        <v>80.721305721305697</v>
      </c>
      <c r="AP22" s="173">
        <v>80.870480870480804</v>
      </c>
      <c r="AQ22" s="163"/>
      <c r="AR22" s="174">
        <v>69.139547710976203</v>
      </c>
      <c r="AS22" s="168"/>
      <c r="AT22" s="169">
        <v>-3.9279269038568798</v>
      </c>
      <c r="AU22" s="163">
        <v>-5.4930085080838804</v>
      </c>
      <c r="AV22" s="163">
        <v>-4.6536164846024004</v>
      </c>
      <c r="AW22" s="163">
        <v>-0.97661130848742395</v>
      </c>
      <c r="AX22" s="163">
        <v>7.8224723281449302</v>
      </c>
      <c r="AY22" s="170">
        <v>-1.30149577315427</v>
      </c>
      <c r="AZ22" s="163"/>
      <c r="BA22" s="171">
        <v>6.8432337335518199</v>
      </c>
      <c r="BB22" s="172">
        <v>7.9002124987912197</v>
      </c>
      <c r="BC22" s="173">
        <v>7.3681470344831403</v>
      </c>
      <c r="BD22" s="163"/>
      <c r="BE22" s="174">
        <v>1.4357399240541899</v>
      </c>
    </row>
    <row r="23" spans="1:57" x14ac:dyDescent="0.2">
      <c r="A23" s="35" t="s">
        <v>32</v>
      </c>
      <c r="B23" s="3" t="str">
        <f t="shared" si="0"/>
        <v>Newport News/Hampton, VA</v>
      </c>
      <c r="C23" s="3"/>
      <c r="D23" s="24" t="s">
        <v>16</v>
      </c>
      <c r="E23" s="27" t="s">
        <v>17</v>
      </c>
      <c r="F23" s="3"/>
      <c r="G23" s="169">
        <v>59.141471762692497</v>
      </c>
      <c r="H23" s="163">
        <v>59.6833998859098</v>
      </c>
      <c r="I23" s="163">
        <v>63.762122076440299</v>
      </c>
      <c r="J23" s="163">
        <v>65.316600114090093</v>
      </c>
      <c r="K23" s="163">
        <v>68.083285795778593</v>
      </c>
      <c r="L23" s="170">
        <v>63.197375926982303</v>
      </c>
      <c r="M23" s="163"/>
      <c r="N23" s="171">
        <v>84.455219623502501</v>
      </c>
      <c r="O23" s="172">
        <v>78.636622932116296</v>
      </c>
      <c r="P23" s="173">
        <v>81.545921277809398</v>
      </c>
      <c r="Q23" s="163"/>
      <c r="R23" s="174">
        <v>68.439817455790006</v>
      </c>
      <c r="S23" s="168"/>
      <c r="T23" s="169">
        <v>10.367229115753201</v>
      </c>
      <c r="U23" s="163">
        <v>-3.76324046681184</v>
      </c>
      <c r="V23" s="163">
        <v>-5.2083194619648499</v>
      </c>
      <c r="W23" s="163">
        <v>-5.1903395879870304</v>
      </c>
      <c r="X23" s="163">
        <v>-0.37657890905415298</v>
      </c>
      <c r="Y23" s="170">
        <v>-1.28552005748674</v>
      </c>
      <c r="Z23" s="163"/>
      <c r="AA23" s="171">
        <v>5.1265975556505801</v>
      </c>
      <c r="AB23" s="172">
        <v>-2.4425609850595502</v>
      </c>
      <c r="AC23" s="173">
        <v>1.33569790152678</v>
      </c>
      <c r="AD23" s="163"/>
      <c r="AE23" s="174">
        <v>-0.40854323879252302</v>
      </c>
      <c r="AF23" s="30"/>
      <c r="AG23" s="169">
        <v>52.9791918187628</v>
      </c>
      <c r="AH23" s="163">
        <v>59.345927135856797</v>
      </c>
      <c r="AI23" s="163">
        <v>62.804488317591002</v>
      </c>
      <c r="AJ23" s="163">
        <v>63.873304452808704</v>
      </c>
      <c r="AK23" s="163">
        <v>71.336061199074805</v>
      </c>
      <c r="AL23" s="170">
        <v>62.064041263774101</v>
      </c>
      <c r="AM23" s="163"/>
      <c r="AN23" s="171">
        <v>82.223803593666602</v>
      </c>
      <c r="AO23" s="172">
        <v>83.526062978117693</v>
      </c>
      <c r="AP23" s="173">
        <v>82.874933285892098</v>
      </c>
      <c r="AQ23" s="163"/>
      <c r="AR23" s="174">
        <v>68.003127490950007</v>
      </c>
      <c r="AS23" s="168"/>
      <c r="AT23" s="169">
        <v>-1.4188189084404399</v>
      </c>
      <c r="AU23" s="163">
        <v>-10.925981437789201</v>
      </c>
      <c r="AV23" s="163">
        <v>-10.441287424065401</v>
      </c>
      <c r="AW23" s="163">
        <v>-6.5078394912713398</v>
      </c>
      <c r="AX23" s="163">
        <v>7.6704636738038703</v>
      </c>
      <c r="AY23" s="170">
        <v>-4.5365969594805398</v>
      </c>
      <c r="AZ23" s="163"/>
      <c r="BA23" s="171">
        <v>9.8804419119295304</v>
      </c>
      <c r="BB23" s="172">
        <v>10.8766234810223</v>
      </c>
      <c r="BC23" s="173">
        <v>10.3801984734756</v>
      </c>
      <c r="BD23" s="163"/>
      <c r="BE23" s="174">
        <v>0.16665945212486299</v>
      </c>
    </row>
    <row r="24" spans="1:57" x14ac:dyDescent="0.2">
      <c r="A24" s="36" t="s">
        <v>33</v>
      </c>
      <c r="B24" s="3" t="str">
        <f t="shared" si="0"/>
        <v>Chesapeake/Suffolk, VA</v>
      </c>
      <c r="C24" s="3"/>
      <c r="D24" s="25" t="s">
        <v>16</v>
      </c>
      <c r="E24" s="28" t="s">
        <v>17</v>
      </c>
      <c r="F24" s="3"/>
      <c r="G24" s="175">
        <v>57.736101808439301</v>
      </c>
      <c r="H24" s="176">
        <v>68.888144675150699</v>
      </c>
      <c r="I24" s="176">
        <v>72.655726724715294</v>
      </c>
      <c r="J24" s="176">
        <v>71.835231078365695</v>
      </c>
      <c r="K24" s="176">
        <v>70.495646349631599</v>
      </c>
      <c r="L24" s="177">
        <v>68.322170127260506</v>
      </c>
      <c r="M24" s="163"/>
      <c r="N24" s="178">
        <v>80.843938379102397</v>
      </c>
      <c r="O24" s="179">
        <v>79.604822505023407</v>
      </c>
      <c r="P24" s="180">
        <v>80.224380442062895</v>
      </c>
      <c r="Q24" s="163"/>
      <c r="R24" s="181">
        <v>71.722801645775505</v>
      </c>
      <c r="S24" s="168"/>
      <c r="T24" s="175">
        <v>2.3895797548261699</v>
      </c>
      <c r="U24" s="176">
        <v>-4.0056167538937499</v>
      </c>
      <c r="V24" s="176">
        <v>-5.5248097262478302</v>
      </c>
      <c r="W24" s="176">
        <v>-7.4403127142263203</v>
      </c>
      <c r="X24" s="176">
        <v>-5.39298787835037</v>
      </c>
      <c r="Y24" s="177">
        <v>-4.3588302142464803</v>
      </c>
      <c r="Z24" s="163"/>
      <c r="AA24" s="178">
        <v>1.7328503948238201</v>
      </c>
      <c r="AB24" s="179">
        <v>-0.70741251250293402</v>
      </c>
      <c r="AC24" s="180">
        <v>0.50733001628700103</v>
      </c>
      <c r="AD24" s="163"/>
      <c r="AE24" s="181">
        <v>-2.8557335044324099</v>
      </c>
      <c r="AF24" s="31"/>
      <c r="AG24" s="175">
        <v>56.480241125251098</v>
      </c>
      <c r="AH24" s="176">
        <v>68.268586738111097</v>
      </c>
      <c r="AI24" s="176">
        <v>72.990622906898807</v>
      </c>
      <c r="AJ24" s="176">
        <v>73.815304755525702</v>
      </c>
      <c r="AK24" s="176">
        <v>73.668787675820397</v>
      </c>
      <c r="AL24" s="177">
        <v>69.044708640321502</v>
      </c>
      <c r="AM24" s="163"/>
      <c r="AN24" s="178">
        <v>82.870060281312703</v>
      </c>
      <c r="AO24" s="179">
        <v>82.798894842598699</v>
      </c>
      <c r="AP24" s="180">
        <v>82.834477561955694</v>
      </c>
      <c r="AQ24" s="163"/>
      <c r="AR24" s="181">
        <v>72.9846426179312</v>
      </c>
      <c r="AS24" s="40"/>
      <c r="AT24" s="175">
        <v>-3.0814895925236199</v>
      </c>
      <c r="AU24" s="176">
        <v>-3.6627235619446501</v>
      </c>
      <c r="AV24" s="176">
        <v>-3.2504052419382501</v>
      </c>
      <c r="AW24" s="176">
        <v>-3.1616475683288301</v>
      </c>
      <c r="AX24" s="176">
        <v>1.0816423631184899</v>
      </c>
      <c r="AY24" s="177">
        <v>-2.3934018710872902</v>
      </c>
      <c r="AZ24" s="163"/>
      <c r="BA24" s="178">
        <v>6.8668626791226597</v>
      </c>
      <c r="BB24" s="179">
        <v>7.5082222864155304</v>
      </c>
      <c r="BC24" s="180">
        <v>7.1864453334311502</v>
      </c>
      <c r="BD24" s="163"/>
      <c r="BE24" s="181">
        <v>0.51987845483022099</v>
      </c>
    </row>
    <row r="25" spans="1:57" x14ac:dyDescent="0.2">
      <c r="A25" s="35" t="s">
        <v>105</v>
      </c>
      <c r="B25" s="3" t="s">
        <v>105</v>
      </c>
      <c r="C25" s="9"/>
      <c r="D25" s="23" t="s">
        <v>16</v>
      </c>
      <c r="E25" s="26" t="s">
        <v>17</v>
      </c>
      <c r="F25" s="3"/>
      <c r="G25" s="160">
        <v>45.493991989318999</v>
      </c>
      <c r="H25" s="161">
        <v>66.221628838451196</v>
      </c>
      <c r="I25" s="161">
        <v>77.269692923898504</v>
      </c>
      <c r="J25" s="161">
        <v>73.364485981308405</v>
      </c>
      <c r="K25" s="161">
        <v>71.428571428571402</v>
      </c>
      <c r="L25" s="162">
        <v>66.755674232309701</v>
      </c>
      <c r="M25" s="163"/>
      <c r="N25" s="164">
        <v>87.116154873164206</v>
      </c>
      <c r="O25" s="165">
        <v>85.680907877169503</v>
      </c>
      <c r="P25" s="166">
        <v>86.398531375166797</v>
      </c>
      <c r="Q25" s="163"/>
      <c r="R25" s="167">
        <v>72.367919130268902</v>
      </c>
      <c r="S25" s="168"/>
      <c r="T25" s="160">
        <v>-3.05832147937411</v>
      </c>
      <c r="U25" s="161">
        <v>2.5322997416020598</v>
      </c>
      <c r="V25" s="161">
        <v>3.6721898790864298</v>
      </c>
      <c r="W25" s="161">
        <v>5.4702495201535504</v>
      </c>
      <c r="X25" s="161">
        <v>10.537190082644599</v>
      </c>
      <c r="Y25" s="162">
        <v>4.2318115488847097</v>
      </c>
      <c r="Z25" s="163"/>
      <c r="AA25" s="164">
        <v>13.478260869565201</v>
      </c>
      <c r="AB25" s="165">
        <v>4.5621181262729102</v>
      </c>
      <c r="AC25" s="166">
        <v>8.8748685594111407</v>
      </c>
      <c r="AD25" s="163"/>
      <c r="AE25" s="167">
        <v>5.7704369642483702</v>
      </c>
      <c r="AG25" s="160">
        <v>40.420560747663501</v>
      </c>
      <c r="AH25" s="161">
        <v>65.086782376502001</v>
      </c>
      <c r="AI25" s="161">
        <v>78.229305740987897</v>
      </c>
      <c r="AJ25" s="161">
        <v>76.543724966622094</v>
      </c>
      <c r="AK25" s="161">
        <v>77.453271028037307</v>
      </c>
      <c r="AL25" s="162">
        <v>67.546728971962594</v>
      </c>
      <c r="AM25" s="163"/>
      <c r="AN25" s="164">
        <v>84.712950600800994</v>
      </c>
      <c r="AO25" s="165">
        <v>82.268024032042703</v>
      </c>
      <c r="AP25" s="166">
        <v>83.490487316421806</v>
      </c>
      <c r="AQ25" s="163"/>
      <c r="AR25" s="167">
        <v>72.102088498950906</v>
      </c>
      <c r="AS25" s="168"/>
      <c r="AT25" s="160">
        <v>-8.2749479265290606</v>
      </c>
      <c r="AU25" s="161">
        <v>0.50251256281406997</v>
      </c>
      <c r="AV25" s="161">
        <v>4.9127126230975797</v>
      </c>
      <c r="AW25" s="161">
        <v>11.309307122921901</v>
      </c>
      <c r="AX25" s="161">
        <v>18.528923509130301</v>
      </c>
      <c r="AY25" s="162">
        <v>6.3705650459921097</v>
      </c>
      <c r="AZ25" s="163"/>
      <c r="BA25" s="164">
        <v>9.5973226816366104</v>
      </c>
      <c r="BB25" s="165">
        <v>3.3438155136268302</v>
      </c>
      <c r="BC25" s="166">
        <v>6.42450672764984</v>
      </c>
      <c r="BD25" s="163"/>
      <c r="BE25" s="167">
        <v>6.3884051853024397</v>
      </c>
    </row>
    <row r="26" spans="1:57" x14ac:dyDescent="0.2">
      <c r="A26" s="35" t="s">
        <v>43</v>
      </c>
      <c r="B26" s="3" t="str">
        <f t="shared" si="0"/>
        <v>Richmond North/Glen Allen, VA</v>
      </c>
      <c r="C26" s="10"/>
      <c r="D26" s="24" t="s">
        <v>16</v>
      </c>
      <c r="E26" s="27" t="s">
        <v>17</v>
      </c>
      <c r="F26" s="3"/>
      <c r="G26" s="169">
        <v>50.103163686382302</v>
      </c>
      <c r="H26" s="163">
        <v>65.061898211829401</v>
      </c>
      <c r="I26" s="163">
        <v>71.366345712975601</v>
      </c>
      <c r="J26" s="163">
        <v>71.194406235671707</v>
      </c>
      <c r="K26" s="163">
        <v>67.205410362219098</v>
      </c>
      <c r="L26" s="170">
        <v>64.986244841815605</v>
      </c>
      <c r="M26" s="163"/>
      <c r="N26" s="171">
        <v>80.272810637322294</v>
      </c>
      <c r="O26" s="172">
        <v>86.004126547455201</v>
      </c>
      <c r="P26" s="173">
        <v>83.138468592388804</v>
      </c>
      <c r="Q26" s="163"/>
      <c r="R26" s="174">
        <v>70.172594484836495</v>
      </c>
      <c r="S26" s="168"/>
      <c r="T26" s="169">
        <v>0.44767209187067503</v>
      </c>
      <c r="U26" s="163">
        <v>3.49230665302278</v>
      </c>
      <c r="V26" s="163">
        <v>-0.54353562450866799</v>
      </c>
      <c r="W26" s="163">
        <v>0.76895723613863498</v>
      </c>
      <c r="X26" s="163">
        <v>4.0196794077932898</v>
      </c>
      <c r="Y26" s="170">
        <v>1.6165424471716801</v>
      </c>
      <c r="Z26" s="163"/>
      <c r="AA26" s="171">
        <v>5.2103410085137796</v>
      </c>
      <c r="AB26" s="172">
        <v>4.7094265585809296</v>
      </c>
      <c r="AC26" s="173">
        <v>4.9506540132005501</v>
      </c>
      <c r="AD26" s="163"/>
      <c r="AE26" s="174">
        <v>2.7211841588357601</v>
      </c>
      <c r="AG26" s="169">
        <v>46.051123337918298</v>
      </c>
      <c r="AH26" s="163">
        <v>62.829550664832603</v>
      </c>
      <c r="AI26" s="163">
        <v>70.131247134342004</v>
      </c>
      <c r="AJ26" s="163">
        <v>70.191425951398401</v>
      </c>
      <c r="AK26" s="163">
        <v>65.271091242549204</v>
      </c>
      <c r="AL26" s="170">
        <v>62.894887666208099</v>
      </c>
      <c r="AM26" s="163"/>
      <c r="AN26" s="171">
        <v>76.472948188904098</v>
      </c>
      <c r="AO26" s="172">
        <v>81.777281063732204</v>
      </c>
      <c r="AP26" s="173">
        <v>79.125114626318194</v>
      </c>
      <c r="AQ26" s="163"/>
      <c r="AR26" s="174">
        <v>67.532095369096695</v>
      </c>
      <c r="AS26" s="168"/>
      <c r="AT26" s="169">
        <v>2.5974039919257601</v>
      </c>
      <c r="AU26" s="163">
        <v>6.29402565602701</v>
      </c>
      <c r="AV26" s="163">
        <v>5.0044970134478204</v>
      </c>
      <c r="AW26" s="163">
        <v>6.81415532348091</v>
      </c>
      <c r="AX26" s="163">
        <v>8.7448713541116394</v>
      </c>
      <c r="AY26" s="170">
        <v>6.0553727746693902</v>
      </c>
      <c r="AZ26" s="163"/>
      <c r="BA26" s="171">
        <v>5.7190484906685999</v>
      </c>
      <c r="BB26" s="172">
        <v>1.80424550579632</v>
      </c>
      <c r="BC26" s="173">
        <v>3.6591771398513</v>
      </c>
      <c r="BD26" s="163"/>
      <c r="BE26" s="174">
        <v>5.2409770785378198</v>
      </c>
    </row>
    <row r="27" spans="1:57" x14ac:dyDescent="0.2">
      <c r="A27" s="21" t="s">
        <v>44</v>
      </c>
      <c r="B27" s="3" t="str">
        <f t="shared" si="0"/>
        <v>Richmond West/Midlothian, VA</v>
      </c>
      <c r="C27" s="3"/>
      <c r="D27" s="24" t="s">
        <v>16</v>
      </c>
      <c r="E27" s="27" t="s">
        <v>17</v>
      </c>
      <c r="F27" s="3"/>
      <c r="G27" s="169">
        <v>50.940706955530203</v>
      </c>
      <c r="H27" s="163">
        <v>60.832383124287297</v>
      </c>
      <c r="I27" s="163">
        <v>65.250855188141301</v>
      </c>
      <c r="J27" s="163">
        <v>69.355758266818697</v>
      </c>
      <c r="K27" s="163">
        <v>69.270239452679505</v>
      </c>
      <c r="L27" s="170">
        <v>63.129988597491398</v>
      </c>
      <c r="M27" s="163"/>
      <c r="N27" s="171">
        <v>74.857468643101399</v>
      </c>
      <c r="O27" s="172">
        <v>79.931584948688695</v>
      </c>
      <c r="P27" s="173">
        <v>77.394526795895004</v>
      </c>
      <c r="Q27" s="163"/>
      <c r="R27" s="174">
        <v>67.205570939892397</v>
      </c>
      <c r="S27" s="168"/>
      <c r="T27" s="169">
        <v>12.5180898288189</v>
      </c>
      <c r="U27" s="163">
        <v>6.9285933596081799</v>
      </c>
      <c r="V27" s="163">
        <v>7.7390707196767998</v>
      </c>
      <c r="W27" s="163">
        <v>8.8370969763481995</v>
      </c>
      <c r="X27" s="163">
        <v>10.9840697800231</v>
      </c>
      <c r="Y27" s="170">
        <v>9.2718186073878499</v>
      </c>
      <c r="Z27" s="163"/>
      <c r="AA27" s="171">
        <v>8.8610475671107203</v>
      </c>
      <c r="AB27" s="172">
        <v>7.0223889972530502</v>
      </c>
      <c r="AC27" s="173">
        <v>7.9037626467580697</v>
      </c>
      <c r="AD27" s="163"/>
      <c r="AE27" s="174">
        <v>8.8178723563404393</v>
      </c>
      <c r="AG27" s="169">
        <v>48.8532763532763</v>
      </c>
      <c r="AH27" s="163">
        <v>57.799145299145202</v>
      </c>
      <c r="AI27" s="163">
        <v>62.3433048433048</v>
      </c>
      <c r="AJ27" s="163">
        <v>64.3732193732193</v>
      </c>
      <c r="AK27" s="163">
        <v>66.058706184098</v>
      </c>
      <c r="AL27" s="170">
        <v>59.885178642657699</v>
      </c>
      <c r="AM27" s="163"/>
      <c r="AN27" s="171">
        <v>74.009689370190898</v>
      </c>
      <c r="AO27" s="172">
        <v>75.163864348817299</v>
      </c>
      <c r="AP27" s="173">
        <v>74.586776859504099</v>
      </c>
      <c r="AQ27" s="163"/>
      <c r="AR27" s="174">
        <v>64.084951357512097</v>
      </c>
      <c r="AS27" s="168"/>
      <c r="AT27" s="169">
        <v>7.1659628686486903</v>
      </c>
      <c r="AU27" s="163">
        <v>3.1063356396689699</v>
      </c>
      <c r="AV27" s="163">
        <v>3.9770564452981598</v>
      </c>
      <c r="AW27" s="163">
        <v>5.3243635866510299</v>
      </c>
      <c r="AX27" s="163">
        <v>11.483986601899201</v>
      </c>
      <c r="AY27" s="170">
        <v>6.1884011880308201</v>
      </c>
      <c r="AZ27" s="163"/>
      <c r="BA27" s="171">
        <v>9.5100185667202695</v>
      </c>
      <c r="BB27" s="172">
        <v>1.77368350575284</v>
      </c>
      <c r="BC27" s="173">
        <v>5.4703348253373596</v>
      </c>
      <c r="BD27" s="163"/>
      <c r="BE27" s="174">
        <v>5.9474080242818799</v>
      </c>
    </row>
    <row r="28" spans="1:57" x14ac:dyDescent="0.2">
      <c r="A28" s="21" t="s">
        <v>45</v>
      </c>
      <c r="B28" s="3" t="str">
        <f t="shared" si="0"/>
        <v>Petersburg/Chester, VA</v>
      </c>
      <c r="C28" s="3"/>
      <c r="D28" s="24" t="s">
        <v>16</v>
      </c>
      <c r="E28" s="27" t="s">
        <v>17</v>
      </c>
      <c r="F28" s="3"/>
      <c r="G28" s="169">
        <v>60.607210626185903</v>
      </c>
      <c r="H28" s="163">
        <v>71.878557874762805</v>
      </c>
      <c r="I28" s="163">
        <v>74.971537001897502</v>
      </c>
      <c r="J28" s="163">
        <v>77.229601518026499</v>
      </c>
      <c r="K28" s="163">
        <v>75.426944971536997</v>
      </c>
      <c r="L28" s="170">
        <v>72.022770398481896</v>
      </c>
      <c r="M28" s="163"/>
      <c r="N28" s="171">
        <v>81.423149905123296</v>
      </c>
      <c r="O28" s="172">
        <v>78.975332068311104</v>
      </c>
      <c r="P28" s="173">
        <v>80.1992409867172</v>
      </c>
      <c r="Q28" s="163"/>
      <c r="R28" s="174">
        <v>74.358904852263393</v>
      </c>
      <c r="S28" s="168"/>
      <c r="T28" s="169">
        <v>2.0321390772853301</v>
      </c>
      <c r="U28" s="163">
        <v>1.9045368869274799</v>
      </c>
      <c r="V28" s="163">
        <v>1.3596104549905399</v>
      </c>
      <c r="W28" s="163">
        <v>5.1089107106332703</v>
      </c>
      <c r="X28" s="163">
        <v>5.6142866592946001</v>
      </c>
      <c r="Y28" s="170">
        <v>3.2453214373472701</v>
      </c>
      <c r="Z28" s="163"/>
      <c r="AA28" s="171">
        <v>18.364060320898801</v>
      </c>
      <c r="AB28" s="172">
        <v>11.624596531021099</v>
      </c>
      <c r="AC28" s="173">
        <v>14.946987432774501</v>
      </c>
      <c r="AD28" s="163"/>
      <c r="AE28" s="174">
        <v>6.5890572284131697</v>
      </c>
      <c r="AG28" s="169">
        <v>60.0287907869481</v>
      </c>
      <c r="AH28" s="163">
        <v>72.048944337811903</v>
      </c>
      <c r="AI28" s="163">
        <v>74.702495201535498</v>
      </c>
      <c r="AJ28" s="163">
        <v>76.031669865642897</v>
      </c>
      <c r="AK28" s="163">
        <v>73.649809160305296</v>
      </c>
      <c r="AL28" s="170">
        <v>71.295053680981496</v>
      </c>
      <c r="AM28" s="163"/>
      <c r="AN28" s="171">
        <v>75.338740458015195</v>
      </c>
      <c r="AO28" s="172">
        <v>74.141221374045799</v>
      </c>
      <c r="AP28" s="173">
        <v>74.739980916030504</v>
      </c>
      <c r="AQ28" s="163"/>
      <c r="AR28" s="174">
        <v>72.282549234135601</v>
      </c>
      <c r="AS28" s="168"/>
      <c r="AT28" s="169">
        <v>0.89020247543418995</v>
      </c>
      <c r="AU28" s="163">
        <v>2.8331310086966801</v>
      </c>
      <c r="AV28" s="163">
        <v>3.5353011708961999</v>
      </c>
      <c r="AW28" s="163">
        <v>4.5683838586381196</v>
      </c>
      <c r="AX28" s="163">
        <v>5.8980442206884396</v>
      </c>
      <c r="AY28" s="170">
        <v>3.6429738995113499</v>
      </c>
      <c r="AZ28" s="163"/>
      <c r="BA28" s="171">
        <v>6.1767705253248097</v>
      </c>
      <c r="BB28" s="172">
        <v>1.7638218070565099</v>
      </c>
      <c r="BC28" s="173">
        <v>3.9411416398299601</v>
      </c>
      <c r="BD28" s="163"/>
      <c r="BE28" s="174">
        <v>3.7388371390971198</v>
      </c>
    </row>
    <row r="29" spans="1:57" x14ac:dyDescent="0.2">
      <c r="A29" s="42" t="s">
        <v>93</v>
      </c>
      <c r="B29" s="37" t="s">
        <v>70</v>
      </c>
      <c r="C29" s="3"/>
      <c r="D29" s="24" t="s">
        <v>16</v>
      </c>
      <c r="E29" s="27" t="s">
        <v>17</v>
      </c>
      <c r="F29" s="3"/>
      <c r="G29" s="169">
        <v>38.558631921824102</v>
      </c>
      <c r="H29" s="163">
        <v>50.183224755700302</v>
      </c>
      <c r="I29" s="163">
        <v>54.489006514657902</v>
      </c>
      <c r="J29" s="163">
        <v>60.688110749185597</v>
      </c>
      <c r="K29" s="163">
        <v>64.586726384364795</v>
      </c>
      <c r="L29" s="170">
        <v>53.701140065146497</v>
      </c>
      <c r="M29" s="163"/>
      <c r="N29" s="171">
        <v>74.348534201954294</v>
      </c>
      <c r="O29" s="172">
        <v>72.282166123778495</v>
      </c>
      <c r="P29" s="173">
        <v>73.315350162866395</v>
      </c>
      <c r="Q29" s="163"/>
      <c r="R29" s="174">
        <v>59.305200093066503</v>
      </c>
      <c r="S29" s="168"/>
      <c r="T29" s="169">
        <v>2.03752622687146</v>
      </c>
      <c r="U29" s="163">
        <v>-1.85990458447574</v>
      </c>
      <c r="V29" s="163">
        <v>-1.4727609474421599</v>
      </c>
      <c r="W29" s="163">
        <v>6.7002967645581997</v>
      </c>
      <c r="X29" s="163">
        <v>13.923162292248399</v>
      </c>
      <c r="Y29" s="170">
        <v>4.1539869742992703</v>
      </c>
      <c r="Z29" s="163"/>
      <c r="AA29" s="171">
        <v>20.499297068619601</v>
      </c>
      <c r="AB29" s="172">
        <v>16.6287349855393</v>
      </c>
      <c r="AC29" s="173">
        <v>18.559698701778199</v>
      </c>
      <c r="AD29" s="163"/>
      <c r="AE29" s="174">
        <v>8.8244305476746998</v>
      </c>
      <c r="AG29" s="169">
        <v>41.636521118866803</v>
      </c>
      <c r="AH29" s="163">
        <v>53.301574361848402</v>
      </c>
      <c r="AI29" s="163">
        <v>57.527895246344301</v>
      </c>
      <c r="AJ29" s="163">
        <v>61.545320222142898</v>
      </c>
      <c r="AK29" s="163">
        <v>59.386378103119</v>
      </c>
      <c r="AL29" s="170">
        <v>54.680041367153798</v>
      </c>
      <c r="AM29" s="163"/>
      <c r="AN29" s="171">
        <v>66.184595798854204</v>
      </c>
      <c r="AO29" s="172">
        <v>64.453214513049005</v>
      </c>
      <c r="AP29" s="173">
        <v>65.318905155951597</v>
      </c>
      <c r="AQ29" s="163"/>
      <c r="AR29" s="174">
        <v>57.720645755181998</v>
      </c>
      <c r="AS29" s="168"/>
      <c r="AT29" s="169">
        <v>4.7732317903296302</v>
      </c>
      <c r="AU29" s="163">
        <v>3.7843920275370402</v>
      </c>
      <c r="AV29" s="163">
        <v>4.6940221503563002</v>
      </c>
      <c r="AW29" s="163">
        <v>7.8973634634746004</v>
      </c>
      <c r="AX29" s="163">
        <v>4.9448155078515601</v>
      </c>
      <c r="AY29" s="170">
        <v>5.2833879741406502</v>
      </c>
      <c r="AZ29" s="163"/>
      <c r="BA29" s="171">
        <v>6.1552944177834599</v>
      </c>
      <c r="BB29" s="172">
        <v>6.5811366242874403</v>
      </c>
      <c r="BC29" s="173">
        <v>6.3649674893881603</v>
      </c>
      <c r="BD29" s="163"/>
      <c r="BE29" s="174">
        <v>5.6311775479225998</v>
      </c>
    </row>
    <row r="30" spans="1:57" x14ac:dyDescent="0.2">
      <c r="A30" s="21" t="s">
        <v>47</v>
      </c>
      <c r="B30" s="3" t="str">
        <f t="shared" si="0"/>
        <v>Roanoke, VA</v>
      </c>
      <c r="C30" s="3"/>
      <c r="D30" s="24" t="s">
        <v>16</v>
      </c>
      <c r="E30" s="27" t="s">
        <v>17</v>
      </c>
      <c r="F30" s="3"/>
      <c r="G30" s="169">
        <v>41.438721136767299</v>
      </c>
      <c r="H30" s="163">
        <v>57.939609236234404</v>
      </c>
      <c r="I30" s="163">
        <v>68.010657193605596</v>
      </c>
      <c r="J30" s="163">
        <v>82.166962699822307</v>
      </c>
      <c r="K30" s="163">
        <v>91.847246891651807</v>
      </c>
      <c r="L30" s="170">
        <v>68.280639431616294</v>
      </c>
      <c r="M30" s="163"/>
      <c r="N30" s="171">
        <v>90.4795737122557</v>
      </c>
      <c r="O30" s="172">
        <v>78.099467140319703</v>
      </c>
      <c r="P30" s="173">
        <v>84.289520426287694</v>
      </c>
      <c r="Q30" s="163"/>
      <c r="R30" s="174">
        <v>72.854605430093798</v>
      </c>
      <c r="S30" s="168"/>
      <c r="T30" s="169">
        <v>-4.21340779023308</v>
      </c>
      <c r="U30" s="163">
        <v>-9.8900027896563696</v>
      </c>
      <c r="V30" s="163">
        <v>-1.23936388433181</v>
      </c>
      <c r="W30" s="163">
        <v>18.251323980085999</v>
      </c>
      <c r="X30" s="163">
        <v>29.427566644026101</v>
      </c>
      <c r="Y30" s="170">
        <v>7.7411196195052598</v>
      </c>
      <c r="Z30" s="163"/>
      <c r="AA30" s="171">
        <v>33.656904679879297</v>
      </c>
      <c r="AB30" s="172">
        <v>7.5365054212699896</v>
      </c>
      <c r="AC30" s="173">
        <v>20.1377964222674</v>
      </c>
      <c r="AD30" s="163"/>
      <c r="AE30" s="174">
        <v>11.545883341842</v>
      </c>
      <c r="AG30" s="169">
        <v>45.390763765541699</v>
      </c>
      <c r="AH30" s="163">
        <v>57.930728241563003</v>
      </c>
      <c r="AI30" s="163">
        <v>67.349023090586101</v>
      </c>
      <c r="AJ30" s="163">
        <v>78.228241563054993</v>
      </c>
      <c r="AK30" s="163">
        <v>74.249555950266398</v>
      </c>
      <c r="AL30" s="170">
        <v>64.629662522202395</v>
      </c>
      <c r="AM30" s="163"/>
      <c r="AN30" s="171">
        <v>75.910301953818802</v>
      </c>
      <c r="AO30" s="172">
        <v>69.2673179396092</v>
      </c>
      <c r="AP30" s="173">
        <v>72.588809946713994</v>
      </c>
      <c r="AQ30" s="163"/>
      <c r="AR30" s="174">
        <v>66.903704643491395</v>
      </c>
      <c r="AS30" s="168"/>
      <c r="AT30" s="169">
        <v>-3.7801906977231798</v>
      </c>
      <c r="AU30" s="163">
        <v>-7.77566164668964</v>
      </c>
      <c r="AV30" s="163">
        <v>-4.1571594480120204</v>
      </c>
      <c r="AW30" s="163">
        <v>6.4292797016868297</v>
      </c>
      <c r="AX30" s="163">
        <v>2.6355088687767099</v>
      </c>
      <c r="AY30" s="170">
        <v>-0.906612915699057</v>
      </c>
      <c r="AZ30" s="163"/>
      <c r="BA30" s="171">
        <v>4.7790821095499103</v>
      </c>
      <c r="BB30" s="172">
        <v>-0.81510543575859895</v>
      </c>
      <c r="BC30" s="173">
        <v>2.0333243324664099</v>
      </c>
      <c r="BD30" s="163"/>
      <c r="BE30" s="174">
        <v>-1.3536340819674701E-2</v>
      </c>
    </row>
    <row r="31" spans="1:57" x14ac:dyDescent="0.2">
      <c r="A31" s="21" t="s">
        <v>48</v>
      </c>
      <c r="B31" s="3" t="str">
        <f t="shared" si="0"/>
        <v>Charlottesville, VA</v>
      </c>
      <c r="C31" s="3"/>
      <c r="D31" s="24" t="s">
        <v>16</v>
      </c>
      <c r="E31" s="27" t="s">
        <v>17</v>
      </c>
      <c r="F31" s="3"/>
      <c r="G31" s="169">
        <v>40.911770485360499</v>
      </c>
      <c r="H31" s="163">
        <v>54.490076635881302</v>
      </c>
      <c r="I31" s="163">
        <v>59.775987423855298</v>
      </c>
      <c r="J31" s="163">
        <v>62.468068382786399</v>
      </c>
      <c r="K31" s="163">
        <v>69.974454706229096</v>
      </c>
      <c r="L31" s="170">
        <v>57.524071526822503</v>
      </c>
      <c r="M31" s="163"/>
      <c r="N31" s="171">
        <v>91.275299665946093</v>
      </c>
      <c r="O31" s="172">
        <v>93.633326783257999</v>
      </c>
      <c r="P31" s="173">
        <v>92.454313224602004</v>
      </c>
      <c r="Q31" s="163"/>
      <c r="R31" s="174">
        <v>67.504140583330894</v>
      </c>
      <c r="S31" s="168"/>
      <c r="T31" s="169">
        <v>3.4528645916637299</v>
      </c>
      <c r="U31" s="163">
        <v>-3.6081182287175402</v>
      </c>
      <c r="V31" s="163">
        <v>-3.1830829311736601</v>
      </c>
      <c r="W31" s="163">
        <v>-9.3008134727080503</v>
      </c>
      <c r="X31" s="163">
        <v>-8.4532067172248393</v>
      </c>
      <c r="Y31" s="170">
        <v>-5.1155333128563898</v>
      </c>
      <c r="Z31" s="163"/>
      <c r="AA31" s="171">
        <v>1.82627479832981</v>
      </c>
      <c r="AB31" s="172">
        <v>1.74280878314044</v>
      </c>
      <c r="AC31" s="173">
        <v>1.7839924868889601</v>
      </c>
      <c r="AD31" s="163"/>
      <c r="AE31" s="174">
        <v>-2.53006538005691</v>
      </c>
      <c r="AG31" s="169">
        <v>46.976006345429298</v>
      </c>
      <c r="AH31" s="163">
        <v>59.562760261748899</v>
      </c>
      <c r="AI31" s="163">
        <v>64.971247273448299</v>
      </c>
      <c r="AJ31" s="163">
        <v>65.625619670830801</v>
      </c>
      <c r="AK31" s="163">
        <v>72.330240821160601</v>
      </c>
      <c r="AL31" s="170">
        <v>61.9026864252317</v>
      </c>
      <c r="AM31" s="163"/>
      <c r="AN31" s="171">
        <v>87.110146071851503</v>
      </c>
      <c r="AO31" s="172">
        <v>84.336754836162598</v>
      </c>
      <c r="AP31" s="173">
        <v>85.723450454007093</v>
      </c>
      <c r="AQ31" s="163"/>
      <c r="AR31" s="174">
        <v>68.726321741588905</v>
      </c>
      <c r="AS31" s="168"/>
      <c r="AT31" s="169">
        <v>-1.8767986987467999</v>
      </c>
      <c r="AU31" s="163">
        <v>-4.6723081328848899</v>
      </c>
      <c r="AV31" s="163">
        <v>-4.0433706885050498</v>
      </c>
      <c r="AW31" s="163">
        <v>-9.2664150750564005</v>
      </c>
      <c r="AX31" s="163">
        <v>-4.6702038146965101</v>
      </c>
      <c r="AY31" s="170">
        <v>-5.1349594629690802</v>
      </c>
      <c r="AZ31" s="163"/>
      <c r="BA31" s="171">
        <v>3.0723522712217299</v>
      </c>
      <c r="BB31" s="172">
        <v>1.3968281622566101</v>
      </c>
      <c r="BC31" s="173">
        <v>2.2412780186366201</v>
      </c>
      <c r="BD31" s="163"/>
      <c r="BE31" s="174">
        <v>-2.6057802384781401</v>
      </c>
    </row>
    <row r="32" spans="1:57" x14ac:dyDescent="0.2">
      <c r="A32" s="21" t="s">
        <v>49</v>
      </c>
      <c r="B32" t="s">
        <v>72</v>
      </c>
      <c r="C32" s="3"/>
      <c r="D32" s="24" t="s">
        <v>16</v>
      </c>
      <c r="E32" s="27" t="s">
        <v>17</v>
      </c>
      <c r="F32" s="3"/>
      <c r="G32" s="169">
        <v>46.8340460753207</v>
      </c>
      <c r="H32" s="163">
        <v>62.587943164574398</v>
      </c>
      <c r="I32" s="163">
        <v>66.947165126224306</v>
      </c>
      <c r="J32" s="163">
        <v>67.016140157262996</v>
      </c>
      <c r="K32" s="163">
        <v>67.664505449027402</v>
      </c>
      <c r="L32" s="170">
        <v>62.209959994481899</v>
      </c>
      <c r="M32" s="163"/>
      <c r="N32" s="171">
        <v>77.969375086218704</v>
      </c>
      <c r="O32" s="172">
        <v>77.252034763415594</v>
      </c>
      <c r="P32" s="173">
        <v>77.610704924817199</v>
      </c>
      <c r="Q32" s="163"/>
      <c r="R32" s="174">
        <v>66.610172831720604</v>
      </c>
      <c r="S32" s="168"/>
      <c r="T32" s="169">
        <v>15.810953640664399</v>
      </c>
      <c r="U32" s="163">
        <v>2.4000257175693398</v>
      </c>
      <c r="V32" s="163">
        <v>7.9047765729654103</v>
      </c>
      <c r="W32" s="163">
        <v>2.4200315150537102</v>
      </c>
      <c r="X32" s="163">
        <v>7.08505027062556</v>
      </c>
      <c r="Y32" s="170">
        <v>6.4421752538503902</v>
      </c>
      <c r="Z32" s="163"/>
      <c r="AA32" s="171">
        <v>21.393985377293401</v>
      </c>
      <c r="AB32" s="172">
        <v>15.389115216241001</v>
      </c>
      <c r="AC32" s="173">
        <v>18.3292760567427</v>
      </c>
      <c r="AD32" s="163"/>
      <c r="AE32" s="174">
        <v>10.1250143009716</v>
      </c>
      <c r="AG32" s="169">
        <v>47.311117295116098</v>
      </c>
      <c r="AH32" s="163">
        <v>62.362599137331202</v>
      </c>
      <c r="AI32" s="163">
        <v>67.023792959510203</v>
      </c>
      <c r="AJ32" s="163">
        <v>67.058577988033903</v>
      </c>
      <c r="AK32" s="163">
        <v>65.7453588251593</v>
      </c>
      <c r="AL32" s="170">
        <v>61.903603403214099</v>
      </c>
      <c r="AM32" s="163"/>
      <c r="AN32" s="171">
        <v>72.745220282626704</v>
      </c>
      <c r="AO32" s="172">
        <v>70.047104461069495</v>
      </c>
      <c r="AP32" s="173">
        <v>71.396162371848106</v>
      </c>
      <c r="AQ32" s="163"/>
      <c r="AR32" s="174">
        <v>64.622435617634196</v>
      </c>
      <c r="AS32" s="168"/>
      <c r="AT32" s="169">
        <v>10.2929931785948</v>
      </c>
      <c r="AU32" s="163">
        <v>4.3780298166105203</v>
      </c>
      <c r="AV32" s="163">
        <v>5.5564990889767003</v>
      </c>
      <c r="AW32" s="163">
        <v>2.2668004515598699</v>
      </c>
      <c r="AX32" s="163">
        <v>3.7733655185416199</v>
      </c>
      <c r="AY32" s="170">
        <v>4.9008717223381204</v>
      </c>
      <c r="AZ32" s="163"/>
      <c r="BA32" s="171">
        <v>9.6595501494490694</v>
      </c>
      <c r="BB32" s="172">
        <v>10.868794438881499</v>
      </c>
      <c r="BC32" s="173">
        <v>10.249433870792499</v>
      </c>
      <c r="BD32" s="163"/>
      <c r="BE32" s="174">
        <v>6.5443346956076303</v>
      </c>
    </row>
    <row r="33" spans="1:57" x14ac:dyDescent="0.2">
      <c r="A33" s="21" t="s">
        <v>50</v>
      </c>
      <c r="B33" s="3" t="str">
        <f t="shared" si="0"/>
        <v>Staunton &amp; Harrisonburg, VA</v>
      </c>
      <c r="C33" s="3"/>
      <c r="D33" s="24" t="s">
        <v>16</v>
      </c>
      <c r="E33" s="27" t="s">
        <v>17</v>
      </c>
      <c r="F33" s="3"/>
      <c r="G33" s="169">
        <v>41.4929034519011</v>
      </c>
      <c r="H33" s="163">
        <v>55.650954967583601</v>
      </c>
      <c r="I33" s="163">
        <v>61.240581741720597</v>
      </c>
      <c r="J33" s="163">
        <v>69.353425617662495</v>
      </c>
      <c r="K33" s="163">
        <v>78.097073769055498</v>
      </c>
      <c r="L33" s="170">
        <v>61.166987909584698</v>
      </c>
      <c r="M33" s="163"/>
      <c r="N33" s="171">
        <v>88.452777291046004</v>
      </c>
      <c r="O33" s="172">
        <v>83.301209041527898</v>
      </c>
      <c r="P33" s="173">
        <v>85.876993166286994</v>
      </c>
      <c r="Q33" s="163"/>
      <c r="R33" s="174">
        <v>68.226989411499602</v>
      </c>
      <c r="S33" s="168"/>
      <c r="T33" s="169">
        <v>7.30791436500893</v>
      </c>
      <c r="U33" s="163">
        <v>7.6941928545101899</v>
      </c>
      <c r="V33" s="163">
        <v>11.9121278849028</v>
      </c>
      <c r="W33" s="163">
        <v>17.0912829621907</v>
      </c>
      <c r="X33" s="163">
        <v>35.146709217372702</v>
      </c>
      <c r="Y33" s="170">
        <v>16.694702253395899</v>
      </c>
      <c r="Z33" s="163"/>
      <c r="AA33" s="171">
        <v>29.878855614168099</v>
      </c>
      <c r="AB33" s="172">
        <v>14.188174191757399</v>
      </c>
      <c r="AC33" s="173">
        <v>21.763942811824801</v>
      </c>
      <c r="AD33" s="163"/>
      <c r="AE33" s="174">
        <v>18.468398693482701</v>
      </c>
      <c r="AG33" s="169">
        <v>44.381475250154899</v>
      </c>
      <c r="AH33" s="163">
        <v>56.424333658018199</v>
      </c>
      <c r="AI33" s="163">
        <v>60.745594616133801</v>
      </c>
      <c r="AJ33" s="163">
        <v>67.076950323209005</v>
      </c>
      <c r="AK33" s="163">
        <v>69.190117584885698</v>
      </c>
      <c r="AL33" s="170">
        <v>59.573997576315101</v>
      </c>
      <c r="AM33" s="163"/>
      <c r="AN33" s="171">
        <v>79.821200510855604</v>
      </c>
      <c r="AO33" s="172">
        <v>74.197384066587304</v>
      </c>
      <c r="AP33" s="173">
        <v>77.009292288721497</v>
      </c>
      <c r="AQ33" s="163"/>
      <c r="AR33" s="174">
        <v>64.570725396775302</v>
      </c>
      <c r="AS33" s="168"/>
      <c r="AT33" s="169">
        <v>8.8965586019581302</v>
      </c>
      <c r="AU33" s="163">
        <v>5.3844089807610596</v>
      </c>
      <c r="AV33" s="163">
        <v>9.9963896688072094</v>
      </c>
      <c r="AW33" s="163">
        <v>10.505197020085699</v>
      </c>
      <c r="AX33" s="163">
        <v>9.0734380715186091</v>
      </c>
      <c r="AY33" s="170">
        <v>8.8406985991080607</v>
      </c>
      <c r="AZ33" s="163"/>
      <c r="BA33" s="171">
        <v>10.7831692121693</v>
      </c>
      <c r="BB33" s="172">
        <v>6.7375906816098396</v>
      </c>
      <c r="BC33" s="173">
        <v>8.7966434426501703</v>
      </c>
      <c r="BD33" s="163"/>
      <c r="BE33" s="174">
        <v>8.8468227406109303</v>
      </c>
    </row>
    <row r="34" spans="1:57" x14ac:dyDescent="0.2">
      <c r="A34" s="21" t="s">
        <v>51</v>
      </c>
      <c r="B34" s="3" t="str">
        <f t="shared" si="0"/>
        <v>Blacksburg &amp; Wytheville, VA</v>
      </c>
      <c r="C34" s="3"/>
      <c r="D34" s="24" t="s">
        <v>16</v>
      </c>
      <c r="E34" s="27" t="s">
        <v>17</v>
      </c>
      <c r="F34" s="3"/>
      <c r="G34" s="169">
        <v>40.334461477204798</v>
      </c>
      <c r="H34" s="163">
        <v>53.573561616563801</v>
      </c>
      <c r="I34" s="163">
        <v>60.740593270953603</v>
      </c>
      <c r="J34" s="163">
        <v>73.063906032251595</v>
      </c>
      <c r="K34" s="163">
        <v>86.103921958988593</v>
      </c>
      <c r="L34" s="170">
        <v>62.763288871192501</v>
      </c>
      <c r="M34" s="163"/>
      <c r="N34" s="171">
        <v>87.557236711128795</v>
      </c>
      <c r="O34" s="172">
        <v>76.647421859446496</v>
      </c>
      <c r="P34" s="173">
        <v>82.102329285287595</v>
      </c>
      <c r="Q34" s="163"/>
      <c r="R34" s="174">
        <v>68.288728989505401</v>
      </c>
      <c r="S34" s="168"/>
      <c r="T34" s="169">
        <v>6.3071047893477896</v>
      </c>
      <c r="U34" s="163">
        <v>6.6436123156787001</v>
      </c>
      <c r="V34" s="163">
        <v>9.9560483315211492</v>
      </c>
      <c r="W34" s="163">
        <v>25.526730188440101</v>
      </c>
      <c r="X34" s="163">
        <v>58.691356342793199</v>
      </c>
      <c r="Y34" s="170">
        <v>22.640643063312499</v>
      </c>
      <c r="Z34" s="163"/>
      <c r="AA34" s="171">
        <v>48.976725059584503</v>
      </c>
      <c r="AB34" s="172">
        <v>29.539769787988899</v>
      </c>
      <c r="AC34" s="173">
        <v>39.2255671947472</v>
      </c>
      <c r="AD34" s="163"/>
      <c r="AE34" s="174">
        <v>27.873180761645798</v>
      </c>
      <c r="AG34" s="169">
        <v>42.499502289468403</v>
      </c>
      <c r="AH34" s="163">
        <v>51.164642643838299</v>
      </c>
      <c r="AI34" s="163">
        <v>57.450726657376002</v>
      </c>
      <c r="AJ34" s="163">
        <v>68.9378857256619</v>
      </c>
      <c r="AK34" s="163">
        <v>63.960780410113401</v>
      </c>
      <c r="AL34" s="170">
        <v>56.802707545291597</v>
      </c>
      <c r="AM34" s="163"/>
      <c r="AN34" s="171">
        <v>71.525980489747099</v>
      </c>
      <c r="AO34" s="172">
        <v>66.578737806091894</v>
      </c>
      <c r="AP34" s="173">
        <v>69.052359147919503</v>
      </c>
      <c r="AQ34" s="163"/>
      <c r="AR34" s="174">
        <v>60.302608003185298</v>
      </c>
      <c r="AS34" s="168"/>
      <c r="AT34" s="169">
        <v>0.51808581696724298</v>
      </c>
      <c r="AU34" s="163">
        <v>-2.70541109745949</v>
      </c>
      <c r="AV34" s="163">
        <v>-0.490154513965884</v>
      </c>
      <c r="AW34" s="163">
        <v>8.7844151147012504</v>
      </c>
      <c r="AX34" s="163">
        <v>2.1635994785975399</v>
      </c>
      <c r="AY34" s="170">
        <v>1.950862312872</v>
      </c>
      <c r="AZ34" s="163"/>
      <c r="BA34" s="171">
        <v>4.0681642352713396</v>
      </c>
      <c r="BB34" s="172">
        <v>5.7709020951866199</v>
      </c>
      <c r="BC34" s="173">
        <v>4.8821375275511096</v>
      </c>
      <c r="BD34" s="163"/>
      <c r="BE34" s="174">
        <v>2.8916892527765401</v>
      </c>
    </row>
    <row r="35" spans="1:57" x14ac:dyDescent="0.2">
      <c r="A35" s="21" t="s">
        <v>52</v>
      </c>
      <c r="B35" s="3" t="str">
        <f t="shared" si="0"/>
        <v>Lynchburg, VA</v>
      </c>
      <c r="C35" s="3"/>
      <c r="D35" s="24" t="s">
        <v>16</v>
      </c>
      <c r="E35" s="27" t="s">
        <v>17</v>
      </c>
      <c r="F35" s="3"/>
      <c r="G35" s="169">
        <v>38.975434391851401</v>
      </c>
      <c r="H35" s="163">
        <v>55.721989215098802</v>
      </c>
      <c r="I35" s="163">
        <v>65.008987417615302</v>
      </c>
      <c r="J35" s="163">
        <v>73.696824445775903</v>
      </c>
      <c r="K35" s="163">
        <v>73.337327741162298</v>
      </c>
      <c r="L35" s="170">
        <v>61.348112642300698</v>
      </c>
      <c r="M35" s="163"/>
      <c r="N35" s="171">
        <v>76.033553025763894</v>
      </c>
      <c r="O35" s="172">
        <v>71.300179748352306</v>
      </c>
      <c r="P35" s="173">
        <v>73.666866387058107</v>
      </c>
      <c r="Q35" s="163"/>
      <c r="R35" s="174">
        <v>64.867756569374293</v>
      </c>
      <c r="S35" s="168"/>
      <c r="T35" s="169">
        <v>-1.97902247198749</v>
      </c>
      <c r="U35" s="163">
        <v>-4.1511694947827698</v>
      </c>
      <c r="V35" s="163">
        <v>0.262921383746964</v>
      </c>
      <c r="W35" s="163">
        <v>2.2286465896181502</v>
      </c>
      <c r="X35" s="163">
        <v>8.1280816021989608</v>
      </c>
      <c r="Y35" s="170">
        <v>1.3513066002371601</v>
      </c>
      <c r="Z35" s="163"/>
      <c r="AA35" s="171">
        <v>16.174171801935302</v>
      </c>
      <c r="AB35" s="172">
        <v>16.1326004635693</v>
      </c>
      <c r="AC35" s="173">
        <v>16.154050195688001</v>
      </c>
      <c r="AD35" s="163"/>
      <c r="AE35" s="174">
        <v>5.7230306061865202</v>
      </c>
      <c r="AG35" s="169">
        <v>38.803175554223998</v>
      </c>
      <c r="AH35" s="163">
        <v>55.205212702216798</v>
      </c>
      <c r="AI35" s="163">
        <v>62.3576992210904</v>
      </c>
      <c r="AJ35" s="163">
        <v>67.929898142600294</v>
      </c>
      <c r="AK35" s="163">
        <v>68.334331935290507</v>
      </c>
      <c r="AL35" s="170">
        <v>58.526063511084402</v>
      </c>
      <c r="AM35" s="163"/>
      <c r="AN35" s="171">
        <v>76.595266626722506</v>
      </c>
      <c r="AO35" s="172">
        <v>69.045835829838197</v>
      </c>
      <c r="AP35" s="173">
        <v>72.820551228280394</v>
      </c>
      <c r="AQ35" s="163"/>
      <c r="AR35" s="174">
        <v>62.610202858854699</v>
      </c>
      <c r="AS35" s="168"/>
      <c r="AT35" s="169">
        <v>-8.7025194430767208</v>
      </c>
      <c r="AU35" s="163">
        <v>-6.8990799976806603</v>
      </c>
      <c r="AV35" s="163">
        <v>-4.5426178473117202</v>
      </c>
      <c r="AW35" s="163">
        <v>-3.0809567835832499</v>
      </c>
      <c r="AX35" s="163">
        <v>-2.4933100195673701</v>
      </c>
      <c r="AY35" s="170">
        <v>-4.78378365005935</v>
      </c>
      <c r="AZ35" s="163"/>
      <c r="BA35" s="171">
        <v>1.79803140659894</v>
      </c>
      <c r="BB35" s="172">
        <v>0.69376570196514398</v>
      </c>
      <c r="BC35" s="173">
        <v>1.2715150800769699</v>
      </c>
      <c r="BD35" s="163"/>
      <c r="BE35" s="174">
        <v>-2.8577920279081299</v>
      </c>
    </row>
    <row r="36" spans="1:57" x14ac:dyDescent="0.2">
      <c r="A36" s="21" t="s">
        <v>73</v>
      </c>
      <c r="B36" s="3" t="str">
        <f t="shared" si="0"/>
        <v>Central Virginia</v>
      </c>
      <c r="C36" s="3"/>
      <c r="D36" s="24" t="s">
        <v>16</v>
      </c>
      <c r="E36" s="27" t="s">
        <v>17</v>
      </c>
      <c r="F36" s="3"/>
      <c r="G36" s="169">
        <v>48.686960472512403</v>
      </c>
      <c r="H36" s="163">
        <v>63.168256852945603</v>
      </c>
      <c r="I36" s="163">
        <v>69.180675450552698</v>
      </c>
      <c r="J36" s="163">
        <v>70.995002271694602</v>
      </c>
      <c r="K36" s="163">
        <v>70.398303801302404</v>
      </c>
      <c r="L36" s="170">
        <v>64.485839769801601</v>
      </c>
      <c r="M36" s="163"/>
      <c r="N36" s="171">
        <v>82.344388914129894</v>
      </c>
      <c r="O36" s="172">
        <v>83.134938664243506</v>
      </c>
      <c r="P36" s="173">
        <v>82.739663789186693</v>
      </c>
      <c r="Q36" s="163"/>
      <c r="R36" s="174">
        <v>69.701218061054405</v>
      </c>
      <c r="S36" s="168"/>
      <c r="T36" s="169">
        <v>1.9864035021081601</v>
      </c>
      <c r="U36" s="163">
        <v>1.0768193063996001</v>
      </c>
      <c r="V36" s="163">
        <v>0.54502033300322705</v>
      </c>
      <c r="W36" s="163">
        <v>1.02671839822874</v>
      </c>
      <c r="X36" s="163">
        <v>3.0758412197247802</v>
      </c>
      <c r="Y36" s="170">
        <v>1.5171040526703801</v>
      </c>
      <c r="Z36" s="163"/>
      <c r="AA36" s="171">
        <v>9.3717348943186405</v>
      </c>
      <c r="AB36" s="172">
        <v>7.0374085111751103</v>
      </c>
      <c r="AC36" s="173">
        <v>8.1864069492681697</v>
      </c>
      <c r="AD36" s="163"/>
      <c r="AE36" s="174">
        <v>3.6849519889268598</v>
      </c>
      <c r="AG36" s="169">
        <v>47.847224332290097</v>
      </c>
      <c r="AH36" s="163">
        <v>62.832335693233198</v>
      </c>
      <c r="AI36" s="163">
        <v>69.064294612743396</v>
      </c>
      <c r="AJ36" s="163">
        <v>70.285770714958502</v>
      </c>
      <c r="AK36" s="163">
        <v>69.650820617055402</v>
      </c>
      <c r="AL36" s="170">
        <v>63.937894500233803</v>
      </c>
      <c r="AM36" s="163"/>
      <c r="AN36" s="171">
        <v>78.145951521402694</v>
      </c>
      <c r="AO36" s="172">
        <v>77.907805721566604</v>
      </c>
      <c r="AP36" s="173">
        <v>78.026878621484599</v>
      </c>
      <c r="AQ36" s="163"/>
      <c r="AR36" s="174">
        <v>67.966950501663504</v>
      </c>
      <c r="AS36" s="168"/>
      <c r="AT36" s="169">
        <v>0.29956829109309502</v>
      </c>
      <c r="AU36" s="163">
        <v>1.4977771181367701</v>
      </c>
      <c r="AV36" s="163">
        <v>1.9834618155479</v>
      </c>
      <c r="AW36" s="163">
        <v>2.5453783170205999</v>
      </c>
      <c r="AX36" s="163">
        <v>5.2701263916836201</v>
      </c>
      <c r="AY36" s="170">
        <v>2.4552108094199001</v>
      </c>
      <c r="AZ36" s="163"/>
      <c r="BA36" s="171">
        <v>5.6428835990813599</v>
      </c>
      <c r="BB36" s="172">
        <v>2.2273121968475902</v>
      </c>
      <c r="BC36" s="173">
        <v>3.9096423369408</v>
      </c>
      <c r="BD36" s="163"/>
      <c r="BE36" s="174">
        <v>2.9350133189921901</v>
      </c>
    </row>
    <row r="37" spans="1:57" x14ac:dyDescent="0.2">
      <c r="A37" s="21" t="s">
        <v>74</v>
      </c>
      <c r="B37" s="3" t="str">
        <f t="shared" si="0"/>
        <v>Chesapeake Bay</v>
      </c>
      <c r="C37" s="3"/>
      <c r="D37" s="24" t="s">
        <v>16</v>
      </c>
      <c r="E37" s="27" t="s">
        <v>17</v>
      </c>
      <c r="F37" s="3"/>
      <c r="G37" s="169">
        <v>42.689601250977297</v>
      </c>
      <c r="H37" s="163">
        <v>61.219702892885003</v>
      </c>
      <c r="I37" s="163">
        <v>64.503518373729406</v>
      </c>
      <c r="J37" s="163">
        <v>72.087568412822506</v>
      </c>
      <c r="K37" s="163">
        <v>72.556684910086005</v>
      </c>
      <c r="L37" s="170">
        <v>62.611415168100002</v>
      </c>
      <c r="M37" s="163"/>
      <c r="N37" s="171">
        <v>83.189992181391702</v>
      </c>
      <c r="O37" s="172">
        <v>81.235340109460495</v>
      </c>
      <c r="P37" s="173">
        <v>82.212666145426098</v>
      </c>
      <c r="Q37" s="163"/>
      <c r="R37" s="174">
        <v>68.211772590193206</v>
      </c>
      <c r="S37" s="168"/>
      <c r="T37" s="169">
        <v>11.8852459016393</v>
      </c>
      <c r="U37" s="163">
        <v>10.7496463932107</v>
      </c>
      <c r="V37" s="163">
        <v>4.1666666666666599</v>
      </c>
      <c r="W37" s="163">
        <v>14.5341614906832</v>
      </c>
      <c r="X37" s="163">
        <v>18.2165605095541</v>
      </c>
      <c r="Y37" s="170">
        <v>11.9373776908023</v>
      </c>
      <c r="Z37" s="163"/>
      <c r="AA37" s="171">
        <v>18.2222222222222</v>
      </c>
      <c r="AB37" s="172">
        <v>15.701559020044501</v>
      </c>
      <c r="AC37" s="173">
        <v>16.963292547274701</v>
      </c>
      <c r="AD37" s="163"/>
      <c r="AE37" s="174">
        <v>13.6186046511627</v>
      </c>
      <c r="AG37" s="169">
        <v>44.683346364347102</v>
      </c>
      <c r="AH37" s="163">
        <v>60.0664581704456</v>
      </c>
      <c r="AI37" s="163">
        <v>66.223612197028899</v>
      </c>
      <c r="AJ37" s="163">
        <v>67.8850664581704</v>
      </c>
      <c r="AK37" s="163">
        <v>64.093041438623899</v>
      </c>
      <c r="AL37" s="170">
        <v>60.590304925723203</v>
      </c>
      <c r="AM37" s="163"/>
      <c r="AN37" s="171">
        <v>70.856137607505801</v>
      </c>
      <c r="AO37" s="172">
        <v>72.634870992963201</v>
      </c>
      <c r="AP37" s="173">
        <v>71.745504300234501</v>
      </c>
      <c r="AQ37" s="163"/>
      <c r="AR37" s="174">
        <v>63.777504747012102</v>
      </c>
      <c r="AS37" s="168"/>
      <c r="AT37" s="169">
        <v>6.8723702664796598</v>
      </c>
      <c r="AU37" s="163">
        <v>0</v>
      </c>
      <c r="AV37" s="163">
        <v>2.6977872082449199</v>
      </c>
      <c r="AW37" s="163">
        <v>3.6097852028639599</v>
      </c>
      <c r="AX37" s="163">
        <v>4.6934865900383098</v>
      </c>
      <c r="AY37" s="170">
        <v>3.3611203734578101</v>
      </c>
      <c r="AZ37" s="163"/>
      <c r="BA37" s="171">
        <v>7.3755924170616103</v>
      </c>
      <c r="BB37" s="172">
        <v>15.583203732503801</v>
      </c>
      <c r="BC37" s="173">
        <v>11.3791533909877</v>
      </c>
      <c r="BD37" s="163"/>
      <c r="BE37" s="174">
        <v>5.8093208561104399</v>
      </c>
    </row>
    <row r="38" spans="1:57" x14ac:dyDescent="0.2">
      <c r="A38" s="21" t="s">
        <v>75</v>
      </c>
      <c r="B38" s="3" t="str">
        <f t="shared" si="0"/>
        <v>Coastal Virginia - Eastern Shore</v>
      </c>
      <c r="C38" s="3"/>
      <c r="D38" s="24" t="s">
        <v>16</v>
      </c>
      <c r="E38" s="27" t="s">
        <v>17</v>
      </c>
      <c r="F38" s="3"/>
      <c r="G38" s="169">
        <v>44.125683060109203</v>
      </c>
      <c r="H38" s="163">
        <v>56.967213114754003</v>
      </c>
      <c r="I38" s="163">
        <v>61.543715846994502</v>
      </c>
      <c r="J38" s="163">
        <v>68.374316939890704</v>
      </c>
      <c r="K38" s="163">
        <v>74.385245901639294</v>
      </c>
      <c r="L38" s="170">
        <v>61.079234972677497</v>
      </c>
      <c r="M38" s="163"/>
      <c r="N38" s="171">
        <v>80.942622950819597</v>
      </c>
      <c r="O38" s="172">
        <v>78.210382513661202</v>
      </c>
      <c r="P38" s="173">
        <v>79.576502732240399</v>
      </c>
      <c r="Q38" s="163"/>
      <c r="R38" s="174">
        <v>66.364168618266902</v>
      </c>
      <c r="S38" s="168"/>
      <c r="T38" s="169">
        <v>3.86091096996627</v>
      </c>
      <c r="U38" s="163">
        <v>-0.38838844439470999</v>
      </c>
      <c r="V38" s="163">
        <v>5.6901578288610004</v>
      </c>
      <c r="W38" s="163">
        <v>13.7352003642987</v>
      </c>
      <c r="X38" s="163">
        <v>19.968649476201101</v>
      </c>
      <c r="Y38" s="170">
        <v>9.0599258283055999</v>
      </c>
      <c r="Z38" s="163"/>
      <c r="AA38" s="171">
        <v>19.3942528554796</v>
      </c>
      <c r="AB38" s="172">
        <v>15.143063145112301</v>
      </c>
      <c r="AC38" s="173">
        <v>17.2666200378269</v>
      </c>
      <c r="AD38" s="163"/>
      <c r="AE38" s="174">
        <v>11.7389812463121</v>
      </c>
      <c r="AG38" s="169">
        <v>41.107671138630799</v>
      </c>
      <c r="AH38" s="163">
        <v>54.729962160302698</v>
      </c>
      <c r="AI38" s="163">
        <v>60.165118679050501</v>
      </c>
      <c r="AJ38" s="163">
        <v>65.049879600963095</v>
      </c>
      <c r="AK38" s="163">
        <v>63.153384747215</v>
      </c>
      <c r="AL38" s="170">
        <v>56.845759857000402</v>
      </c>
      <c r="AM38" s="163"/>
      <c r="AN38" s="171">
        <v>71.448157669237304</v>
      </c>
      <c r="AO38" s="172">
        <v>69.751499571550895</v>
      </c>
      <c r="AP38" s="173">
        <v>70.599828620394106</v>
      </c>
      <c r="AQ38" s="163"/>
      <c r="AR38" s="174">
        <v>60.783592159171697</v>
      </c>
      <c r="AS38" s="168"/>
      <c r="AT38" s="169">
        <v>-2.2952744365588802</v>
      </c>
      <c r="AU38" s="163">
        <v>0.44519054728235402</v>
      </c>
      <c r="AV38" s="163">
        <v>4.3659700722394197</v>
      </c>
      <c r="AW38" s="163">
        <v>10.4658016394405</v>
      </c>
      <c r="AX38" s="163">
        <v>5.4334573150372698</v>
      </c>
      <c r="AY38" s="170">
        <v>4.1025859798860402</v>
      </c>
      <c r="AZ38" s="163"/>
      <c r="BA38" s="171">
        <v>4.2044422850314902</v>
      </c>
      <c r="BB38" s="172">
        <v>3.2039212448425198</v>
      </c>
      <c r="BC38" s="173">
        <v>3.70777989862265</v>
      </c>
      <c r="BD38" s="163"/>
      <c r="BE38" s="174">
        <v>3.9750007113232799</v>
      </c>
    </row>
    <row r="39" spans="1:57" x14ac:dyDescent="0.2">
      <c r="A39" s="21" t="s">
        <v>76</v>
      </c>
      <c r="B39" s="3" t="str">
        <f t="shared" si="0"/>
        <v>Coastal Virginia - Hampton Roads</v>
      </c>
      <c r="C39" s="3"/>
      <c r="D39" s="24" t="s">
        <v>16</v>
      </c>
      <c r="E39" s="27" t="s">
        <v>17</v>
      </c>
      <c r="F39" s="3"/>
      <c r="G39" s="169">
        <v>50.787170523844701</v>
      </c>
      <c r="H39" s="163">
        <v>57.444311193896503</v>
      </c>
      <c r="I39" s="163">
        <v>60.922150493735799</v>
      </c>
      <c r="J39" s="163">
        <v>62.810339108468703</v>
      </c>
      <c r="K39" s="163">
        <v>67.089382766451394</v>
      </c>
      <c r="L39" s="170">
        <v>59.810670817279401</v>
      </c>
      <c r="M39" s="163"/>
      <c r="N39" s="171">
        <v>81.215074889643006</v>
      </c>
      <c r="O39" s="172">
        <v>78.908422852185396</v>
      </c>
      <c r="P39" s="173">
        <v>80.061748870914201</v>
      </c>
      <c r="Q39" s="163"/>
      <c r="R39" s="174">
        <v>65.596693118317901</v>
      </c>
      <c r="S39" s="168"/>
      <c r="T39" s="169">
        <v>4.7876315554881401</v>
      </c>
      <c r="U39" s="163">
        <v>-2.1965940832314601</v>
      </c>
      <c r="V39" s="163">
        <v>-4.31351770317558</v>
      </c>
      <c r="W39" s="163">
        <v>-6.3661796028612203</v>
      </c>
      <c r="X39" s="163">
        <v>1.4147874487253</v>
      </c>
      <c r="Y39" s="170">
        <v>-1.6608314862432501</v>
      </c>
      <c r="Z39" s="163"/>
      <c r="AA39" s="171">
        <v>1.6164641424839901</v>
      </c>
      <c r="AB39" s="172">
        <v>-0.71908828251219703</v>
      </c>
      <c r="AC39" s="173">
        <v>0.45193472433464699</v>
      </c>
      <c r="AD39" s="163"/>
      <c r="AE39" s="174">
        <v>-0.93423748900239401</v>
      </c>
      <c r="AG39" s="169">
        <v>50.278192514324303</v>
      </c>
      <c r="AH39" s="163">
        <v>57.398261934841599</v>
      </c>
      <c r="AI39" s="163">
        <v>62.049053762617497</v>
      </c>
      <c r="AJ39" s="163">
        <v>63.708966943731497</v>
      </c>
      <c r="AK39" s="163">
        <v>66.849292352044401</v>
      </c>
      <c r="AL39" s="170">
        <v>60.056890762844098</v>
      </c>
      <c r="AM39" s="163"/>
      <c r="AN39" s="171">
        <v>79.262949096544901</v>
      </c>
      <c r="AO39" s="172">
        <v>80.872776441924302</v>
      </c>
      <c r="AP39" s="173">
        <v>80.067862769234594</v>
      </c>
      <c r="AQ39" s="163"/>
      <c r="AR39" s="174">
        <v>65.776020547202293</v>
      </c>
      <c r="AS39" s="168"/>
      <c r="AT39" s="169">
        <v>1.00272729735099</v>
      </c>
      <c r="AU39" s="163">
        <v>-0.61915481807293404</v>
      </c>
      <c r="AV39" s="163">
        <v>-0.61101104345442403</v>
      </c>
      <c r="AW39" s="163">
        <v>-0.70949934527531999</v>
      </c>
      <c r="AX39" s="163">
        <v>6.2733387076394802</v>
      </c>
      <c r="AY39" s="170">
        <v>1.0947150708243401</v>
      </c>
      <c r="AZ39" s="163"/>
      <c r="BA39" s="171">
        <v>7.5370534633323896</v>
      </c>
      <c r="BB39" s="172">
        <v>8.9618109884637391</v>
      </c>
      <c r="BC39" s="173">
        <v>8.2519057632680806</v>
      </c>
      <c r="BD39" s="163"/>
      <c r="BE39" s="174">
        <v>3.4768330174191799</v>
      </c>
    </row>
    <row r="40" spans="1:57" x14ac:dyDescent="0.2">
      <c r="A40" s="20" t="s">
        <v>77</v>
      </c>
      <c r="B40" s="3" t="str">
        <f t="shared" si="0"/>
        <v>Northern Virginia</v>
      </c>
      <c r="C40" s="3"/>
      <c r="D40" s="24" t="s">
        <v>16</v>
      </c>
      <c r="E40" s="27" t="s">
        <v>17</v>
      </c>
      <c r="F40" s="3"/>
      <c r="G40" s="169">
        <v>56.777190573809001</v>
      </c>
      <c r="H40" s="163">
        <v>78.394237460269593</v>
      </c>
      <c r="I40" s="163">
        <v>88.711891820729306</v>
      </c>
      <c r="J40" s="163">
        <v>89.240375392601194</v>
      </c>
      <c r="K40" s="163">
        <v>84.794342780839102</v>
      </c>
      <c r="L40" s="170">
        <v>79.583607605649604</v>
      </c>
      <c r="M40" s="163"/>
      <c r="N40" s="171">
        <v>86.458783923567296</v>
      </c>
      <c r="O40" s="172">
        <v>85.668879652442101</v>
      </c>
      <c r="P40" s="173">
        <v>86.063831788004705</v>
      </c>
      <c r="Q40" s="163"/>
      <c r="R40" s="174">
        <v>81.435100229179696</v>
      </c>
      <c r="S40" s="168"/>
      <c r="T40" s="169">
        <v>-2.6576060484963402</v>
      </c>
      <c r="U40" s="163">
        <v>-5.5128926684372797</v>
      </c>
      <c r="V40" s="163">
        <v>-3.98005564140461</v>
      </c>
      <c r="W40" s="163">
        <v>-5.0353301634505403</v>
      </c>
      <c r="X40" s="163">
        <v>-4.4450277471339303</v>
      </c>
      <c r="Y40" s="170">
        <v>-4.43747968072452</v>
      </c>
      <c r="Z40" s="163"/>
      <c r="AA40" s="171">
        <v>0.267814854909317</v>
      </c>
      <c r="AB40" s="172">
        <v>-4.4381270622941402</v>
      </c>
      <c r="AC40" s="173">
        <v>-2.1309069715790399</v>
      </c>
      <c r="AD40" s="163"/>
      <c r="AE40" s="174">
        <v>-3.7525407397396999</v>
      </c>
      <c r="AG40" s="169">
        <v>54.866374527467897</v>
      </c>
      <c r="AH40" s="163">
        <v>74.134866750672302</v>
      </c>
      <c r="AI40" s="163">
        <v>84.013371950875396</v>
      </c>
      <c r="AJ40" s="163">
        <v>85.670290195783394</v>
      </c>
      <c r="AK40" s="163">
        <v>79.609655639352198</v>
      </c>
      <c r="AL40" s="170">
        <v>75.658911812830297</v>
      </c>
      <c r="AM40" s="163"/>
      <c r="AN40" s="171">
        <v>76.721803238607507</v>
      </c>
      <c r="AO40" s="172">
        <v>77.415790562524606</v>
      </c>
      <c r="AP40" s="173">
        <v>77.068796900565999</v>
      </c>
      <c r="AQ40" s="163"/>
      <c r="AR40" s="174">
        <v>76.061736123611894</v>
      </c>
      <c r="AS40" s="168"/>
      <c r="AT40" s="169">
        <v>-5.14220308117262</v>
      </c>
      <c r="AU40" s="163">
        <v>-4.9607392303567401</v>
      </c>
      <c r="AV40" s="163">
        <v>-3.1077482957445</v>
      </c>
      <c r="AW40" s="163">
        <v>-2.1608491179599598</v>
      </c>
      <c r="AX40" s="163">
        <v>-0.71673734452184101</v>
      </c>
      <c r="AY40" s="170">
        <v>-3.0781466990992801</v>
      </c>
      <c r="AZ40" s="163"/>
      <c r="BA40" s="171">
        <v>0.63117433765515396</v>
      </c>
      <c r="BB40" s="172">
        <v>-0.76704499687110095</v>
      </c>
      <c r="BC40" s="173">
        <v>-7.5973605612256107E-2</v>
      </c>
      <c r="BD40" s="163"/>
      <c r="BE40" s="174">
        <v>-2.2276314228062102</v>
      </c>
    </row>
    <row r="41" spans="1:57" x14ac:dyDescent="0.2">
      <c r="A41" s="22" t="s">
        <v>78</v>
      </c>
      <c r="B41" s="3" t="str">
        <f t="shared" si="0"/>
        <v>Shenandoah Valley</v>
      </c>
      <c r="C41" s="3"/>
      <c r="D41" s="25" t="s">
        <v>16</v>
      </c>
      <c r="E41" s="28" t="s">
        <v>17</v>
      </c>
      <c r="F41" s="3"/>
      <c r="G41" s="175">
        <v>41.302045139737601</v>
      </c>
      <c r="H41" s="176">
        <v>54.346940438360598</v>
      </c>
      <c r="I41" s="176">
        <v>61.085309215350698</v>
      </c>
      <c r="J41" s="176">
        <v>68.980689318015095</v>
      </c>
      <c r="K41" s="176">
        <v>77.291615741872405</v>
      </c>
      <c r="L41" s="177">
        <v>60.601319970667298</v>
      </c>
      <c r="M41" s="163"/>
      <c r="N41" s="178">
        <v>87.631385969200593</v>
      </c>
      <c r="O41" s="179">
        <v>81.561150492951995</v>
      </c>
      <c r="P41" s="180">
        <v>84.596268231076294</v>
      </c>
      <c r="Q41" s="163"/>
      <c r="R41" s="181">
        <v>67.457019473641296</v>
      </c>
      <c r="S41" s="168"/>
      <c r="T41" s="175">
        <v>-0.43581361556249298</v>
      </c>
      <c r="U41" s="176">
        <v>-0.87499503770194098</v>
      </c>
      <c r="V41" s="176">
        <v>1.6234352260898901</v>
      </c>
      <c r="W41" s="176">
        <v>5.2472670880205898</v>
      </c>
      <c r="X41" s="176">
        <v>18.3619891561464</v>
      </c>
      <c r="Y41" s="177">
        <v>5.4810780365936997</v>
      </c>
      <c r="Z41" s="163"/>
      <c r="AA41" s="178">
        <v>18.659096239935</v>
      </c>
      <c r="AB41" s="179">
        <v>7.4941909109209002</v>
      </c>
      <c r="AC41" s="180">
        <v>13.001196668917499</v>
      </c>
      <c r="AD41" s="163"/>
      <c r="AE41" s="181">
        <v>8.0577162698734099</v>
      </c>
      <c r="AG41" s="175">
        <v>42.874465636303803</v>
      </c>
      <c r="AH41" s="176">
        <v>53.689164748438003</v>
      </c>
      <c r="AI41" s="176">
        <v>58.3648470897731</v>
      </c>
      <c r="AJ41" s="176">
        <v>64.810095363367296</v>
      </c>
      <c r="AK41" s="176">
        <v>67.2218357408847</v>
      </c>
      <c r="AL41" s="177">
        <v>57.400882142769099</v>
      </c>
      <c r="AM41" s="163"/>
      <c r="AN41" s="178">
        <v>78.266562998731402</v>
      </c>
      <c r="AO41" s="179">
        <v>73.988214592625894</v>
      </c>
      <c r="AP41" s="180">
        <v>76.127388795678598</v>
      </c>
      <c r="AQ41" s="163"/>
      <c r="AR41" s="181">
        <v>62.7649847910305</v>
      </c>
      <c r="AS41" s="40"/>
      <c r="AT41" s="175">
        <v>-0.35955948724609998</v>
      </c>
      <c r="AU41" s="176">
        <v>-0.74131539105778399</v>
      </c>
      <c r="AV41" s="176">
        <v>1.9111488370873699</v>
      </c>
      <c r="AW41" s="176">
        <v>3.5500774575988698</v>
      </c>
      <c r="AX41" s="176">
        <v>1.9719095589139</v>
      </c>
      <c r="AY41" s="177">
        <v>1.43663555433174</v>
      </c>
      <c r="AZ41" s="163"/>
      <c r="BA41" s="178">
        <v>6.0688071857755297</v>
      </c>
      <c r="BB41" s="179">
        <v>2.8410581379163902</v>
      </c>
      <c r="BC41" s="180">
        <v>4.4753562187901599</v>
      </c>
      <c r="BD41" s="163"/>
      <c r="BE41" s="181">
        <v>2.4833543358178898</v>
      </c>
    </row>
    <row r="42" spans="1:57" x14ac:dyDescent="0.2">
      <c r="A42" s="19" t="s">
        <v>79</v>
      </c>
      <c r="B42" s="3" t="str">
        <f t="shared" si="0"/>
        <v>Southern Virginia</v>
      </c>
      <c r="C42" s="9"/>
      <c r="D42" s="23" t="s">
        <v>16</v>
      </c>
      <c r="E42" s="26" t="s">
        <v>17</v>
      </c>
      <c r="F42" s="3"/>
      <c r="G42" s="160">
        <v>42.038640906062597</v>
      </c>
      <c r="H42" s="161">
        <v>56.962025316455602</v>
      </c>
      <c r="I42" s="161">
        <v>61.714412613813003</v>
      </c>
      <c r="J42" s="161">
        <v>66.355762824783397</v>
      </c>
      <c r="K42" s="161">
        <v>67.976904286031498</v>
      </c>
      <c r="L42" s="162">
        <v>59.009549189429201</v>
      </c>
      <c r="M42" s="163"/>
      <c r="N42" s="164">
        <v>72.373972906950897</v>
      </c>
      <c r="O42" s="165">
        <v>71.530091050410803</v>
      </c>
      <c r="P42" s="166">
        <v>71.952031978680793</v>
      </c>
      <c r="Q42" s="163"/>
      <c r="R42" s="167">
        <v>62.707401414929699</v>
      </c>
      <c r="S42" s="168"/>
      <c r="T42" s="160">
        <v>-1.3851265089059499</v>
      </c>
      <c r="U42" s="161">
        <v>-7.2761834741684099</v>
      </c>
      <c r="V42" s="161">
        <v>-7.2323931775428898</v>
      </c>
      <c r="W42" s="161">
        <v>0.38194234146932299</v>
      </c>
      <c r="X42" s="161">
        <v>1.3469521213367199</v>
      </c>
      <c r="Y42" s="162">
        <v>-2.8697622066275499</v>
      </c>
      <c r="Z42" s="163"/>
      <c r="AA42" s="164">
        <v>6.3398270884544399</v>
      </c>
      <c r="AB42" s="165">
        <v>3.88197613012971</v>
      </c>
      <c r="AC42" s="166">
        <v>5.1037395478776899</v>
      </c>
      <c r="AD42" s="163"/>
      <c r="AE42" s="167">
        <v>-0.39292503875103402</v>
      </c>
      <c r="AF42" s="29"/>
      <c r="AG42" s="160">
        <v>45.142127470575097</v>
      </c>
      <c r="AH42" s="161">
        <v>61.153675327559398</v>
      </c>
      <c r="AI42" s="161">
        <v>66.172551632245103</v>
      </c>
      <c r="AJ42" s="161">
        <v>68.409948922940202</v>
      </c>
      <c r="AK42" s="161">
        <v>65.062180768376606</v>
      </c>
      <c r="AL42" s="162">
        <v>61.188096824339297</v>
      </c>
      <c r="AM42" s="163"/>
      <c r="AN42" s="164">
        <v>68.942926937597093</v>
      </c>
      <c r="AO42" s="165">
        <v>69.226071507883603</v>
      </c>
      <c r="AP42" s="166">
        <v>69.084499222740305</v>
      </c>
      <c r="AQ42" s="163"/>
      <c r="AR42" s="167">
        <v>63.444211795310999</v>
      </c>
      <c r="AS42" s="168"/>
      <c r="AT42" s="160">
        <v>-1.40709406580352</v>
      </c>
      <c r="AU42" s="161">
        <v>-2.16330601994063</v>
      </c>
      <c r="AV42" s="161">
        <v>1.28269826762397</v>
      </c>
      <c r="AW42" s="161">
        <v>1.5953921602668599</v>
      </c>
      <c r="AX42" s="161">
        <v>0.110575392677768</v>
      </c>
      <c r="AY42" s="162">
        <v>-4.0848272650772198E-3</v>
      </c>
      <c r="AZ42" s="163"/>
      <c r="BA42" s="164">
        <v>0.55258626699701796</v>
      </c>
      <c r="BB42" s="165">
        <v>2.2342910621236598</v>
      </c>
      <c r="BC42" s="166">
        <v>1.38818854193851</v>
      </c>
      <c r="BD42" s="163"/>
      <c r="BE42" s="167">
        <v>0.42485091934618002</v>
      </c>
    </row>
    <row r="43" spans="1:57" x14ac:dyDescent="0.2">
      <c r="A43" s="20" t="s">
        <v>80</v>
      </c>
      <c r="B43" s="3" t="str">
        <f t="shared" si="0"/>
        <v>Southwest Virginia - Blue Ridge Highlands</v>
      </c>
      <c r="C43" s="10"/>
      <c r="D43" s="24" t="s">
        <v>16</v>
      </c>
      <c r="E43" s="27" t="s">
        <v>17</v>
      </c>
      <c r="F43" s="3"/>
      <c r="G43" s="169">
        <v>42.529258038859197</v>
      </c>
      <c r="H43" s="163">
        <v>55.255084649471598</v>
      </c>
      <c r="I43" s="163">
        <v>60.663560958981897</v>
      </c>
      <c r="J43" s="163">
        <v>69.753437109419295</v>
      </c>
      <c r="K43" s="163">
        <v>80.752187251448603</v>
      </c>
      <c r="L43" s="170">
        <v>61.790705601636098</v>
      </c>
      <c r="M43" s="163"/>
      <c r="N43" s="171">
        <v>84.6949210317009</v>
      </c>
      <c r="O43" s="172">
        <v>77.332121349846602</v>
      </c>
      <c r="P43" s="173">
        <v>81.013521190773702</v>
      </c>
      <c r="Q43" s="163"/>
      <c r="R43" s="174">
        <v>67.282938627104002</v>
      </c>
      <c r="S43" s="168"/>
      <c r="T43" s="169">
        <v>11.498024957057</v>
      </c>
      <c r="U43" s="163">
        <v>5.39640304635261</v>
      </c>
      <c r="V43" s="163">
        <v>9.2118239122127008</v>
      </c>
      <c r="W43" s="163">
        <v>18.5052588662349</v>
      </c>
      <c r="X43" s="163">
        <v>40.563878681149703</v>
      </c>
      <c r="Y43" s="170">
        <v>17.729784988144001</v>
      </c>
      <c r="Z43" s="163"/>
      <c r="AA43" s="171">
        <v>36.469335044656603</v>
      </c>
      <c r="AB43" s="172">
        <v>23.382886689379099</v>
      </c>
      <c r="AC43" s="173">
        <v>29.8938488047833</v>
      </c>
      <c r="AD43" s="163"/>
      <c r="AE43" s="174">
        <v>21.648851470061899</v>
      </c>
      <c r="AF43" s="30"/>
      <c r="AG43" s="169">
        <v>44.807408249062597</v>
      </c>
      <c r="AH43" s="163">
        <v>53.491080559027303</v>
      </c>
      <c r="AI43" s="163">
        <v>58.692194068855798</v>
      </c>
      <c r="AJ43" s="163">
        <v>67.128735370980493</v>
      </c>
      <c r="AK43" s="163">
        <v>65.052266787864994</v>
      </c>
      <c r="AL43" s="170">
        <v>57.834337007158197</v>
      </c>
      <c r="AM43" s="163"/>
      <c r="AN43" s="171">
        <v>71.829905692534894</v>
      </c>
      <c r="AO43" s="172">
        <v>67.983751846380997</v>
      </c>
      <c r="AP43" s="173">
        <v>69.906828769458002</v>
      </c>
      <c r="AQ43" s="163"/>
      <c r="AR43" s="174">
        <v>61.283620367815303</v>
      </c>
      <c r="AS43" s="168"/>
      <c r="AT43" s="169">
        <v>5.6060786327815997</v>
      </c>
      <c r="AU43" s="163">
        <v>-0.55019855833553699</v>
      </c>
      <c r="AV43" s="163">
        <v>1.2361797405931001</v>
      </c>
      <c r="AW43" s="163">
        <v>6.9043298521215899</v>
      </c>
      <c r="AX43" s="163">
        <v>2.8744420744695298</v>
      </c>
      <c r="AY43" s="170">
        <v>3.1947972163940999</v>
      </c>
      <c r="AZ43" s="163"/>
      <c r="BA43" s="171">
        <v>6.3204909142254397</v>
      </c>
      <c r="BB43" s="172">
        <v>8.4971991659049309</v>
      </c>
      <c r="BC43" s="173">
        <v>7.36788867484597</v>
      </c>
      <c r="BD43" s="163"/>
      <c r="BE43" s="174">
        <v>4.5187881122176403</v>
      </c>
    </row>
    <row r="44" spans="1:57" x14ac:dyDescent="0.2">
      <c r="A44" s="21" t="s">
        <v>81</v>
      </c>
      <c r="B44" s="3" t="str">
        <f t="shared" si="0"/>
        <v>Southwest Virginia - Heart of Appalachia</v>
      </c>
      <c r="C44" s="3"/>
      <c r="D44" s="24" t="s">
        <v>16</v>
      </c>
      <c r="E44" s="27" t="s">
        <v>17</v>
      </c>
      <c r="F44" s="3"/>
      <c r="G44" s="169">
        <v>39.534883720930203</v>
      </c>
      <c r="H44" s="163">
        <v>53.875968992247998</v>
      </c>
      <c r="I44" s="163">
        <v>58.3333333333333</v>
      </c>
      <c r="J44" s="163">
        <v>61.8863049095607</v>
      </c>
      <c r="K44" s="163">
        <v>62.273901808785503</v>
      </c>
      <c r="L44" s="170">
        <v>55.1808785529715</v>
      </c>
      <c r="M44" s="163"/>
      <c r="N44" s="171">
        <v>69.186046511627893</v>
      </c>
      <c r="O44" s="172">
        <v>70.090439276485696</v>
      </c>
      <c r="P44" s="173">
        <v>69.638242894056802</v>
      </c>
      <c r="Q44" s="163"/>
      <c r="R44" s="174">
        <v>59.311554078995897</v>
      </c>
      <c r="S44" s="168"/>
      <c r="T44" s="169">
        <v>11.6788321167883</v>
      </c>
      <c r="U44" s="163">
        <v>3.7313432835820799</v>
      </c>
      <c r="V44" s="163">
        <v>7.2446555819477396</v>
      </c>
      <c r="W44" s="163">
        <v>14.047619047618999</v>
      </c>
      <c r="X44" s="163">
        <v>23.748395378690599</v>
      </c>
      <c r="Y44" s="170">
        <v>12.0115394702334</v>
      </c>
      <c r="Z44" s="163"/>
      <c r="AA44" s="171">
        <v>41.4795244385733</v>
      </c>
      <c r="AB44" s="172">
        <v>46.820027063599397</v>
      </c>
      <c r="AC44" s="173">
        <v>44.117647058823501</v>
      </c>
      <c r="AD44" s="163"/>
      <c r="AE44" s="174">
        <v>21.058579770201501</v>
      </c>
      <c r="AF44" s="30"/>
      <c r="AG44" s="169">
        <v>42.393410852713103</v>
      </c>
      <c r="AH44" s="163">
        <v>56.6860465116279</v>
      </c>
      <c r="AI44" s="163">
        <v>59.657622739018002</v>
      </c>
      <c r="AJ44" s="163">
        <v>62.290051679586497</v>
      </c>
      <c r="AK44" s="163">
        <v>58.833979328165299</v>
      </c>
      <c r="AL44" s="170">
        <v>55.9722222222222</v>
      </c>
      <c r="AM44" s="163"/>
      <c r="AN44" s="171">
        <v>65.423126614986998</v>
      </c>
      <c r="AO44" s="172">
        <v>60.255167958656301</v>
      </c>
      <c r="AP44" s="173">
        <v>62.839147286821699</v>
      </c>
      <c r="AQ44" s="163"/>
      <c r="AR44" s="174">
        <v>57.934200812107697</v>
      </c>
      <c r="AS44" s="168"/>
      <c r="AT44" s="169">
        <v>14.9802890932982</v>
      </c>
      <c r="AU44" s="163">
        <v>12.898037954326099</v>
      </c>
      <c r="AV44" s="163">
        <v>11.7362371445856</v>
      </c>
      <c r="AW44" s="163">
        <v>15.9651232711966</v>
      </c>
      <c r="AX44" s="163">
        <v>14.993686868686799</v>
      </c>
      <c r="AY44" s="170">
        <v>14.0666140073723</v>
      </c>
      <c r="AZ44" s="163"/>
      <c r="BA44" s="171">
        <v>18.658465143526598</v>
      </c>
      <c r="BB44" s="172">
        <v>21.215074723846602</v>
      </c>
      <c r="BC44" s="173">
        <v>19.870609981515699</v>
      </c>
      <c r="BD44" s="163"/>
      <c r="BE44" s="174">
        <v>15.804279653200499</v>
      </c>
    </row>
    <row r="45" spans="1:57" x14ac:dyDescent="0.2">
      <c r="A45" s="22" t="s">
        <v>82</v>
      </c>
      <c r="B45" s="3" t="str">
        <f t="shared" si="0"/>
        <v>Virginia Mountains</v>
      </c>
      <c r="C45" s="3"/>
      <c r="D45" s="25" t="s">
        <v>16</v>
      </c>
      <c r="E45" s="28" t="s">
        <v>17</v>
      </c>
      <c r="F45" s="3"/>
      <c r="G45" s="169">
        <v>38.4825700615174</v>
      </c>
      <c r="H45" s="163">
        <v>53.041695146958297</v>
      </c>
      <c r="I45" s="163">
        <v>61.968557758031402</v>
      </c>
      <c r="J45" s="163">
        <v>74.490772385509203</v>
      </c>
      <c r="K45" s="163">
        <v>83.964456596035504</v>
      </c>
      <c r="L45" s="170">
        <v>62.389610389610297</v>
      </c>
      <c r="M45" s="163"/>
      <c r="N45" s="171">
        <v>86.056049213943894</v>
      </c>
      <c r="O45" s="172">
        <v>74.436090225563902</v>
      </c>
      <c r="P45" s="173">
        <v>80.246069719753905</v>
      </c>
      <c r="Q45" s="163"/>
      <c r="R45" s="174">
        <v>67.491455912508499</v>
      </c>
      <c r="S45" s="168"/>
      <c r="T45" s="169">
        <v>-6.4583556651302301</v>
      </c>
      <c r="U45" s="163">
        <v>-11.605404015041</v>
      </c>
      <c r="V45" s="163">
        <v>-4.6913998914812796</v>
      </c>
      <c r="W45" s="163">
        <v>12.704082200006599</v>
      </c>
      <c r="X45" s="163">
        <v>24.744704083861102</v>
      </c>
      <c r="Y45" s="170">
        <v>4.1329479768786097</v>
      </c>
      <c r="Z45" s="163"/>
      <c r="AA45" s="171">
        <v>33.618249874469299</v>
      </c>
      <c r="AB45" s="172">
        <v>8.6278463634120897</v>
      </c>
      <c r="AC45" s="173">
        <v>20.735813691177199</v>
      </c>
      <c r="AD45" s="163"/>
      <c r="AE45" s="174">
        <v>9.2358726074816992</v>
      </c>
      <c r="AF45" s="31"/>
      <c r="AG45" s="169">
        <v>42.265892002734098</v>
      </c>
      <c r="AH45" s="163">
        <v>54.624060150375897</v>
      </c>
      <c r="AI45" s="163">
        <v>62.535885167464102</v>
      </c>
      <c r="AJ45" s="163">
        <v>72.033492822966494</v>
      </c>
      <c r="AK45" s="163">
        <v>68.834586466165405</v>
      </c>
      <c r="AL45" s="170">
        <v>60.058783321941199</v>
      </c>
      <c r="AM45" s="163"/>
      <c r="AN45" s="171">
        <v>72.693096377306901</v>
      </c>
      <c r="AO45" s="172">
        <v>66.264524948735399</v>
      </c>
      <c r="AP45" s="173">
        <v>69.478810663021093</v>
      </c>
      <c r="AQ45" s="163"/>
      <c r="AR45" s="174">
        <v>62.7502197051069</v>
      </c>
      <c r="AS45" s="168"/>
      <c r="AT45" s="169">
        <v>-4.4313063998803397</v>
      </c>
      <c r="AU45" s="163">
        <v>-6.2128167027891603</v>
      </c>
      <c r="AV45" s="163">
        <v>-3.6014479207382299</v>
      </c>
      <c r="AW45" s="163">
        <v>6.0128124349305097</v>
      </c>
      <c r="AX45" s="163">
        <v>1.7913213596717601</v>
      </c>
      <c r="AY45" s="170">
        <v>-0.86417551381392399</v>
      </c>
      <c r="AZ45" s="163"/>
      <c r="BA45" s="171">
        <v>4.6605203634872501</v>
      </c>
      <c r="BB45" s="172">
        <v>-0.44681356175501102</v>
      </c>
      <c r="BC45" s="173">
        <v>2.1611895296105801</v>
      </c>
      <c r="BD45" s="163"/>
      <c r="BE45" s="174">
        <v>7.3341864767145798E-2</v>
      </c>
    </row>
    <row r="46" spans="1:57" x14ac:dyDescent="0.2">
      <c r="A46" s="48" t="s">
        <v>106</v>
      </c>
      <c r="B46" s="3" t="s">
        <v>112</v>
      </c>
      <c r="D46" s="25" t="s">
        <v>16</v>
      </c>
      <c r="E46" s="28" t="s">
        <v>17</v>
      </c>
      <c r="G46" s="169">
        <v>49.687716863289303</v>
      </c>
      <c r="H46" s="163">
        <v>76.370575988896505</v>
      </c>
      <c r="I46" s="163">
        <v>86.918806384455195</v>
      </c>
      <c r="J46" s="163">
        <v>79.770992366412202</v>
      </c>
      <c r="K46" s="163">
        <v>82.9979181124219</v>
      </c>
      <c r="L46" s="170">
        <v>75.149201943094994</v>
      </c>
      <c r="M46" s="163"/>
      <c r="N46" s="171">
        <v>82.893823733518303</v>
      </c>
      <c r="O46" s="172">
        <v>80.569049271339296</v>
      </c>
      <c r="P46" s="173">
        <v>81.731436502428807</v>
      </c>
      <c r="Q46" s="163"/>
      <c r="R46" s="174">
        <v>77.029840388618993</v>
      </c>
      <c r="S46" s="168"/>
      <c r="T46" s="169">
        <v>10.8820628949194</v>
      </c>
      <c r="U46" s="163">
        <v>11.304763313272799</v>
      </c>
      <c r="V46" s="163">
        <v>9.68325567562208</v>
      </c>
      <c r="W46" s="163">
        <v>-1.5895904378549399</v>
      </c>
      <c r="X46" s="163">
        <v>15.8775391681027</v>
      </c>
      <c r="Y46" s="170">
        <v>8.7997481378283293</v>
      </c>
      <c r="Z46" s="163"/>
      <c r="AA46" s="171">
        <v>11.659520141532999</v>
      </c>
      <c r="AB46" s="172">
        <v>-2.0951059118997999</v>
      </c>
      <c r="AC46" s="173">
        <v>4.4282980995335901</v>
      </c>
      <c r="AD46" s="163"/>
      <c r="AE46" s="174">
        <v>7.4363563314949399</v>
      </c>
      <c r="AG46" s="169">
        <v>51.014920194309497</v>
      </c>
      <c r="AH46" s="163">
        <v>73.993754337265699</v>
      </c>
      <c r="AI46" s="163">
        <v>85.201249132546806</v>
      </c>
      <c r="AJ46" s="163">
        <v>79.059680777238</v>
      </c>
      <c r="AK46" s="163">
        <v>72.571131158917396</v>
      </c>
      <c r="AL46" s="170">
        <v>72.368147120055497</v>
      </c>
      <c r="AM46" s="163"/>
      <c r="AN46" s="171">
        <v>75.693962526023498</v>
      </c>
      <c r="AO46" s="172">
        <v>79.181124219292101</v>
      </c>
      <c r="AP46" s="173">
        <v>77.4375433726578</v>
      </c>
      <c r="AQ46" s="163"/>
      <c r="AR46" s="174">
        <v>73.816546049370402</v>
      </c>
      <c r="AS46" s="168"/>
      <c r="AT46" s="169">
        <v>14.5860799148467</v>
      </c>
      <c r="AU46" s="163">
        <v>14.1328036678351</v>
      </c>
      <c r="AV46" s="163">
        <v>12.3649444236387</v>
      </c>
      <c r="AW46" s="163">
        <v>3.9420299210819301</v>
      </c>
      <c r="AX46" s="163">
        <v>5.7953120729840801</v>
      </c>
      <c r="AY46" s="170">
        <v>9.7035909149214792</v>
      </c>
      <c r="AZ46" s="163"/>
      <c r="BA46" s="171">
        <v>8.4546715475544705</v>
      </c>
      <c r="BB46" s="172">
        <v>4.9780773774475904</v>
      </c>
      <c r="BC46" s="173">
        <v>6.6489447361084899</v>
      </c>
      <c r="BD46" s="163"/>
      <c r="BE46" s="174">
        <v>8.7698152670960603</v>
      </c>
    </row>
    <row r="47" spans="1:57" x14ac:dyDescent="0.2">
      <c r="A47" s="48" t="s">
        <v>107</v>
      </c>
      <c r="B47" s="3" t="s">
        <v>113</v>
      </c>
      <c r="D47" s="25" t="s">
        <v>16</v>
      </c>
      <c r="E47" s="28" t="s">
        <v>17</v>
      </c>
      <c r="G47" s="169">
        <v>49.978240371364301</v>
      </c>
      <c r="H47" s="163">
        <v>74.066149271052396</v>
      </c>
      <c r="I47" s="163">
        <v>83.727424385290405</v>
      </c>
      <c r="J47" s="163">
        <v>83.078262130992897</v>
      </c>
      <c r="K47" s="163">
        <v>78.603031841589896</v>
      </c>
      <c r="L47" s="170">
        <v>73.890621600057997</v>
      </c>
      <c r="M47" s="163"/>
      <c r="N47" s="171">
        <v>87.760208892434903</v>
      </c>
      <c r="O47" s="172">
        <v>85.076521360702102</v>
      </c>
      <c r="P47" s="173">
        <v>86.418365126568503</v>
      </c>
      <c r="Q47" s="163"/>
      <c r="R47" s="174">
        <v>77.469976893346697</v>
      </c>
      <c r="S47" s="168"/>
      <c r="T47" s="169">
        <v>-2.0083458226963899</v>
      </c>
      <c r="U47" s="163">
        <v>-4.6090555757183003</v>
      </c>
      <c r="V47" s="163">
        <v>-2.8649967965534899</v>
      </c>
      <c r="W47" s="163">
        <v>-5.02585939594662</v>
      </c>
      <c r="X47" s="163">
        <v>-4.7754896080300497</v>
      </c>
      <c r="Y47" s="170">
        <v>-4.0042253033738797</v>
      </c>
      <c r="Z47" s="163"/>
      <c r="AA47" s="171">
        <v>3.7061664710053401</v>
      </c>
      <c r="AB47" s="172">
        <v>-2.4119075365676701</v>
      </c>
      <c r="AC47" s="173">
        <v>0.60163117364921603</v>
      </c>
      <c r="AD47" s="163"/>
      <c r="AE47" s="174">
        <v>-2.58272840816272</v>
      </c>
      <c r="AG47" s="169">
        <v>50.216163194129003</v>
      </c>
      <c r="AH47" s="163">
        <v>72.304771938747706</v>
      </c>
      <c r="AI47" s="163">
        <v>82.548909193293397</v>
      </c>
      <c r="AJ47" s="163">
        <v>83.561606510326698</v>
      </c>
      <c r="AK47" s="163">
        <v>78.524306028185293</v>
      </c>
      <c r="AL47" s="170">
        <v>73.432048629966502</v>
      </c>
      <c r="AM47" s="163"/>
      <c r="AN47" s="171">
        <v>80.522509278668494</v>
      </c>
      <c r="AO47" s="172">
        <v>80.557899799453693</v>
      </c>
      <c r="AP47" s="173">
        <v>80.540204539061094</v>
      </c>
      <c r="AQ47" s="163"/>
      <c r="AR47" s="174">
        <v>75.463972347779801</v>
      </c>
      <c r="AS47" s="168"/>
      <c r="AT47" s="169">
        <v>-3.4195373757882499</v>
      </c>
      <c r="AU47" s="163">
        <v>-2.6909370289465202</v>
      </c>
      <c r="AV47" s="163">
        <v>-1.1880807608478801</v>
      </c>
      <c r="AW47" s="163">
        <v>-0.77179474915342605</v>
      </c>
      <c r="AX47" s="163">
        <v>2.323644220062</v>
      </c>
      <c r="AY47" s="170">
        <v>-0.983142868040774</v>
      </c>
      <c r="AZ47" s="163"/>
      <c r="BA47" s="171">
        <v>3.8071657058402701</v>
      </c>
      <c r="BB47" s="172">
        <v>2.0263158621026598</v>
      </c>
      <c r="BC47" s="173">
        <v>2.9088413025670499</v>
      </c>
      <c r="BD47" s="163"/>
      <c r="BE47" s="174">
        <v>0.17276070128660101</v>
      </c>
    </row>
    <row r="48" spans="1:57" x14ac:dyDescent="0.2">
      <c r="A48" s="48" t="s">
        <v>108</v>
      </c>
      <c r="B48" s="3" t="s">
        <v>114</v>
      </c>
      <c r="D48" s="25" t="s">
        <v>16</v>
      </c>
      <c r="E48" s="28" t="s">
        <v>17</v>
      </c>
      <c r="G48" s="169">
        <v>53.644349477682802</v>
      </c>
      <c r="H48" s="163">
        <v>73.931623931623903</v>
      </c>
      <c r="I48" s="163">
        <v>82.540954415954403</v>
      </c>
      <c r="J48" s="163">
        <v>83.796296296296205</v>
      </c>
      <c r="K48" s="163">
        <v>81.241096866096797</v>
      </c>
      <c r="L48" s="170">
        <v>75.030864197530803</v>
      </c>
      <c r="M48" s="163"/>
      <c r="N48" s="171">
        <v>88.838437796771103</v>
      </c>
      <c r="O48" s="172">
        <v>87.069681861348499</v>
      </c>
      <c r="P48" s="173">
        <v>87.954059829059801</v>
      </c>
      <c r="Q48" s="163"/>
      <c r="R48" s="174">
        <v>78.723205806539099</v>
      </c>
      <c r="S48" s="168"/>
      <c r="T48" s="169">
        <v>1.9282666279452101</v>
      </c>
      <c r="U48" s="163">
        <v>-2.63331303431554</v>
      </c>
      <c r="V48" s="163">
        <v>-1.68321894217353</v>
      </c>
      <c r="W48" s="163">
        <v>-2.68788757537135</v>
      </c>
      <c r="X48" s="163">
        <v>0.365209230590616</v>
      </c>
      <c r="Y48" s="170">
        <v>-1.16361367614779</v>
      </c>
      <c r="Z48" s="163"/>
      <c r="AA48" s="171">
        <v>4.9681091891679703</v>
      </c>
      <c r="AB48" s="172">
        <v>0.85167831846132103</v>
      </c>
      <c r="AC48" s="173">
        <v>2.8894203304307702</v>
      </c>
      <c r="AD48" s="163"/>
      <c r="AE48" s="174">
        <v>9.5042673922107204E-2</v>
      </c>
      <c r="AG48" s="169">
        <v>51.621112298195598</v>
      </c>
      <c r="AH48" s="163">
        <v>69.915568613485206</v>
      </c>
      <c r="AI48" s="163">
        <v>79.778015194681799</v>
      </c>
      <c r="AJ48" s="163">
        <v>80.975486704653306</v>
      </c>
      <c r="AK48" s="163">
        <v>77.276234567901199</v>
      </c>
      <c r="AL48" s="170">
        <v>71.913283475783402</v>
      </c>
      <c r="AM48" s="163"/>
      <c r="AN48" s="171">
        <v>82.061669040835696</v>
      </c>
      <c r="AO48" s="172">
        <v>82.238989791073095</v>
      </c>
      <c r="AP48" s="173">
        <v>82.150329415954403</v>
      </c>
      <c r="AQ48" s="163"/>
      <c r="AR48" s="174">
        <v>74.838153744403698</v>
      </c>
      <c r="AS48" s="168"/>
      <c r="AT48" s="169">
        <v>-3.6225405277745</v>
      </c>
      <c r="AU48" s="163">
        <v>-3.9474244888032501</v>
      </c>
      <c r="AV48" s="163">
        <v>-1.6395745735242699</v>
      </c>
      <c r="AW48" s="163">
        <v>-0.85367727131326099</v>
      </c>
      <c r="AX48" s="163">
        <v>1.4445929641672699</v>
      </c>
      <c r="AY48" s="170">
        <v>-1.5713329102755</v>
      </c>
      <c r="AZ48" s="163"/>
      <c r="BA48" s="171">
        <v>3.9230157070068499</v>
      </c>
      <c r="BB48" s="172">
        <v>3.1570838524354201</v>
      </c>
      <c r="BC48" s="173">
        <v>3.5382199880140401</v>
      </c>
      <c r="BD48" s="163"/>
      <c r="BE48" s="174">
        <v>-2.39551273397982E-2</v>
      </c>
    </row>
    <row r="49" spans="1:57" x14ac:dyDescent="0.2">
      <c r="A49" s="48" t="s">
        <v>109</v>
      </c>
      <c r="B49" s="3" t="s">
        <v>115</v>
      </c>
      <c r="D49" s="25" t="s">
        <v>16</v>
      </c>
      <c r="E49" s="28" t="s">
        <v>17</v>
      </c>
      <c r="G49" s="169">
        <v>48.738022621935102</v>
      </c>
      <c r="H49" s="163">
        <v>64.530150572752802</v>
      </c>
      <c r="I49" s="163">
        <v>72.003554189380594</v>
      </c>
      <c r="J49" s="163">
        <v>76.5663648807665</v>
      </c>
      <c r="K49" s="163">
        <v>79.287240940419196</v>
      </c>
      <c r="L49" s="170">
        <v>68.225066641050802</v>
      </c>
      <c r="M49" s="163"/>
      <c r="N49" s="171">
        <v>87.183304915828103</v>
      </c>
      <c r="O49" s="172">
        <v>85.523882711750403</v>
      </c>
      <c r="P49" s="173">
        <v>86.353593813789203</v>
      </c>
      <c r="Q49" s="163"/>
      <c r="R49" s="174">
        <v>73.404645833261796</v>
      </c>
      <c r="S49" s="168"/>
      <c r="T49" s="169">
        <v>-1.3254188871843</v>
      </c>
      <c r="U49" s="163">
        <v>-6.21247653032201</v>
      </c>
      <c r="V49" s="163">
        <v>-5.17050442206226</v>
      </c>
      <c r="W49" s="163">
        <v>-2.0776340028943499</v>
      </c>
      <c r="X49" s="163">
        <v>3.2306573730392398</v>
      </c>
      <c r="Y49" s="170">
        <v>-2.2909518950328298</v>
      </c>
      <c r="Z49" s="163"/>
      <c r="AA49" s="171">
        <v>7.0654544300428999</v>
      </c>
      <c r="AB49" s="172">
        <v>3.00705875894749</v>
      </c>
      <c r="AC49" s="173">
        <v>5.0165479553058301</v>
      </c>
      <c r="AD49" s="163"/>
      <c r="AE49" s="174">
        <v>4.9031581133266201E-2</v>
      </c>
      <c r="AG49" s="169">
        <v>48.3705448340503</v>
      </c>
      <c r="AH49" s="163">
        <v>63.6124396164291</v>
      </c>
      <c r="AI49" s="163">
        <v>70.966016967482901</v>
      </c>
      <c r="AJ49" s="163">
        <v>74.765675695162102</v>
      </c>
      <c r="AK49" s="163">
        <v>73.864264264264193</v>
      </c>
      <c r="AL49" s="170">
        <v>66.316368757239402</v>
      </c>
      <c r="AM49" s="163"/>
      <c r="AN49" s="171">
        <v>80.2756756756756</v>
      </c>
      <c r="AO49" s="172">
        <v>79.606606606606604</v>
      </c>
      <c r="AP49" s="173">
        <v>79.941141141141102</v>
      </c>
      <c r="AQ49" s="163"/>
      <c r="AR49" s="174">
        <v>70.210016099632298</v>
      </c>
      <c r="AS49" s="168"/>
      <c r="AT49" s="169">
        <v>-4.8068525208380803</v>
      </c>
      <c r="AU49" s="163">
        <v>-4.92522655291567</v>
      </c>
      <c r="AV49" s="163">
        <v>-3.0946554861593301</v>
      </c>
      <c r="AW49" s="163">
        <v>-1.1049934914747801</v>
      </c>
      <c r="AX49" s="163">
        <v>1.2056768187012701</v>
      </c>
      <c r="AY49" s="170">
        <v>-2.3466512536059501</v>
      </c>
      <c r="AZ49" s="163"/>
      <c r="BA49" s="171">
        <v>3.49489796577291</v>
      </c>
      <c r="BB49" s="172">
        <v>2.5669559341420598</v>
      </c>
      <c r="BC49" s="173">
        <v>3.0307791908403301</v>
      </c>
      <c r="BD49" s="163"/>
      <c r="BE49" s="174">
        <v>-0.66021240197114195</v>
      </c>
    </row>
    <row r="50" spans="1:57" x14ac:dyDescent="0.2">
      <c r="A50" s="48" t="s">
        <v>110</v>
      </c>
      <c r="B50" s="3" t="s">
        <v>116</v>
      </c>
      <c r="D50" s="25" t="s">
        <v>16</v>
      </c>
      <c r="E50" s="28" t="s">
        <v>17</v>
      </c>
      <c r="G50" s="169">
        <v>51.155278388442703</v>
      </c>
      <c r="H50" s="163">
        <v>59.971286284714402</v>
      </c>
      <c r="I50" s="163">
        <v>65.956301314549705</v>
      </c>
      <c r="J50" s="163">
        <v>71.842612948090903</v>
      </c>
      <c r="K50" s="163">
        <v>75.970209520391194</v>
      </c>
      <c r="L50" s="170">
        <v>64.979137691237796</v>
      </c>
      <c r="M50" s="163"/>
      <c r="N50" s="171">
        <v>81.609762663197003</v>
      </c>
      <c r="O50" s="172">
        <v>79.626721701287593</v>
      </c>
      <c r="P50" s="173">
        <v>80.618242182242298</v>
      </c>
      <c r="Q50" s="163"/>
      <c r="R50" s="174">
        <v>69.447453260096196</v>
      </c>
      <c r="S50" s="168"/>
      <c r="T50" s="169">
        <v>0.24935508357824199</v>
      </c>
      <c r="U50" s="163">
        <v>-3.9802799521743699</v>
      </c>
      <c r="V50" s="163">
        <v>-3.7167929365999299</v>
      </c>
      <c r="W50" s="163">
        <v>1.20529927534363</v>
      </c>
      <c r="X50" s="163">
        <v>7.9558529301490903</v>
      </c>
      <c r="Y50" s="170">
        <v>0.47918853856849403</v>
      </c>
      <c r="Z50" s="163"/>
      <c r="AA50" s="171">
        <v>8.1964426725432507</v>
      </c>
      <c r="AB50" s="172">
        <v>3.1301452832867298</v>
      </c>
      <c r="AC50" s="173">
        <v>5.6337111954533103</v>
      </c>
      <c r="AD50" s="163"/>
      <c r="AE50" s="174">
        <v>2.1321291754526102</v>
      </c>
      <c r="AG50" s="169">
        <v>50.948873777195402</v>
      </c>
      <c r="AH50" s="163">
        <v>59.582495538034003</v>
      </c>
      <c r="AI50" s="163">
        <v>64.022998892980496</v>
      </c>
      <c r="AJ50" s="163">
        <v>68.958272146036094</v>
      </c>
      <c r="AK50" s="163">
        <v>68.9208811247059</v>
      </c>
      <c r="AL50" s="170">
        <v>62.491279955750699</v>
      </c>
      <c r="AM50" s="163"/>
      <c r="AN50" s="171">
        <v>74.514019427966801</v>
      </c>
      <c r="AO50" s="172">
        <v>73.697954773134001</v>
      </c>
      <c r="AP50" s="173">
        <v>74.105987100550394</v>
      </c>
      <c r="AQ50" s="163"/>
      <c r="AR50" s="174">
        <v>65.816504921635698</v>
      </c>
      <c r="AS50" s="168"/>
      <c r="AT50" s="169">
        <v>-0.25862596797816301</v>
      </c>
      <c r="AU50" s="163">
        <v>-2.25474777031486</v>
      </c>
      <c r="AV50" s="163">
        <v>-1.7449083557921701</v>
      </c>
      <c r="AW50" s="163">
        <v>1.6408293041545301</v>
      </c>
      <c r="AX50" s="163">
        <v>2.6220595358853802</v>
      </c>
      <c r="AY50" s="170">
        <v>8.0438462498802502E-2</v>
      </c>
      <c r="AZ50" s="163"/>
      <c r="BA50" s="171">
        <v>3.6717305894210899</v>
      </c>
      <c r="BB50" s="172">
        <v>2.8119228159567302</v>
      </c>
      <c r="BC50" s="173">
        <v>3.24240365407231</v>
      </c>
      <c r="BD50" s="163"/>
      <c r="BE50" s="174">
        <v>1.0863250541878999</v>
      </c>
    </row>
    <row r="51" spans="1:57" x14ac:dyDescent="0.2">
      <c r="A51" s="49" t="s">
        <v>111</v>
      </c>
      <c r="B51" s="3" t="s">
        <v>117</v>
      </c>
      <c r="D51" s="25" t="s">
        <v>16</v>
      </c>
      <c r="E51" s="28" t="s">
        <v>17</v>
      </c>
      <c r="G51" s="175">
        <v>47.961833620261999</v>
      </c>
      <c r="H51" s="176">
        <v>51.437075078054299</v>
      </c>
      <c r="I51" s="176">
        <v>53.9202240961746</v>
      </c>
      <c r="J51" s="176">
        <v>58.367132561057403</v>
      </c>
      <c r="K51" s="176">
        <v>63.998716115666298</v>
      </c>
      <c r="L51" s="177">
        <v>55.136996294242898</v>
      </c>
      <c r="M51" s="163"/>
      <c r="N51" s="178">
        <v>72.875025531790698</v>
      </c>
      <c r="O51" s="179">
        <v>70.333518134866196</v>
      </c>
      <c r="P51" s="180">
        <v>71.604271833328397</v>
      </c>
      <c r="Q51" s="163"/>
      <c r="R51" s="181">
        <v>59.841932162553</v>
      </c>
      <c r="S51" s="168"/>
      <c r="T51" s="175">
        <v>4.6036900676965997</v>
      </c>
      <c r="U51" s="176">
        <v>3.1196588962949501</v>
      </c>
      <c r="V51" s="176">
        <v>1.9611484748240799</v>
      </c>
      <c r="W51" s="176">
        <v>4.0356455865000598</v>
      </c>
      <c r="X51" s="176">
        <v>13.053019754430901</v>
      </c>
      <c r="Y51" s="177">
        <v>5.4939867880039497</v>
      </c>
      <c r="Z51" s="163"/>
      <c r="AA51" s="178">
        <v>11.990117538547601</v>
      </c>
      <c r="AB51" s="179">
        <v>5.9849221297281696</v>
      </c>
      <c r="AC51" s="180">
        <v>8.9580708970767606</v>
      </c>
      <c r="AD51" s="163"/>
      <c r="AE51" s="181">
        <v>6.6530919416830896</v>
      </c>
      <c r="AG51" s="175">
        <v>48.293995798809597</v>
      </c>
      <c r="AH51" s="176">
        <v>51.526578363869703</v>
      </c>
      <c r="AI51" s="176">
        <v>53.425137122184601</v>
      </c>
      <c r="AJ51" s="176">
        <v>56.962487228141804</v>
      </c>
      <c r="AK51" s="176">
        <v>58.741687084354197</v>
      </c>
      <c r="AL51" s="177">
        <v>53.789819510173999</v>
      </c>
      <c r="AM51" s="163"/>
      <c r="AN51" s="178">
        <v>66.5106171975265</v>
      </c>
      <c r="AO51" s="179">
        <v>65.960068836775093</v>
      </c>
      <c r="AP51" s="180">
        <v>66.235343017150797</v>
      </c>
      <c r="AQ51" s="163"/>
      <c r="AR51" s="181">
        <v>57.346468835309501</v>
      </c>
      <c r="AS51" s="168"/>
      <c r="AT51" s="175">
        <v>4.8501473168287204</v>
      </c>
      <c r="AU51" s="176">
        <v>3.8165692125578099</v>
      </c>
      <c r="AV51" s="176">
        <v>3.4256051990246501</v>
      </c>
      <c r="AW51" s="176">
        <v>5.14526017332292</v>
      </c>
      <c r="AX51" s="176">
        <v>6.2224057911194999</v>
      </c>
      <c r="AY51" s="177">
        <v>4.7225542828120002</v>
      </c>
      <c r="AZ51" s="163"/>
      <c r="BA51" s="178">
        <v>6.7080827560176699</v>
      </c>
      <c r="BB51" s="179">
        <v>5.6084404887019401</v>
      </c>
      <c r="BC51" s="180">
        <v>6.1576990016039499</v>
      </c>
      <c r="BD51" s="163"/>
      <c r="BE51" s="181">
        <v>5.1944573067816604</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pane xSplit="2" ySplit="5" topLeftCell="AD6" activePane="bottomRight" state="frozen"/>
      <selection activeCell="F2" sqref="F2"/>
      <selection pane="topRight" activeCell="F2" sqref="F2"/>
      <selection pane="bottomLeft" activeCell="F2" sqref="F2"/>
      <selection pane="bottomRight" activeCell="F2" sqref="F2"/>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6" t="s">
        <v>5</v>
      </c>
      <c r="E2" s="237"/>
      <c r="G2" s="230" t="s">
        <v>36</v>
      </c>
      <c r="H2" s="231"/>
      <c r="I2" s="231"/>
      <c r="J2" s="231"/>
      <c r="K2" s="231"/>
      <c r="L2" s="231"/>
      <c r="M2" s="231"/>
      <c r="N2" s="231"/>
      <c r="O2" s="231"/>
      <c r="P2" s="231"/>
      <c r="Q2" s="231"/>
      <c r="R2" s="231"/>
      <c r="T2" s="230" t="s">
        <v>37</v>
      </c>
      <c r="U2" s="231"/>
      <c r="V2" s="231"/>
      <c r="W2" s="231"/>
      <c r="X2" s="231"/>
      <c r="Y2" s="231"/>
      <c r="Z2" s="231"/>
      <c r="AA2" s="231"/>
      <c r="AB2" s="231"/>
      <c r="AC2" s="231"/>
      <c r="AD2" s="231"/>
      <c r="AE2" s="231"/>
      <c r="AF2" s="4"/>
      <c r="AG2" s="230" t="s">
        <v>38</v>
      </c>
      <c r="AH2" s="231"/>
      <c r="AI2" s="231"/>
      <c r="AJ2" s="231"/>
      <c r="AK2" s="231"/>
      <c r="AL2" s="231"/>
      <c r="AM2" s="231"/>
      <c r="AN2" s="231"/>
      <c r="AO2" s="231"/>
      <c r="AP2" s="231"/>
      <c r="AQ2" s="231"/>
      <c r="AR2" s="231"/>
      <c r="AT2" s="230" t="s">
        <v>39</v>
      </c>
      <c r="AU2" s="231"/>
      <c r="AV2" s="231"/>
      <c r="AW2" s="231"/>
      <c r="AX2" s="231"/>
      <c r="AY2" s="231"/>
      <c r="AZ2" s="231"/>
      <c r="BA2" s="231"/>
      <c r="BB2" s="231"/>
      <c r="BC2" s="231"/>
      <c r="BD2" s="231"/>
      <c r="BE2" s="231"/>
    </row>
    <row r="3" spans="1:57" x14ac:dyDescent="0.2">
      <c r="A3" s="32"/>
      <c r="B3" s="32"/>
      <c r="C3" s="3"/>
      <c r="D3" s="238" t="s">
        <v>8</v>
      </c>
      <c r="E3" s="240" t="s">
        <v>9</v>
      </c>
      <c r="F3" s="5"/>
      <c r="G3" s="228" t="s">
        <v>0</v>
      </c>
      <c r="H3" s="224" t="s">
        <v>1</v>
      </c>
      <c r="I3" s="224" t="s">
        <v>10</v>
      </c>
      <c r="J3" s="224" t="s">
        <v>2</v>
      </c>
      <c r="K3" s="224" t="s">
        <v>11</v>
      </c>
      <c r="L3" s="226" t="s">
        <v>12</v>
      </c>
      <c r="M3" s="5"/>
      <c r="N3" s="228" t="s">
        <v>3</v>
      </c>
      <c r="O3" s="224" t="s">
        <v>4</v>
      </c>
      <c r="P3" s="226" t="s">
        <v>13</v>
      </c>
      <c r="Q3" s="2"/>
      <c r="R3" s="232" t="s">
        <v>14</v>
      </c>
      <c r="S3" s="2"/>
      <c r="T3" s="228" t="s">
        <v>0</v>
      </c>
      <c r="U3" s="224" t="s">
        <v>1</v>
      </c>
      <c r="V3" s="224" t="s">
        <v>10</v>
      </c>
      <c r="W3" s="224" t="s">
        <v>2</v>
      </c>
      <c r="X3" s="224" t="s">
        <v>11</v>
      </c>
      <c r="Y3" s="226" t="s">
        <v>12</v>
      </c>
      <c r="Z3" s="2"/>
      <c r="AA3" s="228" t="s">
        <v>3</v>
      </c>
      <c r="AB3" s="224" t="s">
        <v>4</v>
      </c>
      <c r="AC3" s="226" t="s">
        <v>13</v>
      </c>
      <c r="AD3" s="1"/>
      <c r="AE3" s="234" t="s">
        <v>14</v>
      </c>
      <c r="AF3" s="38"/>
      <c r="AG3" s="228" t="s">
        <v>0</v>
      </c>
      <c r="AH3" s="224" t="s">
        <v>1</v>
      </c>
      <c r="AI3" s="224" t="s">
        <v>10</v>
      </c>
      <c r="AJ3" s="224" t="s">
        <v>2</v>
      </c>
      <c r="AK3" s="224" t="s">
        <v>11</v>
      </c>
      <c r="AL3" s="226" t="s">
        <v>12</v>
      </c>
      <c r="AM3" s="5"/>
      <c r="AN3" s="228" t="s">
        <v>3</v>
      </c>
      <c r="AO3" s="224" t="s">
        <v>4</v>
      </c>
      <c r="AP3" s="226" t="s">
        <v>13</v>
      </c>
      <c r="AQ3" s="2"/>
      <c r="AR3" s="232" t="s">
        <v>14</v>
      </c>
      <c r="AS3" s="2"/>
      <c r="AT3" s="228" t="s">
        <v>0</v>
      </c>
      <c r="AU3" s="224" t="s">
        <v>1</v>
      </c>
      <c r="AV3" s="224" t="s">
        <v>10</v>
      </c>
      <c r="AW3" s="224" t="s">
        <v>2</v>
      </c>
      <c r="AX3" s="224" t="s">
        <v>11</v>
      </c>
      <c r="AY3" s="226" t="s">
        <v>12</v>
      </c>
      <c r="AZ3" s="2"/>
      <c r="BA3" s="228" t="s">
        <v>3</v>
      </c>
      <c r="BB3" s="224" t="s">
        <v>4</v>
      </c>
      <c r="BC3" s="226" t="s">
        <v>13</v>
      </c>
      <c r="BD3" s="1"/>
      <c r="BE3" s="234" t="s">
        <v>14</v>
      </c>
    </row>
    <row r="4" spans="1:57" x14ac:dyDescent="0.2">
      <c r="A4" s="32"/>
      <c r="B4" s="32"/>
      <c r="C4" s="3"/>
      <c r="D4" s="239"/>
      <c r="E4" s="241"/>
      <c r="F4" s="5"/>
      <c r="G4" s="229"/>
      <c r="H4" s="225"/>
      <c r="I4" s="225"/>
      <c r="J4" s="225"/>
      <c r="K4" s="225"/>
      <c r="L4" s="227"/>
      <c r="M4" s="5"/>
      <c r="N4" s="229"/>
      <c r="O4" s="225"/>
      <c r="P4" s="227"/>
      <c r="Q4" s="2"/>
      <c r="R4" s="233"/>
      <c r="S4" s="2"/>
      <c r="T4" s="229"/>
      <c r="U4" s="225"/>
      <c r="V4" s="225"/>
      <c r="W4" s="225"/>
      <c r="X4" s="225"/>
      <c r="Y4" s="227"/>
      <c r="Z4" s="2"/>
      <c r="AA4" s="229"/>
      <c r="AB4" s="225"/>
      <c r="AC4" s="227"/>
      <c r="AD4" s="1"/>
      <c r="AE4" s="235"/>
      <c r="AF4" s="39"/>
      <c r="AG4" s="229"/>
      <c r="AH4" s="225"/>
      <c r="AI4" s="225"/>
      <c r="AJ4" s="225"/>
      <c r="AK4" s="225"/>
      <c r="AL4" s="227"/>
      <c r="AM4" s="5"/>
      <c r="AN4" s="229"/>
      <c r="AO4" s="225"/>
      <c r="AP4" s="227"/>
      <c r="AQ4" s="2"/>
      <c r="AR4" s="233"/>
      <c r="AS4" s="2"/>
      <c r="AT4" s="229"/>
      <c r="AU4" s="225"/>
      <c r="AV4" s="225"/>
      <c r="AW4" s="225"/>
      <c r="AX4" s="225"/>
      <c r="AY4" s="227"/>
      <c r="AZ4" s="2"/>
      <c r="BA4" s="229"/>
      <c r="BB4" s="225"/>
      <c r="BC4" s="227"/>
      <c r="BD4" s="1"/>
      <c r="BE4" s="23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137.79399480287199</v>
      </c>
      <c r="H6" s="183">
        <v>154.100229793235</v>
      </c>
      <c r="I6" s="183">
        <v>164.866324004212</v>
      </c>
      <c r="J6" s="183">
        <v>164.56567623932</v>
      </c>
      <c r="K6" s="183">
        <v>161.340840640647</v>
      </c>
      <c r="L6" s="184">
        <v>157.88100105004301</v>
      </c>
      <c r="M6" s="185"/>
      <c r="N6" s="186">
        <v>181.03653928468501</v>
      </c>
      <c r="O6" s="187">
        <v>185.82483321220201</v>
      </c>
      <c r="P6" s="188">
        <v>183.462599064263</v>
      </c>
      <c r="Q6" s="185"/>
      <c r="R6" s="189">
        <v>166.31322234445199</v>
      </c>
      <c r="S6" s="168"/>
      <c r="T6" s="160">
        <v>-0.77720902725230401</v>
      </c>
      <c r="U6" s="161">
        <v>0.75558588702644203</v>
      </c>
      <c r="V6" s="161">
        <v>1.5021366879035001</v>
      </c>
      <c r="W6" s="161">
        <v>1.13742170606701</v>
      </c>
      <c r="X6" s="161">
        <v>1.5012469077836299</v>
      </c>
      <c r="Y6" s="162">
        <v>0.99729242976236299</v>
      </c>
      <c r="Z6" s="163"/>
      <c r="AA6" s="164">
        <v>1.7448622482777401</v>
      </c>
      <c r="AB6" s="165">
        <v>1.6365136996573699</v>
      </c>
      <c r="AC6" s="166">
        <v>1.68051363350164</v>
      </c>
      <c r="AD6" s="163"/>
      <c r="AE6" s="167">
        <v>1.30662919340172</v>
      </c>
      <c r="AF6" s="29"/>
      <c r="AG6" s="182">
        <v>146.00922159155701</v>
      </c>
      <c r="AH6" s="183">
        <v>155.39544991659599</v>
      </c>
      <c r="AI6" s="183">
        <v>163.38555814602501</v>
      </c>
      <c r="AJ6" s="183">
        <v>162.275358012818</v>
      </c>
      <c r="AK6" s="183">
        <v>160.14034041533799</v>
      </c>
      <c r="AL6" s="184">
        <v>158.147655017966</v>
      </c>
      <c r="AM6" s="185"/>
      <c r="AN6" s="186">
        <v>174.88974547011699</v>
      </c>
      <c r="AO6" s="187">
        <v>177.21384126505501</v>
      </c>
      <c r="AP6" s="188">
        <v>176.06177212564</v>
      </c>
      <c r="AQ6" s="185"/>
      <c r="AR6" s="189">
        <v>163.938365461122</v>
      </c>
      <c r="AS6" s="168"/>
      <c r="AT6" s="160">
        <v>1.30805479382166</v>
      </c>
      <c r="AU6" s="161">
        <v>1.95081595988436</v>
      </c>
      <c r="AV6" s="161">
        <v>2.6478667383249799</v>
      </c>
      <c r="AW6" s="161">
        <v>2.0361421513140998</v>
      </c>
      <c r="AX6" s="161">
        <v>2.0844306661275098</v>
      </c>
      <c r="AY6" s="162">
        <v>2.0882455812988301</v>
      </c>
      <c r="AZ6" s="163"/>
      <c r="BA6" s="164">
        <v>1.3206062067187401</v>
      </c>
      <c r="BB6" s="165">
        <v>0.82023011855841199</v>
      </c>
      <c r="BC6" s="166">
        <v>1.0628298052407601</v>
      </c>
      <c r="BD6" s="163"/>
      <c r="BE6" s="167">
        <v>1.7792330064661399</v>
      </c>
    </row>
    <row r="7" spans="1:57" x14ac:dyDescent="0.2">
      <c r="A7" s="20" t="s">
        <v>18</v>
      </c>
      <c r="B7" s="3" t="str">
        <f>TRIM(A7)</f>
        <v>Virginia</v>
      </c>
      <c r="C7" s="10"/>
      <c r="D7" s="24" t="s">
        <v>16</v>
      </c>
      <c r="E7" s="27" t="s">
        <v>17</v>
      </c>
      <c r="F7" s="3"/>
      <c r="G7" s="190">
        <v>121.599143246994</v>
      </c>
      <c r="H7" s="185">
        <v>141.10874041479201</v>
      </c>
      <c r="I7" s="185">
        <v>152.799550685436</v>
      </c>
      <c r="J7" s="185">
        <v>151.965440577046</v>
      </c>
      <c r="K7" s="185">
        <v>158.61838672834699</v>
      </c>
      <c r="L7" s="191">
        <v>147.04052184093601</v>
      </c>
      <c r="M7" s="185"/>
      <c r="N7" s="192">
        <v>175.49626351991199</v>
      </c>
      <c r="O7" s="193">
        <v>169.40319455519099</v>
      </c>
      <c r="P7" s="194">
        <v>172.48837547034901</v>
      </c>
      <c r="Q7" s="185"/>
      <c r="R7" s="195">
        <v>155.40987679661001</v>
      </c>
      <c r="S7" s="168"/>
      <c r="T7" s="169">
        <v>-3.49000559302391</v>
      </c>
      <c r="U7" s="163">
        <v>-1.0286271973073999</v>
      </c>
      <c r="V7" s="163">
        <v>0.31054186589660199</v>
      </c>
      <c r="W7" s="163">
        <v>0.26482037070311398</v>
      </c>
      <c r="X7" s="163">
        <v>7.8404041307076202</v>
      </c>
      <c r="Y7" s="170">
        <v>1.24079896506113</v>
      </c>
      <c r="Z7" s="163"/>
      <c r="AA7" s="171">
        <v>6.19278731424503</v>
      </c>
      <c r="AB7" s="172">
        <v>1.60925005763469</v>
      </c>
      <c r="AC7" s="173">
        <v>3.9088912959038402</v>
      </c>
      <c r="AD7" s="163"/>
      <c r="AE7" s="174">
        <v>2.34834802505357</v>
      </c>
      <c r="AF7" s="30"/>
      <c r="AG7" s="190">
        <v>119.344285917121</v>
      </c>
      <c r="AH7" s="185">
        <v>136.585554388432</v>
      </c>
      <c r="AI7" s="185">
        <v>146.80994789009199</v>
      </c>
      <c r="AJ7" s="185">
        <v>147.80394734651401</v>
      </c>
      <c r="AK7" s="185">
        <v>143.90235986093799</v>
      </c>
      <c r="AL7" s="191">
        <v>140.25669066181501</v>
      </c>
      <c r="AM7" s="185"/>
      <c r="AN7" s="192">
        <v>155.63565268995299</v>
      </c>
      <c r="AO7" s="193">
        <v>152.96242037504399</v>
      </c>
      <c r="AP7" s="194">
        <v>154.301604172303</v>
      </c>
      <c r="AQ7" s="185"/>
      <c r="AR7" s="195">
        <v>144.735463724032</v>
      </c>
      <c r="AS7" s="168"/>
      <c r="AT7" s="169">
        <v>-2.7778887613278198</v>
      </c>
      <c r="AU7" s="163">
        <v>-0.35432171617382302</v>
      </c>
      <c r="AV7" s="163">
        <v>1.18937005979146</v>
      </c>
      <c r="AW7" s="163">
        <v>1.36377612547369</v>
      </c>
      <c r="AX7" s="163">
        <v>1.3399734845514499</v>
      </c>
      <c r="AY7" s="170">
        <v>0.48538151561653198</v>
      </c>
      <c r="AZ7" s="163"/>
      <c r="BA7" s="171">
        <v>1.1059293368993199</v>
      </c>
      <c r="BB7" s="172">
        <v>-7.6040222345471803E-4</v>
      </c>
      <c r="BC7" s="173">
        <v>0.55708761006340402</v>
      </c>
      <c r="BD7" s="163"/>
      <c r="BE7" s="174">
        <v>0.59170349030332703</v>
      </c>
    </row>
    <row r="8" spans="1:57" x14ac:dyDescent="0.2">
      <c r="A8" s="21" t="s">
        <v>19</v>
      </c>
      <c r="B8" s="3" t="str">
        <f t="shared" ref="B8:B43" si="0">TRIM(A8)</f>
        <v>Norfolk/Virginia Beach, VA</v>
      </c>
      <c r="C8" s="3"/>
      <c r="D8" s="24" t="s">
        <v>16</v>
      </c>
      <c r="E8" s="27" t="s">
        <v>17</v>
      </c>
      <c r="F8" s="3"/>
      <c r="G8" s="190">
        <v>107.769198027672</v>
      </c>
      <c r="H8" s="185">
        <v>112.121366417678</v>
      </c>
      <c r="I8" s="185">
        <v>115.642466462493</v>
      </c>
      <c r="J8" s="185">
        <v>115.38606057403</v>
      </c>
      <c r="K8" s="185">
        <v>123.58337653949999</v>
      </c>
      <c r="L8" s="191">
        <v>115.358867582478</v>
      </c>
      <c r="M8" s="185"/>
      <c r="N8" s="192">
        <v>160.58806693874899</v>
      </c>
      <c r="O8" s="193">
        <v>159.15887561748301</v>
      </c>
      <c r="P8" s="194">
        <v>159.88395375965499</v>
      </c>
      <c r="Q8" s="185"/>
      <c r="R8" s="195">
        <v>130.90017123407199</v>
      </c>
      <c r="S8" s="168"/>
      <c r="T8" s="169">
        <v>-0.82436289630842197</v>
      </c>
      <c r="U8" s="163">
        <v>1.12499156274745</v>
      </c>
      <c r="V8" s="163">
        <v>0.46106432542716203</v>
      </c>
      <c r="W8" s="163">
        <v>-2.1769871345308198</v>
      </c>
      <c r="X8" s="163">
        <v>-0.19760276607827501</v>
      </c>
      <c r="Y8" s="170">
        <v>-0.37310636965154698</v>
      </c>
      <c r="Z8" s="163"/>
      <c r="AA8" s="171">
        <v>-1.82064507089296</v>
      </c>
      <c r="AB8" s="172">
        <v>-4.5477496770011498</v>
      </c>
      <c r="AC8" s="173">
        <v>-3.1874416846377902</v>
      </c>
      <c r="AD8" s="163"/>
      <c r="AE8" s="174">
        <v>-1.4042341817147499</v>
      </c>
      <c r="AF8" s="30"/>
      <c r="AG8" s="190">
        <v>108.664373517293</v>
      </c>
      <c r="AH8" s="185">
        <v>112.81455678703</v>
      </c>
      <c r="AI8" s="185">
        <v>117.08252217622299</v>
      </c>
      <c r="AJ8" s="185">
        <v>117.421766405442</v>
      </c>
      <c r="AK8" s="185">
        <v>122.304394761059</v>
      </c>
      <c r="AL8" s="191">
        <v>116.094172610475</v>
      </c>
      <c r="AM8" s="185"/>
      <c r="AN8" s="192">
        <v>155.91889708250699</v>
      </c>
      <c r="AO8" s="193">
        <v>159.16559033573901</v>
      </c>
      <c r="AP8" s="194">
        <v>157.55876074040401</v>
      </c>
      <c r="AQ8" s="185"/>
      <c r="AR8" s="195">
        <v>130.52666886132999</v>
      </c>
      <c r="AS8" s="168"/>
      <c r="AT8" s="169">
        <v>0.89598870030453803</v>
      </c>
      <c r="AU8" s="163">
        <v>3.1164595461354598</v>
      </c>
      <c r="AV8" s="163">
        <v>3.0694466804315401</v>
      </c>
      <c r="AW8" s="163">
        <v>0.80847357773537099</v>
      </c>
      <c r="AX8" s="163">
        <v>3.29207422340607</v>
      </c>
      <c r="AY8" s="170">
        <v>2.3441003663607498</v>
      </c>
      <c r="AZ8" s="163"/>
      <c r="BA8" s="171">
        <v>2.0034802879934799</v>
      </c>
      <c r="BB8" s="172">
        <v>2.02134842536028</v>
      </c>
      <c r="BC8" s="173">
        <v>2.0201542891667601</v>
      </c>
      <c r="BD8" s="163"/>
      <c r="BE8" s="174">
        <v>2.7291562951064798</v>
      </c>
    </row>
    <row r="9" spans="1:57" ht="14.25" x14ac:dyDescent="0.25">
      <c r="A9" s="21" t="s">
        <v>20</v>
      </c>
      <c r="B9" s="46" t="s">
        <v>71</v>
      </c>
      <c r="C9" s="3"/>
      <c r="D9" s="24" t="s">
        <v>16</v>
      </c>
      <c r="E9" s="27" t="s">
        <v>17</v>
      </c>
      <c r="F9" s="3"/>
      <c r="G9" s="190">
        <v>108.21421734626701</v>
      </c>
      <c r="H9" s="185">
        <v>113.720118408826</v>
      </c>
      <c r="I9" s="185">
        <v>119.067102030276</v>
      </c>
      <c r="J9" s="185">
        <v>115.42134945697001</v>
      </c>
      <c r="K9" s="185">
        <v>110.843126192075</v>
      </c>
      <c r="L9" s="191">
        <v>113.781743524181</v>
      </c>
      <c r="M9" s="185"/>
      <c r="N9" s="192">
        <v>125.83471639796301</v>
      </c>
      <c r="O9" s="193">
        <v>127.52052375149</v>
      </c>
      <c r="P9" s="194">
        <v>126.687057130496</v>
      </c>
      <c r="Q9" s="185"/>
      <c r="R9" s="195">
        <v>118.026017805927</v>
      </c>
      <c r="S9" s="168"/>
      <c r="T9" s="169">
        <v>-1.4527707203726801</v>
      </c>
      <c r="U9" s="163">
        <v>-0.33503134210387697</v>
      </c>
      <c r="V9" s="163">
        <v>1.07439705965904</v>
      </c>
      <c r="W9" s="163">
        <v>-1.8739658658071601</v>
      </c>
      <c r="X9" s="163">
        <v>-1.5718953469707799</v>
      </c>
      <c r="Y9" s="170">
        <v>-0.79980929886421903</v>
      </c>
      <c r="Z9" s="163"/>
      <c r="AA9" s="171">
        <v>-1.2658181890645701</v>
      </c>
      <c r="AB9" s="172">
        <v>-2.6656082249181599</v>
      </c>
      <c r="AC9" s="173">
        <v>-2.0023313951847799</v>
      </c>
      <c r="AD9" s="163"/>
      <c r="AE9" s="174">
        <v>-1.0852821136481099</v>
      </c>
      <c r="AF9" s="30"/>
      <c r="AG9" s="190">
        <v>101.172151842901</v>
      </c>
      <c r="AH9" s="185">
        <v>111.62828513794</v>
      </c>
      <c r="AI9" s="185">
        <v>117.179865561981</v>
      </c>
      <c r="AJ9" s="185">
        <v>116.083855275009</v>
      </c>
      <c r="AK9" s="185">
        <v>113.758500041791</v>
      </c>
      <c r="AL9" s="191">
        <v>112.685745716084</v>
      </c>
      <c r="AM9" s="185"/>
      <c r="AN9" s="192">
        <v>127.505880724056</v>
      </c>
      <c r="AO9" s="193">
        <v>128.29242202350599</v>
      </c>
      <c r="AP9" s="194">
        <v>127.90296418285401</v>
      </c>
      <c r="AQ9" s="185"/>
      <c r="AR9" s="195">
        <v>117.58554540755701</v>
      </c>
      <c r="AS9" s="168"/>
      <c r="AT9" s="169">
        <v>-2.4739869353609798</v>
      </c>
      <c r="AU9" s="163">
        <v>2.3891327400860699E-2</v>
      </c>
      <c r="AV9" s="163">
        <v>0.79858364279211103</v>
      </c>
      <c r="AW9" s="163">
        <v>0.90686357168168596</v>
      </c>
      <c r="AX9" s="163">
        <v>2.3075311115318602</v>
      </c>
      <c r="AY9" s="170">
        <v>0.56249381827598899</v>
      </c>
      <c r="AZ9" s="163"/>
      <c r="BA9" s="171">
        <v>-0.19410518453811099</v>
      </c>
      <c r="BB9" s="172">
        <v>-2.0525074255251599</v>
      </c>
      <c r="BC9" s="173">
        <v>-1.17017299819837</v>
      </c>
      <c r="BD9" s="163"/>
      <c r="BE9" s="174">
        <v>-5.86277469358343E-2</v>
      </c>
    </row>
    <row r="10" spans="1:57" x14ac:dyDescent="0.2">
      <c r="A10" s="21" t="s">
        <v>21</v>
      </c>
      <c r="B10" s="3" t="str">
        <f t="shared" si="0"/>
        <v>Virginia Area</v>
      </c>
      <c r="C10" s="3"/>
      <c r="D10" s="24" t="s">
        <v>16</v>
      </c>
      <c r="E10" s="27" t="s">
        <v>17</v>
      </c>
      <c r="F10" s="3"/>
      <c r="G10" s="190">
        <v>103.925156491926</v>
      </c>
      <c r="H10" s="185">
        <v>111.734734831368</v>
      </c>
      <c r="I10" s="185">
        <v>118.80655427691801</v>
      </c>
      <c r="J10" s="185">
        <v>134.111610472292</v>
      </c>
      <c r="K10" s="185">
        <v>187.04284785819701</v>
      </c>
      <c r="L10" s="191">
        <v>136.22176019173901</v>
      </c>
      <c r="M10" s="185"/>
      <c r="N10" s="192">
        <v>235.07888488440301</v>
      </c>
      <c r="O10" s="193">
        <v>219.46971081797199</v>
      </c>
      <c r="P10" s="194">
        <v>227.52804346927201</v>
      </c>
      <c r="Q10" s="185"/>
      <c r="R10" s="195">
        <v>168.240696306535</v>
      </c>
      <c r="S10" s="168"/>
      <c r="T10" s="169">
        <v>-2.0214014680689898</v>
      </c>
      <c r="U10" s="163">
        <v>0.21970809057729199</v>
      </c>
      <c r="V10" s="163">
        <v>2.6098655061799398</v>
      </c>
      <c r="W10" s="163">
        <v>13.487362022478401</v>
      </c>
      <c r="X10" s="163">
        <v>42.190290230928298</v>
      </c>
      <c r="Y10" s="170">
        <v>15.7594985652152</v>
      </c>
      <c r="Z10" s="163"/>
      <c r="AA10" s="171">
        <v>26.807913586105101</v>
      </c>
      <c r="AB10" s="172">
        <v>17.2739126147749</v>
      </c>
      <c r="AC10" s="173">
        <v>22.1497123575271</v>
      </c>
      <c r="AD10" s="163"/>
      <c r="AE10" s="174">
        <v>19.976415111894401</v>
      </c>
      <c r="AF10" s="30"/>
      <c r="AG10" s="190">
        <v>105.29920316705</v>
      </c>
      <c r="AH10" s="185">
        <v>111.069188379087</v>
      </c>
      <c r="AI10" s="185">
        <v>116.309506347355</v>
      </c>
      <c r="AJ10" s="185">
        <v>129.44502553455101</v>
      </c>
      <c r="AK10" s="185">
        <v>146.855970895403</v>
      </c>
      <c r="AL10" s="191">
        <v>123.651085000707</v>
      </c>
      <c r="AM10" s="185"/>
      <c r="AN10" s="192">
        <v>179.29762798558201</v>
      </c>
      <c r="AO10" s="193">
        <v>169.35111080428501</v>
      </c>
      <c r="AP10" s="194">
        <v>174.45764032218401</v>
      </c>
      <c r="AQ10" s="185"/>
      <c r="AR10" s="195">
        <v>140.54047952268499</v>
      </c>
      <c r="AS10" s="168"/>
      <c r="AT10" s="169">
        <v>-0.46019612686575101</v>
      </c>
      <c r="AU10" s="163">
        <v>1.0007488495302399</v>
      </c>
      <c r="AV10" s="163">
        <v>2.1534444584672201</v>
      </c>
      <c r="AW10" s="163">
        <v>5.6623967637556101</v>
      </c>
      <c r="AX10" s="163">
        <v>4.44953839004876</v>
      </c>
      <c r="AY10" s="170">
        <v>3.1615626678569599</v>
      </c>
      <c r="AZ10" s="163"/>
      <c r="BA10" s="171">
        <v>3.6712261705763001</v>
      </c>
      <c r="BB10" s="172">
        <v>2.3499046464393301</v>
      </c>
      <c r="BC10" s="173">
        <v>3.05947646588884</v>
      </c>
      <c r="BD10" s="163"/>
      <c r="BE10" s="174">
        <v>3.40816824562725</v>
      </c>
    </row>
    <row r="11" spans="1:57" x14ac:dyDescent="0.2">
      <c r="A11" s="34" t="s">
        <v>22</v>
      </c>
      <c r="B11" s="3" t="str">
        <f t="shared" si="0"/>
        <v>Washington, DC</v>
      </c>
      <c r="C11" s="3"/>
      <c r="D11" s="24" t="s">
        <v>16</v>
      </c>
      <c r="E11" s="27" t="s">
        <v>17</v>
      </c>
      <c r="F11" s="3"/>
      <c r="G11" s="190">
        <v>181.189679772879</v>
      </c>
      <c r="H11" s="185">
        <v>236.32821212219</v>
      </c>
      <c r="I11" s="185">
        <v>262.66249660410199</v>
      </c>
      <c r="J11" s="185">
        <v>248.19785095251001</v>
      </c>
      <c r="K11" s="185">
        <v>221.41336159764199</v>
      </c>
      <c r="L11" s="191">
        <v>233.79512904972799</v>
      </c>
      <c r="M11" s="185"/>
      <c r="N11" s="192">
        <v>203.426413186292</v>
      </c>
      <c r="O11" s="193">
        <v>208.23347549045201</v>
      </c>
      <c r="P11" s="194">
        <v>205.864652415498</v>
      </c>
      <c r="Q11" s="185"/>
      <c r="R11" s="195">
        <v>225.55835454250899</v>
      </c>
      <c r="S11" s="168"/>
      <c r="T11" s="169">
        <v>-4.7153755385809601</v>
      </c>
      <c r="U11" s="163">
        <v>0.64772475800398999</v>
      </c>
      <c r="V11" s="163">
        <v>1.14288783511305</v>
      </c>
      <c r="W11" s="163">
        <v>-3.1605550583843098</v>
      </c>
      <c r="X11" s="163">
        <v>-2.5108604322820298</v>
      </c>
      <c r="Y11" s="170">
        <v>-1.4494024731936099</v>
      </c>
      <c r="Z11" s="163"/>
      <c r="AA11" s="171">
        <v>-9.0609666319499098</v>
      </c>
      <c r="AB11" s="172">
        <v>-10.1379833041212</v>
      </c>
      <c r="AC11" s="173">
        <v>-9.6358121498431899</v>
      </c>
      <c r="AD11" s="163"/>
      <c r="AE11" s="174">
        <v>-3.8043650532956601</v>
      </c>
      <c r="AF11" s="30"/>
      <c r="AG11" s="190">
        <v>183.65451233620499</v>
      </c>
      <c r="AH11" s="185">
        <v>227.95556066600801</v>
      </c>
      <c r="AI11" s="185">
        <v>255.21341651338099</v>
      </c>
      <c r="AJ11" s="185">
        <v>245.32802458083199</v>
      </c>
      <c r="AK11" s="185">
        <v>215.76561274315799</v>
      </c>
      <c r="AL11" s="191">
        <v>228.92108847612599</v>
      </c>
      <c r="AM11" s="185"/>
      <c r="AN11" s="192">
        <v>186.515375969296</v>
      </c>
      <c r="AO11" s="193">
        <v>186.099721186143</v>
      </c>
      <c r="AP11" s="194">
        <v>186.30545362566099</v>
      </c>
      <c r="AQ11" s="185"/>
      <c r="AR11" s="195">
        <v>216.68534457201901</v>
      </c>
      <c r="AS11" s="168"/>
      <c r="AT11" s="169">
        <v>-3.4663412727204999</v>
      </c>
      <c r="AU11" s="163">
        <v>2.5594230443554702</v>
      </c>
      <c r="AV11" s="163">
        <v>6.9016552337252399</v>
      </c>
      <c r="AW11" s="163">
        <v>3.72475208121232</v>
      </c>
      <c r="AX11" s="163">
        <v>3.12666853562293</v>
      </c>
      <c r="AY11" s="170">
        <v>3.3267379639789501</v>
      </c>
      <c r="AZ11" s="163"/>
      <c r="BA11" s="171">
        <v>-3.3130973173815601</v>
      </c>
      <c r="BB11" s="172">
        <v>-5.3210564551031201</v>
      </c>
      <c r="BC11" s="173">
        <v>-4.3437579581063099</v>
      </c>
      <c r="BD11" s="163"/>
      <c r="BE11" s="174">
        <v>1.2978171058338499</v>
      </c>
    </row>
    <row r="12" spans="1:57" x14ac:dyDescent="0.2">
      <c r="A12" s="21" t="s">
        <v>23</v>
      </c>
      <c r="B12" s="3" t="str">
        <f t="shared" si="0"/>
        <v>Arlington, VA</v>
      </c>
      <c r="C12" s="3"/>
      <c r="D12" s="24" t="s">
        <v>16</v>
      </c>
      <c r="E12" s="27" t="s">
        <v>17</v>
      </c>
      <c r="F12" s="3"/>
      <c r="G12" s="190">
        <v>204.99672811059901</v>
      </c>
      <c r="H12" s="185">
        <v>256.162655833131</v>
      </c>
      <c r="I12" s="185">
        <v>287.31481558045903</v>
      </c>
      <c r="J12" s="185">
        <v>280.72785311982301</v>
      </c>
      <c r="K12" s="185">
        <v>255.87377360690101</v>
      </c>
      <c r="L12" s="191">
        <v>261.81036967526802</v>
      </c>
      <c r="M12" s="185"/>
      <c r="N12" s="192">
        <v>202.91538677260999</v>
      </c>
      <c r="O12" s="193">
        <v>195.940463633018</v>
      </c>
      <c r="P12" s="194">
        <v>199.512445694452</v>
      </c>
      <c r="Q12" s="185"/>
      <c r="R12" s="195">
        <v>243.611918330245</v>
      </c>
      <c r="S12" s="168"/>
      <c r="T12" s="169">
        <v>-8.0089257774935501</v>
      </c>
      <c r="U12" s="163">
        <v>-3.8309291017431901</v>
      </c>
      <c r="V12" s="163">
        <v>0.35105999325214698</v>
      </c>
      <c r="W12" s="163">
        <v>0.55656161984408203</v>
      </c>
      <c r="X12" s="163">
        <v>0.105662598087783</v>
      </c>
      <c r="Y12" s="170">
        <v>-1.07440172705515</v>
      </c>
      <c r="Z12" s="163"/>
      <c r="AA12" s="171">
        <v>-9.5486697000159406</v>
      </c>
      <c r="AB12" s="172">
        <v>-10.925940633126601</v>
      </c>
      <c r="AC12" s="173">
        <v>-10.1845407974327</v>
      </c>
      <c r="AD12" s="163"/>
      <c r="AE12" s="174">
        <v>-3.46736227100756</v>
      </c>
      <c r="AF12" s="30"/>
      <c r="AG12" s="190">
        <v>196.69633480692801</v>
      </c>
      <c r="AH12" s="185">
        <v>244.334874598684</v>
      </c>
      <c r="AI12" s="185">
        <v>268.01198485576202</v>
      </c>
      <c r="AJ12" s="185">
        <v>265.969744498061</v>
      </c>
      <c r="AK12" s="185">
        <v>233.952421815984</v>
      </c>
      <c r="AL12" s="191">
        <v>245.68945254042001</v>
      </c>
      <c r="AM12" s="185"/>
      <c r="AN12" s="192">
        <v>180.798397883169</v>
      </c>
      <c r="AO12" s="193">
        <v>174.58409642673899</v>
      </c>
      <c r="AP12" s="194">
        <v>177.713504379413</v>
      </c>
      <c r="AQ12" s="185"/>
      <c r="AR12" s="195">
        <v>227.224697894668</v>
      </c>
      <c r="AS12" s="168"/>
      <c r="AT12" s="169">
        <v>-7.7321704350885403</v>
      </c>
      <c r="AU12" s="163">
        <v>-2.1440950841892001</v>
      </c>
      <c r="AV12" s="163">
        <v>1.48983786090644</v>
      </c>
      <c r="AW12" s="163">
        <v>2.45553913220858</v>
      </c>
      <c r="AX12" s="163">
        <v>0.79306149455400299</v>
      </c>
      <c r="AY12" s="170">
        <v>-7.98132906350527E-2</v>
      </c>
      <c r="AZ12" s="163"/>
      <c r="BA12" s="171">
        <v>-6.0872469244632699</v>
      </c>
      <c r="BB12" s="172">
        <v>-7.3594725074642504</v>
      </c>
      <c r="BC12" s="173">
        <v>-6.7030981609662703</v>
      </c>
      <c r="BD12" s="163"/>
      <c r="BE12" s="174">
        <v>-1.6615202521038901</v>
      </c>
    </row>
    <row r="13" spans="1:57" x14ac:dyDescent="0.2">
      <c r="A13" s="21" t="s">
        <v>24</v>
      </c>
      <c r="B13" s="3" t="str">
        <f t="shared" si="0"/>
        <v>Suburban Virginia Area</v>
      </c>
      <c r="C13" s="3"/>
      <c r="D13" s="24" t="s">
        <v>16</v>
      </c>
      <c r="E13" s="27" t="s">
        <v>17</v>
      </c>
      <c r="F13" s="3"/>
      <c r="G13" s="190">
        <v>145.52400189813301</v>
      </c>
      <c r="H13" s="185">
        <v>168.87517140936501</v>
      </c>
      <c r="I13" s="185">
        <v>180.85050431711099</v>
      </c>
      <c r="J13" s="185">
        <v>170.75388998422699</v>
      </c>
      <c r="K13" s="185">
        <v>165.961791641671</v>
      </c>
      <c r="L13" s="191">
        <v>168.09301452200199</v>
      </c>
      <c r="M13" s="185"/>
      <c r="N13" s="192">
        <v>176.935036936236</v>
      </c>
      <c r="O13" s="193">
        <v>177.815382215288</v>
      </c>
      <c r="P13" s="194">
        <v>177.37452394859801</v>
      </c>
      <c r="Q13" s="185"/>
      <c r="R13" s="195">
        <v>170.97641584757201</v>
      </c>
      <c r="S13" s="168"/>
      <c r="T13" s="169">
        <v>2.9824721018289901</v>
      </c>
      <c r="U13" s="163">
        <v>3.4235956397263099</v>
      </c>
      <c r="V13" s="163">
        <v>4.8851167705170697</v>
      </c>
      <c r="W13" s="163">
        <v>-0.20456109303137399</v>
      </c>
      <c r="X13" s="163">
        <v>0.32837069689791898</v>
      </c>
      <c r="Y13" s="170">
        <v>1.96993029092225</v>
      </c>
      <c r="Z13" s="163"/>
      <c r="AA13" s="171">
        <v>-4.8796023889703699</v>
      </c>
      <c r="AB13" s="172">
        <v>-8.7287028160919693</v>
      </c>
      <c r="AC13" s="173">
        <v>-6.9289035868546103</v>
      </c>
      <c r="AD13" s="163"/>
      <c r="AE13" s="174">
        <v>-1.00624733909324</v>
      </c>
      <c r="AF13" s="30"/>
      <c r="AG13" s="190">
        <v>140.40878741053999</v>
      </c>
      <c r="AH13" s="185">
        <v>161.20006238229701</v>
      </c>
      <c r="AI13" s="185">
        <v>173.51377585126301</v>
      </c>
      <c r="AJ13" s="185">
        <v>166.88399190829301</v>
      </c>
      <c r="AK13" s="185">
        <v>159.615755415715</v>
      </c>
      <c r="AL13" s="191">
        <v>161.915168199645</v>
      </c>
      <c r="AM13" s="185"/>
      <c r="AN13" s="192">
        <v>173.427396389113</v>
      </c>
      <c r="AO13" s="193">
        <v>174.54522088995401</v>
      </c>
      <c r="AP13" s="194">
        <v>173.989453644158</v>
      </c>
      <c r="AQ13" s="185"/>
      <c r="AR13" s="195">
        <v>165.578921393261</v>
      </c>
      <c r="AS13" s="168"/>
      <c r="AT13" s="169">
        <v>0.245608625441468</v>
      </c>
      <c r="AU13" s="163">
        <v>4.7492530796131502</v>
      </c>
      <c r="AV13" s="163">
        <v>7.3207873858210002</v>
      </c>
      <c r="AW13" s="163">
        <v>4.1643991179721098</v>
      </c>
      <c r="AX13" s="163">
        <v>3.8284431253142399</v>
      </c>
      <c r="AY13" s="170">
        <v>4.3882016543901701</v>
      </c>
      <c r="AZ13" s="163"/>
      <c r="BA13" s="171">
        <v>2.4007759356776299</v>
      </c>
      <c r="BB13" s="172">
        <v>-1.7772547147636399</v>
      </c>
      <c r="BC13" s="173">
        <v>0.17386839867020401</v>
      </c>
      <c r="BD13" s="163"/>
      <c r="BE13" s="174">
        <v>3.1597159206124501</v>
      </c>
    </row>
    <row r="14" spans="1:57" x14ac:dyDescent="0.2">
      <c r="A14" s="21" t="s">
        <v>25</v>
      </c>
      <c r="B14" s="3" t="str">
        <f t="shared" si="0"/>
        <v>Alexandria, VA</v>
      </c>
      <c r="C14" s="3"/>
      <c r="D14" s="24" t="s">
        <v>16</v>
      </c>
      <c r="E14" s="27" t="s">
        <v>17</v>
      </c>
      <c r="F14" s="3"/>
      <c r="G14" s="190">
        <v>159.05143772527001</v>
      </c>
      <c r="H14" s="185">
        <v>196.382816839643</v>
      </c>
      <c r="I14" s="185">
        <v>208.76238496932501</v>
      </c>
      <c r="J14" s="185">
        <v>199.244550025786</v>
      </c>
      <c r="K14" s="185">
        <v>182.50444290657401</v>
      </c>
      <c r="L14" s="191">
        <v>191.54301270207799</v>
      </c>
      <c r="M14" s="185"/>
      <c r="N14" s="192">
        <v>165.89926336194901</v>
      </c>
      <c r="O14" s="193">
        <v>156.989645680021</v>
      </c>
      <c r="P14" s="194">
        <v>161.40896291208699</v>
      </c>
      <c r="Q14" s="185"/>
      <c r="R14" s="195">
        <v>182.62529390243901</v>
      </c>
      <c r="S14" s="168"/>
      <c r="T14" s="169">
        <v>-3.8268107809990801</v>
      </c>
      <c r="U14" s="163">
        <v>-0.59987321538191996</v>
      </c>
      <c r="V14" s="163">
        <v>-8.0876658700945097</v>
      </c>
      <c r="W14" s="163">
        <v>-11.934013095690499</v>
      </c>
      <c r="X14" s="163">
        <v>-10.1059219427777</v>
      </c>
      <c r="Y14" s="170">
        <v>-7.63694608586803</v>
      </c>
      <c r="Z14" s="163"/>
      <c r="AA14" s="171">
        <v>-7.8112126229126098</v>
      </c>
      <c r="AB14" s="172">
        <v>-13.102664535508801</v>
      </c>
      <c r="AC14" s="173">
        <v>-10.4851788626365</v>
      </c>
      <c r="AD14" s="163"/>
      <c r="AE14" s="174">
        <v>-8.39612735294034</v>
      </c>
      <c r="AF14" s="30"/>
      <c r="AG14" s="190">
        <v>156.95263702769401</v>
      </c>
      <c r="AH14" s="185">
        <v>189.28548759354001</v>
      </c>
      <c r="AI14" s="185">
        <v>200.672828942866</v>
      </c>
      <c r="AJ14" s="185">
        <v>191.884756232966</v>
      </c>
      <c r="AK14" s="185">
        <v>174.266937828755</v>
      </c>
      <c r="AL14" s="191">
        <v>184.571731295794</v>
      </c>
      <c r="AM14" s="185"/>
      <c r="AN14" s="192">
        <v>156.30832075174899</v>
      </c>
      <c r="AO14" s="193">
        <v>153.393849808429</v>
      </c>
      <c r="AP14" s="194">
        <v>154.832252687546</v>
      </c>
      <c r="AQ14" s="185"/>
      <c r="AR14" s="195">
        <v>176.16381879526</v>
      </c>
      <c r="AS14" s="168"/>
      <c r="AT14" s="169">
        <v>-2.7641471785752501</v>
      </c>
      <c r="AU14" s="163">
        <v>0.38555783311175801</v>
      </c>
      <c r="AV14" s="163">
        <v>-1.5154742487688699</v>
      </c>
      <c r="AW14" s="163">
        <v>-3.7514012266252599</v>
      </c>
      <c r="AX14" s="163">
        <v>-3.54209168709703</v>
      </c>
      <c r="AY14" s="170">
        <v>-2.1449679185827999</v>
      </c>
      <c r="AZ14" s="163"/>
      <c r="BA14" s="171">
        <v>-3.1529698241864499</v>
      </c>
      <c r="BB14" s="172">
        <v>-5.9974644186314503</v>
      </c>
      <c r="BC14" s="173">
        <v>-4.6045220654699897</v>
      </c>
      <c r="BD14" s="163"/>
      <c r="BE14" s="174">
        <v>-2.8435078679399601</v>
      </c>
    </row>
    <row r="15" spans="1:57" x14ac:dyDescent="0.2">
      <c r="A15" s="21" t="s">
        <v>26</v>
      </c>
      <c r="B15" s="3" t="str">
        <f t="shared" si="0"/>
        <v>Fairfax/Tysons Corner, VA</v>
      </c>
      <c r="C15" s="3"/>
      <c r="D15" s="24" t="s">
        <v>16</v>
      </c>
      <c r="E15" s="27" t="s">
        <v>17</v>
      </c>
      <c r="F15" s="3"/>
      <c r="G15" s="190">
        <v>157.22900995787001</v>
      </c>
      <c r="H15" s="185">
        <v>203.32371195351399</v>
      </c>
      <c r="I15" s="185">
        <v>225.01452049689399</v>
      </c>
      <c r="J15" s="185">
        <v>215.290734484024</v>
      </c>
      <c r="K15" s="185">
        <v>178.97531472285499</v>
      </c>
      <c r="L15" s="191">
        <v>199.17762043189299</v>
      </c>
      <c r="M15" s="185"/>
      <c r="N15" s="192">
        <v>158.03989234288699</v>
      </c>
      <c r="O15" s="193">
        <v>155.617348225298</v>
      </c>
      <c r="P15" s="194">
        <v>156.839640820206</v>
      </c>
      <c r="Q15" s="185"/>
      <c r="R15" s="195">
        <v>186.91452721837601</v>
      </c>
      <c r="S15" s="168"/>
      <c r="T15" s="169">
        <v>-2.2529217360315799</v>
      </c>
      <c r="U15" s="163">
        <v>1.9895649422785799</v>
      </c>
      <c r="V15" s="163">
        <v>3.5728979183965701</v>
      </c>
      <c r="W15" s="163">
        <v>-3.94130623606542E-2</v>
      </c>
      <c r="X15" s="163">
        <v>-3.1593580800758398</v>
      </c>
      <c r="Y15" s="170">
        <v>0.25711201871442402</v>
      </c>
      <c r="Z15" s="163"/>
      <c r="AA15" s="171">
        <v>0.19787155761282399</v>
      </c>
      <c r="AB15" s="172">
        <v>-7.2152754341560807E-2</v>
      </c>
      <c r="AC15" s="173">
        <v>8.5652583799372004E-2</v>
      </c>
      <c r="AD15" s="163"/>
      <c r="AE15" s="174">
        <v>0.24188011771659201</v>
      </c>
      <c r="AF15" s="30"/>
      <c r="AG15" s="190">
        <v>151.324273723967</v>
      </c>
      <c r="AH15" s="185">
        <v>192.09900736275799</v>
      </c>
      <c r="AI15" s="185">
        <v>214.58683106464099</v>
      </c>
      <c r="AJ15" s="185">
        <v>207.986332212684</v>
      </c>
      <c r="AK15" s="185">
        <v>173.47462785847799</v>
      </c>
      <c r="AL15" s="191">
        <v>191.17022938891699</v>
      </c>
      <c r="AM15" s="185"/>
      <c r="AN15" s="192">
        <v>149.766373041229</v>
      </c>
      <c r="AO15" s="193">
        <v>149.13405240339301</v>
      </c>
      <c r="AP15" s="194">
        <v>149.448817994206</v>
      </c>
      <c r="AQ15" s="185"/>
      <c r="AR15" s="195">
        <v>179.383499967906</v>
      </c>
      <c r="AS15" s="168"/>
      <c r="AT15" s="169">
        <v>-2.9938287343191798</v>
      </c>
      <c r="AU15" s="163">
        <v>-0.43392162229460501</v>
      </c>
      <c r="AV15" s="163">
        <v>2.2130622401473099</v>
      </c>
      <c r="AW15" s="163">
        <v>1.4010697710395801</v>
      </c>
      <c r="AX15" s="163">
        <v>-1.1501278176266501</v>
      </c>
      <c r="AY15" s="170">
        <v>0.11149557789596901</v>
      </c>
      <c r="AZ15" s="163"/>
      <c r="BA15" s="171">
        <v>-0.67853137424096999</v>
      </c>
      <c r="BB15" s="172">
        <v>-0.24511375950030601</v>
      </c>
      <c r="BC15" s="173">
        <v>-0.45833879998674698</v>
      </c>
      <c r="BD15" s="163"/>
      <c r="BE15" s="174">
        <v>-7.8286386226766105E-3</v>
      </c>
    </row>
    <row r="16" spans="1:57" x14ac:dyDescent="0.2">
      <c r="A16" s="21" t="s">
        <v>27</v>
      </c>
      <c r="B16" s="3" t="str">
        <f t="shared" si="0"/>
        <v>I-95 Fredericksburg, VA</v>
      </c>
      <c r="C16" s="3"/>
      <c r="D16" s="24" t="s">
        <v>16</v>
      </c>
      <c r="E16" s="27" t="s">
        <v>17</v>
      </c>
      <c r="F16" s="3"/>
      <c r="G16" s="190">
        <v>99.191879345603198</v>
      </c>
      <c r="H16" s="185">
        <v>105.680208368915</v>
      </c>
      <c r="I16" s="185">
        <v>111.632677553535</v>
      </c>
      <c r="J16" s="185">
        <v>113.160587554269</v>
      </c>
      <c r="K16" s="185">
        <v>112.82556033864201</v>
      </c>
      <c r="L16" s="191">
        <v>109.16389554877</v>
      </c>
      <c r="M16" s="185"/>
      <c r="N16" s="192">
        <v>130.21466973079399</v>
      </c>
      <c r="O16" s="193">
        <v>140.291237660414</v>
      </c>
      <c r="P16" s="194">
        <v>135.409688911508</v>
      </c>
      <c r="Q16" s="185"/>
      <c r="R16" s="195">
        <v>117.972829781782</v>
      </c>
      <c r="S16" s="168"/>
      <c r="T16" s="169">
        <v>2.5080160114437402</v>
      </c>
      <c r="U16" s="163">
        <v>0.26539633826236297</v>
      </c>
      <c r="V16" s="163">
        <v>-0.16014309582362399</v>
      </c>
      <c r="W16" s="163">
        <v>-2.3738333841937398</v>
      </c>
      <c r="X16" s="163">
        <v>-1.4963592567616799</v>
      </c>
      <c r="Y16" s="170">
        <v>-0.84230360901606505</v>
      </c>
      <c r="Z16" s="163"/>
      <c r="AA16" s="171">
        <v>-2.1376334595967101</v>
      </c>
      <c r="AB16" s="172">
        <v>2.24031576497369</v>
      </c>
      <c r="AC16" s="173">
        <v>0.16715636869120901</v>
      </c>
      <c r="AD16" s="163"/>
      <c r="AE16" s="174">
        <v>-0.24311331397060601</v>
      </c>
      <c r="AF16" s="30"/>
      <c r="AG16" s="190">
        <v>96.178322183858398</v>
      </c>
      <c r="AH16" s="185">
        <v>101.44621719985599</v>
      </c>
      <c r="AI16" s="185">
        <v>106.32188322</v>
      </c>
      <c r="AJ16" s="185">
        <v>108.06424139396501</v>
      </c>
      <c r="AK16" s="185">
        <v>107.05652293110801</v>
      </c>
      <c r="AL16" s="191">
        <v>104.32920671079999</v>
      </c>
      <c r="AM16" s="185"/>
      <c r="AN16" s="192">
        <v>122.416464852121</v>
      </c>
      <c r="AO16" s="193">
        <v>126.317886028149</v>
      </c>
      <c r="AP16" s="194">
        <v>124.40589871512</v>
      </c>
      <c r="AQ16" s="185"/>
      <c r="AR16" s="195">
        <v>110.924648203205</v>
      </c>
      <c r="AS16" s="168"/>
      <c r="AT16" s="169">
        <v>-0.62787858440328004</v>
      </c>
      <c r="AU16" s="163">
        <v>-0.47587407230741802</v>
      </c>
      <c r="AV16" s="163">
        <v>0.287205585418286</v>
      </c>
      <c r="AW16" s="163">
        <v>3.8703264468319197E-2</v>
      </c>
      <c r="AX16" s="163">
        <v>0.43500288384176899</v>
      </c>
      <c r="AY16" s="170">
        <v>5.9037513450528097E-3</v>
      </c>
      <c r="AZ16" s="163"/>
      <c r="BA16" s="171">
        <v>1.04824700715843</v>
      </c>
      <c r="BB16" s="172">
        <v>2.22271310769132</v>
      </c>
      <c r="BC16" s="173">
        <v>1.6597500244284999</v>
      </c>
      <c r="BD16" s="163"/>
      <c r="BE16" s="174">
        <v>0.72944938211493604</v>
      </c>
    </row>
    <row r="17" spans="1:57" x14ac:dyDescent="0.2">
      <c r="A17" s="21" t="s">
        <v>28</v>
      </c>
      <c r="B17" s="3" t="str">
        <f t="shared" si="0"/>
        <v>Dulles Airport Area, VA</v>
      </c>
      <c r="C17" s="3"/>
      <c r="D17" s="24" t="s">
        <v>16</v>
      </c>
      <c r="E17" s="27" t="s">
        <v>17</v>
      </c>
      <c r="F17" s="3"/>
      <c r="G17" s="190">
        <v>119.246667715049</v>
      </c>
      <c r="H17" s="185">
        <v>157.398166779203</v>
      </c>
      <c r="I17" s="185">
        <v>183.12379437439299</v>
      </c>
      <c r="J17" s="185">
        <v>177.230430190872</v>
      </c>
      <c r="K17" s="185">
        <v>152.02565217391299</v>
      </c>
      <c r="L17" s="191">
        <v>161.245761539981</v>
      </c>
      <c r="M17" s="185"/>
      <c r="N17" s="192">
        <v>130.66544164524399</v>
      </c>
      <c r="O17" s="193">
        <v>126.42639365631101</v>
      </c>
      <c r="P17" s="194">
        <v>128.60402514394301</v>
      </c>
      <c r="Q17" s="185"/>
      <c r="R17" s="195">
        <v>151.66379981392399</v>
      </c>
      <c r="S17" s="168"/>
      <c r="T17" s="169">
        <v>-0.344035543241619</v>
      </c>
      <c r="U17" s="163">
        <v>0.61526149230694904</v>
      </c>
      <c r="V17" s="163">
        <v>3.21610191304161</v>
      </c>
      <c r="W17" s="163">
        <v>1.7893792099121699</v>
      </c>
      <c r="X17" s="163">
        <v>0.59267043398831598</v>
      </c>
      <c r="Y17" s="170">
        <v>1.4726042458045701</v>
      </c>
      <c r="Z17" s="163"/>
      <c r="AA17" s="171">
        <v>1.94233912263492</v>
      </c>
      <c r="AB17" s="172">
        <v>1.5666067355408499</v>
      </c>
      <c r="AC17" s="173">
        <v>1.8245801936959001</v>
      </c>
      <c r="AD17" s="163"/>
      <c r="AE17" s="174">
        <v>1.3241875901529701</v>
      </c>
      <c r="AF17" s="30"/>
      <c r="AG17" s="190">
        <v>117.34053397082999</v>
      </c>
      <c r="AH17" s="185">
        <v>150.96696098265801</v>
      </c>
      <c r="AI17" s="185">
        <v>170.59117369093201</v>
      </c>
      <c r="AJ17" s="185">
        <v>168.459629296787</v>
      </c>
      <c r="AK17" s="185">
        <v>145.76139529821501</v>
      </c>
      <c r="AL17" s="191">
        <v>153.47926440581301</v>
      </c>
      <c r="AM17" s="185"/>
      <c r="AN17" s="192">
        <v>124.747832355602</v>
      </c>
      <c r="AO17" s="193">
        <v>119.685601394881</v>
      </c>
      <c r="AP17" s="194">
        <v>122.232512885273</v>
      </c>
      <c r="AQ17" s="185"/>
      <c r="AR17" s="195">
        <v>144.74214148166001</v>
      </c>
      <c r="AS17" s="168"/>
      <c r="AT17" s="169">
        <v>-2.9649765500101601</v>
      </c>
      <c r="AU17" s="163">
        <v>1.95181969321815E-2</v>
      </c>
      <c r="AV17" s="163">
        <v>2.0403773151954199</v>
      </c>
      <c r="AW17" s="163">
        <v>1.66888305610379</v>
      </c>
      <c r="AX17" s="163">
        <v>1.1383805388304</v>
      </c>
      <c r="AY17" s="170">
        <v>0.83639884816265597</v>
      </c>
      <c r="AZ17" s="163"/>
      <c r="BA17" s="171">
        <v>2.8792859461505298</v>
      </c>
      <c r="BB17" s="172">
        <v>0.58199073232746801</v>
      </c>
      <c r="BC17" s="173">
        <v>1.7527781337688999</v>
      </c>
      <c r="BD17" s="163"/>
      <c r="BE17" s="174">
        <v>0.87117437894213601</v>
      </c>
    </row>
    <row r="18" spans="1:57" x14ac:dyDescent="0.2">
      <c r="A18" s="21" t="s">
        <v>29</v>
      </c>
      <c r="B18" s="3" t="str">
        <f t="shared" si="0"/>
        <v>Williamsburg, VA</v>
      </c>
      <c r="C18" s="3"/>
      <c r="D18" s="24" t="s">
        <v>16</v>
      </c>
      <c r="E18" s="27" t="s">
        <v>17</v>
      </c>
      <c r="F18" s="3"/>
      <c r="G18" s="190">
        <v>116.55293827160401</v>
      </c>
      <c r="H18" s="185">
        <v>127.30928477517701</v>
      </c>
      <c r="I18" s="185">
        <v>127.839292797494</v>
      </c>
      <c r="J18" s="185">
        <v>129.461283567381</v>
      </c>
      <c r="K18" s="185">
        <v>163.56415995283899</v>
      </c>
      <c r="L18" s="191">
        <v>135.708345397084</v>
      </c>
      <c r="M18" s="185"/>
      <c r="N18" s="192">
        <v>191.891227383863</v>
      </c>
      <c r="O18" s="193">
        <v>175.137430772052</v>
      </c>
      <c r="P18" s="194">
        <v>184.00734294097299</v>
      </c>
      <c r="Q18" s="185"/>
      <c r="R18" s="195">
        <v>153.64363936422399</v>
      </c>
      <c r="S18" s="168"/>
      <c r="T18" s="169">
        <v>4.9638728028308297</v>
      </c>
      <c r="U18" s="163">
        <v>15.5960184486458</v>
      </c>
      <c r="V18" s="163">
        <v>13.014173041058999</v>
      </c>
      <c r="W18" s="163">
        <v>11.508001169070599</v>
      </c>
      <c r="X18" s="163">
        <v>2.3440607387143699</v>
      </c>
      <c r="Y18" s="170">
        <v>8.9057566434440805</v>
      </c>
      <c r="Z18" s="163"/>
      <c r="AA18" s="171">
        <v>-5.6085386446439598</v>
      </c>
      <c r="AB18" s="172">
        <v>-14.6975414236466</v>
      </c>
      <c r="AC18" s="173">
        <v>-9.9147766926932093</v>
      </c>
      <c r="AD18" s="163"/>
      <c r="AE18" s="174">
        <v>-1.3091223611040399</v>
      </c>
      <c r="AF18" s="30"/>
      <c r="AG18" s="190">
        <v>124.219983778084</v>
      </c>
      <c r="AH18" s="185">
        <v>126.384747316795</v>
      </c>
      <c r="AI18" s="185">
        <v>128.05925883230401</v>
      </c>
      <c r="AJ18" s="185">
        <v>130.64651491966299</v>
      </c>
      <c r="AK18" s="185">
        <v>143.44008183305999</v>
      </c>
      <c r="AL18" s="191">
        <v>131.407040008515</v>
      </c>
      <c r="AM18" s="185"/>
      <c r="AN18" s="192">
        <v>170.983554039099</v>
      </c>
      <c r="AO18" s="193">
        <v>168.913575276438</v>
      </c>
      <c r="AP18" s="194">
        <v>169.96126954492399</v>
      </c>
      <c r="AQ18" s="185"/>
      <c r="AR18" s="195">
        <v>145.40638527569899</v>
      </c>
      <c r="AS18" s="168"/>
      <c r="AT18" s="169">
        <v>5.9815267257509204</v>
      </c>
      <c r="AU18" s="163">
        <v>12.6214455444675</v>
      </c>
      <c r="AV18" s="163">
        <v>11.4703188409355</v>
      </c>
      <c r="AW18" s="163">
        <v>9.5212822692409702</v>
      </c>
      <c r="AX18" s="163">
        <v>6.3722833610854703</v>
      </c>
      <c r="AY18" s="170">
        <v>9.0846147418441401</v>
      </c>
      <c r="AZ18" s="163"/>
      <c r="BA18" s="171">
        <v>1.82208624615335</v>
      </c>
      <c r="BB18" s="172">
        <v>-1.17051528075732</v>
      </c>
      <c r="BC18" s="173">
        <v>0.32468480282290901</v>
      </c>
      <c r="BD18" s="163"/>
      <c r="BE18" s="174">
        <v>4.9646323123112301</v>
      </c>
    </row>
    <row r="19" spans="1:57" x14ac:dyDescent="0.2">
      <c r="A19" s="21" t="s">
        <v>30</v>
      </c>
      <c r="B19" s="3" t="str">
        <f t="shared" si="0"/>
        <v>Virginia Beach, VA</v>
      </c>
      <c r="C19" s="3"/>
      <c r="D19" s="24" t="s">
        <v>16</v>
      </c>
      <c r="E19" s="27" t="s">
        <v>17</v>
      </c>
      <c r="F19" s="3"/>
      <c r="G19" s="190">
        <v>124.649155947484</v>
      </c>
      <c r="H19" s="185">
        <v>128.625018850072</v>
      </c>
      <c r="I19" s="185">
        <v>133.183275407846</v>
      </c>
      <c r="J19" s="185">
        <v>133.489903268641</v>
      </c>
      <c r="K19" s="185">
        <v>136.632119156242</v>
      </c>
      <c r="L19" s="191">
        <v>131.68731846153801</v>
      </c>
      <c r="M19" s="185"/>
      <c r="N19" s="192">
        <v>196.18617841405401</v>
      </c>
      <c r="O19" s="193">
        <v>202.55924824577599</v>
      </c>
      <c r="P19" s="194">
        <v>199.44392165868001</v>
      </c>
      <c r="Q19" s="185"/>
      <c r="R19" s="195">
        <v>156.449870923498</v>
      </c>
      <c r="S19" s="168"/>
      <c r="T19" s="169">
        <v>0.53827725709806096</v>
      </c>
      <c r="U19" s="163">
        <v>1.8049582072380701</v>
      </c>
      <c r="V19" s="163">
        <v>2.5114640812807201</v>
      </c>
      <c r="W19" s="163">
        <v>-1.1186974725171599</v>
      </c>
      <c r="X19" s="163">
        <v>1.2762294680290101</v>
      </c>
      <c r="Y19" s="170">
        <v>0.84902388035793996</v>
      </c>
      <c r="Z19" s="163"/>
      <c r="AA19" s="171">
        <v>4.0185007960523302</v>
      </c>
      <c r="AB19" s="172">
        <v>3.5499379413384999</v>
      </c>
      <c r="AC19" s="173">
        <v>3.8076582064398399</v>
      </c>
      <c r="AD19" s="163"/>
      <c r="AE19" s="174">
        <v>2.7546472295096498</v>
      </c>
      <c r="AF19" s="30"/>
      <c r="AG19" s="190">
        <v>128.33148040571601</v>
      </c>
      <c r="AH19" s="185">
        <v>132.43907702067801</v>
      </c>
      <c r="AI19" s="185">
        <v>137.81917042931701</v>
      </c>
      <c r="AJ19" s="185">
        <v>135.288905959874</v>
      </c>
      <c r="AK19" s="185">
        <v>136.23828840981199</v>
      </c>
      <c r="AL19" s="191">
        <v>134.28076108181901</v>
      </c>
      <c r="AM19" s="185"/>
      <c r="AN19" s="192">
        <v>188.98280016535699</v>
      </c>
      <c r="AO19" s="193">
        <v>196.93414205049899</v>
      </c>
      <c r="AP19" s="194">
        <v>193.08927313155499</v>
      </c>
      <c r="AQ19" s="185"/>
      <c r="AR19" s="195">
        <v>155.420356148107</v>
      </c>
      <c r="AS19" s="168"/>
      <c r="AT19" s="169">
        <v>5.94638799835319</v>
      </c>
      <c r="AU19" s="163">
        <v>9.3191763372753709</v>
      </c>
      <c r="AV19" s="163">
        <v>10.2307465402522</v>
      </c>
      <c r="AW19" s="163">
        <v>4.6844752879915097</v>
      </c>
      <c r="AX19" s="163">
        <v>4.5351349420176597</v>
      </c>
      <c r="AY19" s="170">
        <v>6.8378176235425299</v>
      </c>
      <c r="AZ19" s="163"/>
      <c r="BA19" s="171">
        <v>3.7507744580701501</v>
      </c>
      <c r="BB19" s="172">
        <v>4.4734638237318496</v>
      </c>
      <c r="BC19" s="173">
        <v>4.1631132302006701</v>
      </c>
      <c r="BD19" s="163"/>
      <c r="BE19" s="174">
        <v>6.1787119302211799</v>
      </c>
    </row>
    <row r="20" spans="1:57" x14ac:dyDescent="0.2">
      <c r="A20" s="34" t="s">
        <v>31</v>
      </c>
      <c r="B20" s="3" t="str">
        <f t="shared" si="0"/>
        <v>Norfolk/Portsmouth, VA</v>
      </c>
      <c r="C20" s="3"/>
      <c r="D20" s="24" t="s">
        <v>16</v>
      </c>
      <c r="E20" s="27" t="s">
        <v>17</v>
      </c>
      <c r="F20" s="3"/>
      <c r="G20" s="190">
        <v>108.036617483189</v>
      </c>
      <c r="H20" s="185">
        <v>114.823191048593</v>
      </c>
      <c r="I20" s="185">
        <v>120.743986311887</v>
      </c>
      <c r="J20" s="185">
        <v>116.97945066458099</v>
      </c>
      <c r="K20" s="185">
        <v>116.11713639271601</v>
      </c>
      <c r="L20" s="191">
        <v>115.625622079694</v>
      </c>
      <c r="M20" s="185"/>
      <c r="N20" s="192">
        <v>142.71380604501601</v>
      </c>
      <c r="O20" s="193">
        <v>141.163124588686</v>
      </c>
      <c r="P20" s="194">
        <v>141.957887167655</v>
      </c>
      <c r="Q20" s="185"/>
      <c r="R20" s="195">
        <v>124.36591370067801</v>
      </c>
      <c r="S20" s="168"/>
      <c r="T20" s="169">
        <v>-1.52678104179399</v>
      </c>
      <c r="U20" s="163">
        <v>-1.65257921071021</v>
      </c>
      <c r="V20" s="163">
        <v>-5.7123047281924704</v>
      </c>
      <c r="W20" s="163">
        <v>-7.6369453813431196</v>
      </c>
      <c r="X20" s="163">
        <v>-2.6583272103445799</v>
      </c>
      <c r="Y20" s="170">
        <v>-4.3141163587988798</v>
      </c>
      <c r="Z20" s="163"/>
      <c r="AA20" s="171">
        <v>-1.69085805776509</v>
      </c>
      <c r="AB20" s="172">
        <v>-8.8186240504894506</v>
      </c>
      <c r="AC20" s="173">
        <v>-5.3952306931352503</v>
      </c>
      <c r="AD20" s="163"/>
      <c r="AE20" s="174">
        <v>-4.5915196436279997</v>
      </c>
      <c r="AF20" s="30"/>
      <c r="AG20" s="190">
        <v>105.628179673153</v>
      </c>
      <c r="AH20" s="185">
        <v>112.947588355457</v>
      </c>
      <c r="AI20" s="185">
        <v>121.48420026224299</v>
      </c>
      <c r="AJ20" s="185">
        <v>125.013278696057</v>
      </c>
      <c r="AK20" s="185">
        <v>125.40116733713501</v>
      </c>
      <c r="AL20" s="191">
        <v>119.00734193399001</v>
      </c>
      <c r="AM20" s="185"/>
      <c r="AN20" s="192">
        <v>145.020460792808</v>
      </c>
      <c r="AO20" s="193">
        <v>144.23744914664599</v>
      </c>
      <c r="AP20" s="194">
        <v>144.629677148437</v>
      </c>
      <c r="AQ20" s="185"/>
      <c r="AR20" s="195">
        <v>127.57010950611</v>
      </c>
      <c r="AS20" s="168"/>
      <c r="AT20" s="169">
        <v>-4.6525928468458302</v>
      </c>
      <c r="AU20" s="163">
        <v>-2.7810074905138702</v>
      </c>
      <c r="AV20" s="163">
        <v>-3.4250257799491002</v>
      </c>
      <c r="AW20" s="163">
        <v>-3.1535973652542402</v>
      </c>
      <c r="AX20" s="163">
        <v>1.62297627345855</v>
      </c>
      <c r="AY20" s="170">
        <v>-2.1874369006955701</v>
      </c>
      <c r="AZ20" s="163"/>
      <c r="BA20" s="171">
        <v>-0.35556370979032298</v>
      </c>
      <c r="BB20" s="172">
        <v>-0.57204416946603998</v>
      </c>
      <c r="BC20" s="173">
        <v>-0.46422240759585098</v>
      </c>
      <c r="BD20" s="163"/>
      <c r="BE20" s="174">
        <v>-1.2088448564679699</v>
      </c>
    </row>
    <row r="21" spans="1:57" x14ac:dyDescent="0.2">
      <c r="A21" s="35" t="s">
        <v>32</v>
      </c>
      <c r="B21" s="3" t="str">
        <f t="shared" si="0"/>
        <v>Newport News/Hampton, VA</v>
      </c>
      <c r="C21" s="3"/>
      <c r="D21" s="24" t="s">
        <v>16</v>
      </c>
      <c r="E21" s="27" t="s">
        <v>17</v>
      </c>
      <c r="F21" s="3"/>
      <c r="G21" s="190">
        <v>89.538857197974394</v>
      </c>
      <c r="H21" s="185">
        <v>82.590532353643894</v>
      </c>
      <c r="I21" s="185">
        <v>86.185359897114694</v>
      </c>
      <c r="J21" s="185">
        <v>86.153447882096003</v>
      </c>
      <c r="K21" s="185">
        <v>88.672293443653103</v>
      </c>
      <c r="L21" s="191">
        <v>86.6632704337229</v>
      </c>
      <c r="M21" s="185"/>
      <c r="N21" s="192">
        <v>116.484461415062</v>
      </c>
      <c r="O21" s="193">
        <v>109.807118824809</v>
      </c>
      <c r="P21" s="194">
        <v>113.264903261629</v>
      </c>
      <c r="Q21" s="185"/>
      <c r="R21" s="195">
        <v>95.719212833030596</v>
      </c>
      <c r="S21" s="168"/>
      <c r="T21" s="169">
        <v>-4.31738799954696</v>
      </c>
      <c r="U21" s="163">
        <v>-9.2481882911063806</v>
      </c>
      <c r="V21" s="163">
        <v>-5.3281283765335301</v>
      </c>
      <c r="W21" s="163">
        <v>-7.0786443141247997</v>
      </c>
      <c r="X21" s="163">
        <v>-6.8014367064995103</v>
      </c>
      <c r="Y21" s="170">
        <v>-6.5067396615533699</v>
      </c>
      <c r="Z21" s="163"/>
      <c r="AA21" s="171">
        <v>-9.0553097852835407</v>
      </c>
      <c r="AB21" s="172">
        <v>-11.9105485965562</v>
      </c>
      <c r="AC21" s="173">
        <v>-10.3672726877936</v>
      </c>
      <c r="AD21" s="163"/>
      <c r="AE21" s="174">
        <v>-7.9267854493416703</v>
      </c>
      <c r="AF21" s="30"/>
      <c r="AG21" s="190">
        <v>81.117050516085698</v>
      </c>
      <c r="AH21" s="185">
        <v>83.988178154729795</v>
      </c>
      <c r="AI21" s="185">
        <v>85.670938842087395</v>
      </c>
      <c r="AJ21" s="185">
        <v>86.681919991105104</v>
      </c>
      <c r="AK21" s="185">
        <v>99.934662925831702</v>
      </c>
      <c r="AL21" s="191">
        <v>88.053014003456994</v>
      </c>
      <c r="AM21" s="185"/>
      <c r="AN21" s="192">
        <v>124.345176481024</v>
      </c>
      <c r="AO21" s="193">
        <v>125.603913482428</v>
      </c>
      <c r="AP21" s="194">
        <v>124.979489788339</v>
      </c>
      <c r="AQ21" s="185"/>
      <c r="AR21" s="195">
        <v>100.895854865948</v>
      </c>
      <c r="AS21" s="168"/>
      <c r="AT21" s="169">
        <v>-8.0397098375035299</v>
      </c>
      <c r="AU21" s="163">
        <v>-9.8181746652554303</v>
      </c>
      <c r="AV21" s="163">
        <v>-9.1063411262776093</v>
      </c>
      <c r="AW21" s="163">
        <v>-7.2518945249160396</v>
      </c>
      <c r="AX21" s="163">
        <v>4.9025156233912597</v>
      </c>
      <c r="AY21" s="170">
        <v>-5.3840113469161199</v>
      </c>
      <c r="AZ21" s="163"/>
      <c r="BA21" s="171">
        <v>2.7985608045610602</v>
      </c>
      <c r="BB21" s="172">
        <v>2.06654718301077</v>
      </c>
      <c r="BC21" s="173">
        <v>2.4305067318861502</v>
      </c>
      <c r="BD21" s="163"/>
      <c r="BE21" s="174">
        <v>-1.2869627908291299</v>
      </c>
    </row>
    <row r="22" spans="1:57" x14ac:dyDescent="0.2">
      <c r="A22" s="36" t="s">
        <v>33</v>
      </c>
      <c r="B22" s="3" t="str">
        <f t="shared" si="0"/>
        <v>Chesapeake/Suffolk, VA</v>
      </c>
      <c r="C22" s="3"/>
      <c r="D22" s="25" t="s">
        <v>16</v>
      </c>
      <c r="E22" s="28" t="s">
        <v>17</v>
      </c>
      <c r="F22" s="3"/>
      <c r="G22" s="196">
        <v>91.281110701856093</v>
      </c>
      <c r="H22" s="197">
        <v>98.251428147788005</v>
      </c>
      <c r="I22" s="197">
        <v>100.79938384420301</v>
      </c>
      <c r="J22" s="197">
        <v>98.801189300699306</v>
      </c>
      <c r="K22" s="197">
        <v>96.777356722090204</v>
      </c>
      <c r="L22" s="198">
        <v>97.4266920984265</v>
      </c>
      <c r="M22" s="185"/>
      <c r="N22" s="199">
        <v>116.21208249792799</v>
      </c>
      <c r="O22" s="200">
        <v>116.50975031552299</v>
      </c>
      <c r="P22" s="201">
        <v>116.359766990189</v>
      </c>
      <c r="Q22" s="185"/>
      <c r="R22" s="202">
        <v>103.477344922122</v>
      </c>
      <c r="S22" s="168"/>
      <c r="T22" s="175">
        <v>-4.1447851459919498</v>
      </c>
      <c r="U22" s="176">
        <v>-2.4107624658990101</v>
      </c>
      <c r="V22" s="176">
        <v>-3.3007673678172198</v>
      </c>
      <c r="W22" s="176">
        <v>-6.1076688553690399</v>
      </c>
      <c r="X22" s="176">
        <v>-3.66176212638553</v>
      </c>
      <c r="Y22" s="177">
        <v>-4.0386524949254499</v>
      </c>
      <c r="Z22" s="163"/>
      <c r="AA22" s="178">
        <v>-0.32253428265768402</v>
      </c>
      <c r="AB22" s="179">
        <v>-2.2181995504353398</v>
      </c>
      <c r="AC22" s="180">
        <v>-1.28639693989135</v>
      </c>
      <c r="AD22" s="163"/>
      <c r="AE22" s="181">
        <v>-2.90841903137613</v>
      </c>
      <c r="AF22" s="31"/>
      <c r="AG22" s="196">
        <v>89.643334331455605</v>
      </c>
      <c r="AH22" s="197">
        <v>95.447725349521704</v>
      </c>
      <c r="AI22" s="197">
        <v>97.776786648313802</v>
      </c>
      <c r="AJ22" s="197">
        <v>97.406608047411098</v>
      </c>
      <c r="AK22" s="197">
        <v>97.410221019434005</v>
      </c>
      <c r="AL22" s="198">
        <v>95.828164150508599</v>
      </c>
      <c r="AM22" s="185"/>
      <c r="AN22" s="199">
        <v>117.75353374418999</v>
      </c>
      <c r="AO22" s="200">
        <v>118.58663733252401</v>
      </c>
      <c r="AP22" s="201">
        <v>118.169906602653</v>
      </c>
      <c r="AQ22" s="185"/>
      <c r="AR22" s="202">
        <v>103.073001645335</v>
      </c>
      <c r="AS22" s="168"/>
      <c r="AT22" s="175">
        <v>-4.8260277405025596</v>
      </c>
      <c r="AU22" s="176">
        <v>-4.8328483833582796</v>
      </c>
      <c r="AV22" s="176">
        <v>-5.6262450881052501</v>
      </c>
      <c r="AW22" s="176">
        <v>-6.9300369938592699</v>
      </c>
      <c r="AX22" s="176">
        <v>-4.3678426459407502</v>
      </c>
      <c r="AY22" s="177">
        <v>-5.3624450464833799</v>
      </c>
      <c r="AZ22" s="163"/>
      <c r="BA22" s="178">
        <v>-0.81373349699284203</v>
      </c>
      <c r="BB22" s="179">
        <v>0.36195129324396302</v>
      </c>
      <c r="BC22" s="180">
        <v>-0.228241361545481</v>
      </c>
      <c r="BD22" s="163"/>
      <c r="BE22" s="181">
        <v>-3.2026203740216301</v>
      </c>
    </row>
    <row r="23" spans="1:57" x14ac:dyDescent="0.2">
      <c r="A23" s="35" t="s">
        <v>105</v>
      </c>
      <c r="B23" s="3" t="s">
        <v>105</v>
      </c>
      <c r="C23" s="9"/>
      <c r="D23" s="23" t="s">
        <v>16</v>
      </c>
      <c r="E23" s="26" t="s">
        <v>17</v>
      </c>
      <c r="F23" s="3"/>
      <c r="G23" s="182">
        <v>183.556214233308</v>
      </c>
      <c r="H23" s="183">
        <v>183.28068044354799</v>
      </c>
      <c r="I23" s="183">
        <v>192.65498920086301</v>
      </c>
      <c r="J23" s="183">
        <v>182.71752047315701</v>
      </c>
      <c r="K23" s="183">
        <v>170.13650467289699</v>
      </c>
      <c r="L23" s="184">
        <v>182.55175199999999</v>
      </c>
      <c r="M23" s="185"/>
      <c r="N23" s="186">
        <v>192.38886973180001</v>
      </c>
      <c r="O23" s="187">
        <v>191.80514608492399</v>
      </c>
      <c r="P23" s="188">
        <v>192.09943210353401</v>
      </c>
      <c r="Q23" s="185"/>
      <c r="R23" s="189">
        <v>185.808544508137</v>
      </c>
      <c r="S23" s="168"/>
      <c r="T23" s="160">
        <v>1.3678041996117001</v>
      </c>
      <c r="U23" s="161">
        <v>2.71126352446228</v>
      </c>
      <c r="V23" s="161">
        <v>6.0030891514351303</v>
      </c>
      <c r="W23" s="161">
        <v>-2.87193029682749</v>
      </c>
      <c r="X23" s="161">
        <v>-2.1010076211112101</v>
      </c>
      <c r="Y23" s="162">
        <v>0.99098391214550796</v>
      </c>
      <c r="Z23" s="163"/>
      <c r="AA23" s="164">
        <v>-4.7448164469354497</v>
      </c>
      <c r="AB23" s="165">
        <v>-8.0543411567147594</v>
      </c>
      <c r="AC23" s="166">
        <v>-6.4744059822870801</v>
      </c>
      <c r="AD23" s="163"/>
      <c r="AE23" s="167">
        <v>-1.6494645466634399</v>
      </c>
      <c r="AF23" s="29"/>
      <c r="AG23" s="182">
        <v>166.70721924029701</v>
      </c>
      <c r="AH23" s="183">
        <v>179.497806410256</v>
      </c>
      <c r="AI23" s="183">
        <v>190.42078720000001</v>
      </c>
      <c r="AJ23" s="183">
        <v>189.629223809004</v>
      </c>
      <c r="AK23" s="183">
        <v>188.93358435681901</v>
      </c>
      <c r="AL23" s="184">
        <v>184.95720561348</v>
      </c>
      <c r="AM23" s="185"/>
      <c r="AN23" s="186">
        <v>214.784477935382</v>
      </c>
      <c r="AO23" s="187">
        <v>210.432013388781</v>
      </c>
      <c r="AP23" s="188">
        <v>212.640109939533</v>
      </c>
      <c r="AQ23" s="185"/>
      <c r="AR23" s="189">
        <v>194.115882946185</v>
      </c>
      <c r="AS23" s="168"/>
      <c r="AT23" s="160">
        <v>-1.82603812745237</v>
      </c>
      <c r="AU23" s="161">
        <v>0.88485667170899296</v>
      </c>
      <c r="AV23" s="161">
        <v>3.3384658273643799</v>
      </c>
      <c r="AW23" s="161">
        <v>2.6329944041003301</v>
      </c>
      <c r="AX23" s="161">
        <v>5.6262002330293699</v>
      </c>
      <c r="AY23" s="162">
        <v>2.77468005171208</v>
      </c>
      <c r="AZ23" s="163"/>
      <c r="BA23" s="164">
        <v>3.6929128626940502</v>
      </c>
      <c r="BB23" s="165">
        <v>-2.05369725815051</v>
      </c>
      <c r="BC23" s="166">
        <v>0.75510149241982105</v>
      </c>
      <c r="BD23" s="163"/>
      <c r="BE23" s="167">
        <v>2.03534043936402</v>
      </c>
    </row>
    <row r="24" spans="1:57" x14ac:dyDescent="0.2">
      <c r="A24" s="35" t="s">
        <v>43</v>
      </c>
      <c r="B24" s="3" t="str">
        <f t="shared" si="0"/>
        <v>Richmond North/Glen Allen, VA</v>
      </c>
      <c r="C24" s="10"/>
      <c r="D24" s="24" t="s">
        <v>16</v>
      </c>
      <c r="E24" s="27" t="s">
        <v>17</v>
      </c>
      <c r="F24" s="3"/>
      <c r="G24" s="190">
        <v>108.080240219629</v>
      </c>
      <c r="H24" s="185">
        <v>109.631050035236</v>
      </c>
      <c r="I24" s="185">
        <v>114.125501124317</v>
      </c>
      <c r="J24" s="185">
        <v>111.24998067943901</v>
      </c>
      <c r="K24" s="185">
        <v>104.89288760020401</v>
      </c>
      <c r="L24" s="191">
        <v>109.753785938547</v>
      </c>
      <c r="M24" s="185"/>
      <c r="N24" s="192">
        <v>123.286527202627</v>
      </c>
      <c r="O24" s="193">
        <v>127.438573903771</v>
      </c>
      <c r="P24" s="194">
        <v>125.434107955328</v>
      </c>
      <c r="Q24" s="185"/>
      <c r="R24" s="195">
        <v>115.06166989475599</v>
      </c>
      <c r="S24" s="168"/>
      <c r="T24" s="169">
        <v>-1.52617329685852</v>
      </c>
      <c r="U24" s="163">
        <v>-1.41022819816193</v>
      </c>
      <c r="V24" s="163">
        <v>-2.5301648647797799</v>
      </c>
      <c r="W24" s="163">
        <v>-3.5997138119397101</v>
      </c>
      <c r="X24" s="163">
        <v>-3.6278165314609501</v>
      </c>
      <c r="Y24" s="170">
        <v>-2.6558044027813499</v>
      </c>
      <c r="Z24" s="163"/>
      <c r="AA24" s="171">
        <v>-1.27535840795809</v>
      </c>
      <c r="AB24" s="172">
        <v>-1.79565018079006</v>
      </c>
      <c r="AC24" s="173">
        <v>-1.5539589983809701</v>
      </c>
      <c r="AD24" s="163"/>
      <c r="AE24" s="174">
        <v>-2.16443063942019</v>
      </c>
      <c r="AF24" s="30"/>
      <c r="AG24" s="190">
        <v>97.126127566894795</v>
      </c>
      <c r="AH24" s="185">
        <v>107.255825769669</v>
      </c>
      <c r="AI24" s="185">
        <v>112.333456870837</v>
      </c>
      <c r="AJ24" s="185">
        <v>111.153173430227</v>
      </c>
      <c r="AK24" s="185">
        <v>106.066300215129</v>
      </c>
      <c r="AL24" s="191">
        <v>107.52782046492101</v>
      </c>
      <c r="AM24" s="185"/>
      <c r="AN24" s="192">
        <v>124.27130068200501</v>
      </c>
      <c r="AO24" s="193">
        <v>127.92690331849801</v>
      </c>
      <c r="AP24" s="194">
        <v>126.16036741937199</v>
      </c>
      <c r="AQ24" s="185"/>
      <c r="AR24" s="195">
        <v>113.76528812696201</v>
      </c>
      <c r="AS24" s="168"/>
      <c r="AT24" s="169">
        <v>-3.6288509148129902</v>
      </c>
      <c r="AU24" s="163">
        <v>-0.38629418516208403</v>
      </c>
      <c r="AV24" s="163">
        <v>-0.77803983002458299</v>
      </c>
      <c r="AW24" s="163">
        <v>-0.61739116727948196</v>
      </c>
      <c r="AX24" s="163">
        <v>0.33132455321462401</v>
      </c>
      <c r="AY24" s="170">
        <v>-0.81021859813403296</v>
      </c>
      <c r="AZ24" s="163"/>
      <c r="BA24" s="171">
        <v>-1.2071276127981501</v>
      </c>
      <c r="BB24" s="172">
        <v>-2.2604606385821802</v>
      </c>
      <c r="BC24" s="173">
        <v>-1.79857346169997</v>
      </c>
      <c r="BD24" s="163"/>
      <c r="BE24" s="174">
        <v>-1.26734924980349</v>
      </c>
    </row>
    <row r="25" spans="1:57" x14ac:dyDescent="0.2">
      <c r="A25" s="35" t="s">
        <v>44</v>
      </c>
      <c r="B25" s="3" t="str">
        <f t="shared" si="0"/>
        <v>Richmond West/Midlothian, VA</v>
      </c>
      <c r="C25" s="3"/>
      <c r="D25" s="24" t="s">
        <v>16</v>
      </c>
      <c r="E25" s="27" t="s">
        <v>17</v>
      </c>
      <c r="F25" s="3"/>
      <c r="G25" s="190">
        <v>84.970078623391103</v>
      </c>
      <c r="H25" s="185">
        <v>92.883102202436703</v>
      </c>
      <c r="I25" s="185">
        <v>97.676136216688505</v>
      </c>
      <c r="J25" s="185">
        <v>97.038188121660497</v>
      </c>
      <c r="K25" s="185">
        <v>94.901951316872399</v>
      </c>
      <c r="L25" s="191">
        <v>93.952894409825703</v>
      </c>
      <c r="M25" s="185"/>
      <c r="N25" s="192">
        <v>107.887183701447</v>
      </c>
      <c r="O25" s="193">
        <v>111.890721433666</v>
      </c>
      <c r="P25" s="194">
        <v>109.954572246777</v>
      </c>
      <c r="Q25" s="185"/>
      <c r="R25" s="195">
        <v>99.217943834454303</v>
      </c>
      <c r="S25" s="168"/>
      <c r="T25" s="169">
        <v>-2.0369615311673002</v>
      </c>
      <c r="U25" s="163">
        <v>2.77919936838083</v>
      </c>
      <c r="V25" s="163">
        <v>7.3898863834191504</v>
      </c>
      <c r="W25" s="163">
        <v>4.7250069039948102</v>
      </c>
      <c r="X25" s="163">
        <v>1.5425572160609999</v>
      </c>
      <c r="Y25" s="170">
        <v>3.13573661170977</v>
      </c>
      <c r="Z25" s="163"/>
      <c r="AA25" s="171">
        <v>-2.7129173854944302</v>
      </c>
      <c r="AB25" s="172">
        <v>-2.7871892175119699</v>
      </c>
      <c r="AC25" s="173">
        <v>-2.7673313417141898</v>
      </c>
      <c r="AD25" s="163"/>
      <c r="AE25" s="174">
        <v>0.83918170368304301</v>
      </c>
      <c r="AF25" s="30"/>
      <c r="AG25" s="190">
        <v>84.582692054235295</v>
      </c>
      <c r="AH25" s="185">
        <v>89.014293875539096</v>
      </c>
      <c r="AI25" s="185">
        <v>92.002756163601006</v>
      </c>
      <c r="AJ25" s="185">
        <v>92.369916109758705</v>
      </c>
      <c r="AK25" s="185">
        <v>92.722264009922299</v>
      </c>
      <c r="AL25" s="191">
        <v>90.452790113471394</v>
      </c>
      <c r="AM25" s="185"/>
      <c r="AN25" s="192">
        <v>105.595333346168</v>
      </c>
      <c r="AO25" s="193">
        <v>106.85617858767699</v>
      </c>
      <c r="AP25" s="194">
        <v>106.230633627853</v>
      </c>
      <c r="AQ25" s="185"/>
      <c r="AR25" s="195">
        <v>95.698625564112703</v>
      </c>
      <c r="AS25" s="168"/>
      <c r="AT25" s="169">
        <v>3.7617544755136401E-2</v>
      </c>
      <c r="AU25" s="163">
        <v>-0.661245698341558</v>
      </c>
      <c r="AV25" s="163">
        <v>1.5803265082975899</v>
      </c>
      <c r="AW25" s="163">
        <v>1.6177397812310099</v>
      </c>
      <c r="AX25" s="163">
        <v>2.00129447931563</v>
      </c>
      <c r="AY25" s="170">
        <v>1.01141101863089</v>
      </c>
      <c r="AZ25" s="163"/>
      <c r="BA25" s="171">
        <v>-0.47566038557680701</v>
      </c>
      <c r="BB25" s="172">
        <v>-2.7549364604438602</v>
      </c>
      <c r="BC25" s="173">
        <v>-1.7070901293785301</v>
      </c>
      <c r="BD25" s="163"/>
      <c r="BE25" s="174">
        <v>-3.9398331526152998E-2</v>
      </c>
    </row>
    <row r="26" spans="1:57" x14ac:dyDescent="0.2">
      <c r="A26" s="35" t="s">
        <v>45</v>
      </c>
      <c r="B26" s="3" t="str">
        <f t="shared" si="0"/>
        <v>Petersburg/Chester, VA</v>
      </c>
      <c r="C26" s="3"/>
      <c r="D26" s="24" t="s">
        <v>16</v>
      </c>
      <c r="E26" s="27" t="s">
        <v>17</v>
      </c>
      <c r="F26" s="3"/>
      <c r="G26" s="190">
        <v>94.6772477457733</v>
      </c>
      <c r="H26" s="185">
        <v>100.491965417106</v>
      </c>
      <c r="I26" s="185">
        <v>102.694132599341</v>
      </c>
      <c r="J26" s="185">
        <v>102.218034594594</v>
      </c>
      <c r="K26" s="185">
        <v>101.789112503144</v>
      </c>
      <c r="L26" s="191">
        <v>100.61367558225299</v>
      </c>
      <c r="M26" s="185"/>
      <c r="N26" s="192">
        <v>109.57252109065401</v>
      </c>
      <c r="O26" s="193">
        <v>108.699110187409</v>
      </c>
      <c r="P26" s="194">
        <v>109.142480137229</v>
      </c>
      <c r="Q26" s="185"/>
      <c r="R26" s="195">
        <v>103.24186941052</v>
      </c>
      <c r="S26" s="168"/>
      <c r="T26" s="169">
        <v>2.62863024749289</v>
      </c>
      <c r="U26" s="163">
        <v>2.6114405413802699</v>
      </c>
      <c r="V26" s="163">
        <v>4.0143866857505399</v>
      </c>
      <c r="W26" s="163">
        <v>2.7628825203395602</v>
      </c>
      <c r="X26" s="163">
        <v>2.18434333905196</v>
      </c>
      <c r="Y26" s="170">
        <v>2.8740304459009498</v>
      </c>
      <c r="Z26" s="163"/>
      <c r="AA26" s="171">
        <v>5.9898084002326302</v>
      </c>
      <c r="AB26" s="172">
        <v>6.1821494229428797</v>
      </c>
      <c r="AC26" s="173">
        <v>6.0993008912215902</v>
      </c>
      <c r="AD26" s="163"/>
      <c r="AE26" s="174">
        <v>4.0217859170616101</v>
      </c>
      <c r="AF26" s="30"/>
      <c r="AG26" s="190">
        <v>92.744564012789695</v>
      </c>
      <c r="AH26" s="185">
        <v>99.240836396936302</v>
      </c>
      <c r="AI26" s="185">
        <v>100.562907592497</v>
      </c>
      <c r="AJ26" s="185">
        <v>99.994854603975995</v>
      </c>
      <c r="AK26" s="185">
        <v>97.953336257044697</v>
      </c>
      <c r="AL26" s="191">
        <v>98.318294086722602</v>
      </c>
      <c r="AM26" s="185"/>
      <c r="AN26" s="192">
        <v>101.854225514533</v>
      </c>
      <c r="AO26" s="193">
        <v>102.421921235521</v>
      </c>
      <c r="AP26" s="194">
        <v>102.135799403147</v>
      </c>
      <c r="AQ26" s="185"/>
      <c r="AR26" s="195">
        <v>99.449793330558293</v>
      </c>
      <c r="AS26" s="168"/>
      <c r="AT26" s="169">
        <v>2.0701411577520101</v>
      </c>
      <c r="AU26" s="163">
        <v>4.2198826525679003</v>
      </c>
      <c r="AV26" s="163">
        <v>3.2546354008690201</v>
      </c>
      <c r="AW26" s="163">
        <v>2.5348968350840102</v>
      </c>
      <c r="AX26" s="163">
        <v>1.4290570007577801</v>
      </c>
      <c r="AY26" s="170">
        <v>2.7575701193602198</v>
      </c>
      <c r="AZ26" s="163"/>
      <c r="BA26" s="171">
        <v>-0.71918175870010204</v>
      </c>
      <c r="BB26" s="172">
        <v>0.21095038997298099</v>
      </c>
      <c r="BC26" s="173">
        <v>-0.25472999110661398</v>
      </c>
      <c r="BD26" s="163"/>
      <c r="BE26" s="174">
        <v>1.83750967677155</v>
      </c>
    </row>
    <row r="27" spans="1:57" x14ac:dyDescent="0.2">
      <c r="A27" s="35" t="s">
        <v>93</v>
      </c>
      <c r="B27" s="3" t="s">
        <v>70</v>
      </c>
      <c r="C27" s="3"/>
      <c r="D27" s="24" t="s">
        <v>16</v>
      </c>
      <c r="E27" s="27" t="s">
        <v>17</v>
      </c>
      <c r="F27" s="3"/>
      <c r="G27" s="190">
        <v>101.089527455121</v>
      </c>
      <c r="H27" s="185">
        <v>105.85321095334599</v>
      </c>
      <c r="I27" s="185">
        <v>107.33280590323101</v>
      </c>
      <c r="J27" s="185">
        <v>114.039810466286</v>
      </c>
      <c r="K27" s="185">
        <v>140.13118518518499</v>
      </c>
      <c r="L27" s="191">
        <v>115.565004549245</v>
      </c>
      <c r="M27" s="185"/>
      <c r="N27" s="192">
        <v>169.97190991237599</v>
      </c>
      <c r="O27" s="193">
        <v>156.49229685959699</v>
      </c>
      <c r="P27" s="194">
        <v>163.327082957306</v>
      </c>
      <c r="Q27" s="185"/>
      <c r="R27" s="195">
        <v>132.43509109187599</v>
      </c>
      <c r="S27" s="168"/>
      <c r="T27" s="169">
        <v>0.13381812645957</v>
      </c>
      <c r="U27" s="163">
        <v>-3.2684681167028602</v>
      </c>
      <c r="V27" s="163">
        <v>-7.5856971601641296</v>
      </c>
      <c r="W27" s="163">
        <v>9.2037228496872403E-2</v>
      </c>
      <c r="X27" s="163">
        <v>19.136161699817201</v>
      </c>
      <c r="Y27" s="170">
        <v>2.79450731928707</v>
      </c>
      <c r="Z27" s="163"/>
      <c r="AA27" s="171">
        <v>19.906568512580399</v>
      </c>
      <c r="AB27" s="172">
        <v>10.578120691529501</v>
      </c>
      <c r="AC27" s="173">
        <v>15.3134279537647</v>
      </c>
      <c r="AD27" s="163"/>
      <c r="AE27" s="174">
        <v>8.6470429530586603</v>
      </c>
      <c r="AF27" s="30"/>
      <c r="AG27" s="190">
        <v>101.38653267254</v>
      </c>
      <c r="AH27" s="185">
        <v>105.895737226975</v>
      </c>
      <c r="AI27" s="185">
        <v>107.58446771765099</v>
      </c>
      <c r="AJ27" s="185">
        <v>114.098794238172</v>
      </c>
      <c r="AK27" s="185">
        <v>122.344263848396</v>
      </c>
      <c r="AL27" s="191">
        <v>110.985175250624</v>
      </c>
      <c r="AM27" s="185"/>
      <c r="AN27" s="192">
        <v>146.30167846425999</v>
      </c>
      <c r="AO27" s="193">
        <v>141.19246661926201</v>
      </c>
      <c r="AP27" s="194">
        <v>143.78092948468</v>
      </c>
      <c r="AQ27" s="185"/>
      <c r="AR27" s="195">
        <v>121.59211270801801</v>
      </c>
      <c r="AS27" s="168"/>
      <c r="AT27" s="169">
        <v>1.9355440385310301</v>
      </c>
      <c r="AU27" s="163">
        <v>2.9609696783905801</v>
      </c>
      <c r="AV27" s="163">
        <v>2.1104647577544902</v>
      </c>
      <c r="AW27" s="163">
        <v>5.6905844348275902</v>
      </c>
      <c r="AX27" s="163">
        <v>5.7985830984408304</v>
      </c>
      <c r="AY27" s="170">
        <v>3.94556229311514</v>
      </c>
      <c r="AZ27" s="163"/>
      <c r="BA27" s="171">
        <v>4.9035231200618004</v>
      </c>
      <c r="BB27" s="172">
        <v>2.7735126213177299</v>
      </c>
      <c r="BC27" s="173">
        <v>3.8590734466999002</v>
      </c>
      <c r="BD27" s="163"/>
      <c r="BE27" s="174">
        <v>3.9759325345616698</v>
      </c>
    </row>
    <row r="28" spans="1:57" x14ac:dyDescent="0.2">
      <c r="A28" s="35" t="s">
        <v>47</v>
      </c>
      <c r="B28" s="3" t="str">
        <f t="shared" si="0"/>
        <v>Roanoke, VA</v>
      </c>
      <c r="C28" s="3"/>
      <c r="D28" s="24" t="s">
        <v>16</v>
      </c>
      <c r="E28" s="27" t="s">
        <v>17</v>
      </c>
      <c r="F28" s="3"/>
      <c r="G28" s="190">
        <v>98.374620660094195</v>
      </c>
      <c r="H28" s="185">
        <v>110.638746167995</v>
      </c>
      <c r="I28" s="185">
        <v>122.979702272133</v>
      </c>
      <c r="J28" s="185">
        <v>149.024079118028</v>
      </c>
      <c r="K28" s="185">
        <v>191.90372075033801</v>
      </c>
      <c r="L28" s="191">
        <v>142.70955673482101</v>
      </c>
      <c r="M28" s="185"/>
      <c r="N28" s="192">
        <v>199.837850412249</v>
      </c>
      <c r="O28" s="193">
        <v>158.29693427336801</v>
      </c>
      <c r="P28" s="194">
        <v>180.592733115583</v>
      </c>
      <c r="Q28" s="185"/>
      <c r="R28" s="195">
        <v>155.23216843131701</v>
      </c>
      <c r="S28" s="168"/>
      <c r="T28" s="169">
        <v>-0.33818963465091501</v>
      </c>
      <c r="U28" s="163">
        <v>-1.34704188341855</v>
      </c>
      <c r="V28" s="163">
        <v>5.4216688167196097</v>
      </c>
      <c r="W28" s="163">
        <v>34.000718037734799</v>
      </c>
      <c r="X28" s="163">
        <v>70.983062997425804</v>
      </c>
      <c r="Y28" s="170">
        <v>28.443177848848599</v>
      </c>
      <c r="Z28" s="163"/>
      <c r="AA28" s="171">
        <v>64.262202302195206</v>
      </c>
      <c r="AB28" s="172">
        <v>27.197402773101899</v>
      </c>
      <c r="AC28" s="173">
        <v>46.700654924677103</v>
      </c>
      <c r="AD28" s="163"/>
      <c r="AE28" s="174">
        <v>35.232784449694698</v>
      </c>
      <c r="AF28" s="30"/>
      <c r="AG28" s="190">
        <v>100.550149677166</v>
      </c>
      <c r="AH28" s="185">
        <v>107.559306300781</v>
      </c>
      <c r="AI28" s="185">
        <v>116.83471945671501</v>
      </c>
      <c r="AJ28" s="185">
        <v>144.42430095930001</v>
      </c>
      <c r="AK28" s="185">
        <v>143.973359248848</v>
      </c>
      <c r="AL28" s="191">
        <v>125.79907355749999</v>
      </c>
      <c r="AM28" s="185"/>
      <c r="AN28" s="192">
        <v>153.77233109096201</v>
      </c>
      <c r="AO28" s="193">
        <v>133.57954356048401</v>
      </c>
      <c r="AP28" s="194">
        <v>144.13792438979601</v>
      </c>
      <c r="AQ28" s="185"/>
      <c r="AR28" s="195">
        <v>131.48398342609499</v>
      </c>
      <c r="AS28" s="168"/>
      <c r="AT28" s="169">
        <v>1.539408642013</v>
      </c>
      <c r="AU28" s="163">
        <v>-1.3758502790401299</v>
      </c>
      <c r="AV28" s="163">
        <v>2.33955545813243</v>
      </c>
      <c r="AW28" s="163">
        <v>18.2540002720202</v>
      </c>
      <c r="AX28" s="163">
        <v>7.1623380319894103</v>
      </c>
      <c r="AY28" s="170">
        <v>7.2778435733176101</v>
      </c>
      <c r="AZ28" s="163"/>
      <c r="BA28" s="171">
        <v>8.9472651007100303</v>
      </c>
      <c r="BB28" s="172">
        <v>2.3459173212121098</v>
      </c>
      <c r="BC28" s="173">
        <v>6.0396921419503604</v>
      </c>
      <c r="BD28" s="163"/>
      <c r="BE28" s="174">
        <v>6.9547376909240803</v>
      </c>
    </row>
    <row r="29" spans="1:57" x14ac:dyDescent="0.2">
      <c r="A29" s="35" t="s">
        <v>48</v>
      </c>
      <c r="B29" s="3" t="str">
        <f t="shared" si="0"/>
        <v>Charlottesville, VA</v>
      </c>
      <c r="C29" s="3"/>
      <c r="D29" s="24" t="s">
        <v>16</v>
      </c>
      <c r="E29" s="27" t="s">
        <v>17</v>
      </c>
      <c r="F29" s="3"/>
      <c r="G29" s="190">
        <v>140.18704610950999</v>
      </c>
      <c r="H29" s="185">
        <v>143.502856112513</v>
      </c>
      <c r="I29" s="185">
        <v>151.709358974358</v>
      </c>
      <c r="J29" s="185">
        <v>162.11419943378399</v>
      </c>
      <c r="K29" s="185">
        <v>262.30624262847499</v>
      </c>
      <c r="L29" s="191">
        <v>177.68233176197299</v>
      </c>
      <c r="M29" s="185"/>
      <c r="N29" s="192">
        <v>482.45476210979501</v>
      </c>
      <c r="O29" s="193">
        <v>494.47459181532003</v>
      </c>
      <c r="P29" s="194">
        <v>488.54131774707702</v>
      </c>
      <c r="Q29" s="185"/>
      <c r="R29" s="195">
        <v>299.32673888634702</v>
      </c>
      <c r="S29" s="168"/>
      <c r="T29" s="169">
        <v>-2.7905798694788402</v>
      </c>
      <c r="U29" s="163">
        <v>-3.0635896575683899E-2</v>
      </c>
      <c r="V29" s="163">
        <v>3.6287857069846301</v>
      </c>
      <c r="W29" s="163">
        <v>6.4600525104698496</v>
      </c>
      <c r="X29" s="163">
        <v>12.536128203178601</v>
      </c>
      <c r="Y29" s="170">
        <v>5.27721512945811</v>
      </c>
      <c r="Z29" s="163"/>
      <c r="AA29" s="171">
        <v>2.3389376490468599</v>
      </c>
      <c r="AB29" s="172">
        <v>3.1635913419100201</v>
      </c>
      <c r="AC29" s="173">
        <v>2.7595911906072601</v>
      </c>
      <c r="AD29" s="163"/>
      <c r="AE29" s="174">
        <v>5.51358569059445</v>
      </c>
      <c r="AF29" s="30"/>
      <c r="AG29" s="190">
        <v>146.50600886449899</v>
      </c>
      <c r="AH29" s="185">
        <v>150.060481897627</v>
      </c>
      <c r="AI29" s="185">
        <v>152.701845719517</v>
      </c>
      <c r="AJ29" s="185">
        <v>155.076941380873</v>
      </c>
      <c r="AK29" s="185">
        <v>192.92072934434</v>
      </c>
      <c r="AL29" s="191">
        <v>161.19064360238099</v>
      </c>
      <c r="AM29" s="185"/>
      <c r="AN29" s="192">
        <v>304.40719181962299</v>
      </c>
      <c r="AO29" s="193">
        <v>311.826183733177</v>
      </c>
      <c r="AP29" s="194">
        <v>308.05668153819499</v>
      </c>
      <c r="AQ29" s="185"/>
      <c r="AR29" s="195">
        <v>213.666319702984</v>
      </c>
      <c r="AS29" s="168"/>
      <c r="AT29" s="169">
        <v>-2.6455917559736801</v>
      </c>
      <c r="AU29" s="163">
        <v>2.45517124760867</v>
      </c>
      <c r="AV29" s="163">
        <v>2.40309620326502</v>
      </c>
      <c r="AW29" s="163">
        <v>-0.99060744796685696</v>
      </c>
      <c r="AX29" s="163">
        <v>1.53255723635297</v>
      </c>
      <c r="AY29" s="170">
        <v>0.75361451906218502</v>
      </c>
      <c r="AZ29" s="163"/>
      <c r="BA29" s="171">
        <v>-2.06644571770273</v>
      </c>
      <c r="BB29" s="172">
        <v>-0.98605385985282401</v>
      </c>
      <c r="BC29" s="173">
        <v>-1.5367363394020399</v>
      </c>
      <c r="BD29" s="163"/>
      <c r="BE29" s="174">
        <v>0.84084884335341403</v>
      </c>
    </row>
    <row r="30" spans="1:57" x14ac:dyDescent="0.2">
      <c r="A30" s="21" t="s">
        <v>49</v>
      </c>
      <c r="B30" t="s">
        <v>72</v>
      </c>
      <c r="C30" s="3"/>
      <c r="D30" s="24" t="s">
        <v>16</v>
      </c>
      <c r="E30" s="27" t="s">
        <v>17</v>
      </c>
      <c r="F30" s="3"/>
      <c r="G30" s="190">
        <v>104.07973784977899</v>
      </c>
      <c r="H30" s="185">
        <v>113.53611858055901</v>
      </c>
      <c r="I30" s="185">
        <v>115.991188955285</v>
      </c>
      <c r="J30" s="185">
        <v>113.80860848085599</v>
      </c>
      <c r="K30" s="185">
        <v>114.34026095820499</v>
      </c>
      <c r="L30" s="191">
        <v>112.87433563952401</v>
      </c>
      <c r="M30" s="185"/>
      <c r="N30" s="192">
        <v>125.009345364472</v>
      </c>
      <c r="O30" s="193">
        <v>126.231457142857</v>
      </c>
      <c r="P30" s="194">
        <v>125.617577319587</v>
      </c>
      <c r="Q30" s="185"/>
      <c r="R30" s="195">
        <v>117.11655325443699</v>
      </c>
      <c r="S30" s="168"/>
      <c r="T30" s="169">
        <v>11.3010436784928</v>
      </c>
      <c r="U30" s="163">
        <v>8.3369339845308694</v>
      </c>
      <c r="V30" s="163">
        <v>7.3204715335974804</v>
      </c>
      <c r="W30" s="163">
        <v>8.4766237905842807</v>
      </c>
      <c r="X30" s="163">
        <v>12.850831782517</v>
      </c>
      <c r="Y30" s="170">
        <v>9.3667058392907503</v>
      </c>
      <c r="Z30" s="163"/>
      <c r="AA30" s="171">
        <v>9.1022080705844708</v>
      </c>
      <c r="AB30" s="172">
        <v>9.9191310050295503</v>
      </c>
      <c r="AC30" s="173">
        <v>9.5060944554653499</v>
      </c>
      <c r="AD30" s="163"/>
      <c r="AE30" s="174">
        <v>9.6885785273422496</v>
      </c>
      <c r="AF30" s="30"/>
      <c r="AG30" s="190">
        <v>102.93397103154101</v>
      </c>
      <c r="AH30" s="185">
        <v>112.276157407407</v>
      </c>
      <c r="AI30" s="185">
        <v>114.797334440523</v>
      </c>
      <c r="AJ30" s="185">
        <v>114.61795933188</v>
      </c>
      <c r="AK30" s="185">
        <v>112.626451901801</v>
      </c>
      <c r="AL30" s="191">
        <v>111.976456202207</v>
      </c>
      <c r="AM30" s="185"/>
      <c r="AN30" s="192">
        <v>125.12265104985001</v>
      </c>
      <c r="AO30" s="193">
        <v>123.98215931566401</v>
      </c>
      <c r="AP30" s="194">
        <v>124.563180197443</v>
      </c>
      <c r="AQ30" s="185"/>
      <c r="AR30" s="195">
        <v>115.95939248104099</v>
      </c>
      <c r="AS30" s="168"/>
      <c r="AT30" s="169">
        <v>8.3717902790155598</v>
      </c>
      <c r="AU30" s="163">
        <v>7.9229433189170102</v>
      </c>
      <c r="AV30" s="163">
        <v>6.9790349157946903</v>
      </c>
      <c r="AW30" s="163">
        <v>7.6399596335560096</v>
      </c>
      <c r="AX30" s="163">
        <v>8.1525906709915699</v>
      </c>
      <c r="AY30" s="170">
        <v>7.68168300326401</v>
      </c>
      <c r="AZ30" s="163"/>
      <c r="BA30" s="171">
        <v>7.96188357621444</v>
      </c>
      <c r="BB30" s="172">
        <v>9.15702351501732</v>
      </c>
      <c r="BC30" s="173">
        <v>8.5361436942902706</v>
      </c>
      <c r="BD30" s="163"/>
      <c r="BE30" s="174">
        <v>8.0951206805756808</v>
      </c>
    </row>
    <row r="31" spans="1:57" x14ac:dyDescent="0.2">
      <c r="A31" s="21" t="s">
        <v>50</v>
      </c>
      <c r="B31" s="3" t="str">
        <f t="shared" si="0"/>
        <v>Staunton &amp; Harrisonburg, VA</v>
      </c>
      <c r="C31" s="3"/>
      <c r="D31" s="24" t="s">
        <v>16</v>
      </c>
      <c r="E31" s="27" t="s">
        <v>17</v>
      </c>
      <c r="F31" s="3"/>
      <c r="G31" s="190">
        <v>91.741473817567496</v>
      </c>
      <c r="H31" s="185">
        <v>95.408246221662395</v>
      </c>
      <c r="I31" s="185">
        <v>100.50686981402001</v>
      </c>
      <c r="J31" s="185">
        <v>111.220310763011</v>
      </c>
      <c r="K31" s="185">
        <v>172.97999326901501</v>
      </c>
      <c r="L31" s="191">
        <v>119.32586971467801</v>
      </c>
      <c r="M31" s="185"/>
      <c r="N31" s="192">
        <v>225.01376980982499</v>
      </c>
      <c r="O31" s="193">
        <v>200.441527135044</v>
      </c>
      <c r="P31" s="194">
        <v>213.09615690675301</v>
      </c>
      <c r="Q31" s="185"/>
      <c r="R31" s="195">
        <v>153.04821910771901</v>
      </c>
      <c r="S31" s="168"/>
      <c r="T31" s="169">
        <v>-4.5481683281856302</v>
      </c>
      <c r="U31" s="163">
        <v>-2.5716097014946699</v>
      </c>
      <c r="V31" s="163">
        <v>2.06400898489815</v>
      </c>
      <c r="W31" s="163">
        <v>6.0594070500662003</v>
      </c>
      <c r="X31" s="163">
        <v>70.133666988049796</v>
      </c>
      <c r="Y31" s="170">
        <v>19.126071124773201</v>
      </c>
      <c r="Z31" s="163"/>
      <c r="AA31" s="171">
        <v>68.075190085257901</v>
      </c>
      <c r="AB31" s="172">
        <v>43.186951495699198</v>
      </c>
      <c r="AC31" s="173">
        <v>55.503408786961501</v>
      </c>
      <c r="AD31" s="163"/>
      <c r="AE31" s="174">
        <v>35.359661035271898</v>
      </c>
      <c r="AF31" s="30"/>
      <c r="AG31" s="190">
        <v>92.402192737430099</v>
      </c>
      <c r="AH31" s="185">
        <v>95.657926867545498</v>
      </c>
      <c r="AI31" s="185">
        <v>99.608799562682194</v>
      </c>
      <c r="AJ31" s="185">
        <v>105.441041584158</v>
      </c>
      <c r="AK31" s="185">
        <v>125.175388581248</v>
      </c>
      <c r="AL31" s="191">
        <v>105.064651887927</v>
      </c>
      <c r="AM31" s="185"/>
      <c r="AN31" s="192">
        <v>154.10369875862</v>
      </c>
      <c r="AO31" s="193">
        <v>145.70981718898301</v>
      </c>
      <c r="AP31" s="194">
        <v>150.06000457495699</v>
      </c>
      <c r="AQ31" s="185"/>
      <c r="AR31" s="195">
        <v>120.443773382068</v>
      </c>
      <c r="AS31" s="168"/>
      <c r="AT31" s="169">
        <v>-0.49451804292068002</v>
      </c>
      <c r="AU31" s="163">
        <v>-0.60521902105390601</v>
      </c>
      <c r="AV31" s="163">
        <v>3.1080315087709298</v>
      </c>
      <c r="AW31" s="163">
        <v>2.3789692892452998</v>
      </c>
      <c r="AX31" s="163">
        <v>0.38169050464813797</v>
      </c>
      <c r="AY31" s="170">
        <v>1.11023857103556</v>
      </c>
      <c r="AZ31" s="163"/>
      <c r="BA31" s="171">
        <v>5.9525416877536603</v>
      </c>
      <c r="BB31" s="172">
        <v>5.4880550199771196</v>
      </c>
      <c r="BC31" s="173">
        <v>5.7854402053487197</v>
      </c>
      <c r="BD31" s="163"/>
      <c r="BE31" s="174">
        <v>3.0730862847710498</v>
      </c>
    </row>
    <row r="32" spans="1:57" x14ac:dyDescent="0.2">
      <c r="A32" s="21" t="s">
        <v>51</v>
      </c>
      <c r="B32" s="3" t="str">
        <f t="shared" si="0"/>
        <v>Blacksburg &amp; Wytheville, VA</v>
      </c>
      <c r="C32" s="3"/>
      <c r="D32" s="24" t="s">
        <v>16</v>
      </c>
      <c r="E32" s="27" t="s">
        <v>17</v>
      </c>
      <c r="F32" s="3"/>
      <c r="G32" s="190">
        <v>100.270745310957</v>
      </c>
      <c r="H32" s="185">
        <v>109.933794128576</v>
      </c>
      <c r="I32" s="185">
        <v>132.69794821369999</v>
      </c>
      <c r="J32" s="185">
        <v>186.70036512261501</v>
      </c>
      <c r="K32" s="185">
        <v>312.11432138728298</v>
      </c>
      <c r="L32" s="191">
        <v>186.44462285098001</v>
      </c>
      <c r="M32" s="185"/>
      <c r="N32" s="192">
        <v>320.87318326512002</v>
      </c>
      <c r="O32" s="193">
        <v>262.24774025974</v>
      </c>
      <c r="P32" s="194">
        <v>293.50800921435399</v>
      </c>
      <c r="Q32" s="185"/>
      <c r="R32" s="195">
        <v>223.221883719961</v>
      </c>
      <c r="S32" s="168"/>
      <c r="T32" s="169">
        <v>0.98965694853033004</v>
      </c>
      <c r="U32" s="163">
        <v>11.2641875482466</v>
      </c>
      <c r="V32" s="163">
        <v>29.9017997608582</v>
      </c>
      <c r="W32" s="163">
        <v>82.961032241252894</v>
      </c>
      <c r="X32" s="163">
        <v>195.353226262856</v>
      </c>
      <c r="Y32" s="170">
        <v>83.161212420864999</v>
      </c>
      <c r="Z32" s="163"/>
      <c r="AA32" s="171">
        <v>149.622618105416</v>
      </c>
      <c r="AB32" s="172">
        <v>104.059398417476</v>
      </c>
      <c r="AC32" s="173">
        <v>128.35882093747401</v>
      </c>
      <c r="AD32" s="163"/>
      <c r="AE32" s="174">
        <v>102.509156357861</v>
      </c>
      <c r="AF32" s="30"/>
      <c r="AG32" s="190">
        <v>98.801030565640005</v>
      </c>
      <c r="AH32" s="185">
        <v>103.569544747081</v>
      </c>
      <c r="AI32" s="185">
        <v>118.12194230269399</v>
      </c>
      <c r="AJ32" s="185">
        <v>155.898599379106</v>
      </c>
      <c r="AK32" s="185">
        <v>178.19914170103399</v>
      </c>
      <c r="AL32" s="191">
        <v>135.308200792093</v>
      </c>
      <c r="AM32" s="185"/>
      <c r="AN32" s="192">
        <v>193.47252939948501</v>
      </c>
      <c r="AO32" s="193">
        <v>169.24533826717499</v>
      </c>
      <c r="AP32" s="194">
        <v>181.79287191869599</v>
      </c>
      <c r="AQ32" s="185"/>
      <c r="AR32" s="195">
        <v>150.51662241192199</v>
      </c>
      <c r="AS32" s="168"/>
      <c r="AT32" s="169">
        <v>1.52325622519379</v>
      </c>
      <c r="AU32" s="163">
        <v>3.5387657155424601</v>
      </c>
      <c r="AV32" s="163">
        <v>5.8091020264017397</v>
      </c>
      <c r="AW32" s="163">
        <v>17.084327453650701</v>
      </c>
      <c r="AX32" s="163">
        <v>10.812231466199201</v>
      </c>
      <c r="AY32" s="170">
        <v>9.8120997567572505</v>
      </c>
      <c r="AZ32" s="163"/>
      <c r="BA32" s="171">
        <v>6.9440837370303301</v>
      </c>
      <c r="BB32" s="172">
        <v>3.8973096044144699</v>
      </c>
      <c r="BC32" s="173">
        <v>5.5101290803083804</v>
      </c>
      <c r="BD32" s="163"/>
      <c r="BE32" s="174">
        <v>8.3078846602120606</v>
      </c>
    </row>
    <row r="33" spans="1:64" x14ac:dyDescent="0.2">
      <c r="A33" s="21" t="s">
        <v>52</v>
      </c>
      <c r="B33" s="3" t="str">
        <f t="shared" si="0"/>
        <v>Lynchburg, VA</v>
      </c>
      <c r="C33" s="3"/>
      <c r="D33" s="24" t="s">
        <v>16</v>
      </c>
      <c r="E33" s="27" t="s">
        <v>17</v>
      </c>
      <c r="F33" s="3"/>
      <c r="G33" s="190">
        <v>107.21287471175999</v>
      </c>
      <c r="H33" s="185">
        <v>116.65860215053701</v>
      </c>
      <c r="I33" s="185">
        <v>121.76459907834101</v>
      </c>
      <c r="J33" s="185">
        <v>128.45317886178799</v>
      </c>
      <c r="K33" s="185">
        <v>144.598468137254</v>
      </c>
      <c r="L33" s="191">
        <v>126.05430217794699</v>
      </c>
      <c r="M33" s="185"/>
      <c r="N33" s="192">
        <v>164.77927501970001</v>
      </c>
      <c r="O33" s="193">
        <v>159.742096638655</v>
      </c>
      <c r="P33" s="194">
        <v>162.341600244001</v>
      </c>
      <c r="Q33" s="185"/>
      <c r="R33" s="195">
        <v>137.828461436959</v>
      </c>
      <c r="S33" s="168"/>
      <c r="T33" s="169">
        <v>-5.8563172511651196</v>
      </c>
      <c r="U33" s="163">
        <v>9.8499816845932706</v>
      </c>
      <c r="V33" s="163">
        <v>11.815470770438299</v>
      </c>
      <c r="W33" s="163">
        <v>3.7931751006500898</v>
      </c>
      <c r="X33" s="163">
        <v>8.8686556819671107</v>
      </c>
      <c r="Y33" s="170">
        <v>6.8848091812397501</v>
      </c>
      <c r="Z33" s="163"/>
      <c r="AA33" s="171">
        <v>0.20397251792107299</v>
      </c>
      <c r="AB33" s="172">
        <v>-0.12779560693967801</v>
      </c>
      <c r="AC33" s="173">
        <v>4.5962061651505702E-2</v>
      </c>
      <c r="AD33" s="163"/>
      <c r="AE33" s="174">
        <v>5.1905096395226797</v>
      </c>
      <c r="AF33" s="30"/>
      <c r="AG33" s="190">
        <v>101.75737695425499</v>
      </c>
      <c r="AH33" s="185">
        <v>110.86966354633</v>
      </c>
      <c r="AI33" s="185">
        <v>117.874815037232</v>
      </c>
      <c r="AJ33" s="185">
        <v>144.790581036383</v>
      </c>
      <c r="AK33" s="185">
        <v>193.63123081981499</v>
      </c>
      <c r="AL33" s="191">
        <v>138.35465013308701</v>
      </c>
      <c r="AM33" s="185"/>
      <c r="AN33" s="192">
        <v>213.54132296861201</v>
      </c>
      <c r="AO33" s="193">
        <v>173.421265863976</v>
      </c>
      <c r="AP33" s="194">
        <v>194.521123110151</v>
      </c>
      <c r="AQ33" s="185"/>
      <c r="AR33" s="195">
        <v>157.01921887282501</v>
      </c>
      <c r="AS33" s="168"/>
      <c r="AT33" s="169">
        <v>-3.5161242650457298</v>
      </c>
      <c r="AU33" s="163">
        <v>1.50051748851266</v>
      </c>
      <c r="AV33" s="163">
        <v>4.8004550157954098</v>
      </c>
      <c r="AW33" s="163">
        <v>3.30130558325193</v>
      </c>
      <c r="AX33" s="163">
        <v>8.3731707827604804</v>
      </c>
      <c r="AY33" s="170">
        <v>4.5614425975113102</v>
      </c>
      <c r="AZ33" s="163"/>
      <c r="BA33" s="171">
        <v>4.10627392532942</v>
      </c>
      <c r="BB33" s="172">
        <v>1.7330741731650201</v>
      </c>
      <c r="BC33" s="173">
        <v>3.14136715936703</v>
      </c>
      <c r="BD33" s="163"/>
      <c r="BE33" s="174">
        <v>4.4879264267853296</v>
      </c>
    </row>
    <row r="34" spans="1:64" x14ac:dyDescent="0.2">
      <c r="A34" s="21" t="s">
        <v>73</v>
      </c>
      <c r="B34" s="3" t="str">
        <f t="shared" si="0"/>
        <v>Central Virginia</v>
      </c>
      <c r="C34" s="3"/>
      <c r="D34" s="24" t="s">
        <v>16</v>
      </c>
      <c r="E34" s="27" t="s">
        <v>17</v>
      </c>
      <c r="F34" s="3"/>
      <c r="G34" s="190">
        <v>112.16636618141</v>
      </c>
      <c r="H34" s="185">
        <v>117.661409733876</v>
      </c>
      <c r="I34" s="185">
        <v>123.28555779334501</v>
      </c>
      <c r="J34" s="185">
        <v>122.89081530782001</v>
      </c>
      <c r="K34" s="185">
        <v>139.69274373978101</v>
      </c>
      <c r="L34" s="191">
        <v>124.00008999530201</v>
      </c>
      <c r="M34" s="185"/>
      <c r="N34" s="192">
        <v>192.72879901419799</v>
      </c>
      <c r="O34" s="193">
        <v>195.07383939957001</v>
      </c>
      <c r="P34" s="194">
        <v>193.906920725568</v>
      </c>
      <c r="Q34" s="185"/>
      <c r="R34" s="195">
        <v>147.70972964248199</v>
      </c>
      <c r="S34" s="168"/>
      <c r="T34" s="169">
        <v>-1.5543525144897301</v>
      </c>
      <c r="U34" s="163">
        <v>0.69039184901931305</v>
      </c>
      <c r="V34" s="163">
        <v>2.3550563876660902</v>
      </c>
      <c r="W34" s="163">
        <v>-3.6610716815139201E-2</v>
      </c>
      <c r="X34" s="163">
        <v>3.7102589057517701</v>
      </c>
      <c r="Y34" s="170">
        <v>1.3265826801290299</v>
      </c>
      <c r="Z34" s="163"/>
      <c r="AA34" s="171">
        <v>-0.62024548351906905</v>
      </c>
      <c r="AB34" s="172">
        <v>-0.76342391622650196</v>
      </c>
      <c r="AC34" s="173">
        <v>-0.69990954150073503</v>
      </c>
      <c r="AD34" s="163"/>
      <c r="AE34" s="174">
        <v>1.1213643378810101</v>
      </c>
      <c r="AF34" s="30"/>
      <c r="AG34" s="190">
        <v>108.21112084841501</v>
      </c>
      <c r="AH34" s="185">
        <v>117.01856350117799</v>
      </c>
      <c r="AI34" s="185">
        <v>122.00681177751601</v>
      </c>
      <c r="AJ34" s="185">
        <v>124.265247441287</v>
      </c>
      <c r="AK34" s="185">
        <v>134.80766246352101</v>
      </c>
      <c r="AL34" s="191">
        <v>122.251426820433</v>
      </c>
      <c r="AM34" s="185"/>
      <c r="AN34" s="192">
        <v>167.10467288449701</v>
      </c>
      <c r="AO34" s="193">
        <v>163.21743591990099</v>
      </c>
      <c r="AP34" s="194">
        <v>165.16402046073</v>
      </c>
      <c r="AQ34" s="185"/>
      <c r="AR34" s="195">
        <v>136.33960505468701</v>
      </c>
      <c r="AS34" s="168"/>
      <c r="AT34" s="169">
        <v>-2.2055739418336602</v>
      </c>
      <c r="AU34" s="163">
        <v>0.70898194235437495</v>
      </c>
      <c r="AV34" s="163">
        <v>1.41574763844069</v>
      </c>
      <c r="AW34" s="163">
        <v>0.36849328859774799</v>
      </c>
      <c r="AX34" s="163">
        <v>2.0967653875361298</v>
      </c>
      <c r="AY34" s="170">
        <v>0.80995170751175605</v>
      </c>
      <c r="AZ34" s="163"/>
      <c r="BA34" s="171">
        <v>-0.51360914778146005</v>
      </c>
      <c r="BB34" s="172">
        <v>-1.20530449304235</v>
      </c>
      <c r="BC34" s="173">
        <v>-0.84257506464343002</v>
      </c>
      <c r="BD34" s="163"/>
      <c r="BE34" s="174">
        <v>0.26199469665969899</v>
      </c>
    </row>
    <row r="35" spans="1:64" x14ac:dyDescent="0.2">
      <c r="A35" s="21" t="s">
        <v>74</v>
      </c>
      <c r="B35" s="3" t="str">
        <f t="shared" si="0"/>
        <v>Chesapeake Bay</v>
      </c>
      <c r="C35" s="3"/>
      <c r="D35" s="24" t="s">
        <v>16</v>
      </c>
      <c r="E35" s="27" t="s">
        <v>17</v>
      </c>
      <c r="F35" s="3"/>
      <c r="G35" s="190">
        <v>112.570622710622</v>
      </c>
      <c r="H35" s="185">
        <v>123.71983397190201</v>
      </c>
      <c r="I35" s="185">
        <v>123.467066666666</v>
      </c>
      <c r="J35" s="185">
        <v>125.251659436008</v>
      </c>
      <c r="K35" s="185">
        <v>135.12414870689599</v>
      </c>
      <c r="L35" s="191">
        <v>125.143296703296</v>
      </c>
      <c r="M35" s="185"/>
      <c r="N35" s="192">
        <v>159.87929511278099</v>
      </c>
      <c r="O35" s="193">
        <v>152.536698748796</v>
      </c>
      <c r="P35" s="194">
        <v>156.25164051355199</v>
      </c>
      <c r="Q35" s="185"/>
      <c r="R35" s="195">
        <v>135.855732765678</v>
      </c>
      <c r="S35" s="168"/>
      <c r="T35" s="169">
        <v>2.02596720907807</v>
      </c>
      <c r="U35" s="163">
        <v>0.83890226737904905</v>
      </c>
      <c r="V35" s="163">
        <v>-0.16936205670931401</v>
      </c>
      <c r="W35" s="163">
        <v>6.7972080234311001</v>
      </c>
      <c r="X35" s="163">
        <v>10.89903793357</v>
      </c>
      <c r="Y35" s="170">
        <v>4.4428397406395899</v>
      </c>
      <c r="Z35" s="163"/>
      <c r="AA35" s="171">
        <v>9.5552328184616808</v>
      </c>
      <c r="AB35" s="172">
        <v>6.60534612732254</v>
      </c>
      <c r="AC35" s="173">
        <v>8.1238463052683798</v>
      </c>
      <c r="AD35" s="163"/>
      <c r="AE35" s="174">
        <v>6.0713296567906303</v>
      </c>
      <c r="AF35" s="30"/>
      <c r="AG35" s="190">
        <v>106.90598425196799</v>
      </c>
      <c r="AH35" s="185">
        <v>115.284308493328</v>
      </c>
      <c r="AI35" s="185">
        <v>116.242246162927</v>
      </c>
      <c r="AJ35" s="185">
        <v>117.92750071983799</v>
      </c>
      <c r="AK35" s="185">
        <v>121.912888075632</v>
      </c>
      <c r="AL35" s="191">
        <v>116.252600812955</v>
      </c>
      <c r="AM35" s="185"/>
      <c r="AN35" s="192">
        <v>150.05341793103401</v>
      </c>
      <c r="AO35" s="193">
        <v>148.75706673842799</v>
      </c>
      <c r="AP35" s="194">
        <v>149.39720746492301</v>
      </c>
      <c r="AQ35" s="185"/>
      <c r="AR35" s="195">
        <v>126.90560245183801</v>
      </c>
      <c r="AS35" s="168"/>
      <c r="AT35" s="169">
        <v>1.0350719237460499</v>
      </c>
      <c r="AU35" s="163">
        <v>2.5314957686752102</v>
      </c>
      <c r="AV35" s="163">
        <v>3.6842174100388099</v>
      </c>
      <c r="AW35" s="163">
        <v>5.0773384569788798</v>
      </c>
      <c r="AX35" s="163">
        <v>1.1983701058446301</v>
      </c>
      <c r="AY35" s="170">
        <v>2.8313808921402699</v>
      </c>
      <c r="AZ35" s="163"/>
      <c r="BA35" s="171">
        <v>5.5255385016563396</v>
      </c>
      <c r="BB35" s="172">
        <v>3.5763236958478899</v>
      </c>
      <c r="BC35" s="173">
        <v>4.5531796208156798</v>
      </c>
      <c r="BD35" s="163"/>
      <c r="BE35" s="174">
        <v>3.8823993292070198</v>
      </c>
    </row>
    <row r="36" spans="1:64" x14ac:dyDescent="0.2">
      <c r="A36" s="21" t="s">
        <v>75</v>
      </c>
      <c r="B36" s="3" t="str">
        <f t="shared" si="0"/>
        <v>Coastal Virginia - Eastern Shore</v>
      </c>
      <c r="C36" s="3"/>
      <c r="D36" s="24" t="s">
        <v>16</v>
      </c>
      <c r="E36" s="27" t="s">
        <v>17</v>
      </c>
      <c r="F36" s="3"/>
      <c r="G36" s="190">
        <v>109.346965944272</v>
      </c>
      <c r="H36" s="185">
        <v>110.164160671462</v>
      </c>
      <c r="I36" s="185">
        <v>114.259489456159</v>
      </c>
      <c r="J36" s="185">
        <v>119.813916083916</v>
      </c>
      <c r="K36" s="185">
        <v>138.27102846648299</v>
      </c>
      <c r="L36" s="191">
        <v>119.87781927980301</v>
      </c>
      <c r="M36" s="185"/>
      <c r="N36" s="192">
        <v>165.94970464135</v>
      </c>
      <c r="O36" s="193">
        <v>154.678043668122</v>
      </c>
      <c r="P36" s="194">
        <v>160.41062660944201</v>
      </c>
      <c r="Q36" s="185"/>
      <c r="R36" s="195">
        <v>133.76422437876701</v>
      </c>
      <c r="S36" s="168"/>
      <c r="T36" s="169">
        <v>6.4575641872138698</v>
      </c>
      <c r="U36" s="163">
        <v>0.65563820692253805</v>
      </c>
      <c r="V36" s="163">
        <v>2.6187817586051301</v>
      </c>
      <c r="W36" s="163">
        <v>6.0042674973194003</v>
      </c>
      <c r="X36" s="163">
        <v>17.173096458057</v>
      </c>
      <c r="Y36" s="170">
        <v>7.5295786669262696</v>
      </c>
      <c r="Z36" s="163"/>
      <c r="AA36" s="171">
        <v>21.5276083351654</v>
      </c>
      <c r="AB36" s="172">
        <v>9.9551240182850407</v>
      </c>
      <c r="AC36" s="173">
        <v>15.7235104179535</v>
      </c>
      <c r="AD36" s="163"/>
      <c r="AE36" s="174">
        <v>11.154600979236699</v>
      </c>
      <c r="AF36" s="30"/>
      <c r="AG36" s="190">
        <v>105.619895397489</v>
      </c>
      <c r="AH36" s="185">
        <v>109.1446637335</v>
      </c>
      <c r="AI36" s="185">
        <v>110.269070897655</v>
      </c>
      <c r="AJ36" s="185">
        <v>117.574595452141</v>
      </c>
      <c r="AK36" s="185">
        <v>123.21397557666199</v>
      </c>
      <c r="AL36" s="191">
        <v>113.936125052911</v>
      </c>
      <c r="AM36" s="185"/>
      <c r="AN36" s="192">
        <v>144.680698009114</v>
      </c>
      <c r="AO36" s="193">
        <v>140.641832923832</v>
      </c>
      <c r="AP36" s="194">
        <v>142.68553101104499</v>
      </c>
      <c r="AQ36" s="185"/>
      <c r="AR36" s="195">
        <v>123.496439699709</v>
      </c>
      <c r="AS36" s="168"/>
      <c r="AT36" s="169">
        <v>6.1776940650141903</v>
      </c>
      <c r="AU36" s="163">
        <v>4.62543309001724</v>
      </c>
      <c r="AV36" s="163">
        <v>4.2287400355280997</v>
      </c>
      <c r="AW36" s="163">
        <v>7.3439168792691696</v>
      </c>
      <c r="AX36" s="163">
        <v>4.4369033249596699</v>
      </c>
      <c r="AY36" s="170">
        <v>5.4823924417454801</v>
      </c>
      <c r="AZ36" s="163"/>
      <c r="BA36" s="171">
        <v>5.1130433800217103</v>
      </c>
      <c r="BB36" s="172">
        <v>1.8255604400055701</v>
      </c>
      <c r="BC36" s="173">
        <v>3.4853436301200098</v>
      </c>
      <c r="BD36" s="163"/>
      <c r="BE36" s="174">
        <v>4.6885425621094496</v>
      </c>
    </row>
    <row r="37" spans="1:64" x14ac:dyDescent="0.2">
      <c r="A37" s="21" t="s">
        <v>76</v>
      </c>
      <c r="B37" s="3" t="str">
        <f t="shared" si="0"/>
        <v>Coastal Virginia - Hampton Roads</v>
      </c>
      <c r="C37" s="3"/>
      <c r="D37" s="24" t="s">
        <v>16</v>
      </c>
      <c r="E37" s="27" t="s">
        <v>17</v>
      </c>
      <c r="F37" s="3"/>
      <c r="G37" s="190">
        <v>107.533788183279</v>
      </c>
      <c r="H37" s="185">
        <v>111.888989472749</v>
      </c>
      <c r="I37" s="185">
        <v>115.336506533757</v>
      </c>
      <c r="J37" s="185">
        <v>115.14355256743499</v>
      </c>
      <c r="K37" s="185">
        <v>123.39201878826999</v>
      </c>
      <c r="L37" s="191">
        <v>115.115815515093</v>
      </c>
      <c r="M37" s="185"/>
      <c r="N37" s="192">
        <v>160.377162650413</v>
      </c>
      <c r="O37" s="193">
        <v>158.90336717865799</v>
      </c>
      <c r="P37" s="194">
        <v>159.65088026261199</v>
      </c>
      <c r="Q37" s="185"/>
      <c r="R37" s="195">
        <v>130.64601986041001</v>
      </c>
      <c r="S37" s="168"/>
      <c r="T37" s="169">
        <v>-0.78474711597651703</v>
      </c>
      <c r="U37" s="163">
        <v>1.2076924161948701</v>
      </c>
      <c r="V37" s="163">
        <v>0.43043915308255398</v>
      </c>
      <c r="W37" s="163">
        <v>-2.1461015816054099</v>
      </c>
      <c r="X37" s="163">
        <v>-0.10228849334869</v>
      </c>
      <c r="Y37" s="170">
        <v>-0.32883746572245498</v>
      </c>
      <c r="Z37" s="163"/>
      <c r="AA37" s="171">
        <v>-1.7803024486002501</v>
      </c>
      <c r="AB37" s="172">
        <v>-4.4805756299846697</v>
      </c>
      <c r="AC37" s="173">
        <v>-3.1340741894662498</v>
      </c>
      <c r="AD37" s="163"/>
      <c r="AE37" s="174">
        <v>-1.36746695030261</v>
      </c>
      <c r="AF37" s="30"/>
      <c r="AG37" s="190">
        <v>108.398202642165</v>
      </c>
      <c r="AH37" s="185">
        <v>112.537899241868</v>
      </c>
      <c r="AI37" s="185">
        <v>116.772066901806</v>
      </c>
      <c r="AJ37" s="185">
        <v>117.16616433689001</v>
      </c>
      <c r="AK37" s="185">
        <v>122.07601253685201</v>
      </c>
      <c r="AL37" s="191">
        <v>115.825404942521</v>
      </c>
      <c r="AM37" s="185"/>
      <c r="AN37" s="192">
        <v>155.64248056713299</v>
      </c>
      <c r="AO37" s="193">
        <v>158.865363018344</v>
      </c>
      <c r="AP37" s="194">
        <v>157.270121439268</v>
      </c>
      <c r="AQ37" s="185"/>
      <c r="AR37" s="195">
        <v>130.243954747381</v>
      </c>
      <c r="AS37" s="168"/>
      <c r="AT37" s="169">
        <v>0.91874498908924895</v>
      </c>
      <c r="AU37" s="163">
        <v>3.17462282607053</v>
      </c>
      <c r="AV37" s="163">
        <v>3.1056641753118401</v>
      </c>
      <c r="AW37" s="163">
        <v>0.85012037444881905</v>
      </c>
      <c r="AX37" s="163">
        <v>3.3322354091555701</v>
      </c>
      <c r="AY37" s="170">
        <v>2.3836752155402698</v>
      </c>
      <c r="AZ37" s="163"/>
      <c r="BA37" s="171">
        <v>2.0319618728214999</v>
      </c>
      <c r="BB37" s="172">
        <v>2.0798165652484299</v>
      </c>
      <c r="BC37" s="173">
        <v>2.0630937532177001</v>
      </c>
      <c r="BD37" s="163"/>
      <c r="BE37" s="174">
        <v>2.75915170520868</v>
      </c>
    </row>
    <row r="38" spans="1:64" x14ac:dyDescent="0.2">
      <c r="A38" s="20" t="s">
        <v>77</v>
      </c>
      <c r="B38" s="3" t="str">
        <f t="shared" si="0"/>
        <v>Northern Virginia</v>
      </c>
      <c r="C38" s="3"/>
      <c r="D38" s="24" t="s">
        <v>16</v>
      </c>
      <c r="E38" s="27" t="s">
        <v>17</v>
      </c>
      <c r="F38" s="3"/>
      <c r="G38" s="190">
        <v>147.01071350491901</v>
      </c>
      <c r="H38" s="185">
        <v>184.874417628289</v>
      </c>
      <c r="I38" s="185">
        <v>204.25532044351101</v>
      </c>
      <c r="J38" s="185">
        <v>196.649920126448</v>
      </c>
      <c r="K38" s="185">
        <v>176.26742159428599</v>
      </c>
      <c r="L38" s="191">
        <v>184.599354703015</v>
      </c>
      <c r="M38" s="185"/>
      <c r="N38" s="192">
        <v>158.85044528072001</v>
      </c>
      <c r="O38" s="193">
        <v>156.35443480933401</v>
      </c>
      <c r="P38" s="194">
        <v>157.60816721662499</v>
      </c>
      <c r="Q38" s="185"/>
      <c r="R38" s="195">
        <v>176.44925370918401</v>
      </c>
      <c r="S38" s="168"/>
      <c r="T38" s="169">
        <v>-5.0017796301196098</v>
      </c>
      <c r="U38" s="163">
        <v>-1.16732055611657</v>
      </c>
      <c r="V38" s="163">
        <v>0.22977679428493</v>
      </c>
      <c r="W38" s="163">
        <v>-1.9232693464572801</v>
      </c>
      <c r="X38" s="163">
        <v>-2.9395405604126701</v>
      </c>
      <c r="Y38" s="170">
        <v>-1.87014106551546</v>
      </c>
      <c r="Z38" s="163"/>
      <c r="AA38" s="171">
        <v>-4.9024194812218802</v>
      </c>
      <c r="AB38" s="172">
        <v>-6.2884581219078202</v>
      </c>
      <c r="AC38" s="173">
        <v>-5.5905471652840903</v>
      </c>
      <c r="AD38" s="163"/>
      <c r="AE38" s="174">
        <v>-2.9587298302938798</v>
      </c>
      <c r="AF38" s="30"/>
      <c r="AG38" s="190">
        <v>143.10694923387999</v>
      </c>
      <c r="AH38" s="185">
        <v>176.25021056236599</v>
      </c>
      <c r="AI38" s="185">
        <v>193.28347296608999</v>
      </c>
      <c r="AJ38" s="185">
        <v>188.88112125220201</v>
      </c>
      <c r="AK38" s="185">
        <v>167.38723967469301</v>
      </c>
      <c r="AL38" s="191">
        <v>176.221362525665</v>
      </c>
      <c r="AM38" s="185"/>
      <c r="AN38" s="192">
        <v>148.676048107859</v>
      </c>
      <c r="AO38" s="193">
        <v>146.59588547898201</v>
      </c>
      <c r="AP38" s="194">
        <v>147.63128394331099</v>
      </c>
      <c r="AQ38" s="185"/>
      <c r="AR38" s="195">
        <v>167.94461609787299</v>
      </c>
      <c r="AS38" s="168"/>
      <c r="AT38" s="169">
        <v>-4.7891511763241299</v>
      </c>
      <c r="AU38" s="163">
        <v>-1.0778855992276499</v>
      </c>
      <c r="AV38" s="163">
        <v>1.26268376777479</v>
      </c>
      <c r="AW38" s="163">
        <v>0.82590556582633301</v>
      </c>
      <c r="AX38" s="163">
        <v>-0.40345320410400898</v>
      </c>
      <c r="AY38" s="170">
        <v>-0.35165221992406498</v>
      </c>
      <c r="AZ38" s="163"/>
      <c r="BA38" s="171">
        <v>-1.4075428616043399</v>
      </c>
      <c r="BB38" s="172">
        <v>-3.0093154747216699</v>
      </c>
      <c r="BC38" s="173">
        <v>-2.2137351433492798</v>
      </c>
      <c r="BD38" s="163"/>
      <c r="BE38" s="174">
        <v>-0.92514545428203898</v>
      </c>
    </row>
    <row r="39" spans="1:64" x14ac:dyDescent="0.2">
      <c r="A39" s="22" t="s">
        <v>78</v>
      </c>
      <c r="B39" s="3" t="str">
        <f t="shared" si="0"/>
        <v>Shenandoah Valley</v>
      </c>
      <c r="C39" s="3"/>
      <c r="D39" s="25" t="s">
        <v>16</v>
      </c>
      <c r="E39" s="28" t="s">
        <v>17</v>
      </c>
      <c r="F39" s="3"/>
      <c r="G39" s="196">
        <v>94.062483724600497</v>
      </c>
      <c r="H39" s="197">
        <v>97.756122938530694</v>
      </c>
      <c r="I39" s="197">
        <v>101.704772575696</v>
      </c>
      <c r="J39" s="197">
        <v>111.93543586109099</v>
      </c>
      <c r="K39" s="197">
        <v>150.55942019818599</v>
      </c>
      <c r="L39" s="198">
        <v>114.74585377003299</v>
      </c>
      <c r="M39" s="185"/>
      <c r="N39" s="199">
        <v>184.958642491864</v>
      </c>
      <c r="O39" s="200">
        <v>169.164993006993</v>
      </c>
      <c r="P39" s="201">
        <v>177.34513749096999</v>
      </c>
      <c r="Q39" s="185"/>
      <c r="R39" s="202">
        <v>137.175652511517</v>
      </c>
      <c r="S39" s="168"/>
      <c r="T39" s="175">
        <v>-2.13580942474709</v>
      </c>
      <c r="U39" s="176">
        <v>-3.4807195916143199</v>
      </c>
      <c r="V39" s="176">
        <v>-5.0145906840820302</v>
      </c>
      <c r="W39" s="176">
        <v>-1.2541364689275301</v>
      </c>
      <c r="X39" s="176">
        <v>33.824592074916801</v>
      </c>
      <c r="Y39" s="177">
        <v>7.1849376623597898</v>
      </c>
      <c r="Z39" s="163"/>
      <c r="AA39" s="178">
        <v>36.174193933374099</v>
      </c>
      <c r="AB39" s="179">
        <v>23.1950943313471</v>
      </c>
      <c r="AC39" s="180">
        <v>29.847133669808699</v>
      </c>
      <c r="AD39" s="163"/>
      <c r="AE39" s="181">
        <v>17.073433443397001</v>
      </c>
      <c r="AF39" s="31"/>
      <c r="AG39" s="196">
        <v>93.403986386079197</v>
      </c>
      <c r="AH39" s="197">
        <v>96.839560540519798</v>
      </c>
      <c r="AI39" s="197">
        <v>100.014591520529</v>
      </c>
      <c r="AJ39" s="197">
        <v>105.80225344073</v>
      </c>
      <c r="AK39" s="197">
        <v>121.97655780117999</v>
      </c>
      <c r="AL39" s="198">
        <v>104.90263189525599</v>
      </c>
      <c r="AM39" s="185"/>
      <c r="AN39" s="199">
        <v>146.24017018717899</v>
      </c>
      <c r="AO39" s="200">
        <v>139.87846879234499</v>
      </c>
      <c r="AP39" s="201">
        <v>143.148701167806</v>
      </c>
      <c r="AQ39" s="185"/>
      <c r="AR39" s="202">
        <v>118.19035665762399</v>
      </c>
      <c r="AS39" s="168"/>
      <c r="AT39" s="175">
        <v>-1.7071576905939601</v>
      </c>
      <c r="AU39" s="176">
        <v>-1.9764528901654499</v>
      </c>
      <c r="AV39" s="176">
        <v>-1.2684379471356</v>
      </c>
      <c r="AW39" s="176">
        <v>-0.74650900229660899</v>
      </c>
      <c r="AX39" s="176">
        <v>1.1108125714293899</v>
      </c>
      <c r="AY39" s="177">
        <v>-0.61695884593685202</v>
      </c>
      <c r="AZ39" s="163"/>
      <c r="BA39" s="178">
        <v>4.0820718409038399</v>
      </c>
      <c r="BB39" s="179">
        <v>2.9699602011839201</v>
      </c>
      <c r="BC39" s="180">
        <v>3.5779750091361802</v>
      </c>
      <c r="BD39" s="163"/>
      <c r="BE39" s="181">
        <v>1.30743259985528</v>
      </c>
    </row>
    <row r="40" spans="1:64" x14ac:dyDescent="0.2">
      <c r="A40" s="19" t="s">
        <v>79</v>
      </c>
      <c r="B40" s="3" t="str">
        <f t="shared" si="0"/>
        <v>Southern Virginia</v>
      </c>
      <c r="C40" s="9"/>
      <c r="D40" s="23" t="s">
        <v>16</v>
      </c>
      <c r="E40" s="26" t="s">
        <v>17</v>
      </c>
      <c r="F40" s="3"/>
      <c r="G40" s="182">
        <v>94.734833597464302</v>
      </c>
      <c r="H40" s="183">
        <v>107.012951267056</v>
      </c>
      <c r="I40" s="183">
        <v>109.889528607412</v>
      </c>
      <c r="J40" s="183">
        <v>114.41418340026701</v>
      </c>
      <c r="K40" s="183">
        <v>127.78813132963</v>
      </c>
      <c r="L40" s="184">
        <v>112.31622083396</v>
      </c>
      <c r="M40" s="185"/>
      <c r="N40" s="186">
        <v>151.907269100951</v>
      </c>
      <c r="O40" s="187">
        <v>148.135119528096</v>
      </c>
      <c r="P40" s="188">
        <v>150.03225462962899</v>
      </c>
      <c r="Q40" s="185"/>
      <c r="R40" s="189">
        <v>124.680882323181</v>
      </c>
      <c r="S40" s="168"/>
      <c r="T40" s="160">
        <v>-0.98692939034287797</v>
      </c>
      <c r="U40" s="161">
        <v>-1.05707142065705</v>
      </c>
      <c r="V40" s="161">
        <v>-1.50006041901436</v>
      </c>
      <c r="W40" s="161">
        <v>4.2401959124627702</v>
      </c>
      <c r="X40" s="161">
        <v>11.4634679389314</v>
      </c>
      <c r="Y40" s="162">
        <v>3.1051979475156002</v>
      </c>
      <c r="Z40" s="163"/>
      <c r="AA40" s="164">
        <v>21.491305047158999</v>
      </c>
      <c r="AB40" s="165">
        <v>17.573232143499201</v>
      </c>
      <c r="AC40" s="166">
        <v>19.530941508124599</v>
      </c>
      <c r="AD40" s="163"/>
      <c r="AE40" s="167">
        <v>9.2860159214781905</v>
      </c>
      <c r="AF40" s="29"/>
      <c r="AG40" s="182">
        <v>96.669147706309104</v>
      </c>
      <c r="AH40" s="183">
        <v>109.30672174307701</v>
      </c>
      <c r="AI40" s="183">
        <v>112.19575299941199</v>
      </c>
      <c r="AJ40" s="183">
        <v>114.70295650056801</v>
      </c>
      <c r="AK40" s="183">
        <v>118.09434678726799</v>
      </c>
      <c r="AL40" s="184">
        <v>111.14232642543401</v>
      </c>
      <c r="AM40" s="185"/>
      <c r="AN40" s="186">
        <v>131.99268642293401</v>
      </c>
      <c r="AO40" s="187">
        <v>129.273181490095</v>
      </c>
      <c r="AP40" s="188">
        <v>130.63014746654801</v>
      </c>
      <c r="AQ40" s="185"/>
      <c r="AR40" s="189">
        <v>117.205274461515</v>
      </c>
      <c r="AS40" s="168"/>
      <c r="AT40" s="160">
        <v>2.8701786781266E-2</v>
      </c>
      <c r="AU40" s="161">
        <v>2.6917449189131801</v>
      </c>
      <c r="AV40" s="161">
        <v>2.88991430186138</v>
      </c>
      <c r="AW40" s="161">
        <v>3.4269280623331202</v>
      </c>
      <c r="AX40" s="161">
        <v>2.7089592387233901</v>
      </c>
      <c r="AY40" s="162">
        <v>2.5995915966574801</v>
      </c>
      <c r="AZ40" s="163"/>
      <c r="BA40" s="164">
        <v>7.3291369463147502</v>
      </c>
      <c r="BB40" s="165">
        <v>8.3843318609753901</v>
      </c>
      <c r="BC40" s="166">
        <v>7.8360602732872104</v>
      </c>
      <c r="BD40" s="163"/>
      <c r="BE40" s="167">
        <v>4.3918314216344196</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103.51915308576</v>
      </c>
      <c r="H41" s="185">
        <v>115.470287888134</v>
      </c>
      <c r="I41" s="185">
        <v>129.34203596179</v>
      </c>
      <c r="J41" s="185">
        <v>156.263661834174</v>
      </c>
      <c r="K41" s="185">
        <v>242.967609399183</v>
      </c>
      <c r="L41" s="191">
        <v>159.083327203854</v>
      </c>
      <c r="M41" s="185"/>
      <c r="N41" s="192">
        <v>252.977178696002</v>
      </c>
      <c r="O41" s="193">
        <v>213.94577284748701</v>
      </c>
      <c r="P41" s="194">
        <v>234.348304347826</v>
      </c>
      <c r="Q41" s="185"/>
      <c r="R41" s="195">
        <v>184.976033630069</v>
      </c>
      <c r="S41" s="168"/>
      <c r="T41" s="169">
        <v>-2.4217592657752198</v>
      </c>
      <c r="U41" s="163">
        <v>7.4865063727582202</v>
      </c>
      <c r="V41" s="163">
        <v>19.6900960539134</v>
      </c>
      <c r="W41" s="163">
        <v>46.830399617044499</v>
      </c>
      <c r="X41" s="163">
        <v>124.603054630907</v>
      </c>
      <c r="Y41" s="170">
        <v>48.251129167397004</v>
      </c>
      <c r="Z41" s="163"/>
      <c r="AA41" s="171">
        <v>85.426938051876704</v>
      </c>
      <c r="AB41" s="172">
        <v>57.372917282671096</v>
      </c>
      <c r="AC41" s="173">
        <v>72.077387935360605</v>
      </c>
      <c r="AD41" s="163"/>
      <c r="AE41" s="174">
        <v>58.625652033929299</v>
      </c>
      <c r="AF41" s="30"/>
      <c r="AG41" s="190">
        <v>105.08840813997701</v>
      </c>
      <c r="AH41" s="185">
        <v>109.996556210503</v>
      </c>
      <c r="AI41" s="185">
        <v>120.28833317200601</v>
      </c>
      <c r="AJ41" s="185">
        <v>141.10495726133999</v>
      </c>
      <c r="AK41" s="185">
        <v>156.256352124361</v>
      </c>
      <c r="AL41" s="191">
        <v>128.953107170923</v>
      </c>
      <c r="AM41" s="185"/>
      <c r="AN41" s="192">
        <v>175.90410013050101</v>
      </c>
      <c r="AO41" s="193">
        <v>161.40183470521799</v>
      </c>
      <c r="AP41" s="194">
        <v>168.852439861844</v>
      </c>
      <c r="AQ41" s="185"/>
      <c r="AR41" s="195">
        <v>141.95698185670699</v>
      </c>
      <c r="AS41" s="168"/>
      <c r="AT41" s="169">
        <v>1.44514803636411</v>
      </c>
      <c r="AU41" s="163">
        <v>2.49746813197366</v>
      </c>
      <c r="AV41" s="163">
        <v>5.2925583272752199</v>
      </c>
      <c r="AW41" s="163">
        <v>11.4669361285913</v>
      </c>
      <c r="AX41" s="163">
        <v>8.3006879999909593</v>
      </c>
      <c r="AY41" s="170">
        <v>6.7092859313010802</v>
      </c>
      <c r="AZ41" s="163"/>
      <c r="BA41" s="171">
        <v>4.91280813163955</v>
      </c>
      <c r="BB41" s="172">
        <v>3.8426229007368198</v>
      </c>
      <c r="BC41" s="173">
        <v>4.3726919442484897</v>
      </c>
      <c r="BD41" s="163"/>
      <c r="BE41" s="174">
        <v>6.0709940744314697</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83.995800653594699</v>
      </c>
      <c r="H42" s="185">
        <v>90.966258992805706</v>
      </c>
      <c r="I42" s="185">
        <v>90.500310077519302</v>
      </c>
      <c r="J42" s="185">
        <v>94.395459290187802</v>
      </c>
      <c r="K42" s="185">
        <v>103.772282157676</v>
      </c>
      <c r="L42" s="191">
        <v>93.528541325216494</v>
      </c>
      <c r="M42" s="185"/>
      <c r="N42" s="192">
        <v>114.71842203548</v>
      </c>
      <c r="O42" s="193">
        <v>105.843050691244</v>
      </c>
      <c r="P42" s="194">
        <v>110.251920222634</v>
      </c>
      <c r="Q42" s="185"/>
      <c r="R42" s="195">
        <v>99.138562315232605</v>
      </c>
      <c r="S42" s="168"/>
      <c r="T42" s="169">
        <v>4.6908036116173903</v>
      </c>
      <c r="U42" s="163">
        <v>2.1733543158784001</v>
      </c>
      <c r="V42" s="163">
        <v>-0.498399336573848</v>
      </c>
      <c r="W42" s="163">
        <v>4.6565479070756597</v>
      </c>
      <c r="X42" s="163">
        <v>15.3940148256596</v>
      </c>
      <c r="Y42" s="170">
        <v>5.5257665551267303</v>
      </c>
      <c r="Z42" s="163"/>
      <c r="AA42" s="171">
        <v>18.6688403221413</v>
      </c>
      <c r="AB42" s="172">
        <v>10.7693174808665</v>
      </c>
      <c r="AC42" s="173">
        <v>14.704047412643201</v>
      </c>
      <c r="AD42" s="163"/>
      <c r="AE42" s="174">
        <v>9.2545544953307104</v>
      </c>
      <c r="AF42" s="30"/>
      <c r="AG42" s="190">
        <v>84.014967619047596</v>
      </c>
      <c r="AH42" s="185">
        <v>89.232264957264903</v>
      </c>
      <c r="AI42" s="185">
        <v>90.130896047644796</v>
      </c>
      <c r="AJ42" s="185">
        <v>93.173645320196997</v>
      </c>
      <c r="AK42" s="185">
        <v>93.920801537194606</v>
      </c>
      <c r="AL42" s="191">
        <v>90.496410641121798</v>
      </c>
      <c r="AM42" s="185"/>
      <c r="AN42" s="192">
        <v>103.701187361145</v>
      </c>
      <c r="AO42" s="193">
        <v>99.068346287858404</v>
      </c>
      <c r="AP42" s="194">
        <v>101.48001927525</v>
      </c>
      <c r="AQ42" s="185"/>
      <c r="AR42" s="195">
        <v>93.900275178208702</v>
      </c>
      <c r="AS42" s="168"/>
      <c r="AT42" s="169">
        <v>2.16478024295031</v>
      </c>
      <c r="AU42" s="163">
        <v>1.33967700180849</v>
      </c>
      <c r="AV42" s="163">
        <v>0.61966186523363698</v>
      </c>
      <c r="AW42" s="163">
        <v>3.0084601226962899</v>
      </c>
      <c r="AX42" s="163">
        <v>0.113140576658359</v>
      </c>
      <c r="AY42" s="170">
        <v>1.4115780280216299</v>
      </c>
      <c r="AZ42" s="163"/>
      <c r="BA42" s="171">
        <v>-0.28021136681158898</v>
      </c>
      <c r="BB42" s="172">
        <v>0.50454579850341896</v>
      </c>
      <c r="BC42" s="173">
        <v>5.7109160314647099E-2</v>
      </c>
      <c r="BD42" s="163"/>
      <c r="BE42" s="174">
        <v>1.0931035782276799</v>
      </c>
      <c r="BF42" s="41"/>
      <c r="BG42" s="41"/>
      <c r="BH42" s="41"/>
      <c r="BI42" s="41"/>
      <c r="BJ42" s="41"/>
      <c r="BK42" s="41"/>
      <c r="BL42" s="41"/>
    </row>
    <row r="43" spans="1:64" x14ac:dyDescent="0.2">
      <c r="A43" s="22" t="s">
        <v>82</v>
      </c>
      <c r="B43" s="3" t="str">
        <f t="shared" si="0"/>
        <v>Virginia Mountains</v>
      </c>
      <c r="C43" s="3"/>
      <c r="D43" s="25" t="s">
        <v>16</v>
      </c>
      <c r="E43" s="28" t="s">
        <v>17</v>
      </c>
      <c r="F43" s="3"/>
      <c r="G43" s="190">
        <v>105.241779751332</v>
      </c>
      <c r="H43" s="185">
        <v>115.10633762886501</v>
      </c>
      <c r="I43" s="185">
        <v>125.358144716523</v>
      </c>
      <c r="J43" s="185">
        <v>150.97996696641499</v>
      </c>
      <c r="K43" s="185">
        <v>196.30888147183299</v>
      </c>
      <c r="L43" s="191">
        <v>146.348904859985</v>
      </c>
      <c r="M43" s="185"/>
      <c r="N43" s="192">
        <v>216.799930103256</v>
      </c>
      <c r="O43" s="193">
        <v>183.58323232323201</v>
      </c>
      <c r="P43" s="194">
        <v>201.39405962521201</v>
      </c>
      <c r="Q43" s="185"/>
      <c r="R43" s="195">
        <v>165.04823403454901</v>
      </c>
      <c r="S43" s="168"/>
      <c r="T43" s="169">
        <v>-2.9896595925763001</v>
      </c>
      <c r="U43" s="163">
        <v>-5.4391946551765198</v>
      </c>
      <c r="V43" s="163">
        <v>-3.3859054820016499</v>
      </c>
      <c r="W43" s="163">
        <v>21.1701697597471</v>
      </c>
      <c r="X43" s="163">
        <v>52.058960512997999</v>
      </c>
      <c r="Y43" s="170">
        <v>18.079340226364501</v>
      </c>
      <c r="Z43" s="163"/>
      <c r="AA43" s="171">
        <v>47.484522815978899</v>
      </c>
      <c r="AB43" s="172">
        <v>23.583509149538699</v>
      </c>
      <c r="AC43" s="173">
        <v>36.262838949948303</v>
      </c>
      <c r="AD43" s="163"/>
      <c r="AE43" s="174">
        <v>25.728353003833799</v>
      </c>
      <c r="AF43" s="31"/>
      <c r="AG43" s="190">
        <v>109.13549446106499</v>
      </c>
      <c r="AH43" s="185">
        <v>115.12672527060001</v>
      </c>
      <c r="AI43" s="185">
        <v>123.14120231719301</v>
      </c>
      <c r="AJ43" s="185">
        <v>149.468048109313</v>
      </c>
      <c r="AK43" s="185">
        <v>153.294231666749</v>
      </c>
      <c r="AL43" s="191">
        <v>132.93906630551001</v>
      </c>
      <c r="AM43" s="185"/>
      <c r="AN43" s="192">
        <v>171.35229760225599</v>
      </c>
      <c r="AO43" s="193">
        <v>155.25001701995899</v>
      </c>
      <c r="AP43" s="194">
        <v>163.67362576551301</v>
      </c>
      <c r="AQ43" s="185"/>
      <c r="AR43" s="195">
        <v>142.66197198988499</v>
      </c>
      <c r="AS43" s="168"/>
      <c r="AT43" s="169">
        <v>0.93474704920551099</v>
      </c>
      <c r="AU43" s="163">
        <v>-0.191456070322124</v>
      </c>
      <c r="AV43" s="163">
        <v>2.1731646535576199</v>
      </c>
      <c r="AW43" s="163">
        <v>16.508157837381098</v>
      </c>
      <c r="AX43" s="163">
        <v>8.07845147582902</v>
      </c>
      <c r="AY43" s="170">
        <v>7.0209848069658696</v>
      </c>
      <c r="AZ43" s="163"/>
      <c r="BA43" s="171">
        <v>8.4805703314974998</v>
      </c>
      <c r="BB43" s="172">
        <v>3.7821588166740199</v>
      </c>
      <c r="BC43" s="173">
        <v>6.3759147467438702</v>
      </c>
      <c r="BD43" s="163"/>
      <c r="BE43" s="174">
        <v>6.9393797581942804</v>
      </c>
      <c r="BF43" s="41"/>
      <c r="BG43" s="41"/>
      <c r="BH43" s="41"/>
      <c r="BI43" s="41"/>
      <c r="BJ43" s="41"/>
      <c r="BK43" s="41"/>
      <c r="BL43" s="41"/>
    </row>
    <row r="44" spans="1:64" x14ac:dyDescent="0.2">
      <c r="A44" s="48" t="s">
        <v>106</v>
      </c>
      <c r="B44" s="3" t="s">
        <v>112</v>
      </c>
      <c r="D44" s="25" t="s">
        <v>16</v>
      </c>
      <c r="E44" s="28" t="s">
        <v>17</v>
      </c>
      <c r="G44" s="190">
        <v>327.11062150837898</v>
      </c>
      <c r="H44" s="185">
        <v>335.04517037710099</v>
      </c>
      <c r="I44" s="185">
        <v>356.79473852295399</v>
      </c>
      <c r="J44" s="185">
        <v>343.98618529795499</v>
      </c>
      <c r="K44" s="185">
        <v>348.04830267558498</v>
      </c>
      <c r="L44" s="191">
        <v>343.79752793425001</v>
      </c>
      <c r="M44" s="185"/>
      <c r="N44" s="192">
        <v>373.19277940560897</v>
      </c>
      <c r="O44" s="193">
        <v>378.658570198105</v>
      </c>
      <c r="P44" s="194">
        <v>375.88680747187402</v>
      </c>
      <c r="Q44" s="185"/>
      <c r="R44" s="195">
        <v>353.52549420849402</v>
      </c>
      <c r="S44" s="168"/>
      <c r="T44" s="169">
        <v>-2.9833549414484701</v>
      </c>
      <c r="U44" s="163">
        <v>6.36044817898307</v>
      </c>
      <c r="V44" s="163">
        <v>10.735397330195299</v>
      </c>
      <c r="W44" s="163">
        <v>5.4145029303245504</v>
      </c>
      <c r="X44" s="163">
        <v>-3.9944298973432502</v>
      </c>
      <c r="Y44" s="170">
        <v>3.5392987457377201</v>
      </c>
      <c r="Z44" s="163"/>
      <c r="AA44" s="171">
        <v>-20.447208452513099</v>
      </c>
      <c r="AB44" s="172">
        <v>-17.944060300799801</v>
      </c>
      <c r="AC44" s="173">
        <v>-19.180088271176999</v>
      </c>
      <c r="AD44" s="163"/>
      <c r="AE44" s="174">
        <v>-5.3582353650235799</v>
      </c>
      <c r="AG44" s="190">
        <v>314.55965312021698</v>
      </c>
      <c r="AH44" s="185">
        <v>330.235145369284</v>
      </c>
      <c r="AI44" s="185">
        <v>340.93848605172002</v>
      </c>
      <c r="AJ44" s="185">
        <v>330.726283739302</v>
      </c>
      <c r="AK44" s="185">
        <v>339.04696629213402</v>
      </c>
      <c r="AL44" s="191">
        <v>332.41999352719699</v>
      </c>
      <c r="AM44" s="185"/>
      <c r="AN44" s="192">
        <v>395.38173275269298</v>
      </c>
      <c r="AO44" s="193">
        <v>395.849335013146</v>
      </c>
      <c r="AP44" s="194">
        <v>395.620798140472</v>
      </c>
      <c r="AQ44" s="185"/>
      <c r="AR44" s="195">
        <v>351.363152752362</v>
      </c>
      <c r="AS44" s="168"/>
      <c r="AT44" s="169">
        <v>1.81401506337267E-2</v>
      </c>
      <c r="AU44" s="163">
        <v>5.4374068731971699</v>
      </c>
      <c r="AV44" s="163">
        <v>7.5401431578557796</v>
      </c>
      <c r="AW44" s="163">
        <v>5.4316425030855697</v>
      </c>
      <c r="AX44" s="163">
        <v>2.1077637919157302</v>
      </c>
      <c r="AY44" s="170">
        <v>4.4391883504141596</v>
      </c>
      <c r="AZ44" s="163"/>
      <c r="BA44" s="171">
        <v>-5.0619149698443104</v>
      </c>
      <c r="BB44" s="172">
        <v>-6.2978297131105103</v>
      </c>
      <c r="BC44" s="173">
        <v>-5.709156203599</v>
      </c>
      <c r="BD44" s="163"/>
      <c r="BE44" s="174">
        <v>0.60442940356614006</v>
      </c>
    </row>
    <row r="45" spans="1:64" x14ac:dyDescent="0.2">
      <c r="A45" s="48" t="s">
        <v>107</v>
      </c>
      <c r="B45" s="3" t="s">
        <v>113</v>
      </c>
      <c r="D45" s="25" t="s">
        <v>16</v>
      </c>
      <c r="E45" s="28" t="s">
        <v>17</v>
      </c>
      <c r="G45" s="190">
        <v>181.80842899644401</v>
      </c>
      <c r="H45" s="185">
        <v>218.58006463301101</v>
      </c>
      <c r="I45" s="185">
        <v>237.56256594620299</v>
      </c>
      <c r="J45" s="185">
        <v>231.30831150689701</v>
      </c>
      <c r="K45" s="185">
        <v>229.998473285964</v>
      </c>
      <c r="L45" s="191">
        <v>223.19915276864299</v>
      </c>
      <c r="M45" s="185"/>
      <c r="N45" s="192">
        <v>236.79323236497299</v>
      </c>
      <c r="O45" s="193">
        <v>233.442374781533</v>
      </c>
      <c r="P45" s="194">
        <v>235.143818456502</v>
      </c>
      <c r="Q45" s="185"/>
      <c r="R45" s="195">
        <v>227.006115053065</v>
      </c>
      <c r="S45" s="168"/>
      <c r="T45" s="169">
        <v>-4.6824671005043701</v>
      </c>
      <c r="U45" s="163">
        <v>-0.13281380885098901</v>
      </c>
      <c r="V45" s="163">
        <v>-0.136073321755738</v>
      </c>
      <c r="W45" s="163">
        <v>-0.78522828596861005</v>
      </c>
      <c r="X45" s="163">
        <v>2.5770816212266299</v>
      </c>
      <c r="Y45" s="170">
        <v>-0.264897658415371</v>
      </c>
      <c r="Z45" s="163"/>
      <c r="AA45" s="171">
        <v>-0.21872253689839299</v>
      </c>
      <c r="AB45" s="172">
        <v>-2.2298312703735799</v>
      </c>
      <c r="AC45" s="173">
        <v>-1.2209071360458501</v>
      </c>
      <c r="AD45" s="163"/>
      <c r="AE45" s="174">
        <v>-0.51988771572791703</v>
      </c>
      <c r="AG45" s="190">
        <v>180.528974841288</v>
      </c>
      <c r="AH45" s="185">
        <v>210.980776670979</v>
      </c>
      <c r="AI45" s="185">
        <v>228.47317940762201</v>
      </c>
      <c r="AJ45" s="185">
        <v>226.72420486288399</v>
      </c>
      <c r="AK45" s="185">
        <v>213.81929495105899</v>
      </c>
      <c r="AL45" s="191">
        <v>214.93868139750001</v>
      </c>
      <c r="AM45" s="185"/>
      <c r="AN45" s="192">
        <v>215.25738637516099</v>
      </c>
      <c r="AO45" s="193">
        <v>213.236559916191</v>
      </c>
      <c r="AP45" s="194">
        <v>214.246751150645</v>
      </c>
      <c r="AQ45" s="185"/>
      <c r="AR45" s="195">
        <v>214.72758256263401</v>
      </c>
      <c r="AS45" s="168"/>
      <c r="AT45" s="169">
        <v>-3.40785148874197</v>
      </c>
      <c r="AU45" s="163">
        <v>-0.20824378600186</v>
      </c>
      <c r="AV45" s="163">
        <v>1.79627953403628</v>
      </c>
      <c r="AW45" s="163">
        <v>1.39727749465611</v>
      </c>
      <c r="AX45" s="163">
        <v>2.2457243102990101</v>
      </c>
      <c r="AY45" s="170">
        <v>0.81179070052167901</v>
      </c>
      <c r="AZ45" s="163"/>
      <c r="BA45" s="171">
        <v>1.63150811406762</v>
      </c>
      <c r="BB45" s="172">
        <v>-9.49935372020312E-2</v>
      </c>
      <c r="BC45" s="173">
        <v>0.76138650557767795</v>
      </c>
      <c r="BD45" s="163"/>
      <c r="BE45" s="174">
        <v>0.79421174629555702</v>
      </c>
    </row>
    <row r="46" spans="1:64" x14ac:dyDescent="0.2">
      <c r="A46" s="48" t="s">
        <v>108</v>
      </c>
      <c r="B46" s="3" t="s">
        <v>114</v>
      </c>
      <c r="D46" s="25" t="s">
        <v>16</v>
      </c>
      <c r="E46" s="28" t="s">
        <v>17</v>
      </c>
      <c r="G46" s="190">
        <v>144.94287840230101</v>
      </c>
      <c r="H46" s="185">
        <v>162.149594974309</v>
      </c>
      <c r="I46" s="185">
        <v>176.76461223168999</v>
      </c>
      <c r="J46" s="185">
        <v>176.521411318883</v>
      </c>
      <c r="K46" s="185">
        <v>185.46050958904101</v>
      </c>
      <c r="L46" s="191">
        <v>171.16296206056299</v>
      </c>
      <c r="M46" s="185"/>
      <c r="N46" s="192">
        <v>203.38190579589099</v>
      </c>
      <c r="O46" s="193">
        <v>196.823932649374</v>
      </c>
      <c r="P46" s="194">
        <v>200.13588942875401</v>
      </c>
      <c r="Q46" s="185"/>
      <c r="R46" s="195">
        <v>180.41159306571299</v>
      </c>
      <c r="S46" s="168"/>
      <c r="T46" s="169">
        <v>-4.40020131012714</v>
      </c>
      <c r="U46" s="163">
        <v>-2.1944162030512899</v>
      </c>
      <c r="V46" s="163">
        <v>0.15329110457015699</v>
      </c>
      <c r="W46" s="163">
        <v>0.296729605155093</v>
      </c>
      <c r="X46" s="163">
        <v>9.7819765293164505</v>
      </c>
      <c r="Y46" s="170">
        <v>1.17307913506673</v>
      </c>
      <c r="Z46" s="163"/>
      <c r="AA46" s="171">
        <v>10.3071459158836</v>
      </c>
      <c r="AB46" s="172">
        <v>5.9335223557825199</v>
      </c>
      <c r="AC46" s="173">
        <v>8.1256182747741992</v>
      </c>
      <c r="AD46" s="163"/>
      <c r="AE46" s="174">
        <v>3.6125049663520401</v>
      </c>
      <c r="AG46" s="190">
        <v>140.38848656883701</v>
      </c>
      <c r="AH46" s="185">
        <v>157.69484363559101</v>
      </c>
      <c r="AI46" s="185">
        <v>168.805341585447</v>
      </c>
      <c r="AJ46" s="185">
        <v>170.69315176558899</v>
      </c>
      <c r="AK46" s="185">
        <v>165.58976035946</v>
      </c>
      <c r="AL46" s="191">
        <v>162.299372191202</v>
      </c>
      <c r="AM46" s="185"/>
      <c r="AN46" s="192">
        <v>176.597566316474</v>
      </c>
      <c r="AO46" s="193">
        <v>172.72529225495001</v>
      </c>
      <c r="AP46" s="194">
        <v>174.65933971849299</v>
      </c>
      <c r="AQ46" s="185"/>
      <c r="AR46" s="195">
        <v>166.17583417954299</v>
      </c>
      <c r="AS46" s="168"/>
      <c r="AT46" s="169">
        <v>-3.90916098446319</v>
      </c>
      <c r="AU46" s="163">
        <v>-1.26128014771882</v>
      </c>
      <c r="AV46" s="163">
        <v>0.38457494391765301</v>
      </c>
      <c r="AW46" s="163">
        <v>1.26641871305326</v>
      </c>
      <c r="AX46" s="163">
        <v>0.66585134526357204</v>
      </c>
      <c r="AY46" s="170">
        <v>-0.16407502689151901</v>
      </c>
      <c r="AZ46" s="163"/>
      <c r="BA46" s="171">
        <v>2.1477317011872601</v>
      </c>
      <c r="BB46" s="172">
        <v>0.949585049423326</v>
      </c>
      <c r="BC46" s="173">
        <v>1.55306663686122</v>
      </c>
      <c r="BD46" s="163"/>
      <c r="BE46" s="174">
        <v>0.45721799966906201</v>
      </c>
    </row>
    <row r="47" spans="1:64" x14ac:dyDescent="0.2">
      <c r="A47" s="48" t="s">
        <v>109</v>
      </c>
      <c r="B47" s="3" t="s">
        <v>115</v>
      </c>
      <c r="D47" s="25" t="s">
        <v>16</v>
      </c>
      <c r="E47" s="28" t="s">
        <v>17</v>
      </c>
      <c r="G47" s="190">
        <v>114.080955407735</v>
      </c>
      <c r="H47" s="185">
        <v>124.03639574262201</v>
      </c>
      <c r="I47" s="185">
        <v>131.92208418103499</v>
      </c>
      <c r="J47" s="185">
        <v>138.71704638835701</v>
      </c>
      <c r="K47" s="185">
        <v>154.58464017445999</v>
      </c>
      <c r="L47" s="191">
        <v>134.67389121986901</v>
      </c>
      <c r="M47" s="185"/>
      <c r="N47" s="192">
        <v>181.73024184662799</v>
      </c>
      <c r="O47" s="193">
        <v>173.770548395248</v>
      </c>
      <c r="P47" s="194">
        <v>177.788634676084</v>
      </c>
      <c r="Q47" s="185"/>
      <c r="R47" s="195">
        <v>149.165434253265</v>
      </c>
      <c r="S47" s="168"/>
      <c r="T47" s="169">
        <v>-2.79464737221064</v>
      </c>
      <c r="U47" s="163">
        <v>-1.64764324926162</v>
      </c>
      <c r="V47" s="163">
        <v>-0.71224539237685502</v>
      </c>
      <c r="W47" s="163">
        <v>3.3980610333598</v>
      </c>
      <c r="X47" s="163">
        <v>14.9167672539694</v>
      </c>
      <c r="Y47" s="170">
        <v>3.5990261253826299</v>
      </c>
      <c r="Z47" s="163"/>
      <c r="AA47" s="171">
        <v>11.266607319229401</v>
      </c>
      <c r="AB47" s="172">
        <v>5.9350730402445002</v>
      </c>
      <c r="AC47" s="173">
        <v>8.6161746361626204</v>
      </c>
      <c r="AD47" s="163"/>
      <c r="AE47" s="174">
        <v>5.9538548018799302</v>
      </c>
      <c r="AG47" s="190">
        <v>111.905150175142</v>
      </c>
      <c r="AH47" s="185">
        <v>120.262013714415</v>
      </c>
      <c r="AI47" s="185">
        <v>126.687139349605</v>
      </c>
      <c r="AJ47" s="185">
        <v>132.500863328431</v>
      </c>
      <c r="AK47" s="185">
        <v>135.02264668574699</v>
      </c>
      <c r="AL47" s="191">
        <v>126.466604688411</v>
      </c>
      <c r="AM47" s="185"/>
      <c r="AN47" s="192">
        <v>156.55344915045001</v>
      </c>
      <c r="AO47" s="193">
        <v>152.583358557471</v>
      </c>
      <c r="AP47" s="194">
        <v>154.576710793226</v>
      </c>
      <c r="AQ47" s="185"/>
      <c r="AR47" s="195">
        <v>135.613234741198</v>
      </c>
      <c r="AS47" s="168"/>
      <c r="AT47" s="169">
        <v>-2.3890768799700899</v>
      </c>
      <c r="AU47" s="163">
        <v>-0.71460481169435297</v>
      </c>
      <c r="AV47" s="163">
        <v>0.125131257536644</v>
      </c>
      <c r="AW47" s="163">
        <v>2.0363962699308802</v>
      </c>
      <c r="AX47" s="163">
        <v>1.7710257949955599</v>
      </c>
      <c r="AY47" s="170">
        <v>0.57014164219882002</v>
      </c>
      <c r="AZ47" s="163"/>
      <c r="BA47" s="171">
        <v>0.81600265005246297</v>
      </c>
      <c r="BB47" s="172">
        <v>0.38509606138781699</v>
      </c>
      <c r="BC47" s="173">
        <v>0.60860449704716701</v>
      </c>
      <c r="BD47" s="163"/>
      <c r="BE47" s="174">
        <v>0.82648627082391302</v>
      </c>
    </row>
    <row r="48" spans="1:64" x14ac:dyDescent="0.2">
      <c r="A48" s="48" t="s">
        <v>110</v>
      </c>
      <c r="B48" s="3" t="s">
        <v>116</v>
      </c>
      <c r="D48" s="25" t="s">
        <v>16</v>
      </c>
      <c r="E48" s="28" t="s">
        <v>17</v>
      </c>
      <c r="G48" s="190">
        <v>84.095533239782398</v>
      </c>
      <c r="H48" s="185">
        <v>88.773267748933904</v>
      </c>
      <c r="I48" s="185">
        <v>93.473698387864701</v>
      </c>
      <c r="J48" s="185">
        <v>99.114389558483694</v>
      </c>
      <c r="K48" s="185">
        <v>111.93357585779199</v>
      </c>
      <c r="L48" s="191">
        <v>96.693221663720706</v>
      </c>
      <c r="M48" s="185"/>
      <c r="N48" s="192">
        <v>127.89439912039499</v>
      </c>
      <c r="O48" s="193">
        <v>117.61007268424601</v>
      </c>
      <c r="P48" s="194">
        <v>122.81547915855</v>
      </c>
      <c r="Q48" s="185"/>
      <c r="R48" s="195">
        <v>105.357245971537</v>
      </c>
      <c r="S48" s="168"/>
      <c r="T48" s="169">
        <v>-0.101012845687241</v>
      </c>
      <c r="U48" s="163">
        <v>-0.16005764834808001</v>
      </c>
      <c r="V48" s="163">
        <v>0.13426861010383001</v>
      </c>
      <c r="W48" s="163">
        <v>2.38837404186927</v>
      </c>
      <c r="X48" s="163">
        <v>18.966675133952901</v>
      </c>
      <c r="Y48" s="170">
        <v>5.1417380339925103</v>
      </c>
      <c r="Z48" s="163"/>
      <c r="AA48" s="171">
        <v>15.421083009360199</v>
      </c>
      <c r="AB48" s="172">
        <v>4.4508067164601099</v>
      </c>
      <c r="AC48" s="173">
        <v>9.93827394543354</v>
      </c>
      <c r="AD48" s="163"/>
      <c r="AE48" s="174">
        <v>7.18197706705197</v>
      </c>
      <c r="AG48" s="190">
        <v>82.611921601667206</v>
      </c>
      <c r="AH48" s="185">
        <v>86.476135441549999</v>
      </c>
      <c r="AI48" s="185">
        <v>89.369902253118497</v>
      </c>
      <c r="AJ48" s="185">
        <v>94.504683025914801</v>
      </c>
      <c r="AK48" s="185">
        <v>97.866683651804607</v>
      </c>
      <c r="AL48" s="191">
        <v>90.729270778390301</v>
      </c>
      <c r="AM48" s="185"/>
      <c r="AN48" s="192">
        <v>112.52047629118201</v>
      </c>
      <c r="AO48" s="193">
        <v>108.020738766533</v>
      </c>
      <c r="AP48" s="194">
        <v>110.282995450851</v>
      </c>
      <c r="AQ48" s="185"/>
      <c r="AR48" s="195">
        <v>97.032465805740799</v>
      </c>
      <c r="AS48" s="168"/>
      <c r="AT48" s="169">
        <v>0.37592362978928401</v>
      </c>
      <c r="AU48" s="163">
        <v>0.68729307586545696</v>
      </c>
      <c r="AV48" s="163">
        <v>0.68148666018939297</v>
      </c>
      <c r="AW48" s="163">
        <v>1.95172375797164</v>
      </c>
      <c r="AX48" s="163">
        <v>2.74625452433067</v>
      </c>
      <c r="AY48" s="170">
        <v>1.4921898192373499</v>
      </c>
      <c r="AZ48" s="163"/>
      <c r="BA48" s="171">
        <v>2.9260255633694299</v>
      </c>
      <c r="BB48" s="172">
        <v>0.66134089212545399</v>
      </c>
      <c r="BC48" s="173">
        <v>1.8143615078022299</v>
      </c>
      <c r="BD48" s="163"/>
      <c r="BE48" s="174">
        <v>1.75796809505953</v>
      </c>
    </row>
    <row r="49" spans="1:57" x14ac:dyDescent="0.2">
      <c r="A49" s="49" t="s">
        <v>111</v>
      </c>
      <c r="B49" s="3" t="s">
        <v>117</v>
      </c>
      <c r="D49" s="25" t="s">
        <v>16</v>
      </c>
      <c r="E49" s="28" t="s">
        <v>17</v>
      </c>
      <c r="G49" s="196">
        <v>62.841451639593501</v>
      </c>
      <c r="H49" s="197">
        <v>63.113422237349603</v>
      </c>
      <c r="I49" s="197">
        <v>64.247491438930595</v>
      </c>
      <c r="J49" s="197">
        <v>67.792959581062803</v>
      </c>
      <c r="K49" s="197">
        <v>76.034180755026597</v>
      </c>
      <c r="L49" s="198">
        <v>67.278132928662103</v>
      </c>
      <c r="M49" s="185"/>
      <c r="N49" s="199">
        <v>89.377366110110103</v>
      </c>
      <c r="O49" s="200">
        <v>85.2265686234649</v>
      </c>
      <c r="P49" s="201">
        <v>87.338799256301002</v>
      </c>
      <c r="Q49" s="185"/>
      <c r="R49" s="202">
        <v>74.136340652971896</v>
      </c>
      <c r="S49" s="168"/>
      <c r="T49" s="175">
        <v>-3.5746222003336698</v>
      </c>
      <c r="U49" s="176">
        <v>-4.0048422094462097</v>
      </c>
      <c r="V49" s="176">
        <v>-4.0194556365247802</v>
      </c>
      <c r="W49" s="176">
        <v>-0.24980506634281199</v>
      </c>
      <c r="X49" s="176">
        <v>10.4766355377484</v>
      </c>
      <c r="Y49" s="177">
        <v>0.37158461382764002</v>
      </c>
      <c r="Z49" s="163"/>
      <c r="AA49" s="178">
        <v>7.6824725879883804</v>
      </c>
      <c r="AB49" s="179">
        <v>2.3703398541900098</v>
      </c>
      <c r="AC49" s="180">
        <v>5.0651188618682701</v>
      </c>
      <c r="AD49" s="163"/>
      <c r="AE49" s="181">
        <v>2.3747819183487899</v>
      </c>
      <c r="AG49" s="196">
        <v>62.868075815927298</v>
      </c>
      <c r="AH49" s="197">
        <v>63.087300062283198</v>
      </c>
      <c r="AI49" s="197">
        <v>64.053227849224498</v>
      </c>
      <c r="AJ49" s="197">
        <v>67.493230893017198</v>
      </c>
      <c r="AK49" s="197">
        <v>69.038318592035296</v>
      </c>
      <c r="AL49" s="198">
        <v>65.472657559558598</v>
      </c>
      <c r="AM49" s="185"/>
      <c r="AN49" s="199">
        <v>79.223390367284196</v>
      </c>
      <c r="AO49" s="200">
        <v>78.166009521861596</v>
      </c>
      <c r="AP49" s="201">
        <v>78.696897182726403</v>
      </c>
      <c r="AQ49" s="185"/>
      <c r="AR49" s="202">
        <v>69.837631915577802</v>
      </c>
      <c r="AS49" s="168"/>
      <c r="AT49" s="175">
        <v>-1.8916581629251601</v>
      </c>
      <c r="AU49" s="176">
        <v>-2.4201237581049102</v>
      </c>
      <c r="AV49" s="176">
        <v>-2.1359978603432501</v>
      </c>
      <c r="AW49" s="176">
        <v>-1.84410578874721E-2</v>
      </c>
      <c r="AX49" s="176">
        <v>-2.4462433696441401</v>
      </c>
      <c r="AY49" s="177">
        <v>-1.7354111622045101</v>
      </c>
      <c r="AZ49" s="163"/>
      <c r="BA49" s="178">
        <v>-2.82519457702799</v>
      </c>
      <c r="BB49" s="179">
        <v>-1.51798311497308</v>
      </c>
      <c r="BC49" s="180">
        <v>-2.1762739123790902</v>
      </c>
      <c r="BD49" s="163"/>
      <c r="BE49" s="181">
        <v>-1.84021471309885</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F2" sqref="F2"/>
      <selection pane="topRight" activeCell="F2" sqref="F2"/>
      <selection pane="bottomLeft" activeCell="F2" sqref="F2"/>
      <selection pane="bottomRight" activeCell="F2" sqref="F2"/>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6" t="s">
        <v>5</v>
      </c>
      <c r="E2" s="237"/>
      <c r="G2" s="230" t="s">
        <v>102</v>
      </c>
      <c r="H2" s="231"/>
      <c r="I2" s="231"/>
      <c r="J2" s="231"/>
      <c r="K2" s="231"/>
      <c r="L2" s="231"/>
      <c r="M2" s="231"/>
      <c r="N2" s="231"/>
      <c r="O2" s="231"/>
      <c r="P2" s="231"/>
      <c r="Q2" s="231"/>
      <c r="R2" s="231"/>
      <c r="T2" s="230" t="s">
        <v>40</v>
      </c>
      <c r="U2" s="231"/>
      <c r="V2" s="231"/>
      <c r="W2" s="231"/>
      <c r="X2" s="231"/>
      <c r="Y2" s="231"/>
      <c r="Z2" s="231"/>
      <c r="AA2" s="231"/>
      <c r="AB2" s="231"/>
      <c r="AC2" s="231"/>
      <c r="AD2" s="231"/>
      <c r="AE2" s="231"/>
      <c r="AF2" s="4"/>
      <c r="AG2" s="230" t="s">
        <v>41</v>
      </c>
      <c r="AH2" s="231"/>
      <c r="AI2" s="231"/>
      <c r="AJ2" s="231"/>
      <c r="AK2" s="231"/>
      <c r="AL2" s="231"/>
      <c r="AM2" s="231"/>
      <c r="AN2" s="231"/>
      <c r="AO2" s="231"/>
      <c r="AP2" s="231"/>
      <c r="AQ2" s="231"/>
      <c r="AR2" s="231"/>
      <c r="AT2" s="230" t="s">
        <v>42</v>
      </c>
      <c r="AU2" s="231"/>
      <c r="AV2" s="231"/>
      <c r="AW2" s="231"/>
      <c r="AX2" s="231"/>
      <c r="AY2" s="231"/>
      <c r="AZ2" s="231"/>
      <c r="BA2" s="231"/>
      <c r="BB2" s="231"/>
      <c r="BC2" s="231"/>
      <c r="BD2" s="231"/>
      <c r="BE2" s="231"/>
    </row>
    <row r="3" spans="1:57" x14ac:dyDescent="0.2">
      <c r="A3" s="32"/>
      <c r="B3" s="32"/>
      <c r="C3" s="3"/>
      <c r="D3" s="238" t="s">
        <v>8</v>
      </c>
      <c r="E3" s="240" t="s">
        <v>9</v>
      </c>
      <c r="F3" s="5"/>
      <c r="G3" s="228" t="s">
        <v>0</v>
      </c>
      <c r="H3" s="224" t="s">
        <v>1</v>
      </c>
      <c r="I3" s="224" t="s">
        <v>10</v>
      </c>
      <c r="J3" s="224" t="s">
        <v>2</v>
      </c>
      <c r="K3" s="224" t="s">
        <v>11</v>
      </c>
      <c r="L3" s="226" t="s">
        <v>12</v>
      </c>
      <c r="M3" s="5"/>
      <c r="N3" s="228" t="s">
        <v>3</v>
      </c>
      <c r="O3" s="224" t="s">
        <v>4</v>
      </c>
      <c r="P3" s="226" t="s">
        <v>13</v>
      </c>
      <c r="Q3" s="2"/>
      <c r="R3" s="232" t="s">
        <v>14</v>
      </c>
      <c r="S3" s="2"/>
      <c r="T3" s="228" t="s">
        <v>0</v>
      </c>
      <c r="U3" s="224" t="s">
        <v>1</v>
      </c>
      <c r="V3" s="224" t="s">
        <v>10</v>
      </c>
      <c r="W3" s="224" t="s">
        <v>2</v>
      </c>
      <c r="X3" s="224" t="s">
        <v>11</v>
      </c>
      <c r="Y3" s="226" t="s">
        <v>12</v>
      </c>
      <c r="Z3" s="2"/>
      <c r="AA3" s="228" t="s">
        <v>3</v>
      </c>
      <c r="AB3" s="224" t="s">
        <v>4</v>
      </c>
      <c r="AC3" s="226" t="s">
        <v>13</v>
      </c>
      <c r="AD3" s="1"/>
      <c r="AE3" s="234" t="s">
        <v>14</v>
      </c>
      <c r="AF3" s="38"/>
      <c r="AG3" s="228" t="s">
        <v>0</v>
      </c>
      <c r="AH3" s="224" t="s">
        <v>1</v>
      </c>
      <c r="AI3" s="224" t="s">
        <v>10</v>
      </c>
      <c r="AJ3" s="224" t="s">
        <v>2</v>
      </c>
      <c r="AK3" s="224" t="s">
        <v>11</v>
      </c>
      <c r="AL3" s="226" t="s">
        <v>12</v>
      </c>
      <c r="AM3" s="5"/>
      <c r="AN3" s="228" t="s">
        <v>3</v>
      </c>
      <c r="AO3" s="224" t="s">
        <v>4</v>
      </c>
      <c r="AP3" s="226" t="s">
        <v>13</v>
      </c>
      <c r="AQ3" s="2"/>
      <c r="AR3" s="232" t="s">
        <v>14</v>
      </c>
      <c r="AS3" s="2"/>
      <c r="AT3" s="228" t="s">
        <v>0</v>
      </c>
      <c r="AU3" s="224" t="s">
        <v>1</v>
      </c>
      <c r="AV3" s="224" t="s">
        <v>10</v>
      </c>
      <c r="AW3" s="224" t="s">
        <v>2</v>
      </c>
      <c r="AX3" s="224" t="s">
        <v>11</v>
      </c>
      <c r="AY3" s="226" t="s">
        <v>12</v>
      </c>
      <c r="AZ3" s="2"/>
      <c r="BA3" s="228" t="s">
        <v>3</v>
      </c>
      <c r="BB3" s="224" t="s">
        <v>4</v>
      </c>
      <c r="BC3" s="226" t="s">
        <v>13</v>
      </c>
      <c r="BD3" s="1"/>
      <c r="BE3" s="234" t="s">
        <v>14</v>
      </c>
    </row>
    <row r="4" spans="1:57" x14ac:dyDescent="0.2">
      <c r="A4" s="32"/>
      <c r="B4" s="32"/>
      <c r="C4" s="3"/>
      <c r="D4" s="239"/>
      <c r="E4" s="241"/>
      <c r="F4" s="5"/>
      <c r="G4" s="245"/>
      <c r="H4" s="243"/>
      <c r="I4" s="243"/>
      <c r="J4" s="243"/>
      <c r="K4" s="243"/>
      <c r="L4" s="244"/>
      <c r="M4" s="5"/>
      <c r="N4" s="245"/>
      <c r="O4" s="243"/>
      <c r="P4" s="244"/>
      <c r="Q4" s="2"/>
      <c r="R4" s="246"/>
      <c r="S4" s="2"/>
      <c r="T4" s="245"/>
      <c r="U4" s="243"/>
      <c r="V4" s="243"/>
      <c r="W4" s="243"/>
      <c r="X4" s="243"/>
      <c r="Y4" s="244"/>
      <c r="Z4" s="2"/>
      <c r="AA4" s="245"/>
      <c r="AB4" s="243"/>
      <c r="AC4" s="244"/>
      <c r="AD4" s="1"/>
      <c r="AE4" s="242"/>
      <c r="AF4" s="39"/>
      <c r="AG4" s="245"/>
      <c r="AH4" s="243"/>
      <c r="AI4" s="243"/>
      <c r="AJ4" s="243"/>
      <c r="AK4" s="243"/>
      <c r="AL4" s="244"/>
      <c r="AM4" s="5"/>
      <c r="AN4" s="245"/>
      <c r="AO4" s="243"/>
      <c r="AP4" s="244"/>
      <c r="AQ4" s="2"/>
      <c r="AR4" s="246"/>
      <c r="AS4" s="2"/>
      <c r="AT4" s="245"/>
      <c r="AU4" s="243"/>
      <c r="AV4" s="243"/>
      <c r="AW4" s="243"/>
      <c r="AX4" s="243"/>
      <c r="AY4" s="244"/>
      <c r="AZ4" s="2"/>
      <c r="BA4" s="245"/>
      <c r="BB4" s="243"/>
      <c r="BC4" s="244"/>
      <c r="BD4" s="1"/>
      <c r="BE4" s="24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65.047690003075402</v>
      </c>
      <c r="H6" s="183">
        <v>94.809801729183704</v>
      </c>
      <c r="I6" s="183">
        <v>112.385683149979</v>
      </c>
      <c r="J6" s="183">
        <v>114.946797810093</v>
      </c>
      <c r="K6" s="183">
        <v>110.839162650934</v>
      </c>
      <c r="L6" s="184">
        <v>99.606308980425496</v>
      </c>
      <c r="M6" s="185"/>
      <c r="N6" s="186">
        <v>138.522795184475</v>
      </c>
      <c r="O6" s="187">
        <v>146.027112514489</v>
      </c>
      <c r="P6" s="188">
        <v>142.27497033392501</v>
      </c>
      <c r="Q6" s="185"/>
      <c r="R6" s="189">
        <v>111.79754912183699</v>
      </c>
      <c r="S6" s="168"/>
      <c r="T6" s="160">
        <v>-2.6202623487221701</v>
      </c>
      <c r="U6" s="161">
        <v>-1.11560299536494</v>
      </c>
      <c r="V6" s="161">
        <v>0.397022057868746</v>
      </c>
      <c r="W6" s="161">
        <v>0.39210582824867901</v>
      </c>
      <c r="X6" s="161">
        <v>1.7415701407896</v>
      </c>
      <c r="Y6" s="162">
        <v>-5.5966517881053798E-3</v>
      </c>
      <c r="Z6" s="163"/>
      <c r="AA6" s="164">
        <v>3.3265769729599599</v>
      </c>
      <c r="AB6" s="165">
        <v>1.9205721806354099</v>
      </c>
      <c r="AC6" s="166">
        <v>2.6002349127494999</v>
      </c>
      <c r="AD6" s="163"/>
      <c r="AE6" s="167">
        <v>0.92602587988447604</v>
      </c>
      <c r="AG6" s="182">
        <v>71.580354377810806</v>
      </c>
      <c r="AH6" s="183">
        <v>94.6082421206888</v>
      </c>
      <c r="AI6" s="183">
        <v>108.99068828418299</v>
      </c>
      <c r="AJ6" s="183">
        <v>110.182796260381</v>
      </c>
      <c r="AK6" s="183">
        <v>106.672296827659</v>
      </c>
      <c r="AL6" s="184">
        <v>98.409737858605396</v>
      </c>
      <c r="AM6" s="185"/>
      <c r="AN6" s="186">
        <v>128.659591762003</v>
      </c>
      <c r="AO6" s="187">
        <v>132.62786288209301</v>
      </c>
      <c r="AP6" s="188">
        <v>130.64372649246499</v>
      </c>
      <c r="AQ6" s="185"/>
      <c r="AR6" s="189">
        <v>107.628524958816</v>
      </c>
      <c r="AS6" s="168"/>
      <c r="AT6" s="160">
        <v>-1.6524921570850399</v>
      </c>
      <c r="AU6" s="161">
        <v>0.157275780708551</v>
      </c>
      <c r="AV6" s="161">
        <v>1.6129123857955201</v>
      </c>
      <c r="AW6" s="161">
        <v>1.4704854052790599</v>
      </c>
      <c r="AX6" s="161">
        <v>2.4430639660581299</v>
      </c>
      <c r="AY6" s="162">
        <v>0.98543842063533904</v>
      </c>
      <c r="AZ6" s="163"/>
      <c r="BA6" s="164">
        <v>2.4250364131764899</v>
      </c>
      <c r="BB6" s="165">
        <v>1.2180409423435701</v>
      </c>
      <c r="BC6" s="166">
        <v>1.8087877327755999</v>
      </c>
      <c r="BD6" s="163"/>
      <c r="BE6" s="167">
        <v>1.27180497448378</v>
      </c>
    </row>
    <row r="7" spans="1:57" x14ac:dyDescent="0.2">
      <c r="A7" s="20" t="s">
        <v>18</v>
      </c>
      <c r="B7" s="3" t="str">
        <f>TRIM(A7)</f>
        <v>Virginia</v>
      </c>
      <c r="C7" s="10"/>
      <c r="D7" s="24" t="s">
        <v>16</v>
      </c>
      <c r="E7" s="27" t="s">
        <v>17</v>
      </c>
      <c r="F7" s="3"/>
      <c r="G7" s="190">
        <v>60.984195183334997</v>
      </c>
      <c r="H7" s="185">
        <v>91.609908392207103</v>
      </c>
      <c r="I7" s="185">
        <v>109.708708950866</v>
      </c>
      <c r="J7" s="185">
        <v>113.578378536275</v>
      </c>
      <c r="K7" s="185">
        <v>120.486195552284</v>
      </c>
      <c r="L7" s="191">
        <v>99.273477322993699</v>
      </c>
      <c r="M7" s="185"/>
      <c r="N7" s="192">
        <v>147.001212596009</v>
      </c>
      <c r="O7" s="193">
        <v>138.342516307675</v>
      </c>
      <c r="P7" s="194">
        <v>142.671864451842</v>
      </c>
      <c r="Q7" s="185"/>
      <c r="R7" s="195">
        <v>111.673016502664</v>
      </c>
      <c r="S7" s="168"/>
      <c r="T7" s="169">
        <v>-2.6481310333563899</v>
      </c>
      <c r="U7" s="163">
        <v>-3.8495642757234299</v>
      </c>
      <c r="V7" s="163">
        <v>-1.88100984097386</v>
      </c>
      <c r="W7" s="163">
        <v>-1.0141513635458499</v>
      </c>
      <c r="X7" s="163">
        <v>11.736810441521699</v>
      </c>
      <c r="Y7" s="170">
        <v>0.82515667655116098</v>
      </c>
      <c r="Z7" s="163"/>
      <c r="AA7" s="171">
        <v>13.8028368679884</v>
      </c>
      <c r="AB7" s="172">
        <v>3.7063457621793101</v>
      </c>
      <c r="AC7" s="173">
        <v>8.6733318800329897</v>
      </c>
      <c r="AD7" s="163"/>
      <c r="AE7" s="174">
        <v>3.55497492377966</v>
      </c>
      <c r="AG7" s="190">
        <v>59.364617203306103</v>
      </c>
      <c r="AH7" s="185">
        <v>86.701118034326399</v>
      </c>
      <c r="AI7" s="185">
        <v>103.29671814628</v>
      </c>
      <c r="AJ7" s="185">
        <v>108.002405661355</v>
      </c>
      <c r="AK7" s="185">
        <v>102.845525745468</v>
      </c>
      <c r="AL7" s="191">
        <v>92.043355931157507</v>
      </c>
      <c r="AM7" s="185"/>
      <c r="AN7" s="192">
        <v>119.698979804557</v>
      </c>
      <c r="AO7" s="193">
        <v>117.191885861217</v>
      </c>
      <c r="AP7" s="194">
        <v>118.44543283288699</v>
      </c>
      <c r="AQ7" s="185"/>
      <c r="AR7" s="195">
        <v>99.590321701197993</v>
      </c>
      <c r="AS7" s="168"/>
      <c r="AT7" s="169">
        <v>-4.2082673010383997</v>
      </c>
      <c r="AU7" s="163">
        <v>-2.3852910728481098</v>
      </c>
      <c r="AV7" s="163">
        <v>0.43344397249409899</v>
      </c>
      <c r="AW7" s="163">
        <v>1.9640159684737499</v>
      </c>
      <c r="AX7" s="163">
        <v>4.0705294280003104</v>
      </c>
      <c r="AY7" s="170">
        <v>0.397324175431777</v>
      </c>
      <c r="AZ7" s="163"/>
      <c r="BA7" s="171">
        <v>5.5733657612757499</v>
      </c>
      <c r="BB7" s="172">
        <v>3.3116445154069098</v>
      </c>
      <c r="BC7" s="173">
        <v>4.4422288814319097</v>
      </c>
      <c r="BD7" s="163"/>
      <c r="BE7" s="174">
        <v>1.7389002000315901</v>
      </c>
    </row>
    <row r="8" spans="1:57" x14ac:dyDescent="0.2">
      <c r="A8" s="21" t="s">
        <v>19</v>
      </c>
      <c r="B8" s="3" t="str">
        <f t="shared" ref="B8:B43" si="0">TRIM(A8)</f>
        <v>Norfolk/Virginia Beach, VA</v>
      </c>
      <c r="C8" s="3"/>
      <c r="D8" s="24" t="s">
        <v>16</v>
      </c>
      <c r="E8" s="27" t="s">
        <v>17</v>
      </c>
      <c r="F8" s="3"/>
      <c r="G8" s="190">
        <v>54.794392704016303</v>
      </c>
      <c r="H8" s="185">
        <v>64.510658789971799</v>
      </c>
      <c r="I8" s="185">
        <v>70.515575098490601</v>
      </c>
      <c r="J8" s="185">
        <v>72.608501355845405</v>
      </c>
      <c r="K8" s="185">
        <v>83.119226211307193</v>
      </c>
      <c r="L8" s="191">
        <v>69.109670831926294</v>
      </c>
      <c r="M8" s="185"/>
      <c r="N8" s="192">
        <v>130.85729588641499</v>
      </c>
      <c r="O8" s="193">
        <v>125.942756218981</v>
      </c>
      <c r="P8" s="194">
        <v>128.400026052698</v>
      </c>
      <c r="Q8" s="185"/>
      <c r="R8" s="195">
        <v>86.049772323575596</v>
      </c>
      <c r="S8" s="168"/>
      <c r="T8" s="169">
        <v>3.9086205837564898</v>
      </c>
      <c r="U8" s="163">
        <v>-1.0558845756166999</v>
      </c>
      <c r="V8" s="163">
        <v>-3.9338775301364</v>
      </c>
      <c r="W8" s="163">
        <v>-8.4200371040747601</v>
      </c>
      <c r="X8" s="163">
        <v>1.2448522554184001</v>
      </c>
      <c r="Y8" s="170">
        <v>-2.0324084986155899</v>
      </c>
      <c r="Z8" s="163"/>
      <c r="AA8" s="171">
        <v>-0.16261528985004101</v>
      </c>
      <c r="AB8" s="172">
        <v>-5.0269318457678596</v>
      </c>
      <c r="AC8" s="173">
        <v>-2.6089643864818699</v>
      </c>
      <c r="AD8" s="163"/>
      <c r="AE8" s="174">
        <v>-2.2790450685102499</v>
      </c>
      <c r="AG8" s="190">
        <v>54.665154830414103</v>
      </c>
      <c r="AH8" s="185">
        <v>64.814857535087796</v>
      </c>
      <c r="AI8" s="185">
        <v>72.729246257084696</v>
      </c>
      <c r="AJ8" s="185">
        <v>74.899421512052101</v>
      </c>
      <c r="AK8" s="185">
        <v>81.926261606440505</v>
      </c>
      <c r="AL8" s="191">
        <v>69.807386910734095</v>
      </c>
      <c r="AM8" s="185"/>
      <c r="AN8" s="192">
        <v>123.813461037964</v>
      </c>
      <c r="AO8" s="193">
        <v>128.99005065256401</v>
      </c>
      <c r="AP8" s="194">
        <v>126.40175584526401</v>
      </c>
      <c r="AQ8" s="185"/>
      <c r="AR8" s="195">
        <v>85.982053032339607</v>
      </c>
      <c r="AS8" s="168"/>
      <c r="AT8" s="169">
        <v>1.8163614827291701</v>
      </c>
      <c r="AU8" s="163">
        <v>2.3776733236252698</v>
      </c>
      <c r="AV8" s="163">
        <v>2.3878370907911499</v>
      </c>
      <c r="AW8" s="163">
        <v>3.0884568332285402E-2</v>
      </c>
      <c r="AX8" s="163">
        <v>9.7624708343936906</v>
      </c>
      <c r="AY8" s="170">
        <v>3.4034929485140402</v>
      </c>
      <c r="AZ8" s="163"/>
      <c r="BA8" s="171">
        <v>9.7302479127319508</v>
      </c>
      <c r="BB8" s="172">
        <v>11.352905942915401</v>
      </c>
      <c r="BC8" s="173">
        <v>10.552237080113199</v>
      </c>
      <c r="BD8" s="163"/>
      <c r="BE8" s="174">
        <v>6.2965635887843403</v>
      </c>
    </row>
    <row r="9" spans="1:57" x14ac:dyDescent="0.2">
      <c r="A9" s="21" t="s">
        <v>20</v>
      </c>
      <c r="B9" s="3" t="s">
        <v>71</v>
      </c>
      <c r="C9" s="3"/>
      <c r="D9" s="24" t="s">
        <v>16</v>
      </c>
      <c r="E9" s="27" t="s">
        <v>17</v>
      </c>
      <c r="F9" s="3"/>
      <c r="G9" s="190">
        <v>56.691405305999297</v>
      </c>
      <c r="H9" s="185">
        <v>75.9048363452345</v>
      </c>
      <c r="I9" s="185">
        <v>86.381210805805495</v>
      </c>
      <c r="J9" s="185">
        <v>84.218463435117698</v>
      </c>
      <c r="K9" s="185">
        <v>78.190256423618493</v>
      </c>
      <c r="L9" s="191">
        <v>76.277234463155096</v>
      </c>
      <c r="M9" s="185"/>
      <c r="N9" s="192">
        <v>102.189560807958</v>
      </c>
      <c r="O9" s="193">
        <v>105.903710732589</v>
      </c>
      <c r="P9" s="194">
        <v>104.04663577027399</v>
      </c>
      <c r="Q9" s="185"/>
      <c r="R9" s="195">
        <v>84.211349122331995</v>
      </c>
      <c r="S9" s="168"/>
      <c r="T9" s="169">
        <v>1.11066750539543</v>
      </c>
      <c r="U9" s="163">
        <v>2.9581785867604098</v>
      </c>
      <c r="V9" s="163">
        <v>3.0997151203912101</v>
      </c>
      <c r="W9" s="163">
        <v>1.5268853831510401</v>
      </c>
      <c r="X9" s="163">
        <v>4.33233221342548</v>
      </c>
      <c r="Y9" s="170">
        <v>2.6688604560046501</v>
      </c>
      <c r="Z9" s="163"/>
      <c r="AA9" s="171">
        <v>9.4197743789373902</v>
      </c>
      <c r="AB9" s="172">
        <v>4.8561866638774802</v>
      </c>
      <c r="AC9" s="173">
        <v>7.0486909081235201</v>
      </c>
      <c r="AD9" s="163"/>
      <c r="AE9" s="174">
        <v>4.1734651820353896</v>
      </c>
      <c r="AG9" s="190">
        <v>50.161267330857903</v>
      </c>
      <c r="AH9" s="185">
        <v>72.544408308147297</v>
      </c>
      <c r="AI9" s="185">
        <v>83.545232072233404</v>
      </c>
      <c r="AJ9" s="185">
        <v>83.470511884201798</v>
      </c>
      <c r="AK9" s="185">
        <v>79.231151937257394</v>
      </c>
      <c r="AL9" s="191">
        <v>73.7918764151717</v>
      </c>
      <c r="AM9" s="185"/>
      <c r="AN9" s="192">
        <v>98.073410714747695</v>
      </c>
      <c r="AO9" s="193">
        <v>100.610524365028</v>
      </c>
      <c r="AP9" s="194">
        <v>99.341967539887804</v>
      </c>
      <c r="AQ9" s="185"/>
      <c r="AR9" s="195">
        <v>81.097122734011805</v>
      </c>
      <c r="AS9" s="168"/>
      <c r="AT9" s="169">
        <v>-0.59981098362943897</v>
      </c>
      <c r="AU9" s="163">
        <v>4.2827228533493402</v>
      </c>
      <c r="AV9" s="163">
        <v>5.38590172617244</v>
      </c>
      <c r="AW9" s="163">
        <v>7.4072269231911996</v>
      </c>
      <c r="AX9" s="163">
        <v>12.298990796288701</v>
      </c>
      <c r="AY9" s="170">
        <v>6.15700106171988</v>
      </c>
      <c r="AZ9" s="163"/>
      <c r="BA9" s="171">
        <v>7.2357553053406702</v>
      </c>
      <c r="BB9" s="172">
        <v>0.844767225215864</v>
      </c>
      <c r="BC9" s="173">
        <v>3.90136412385732</v>
      </c>
      <c r="BD9" s="163"/>
      <c r="BE9" s="174">
        <v>5.3690533147103299</v>
      </c>
    </row>
    <row r="10" spans="1:57" x14ac:dyDescent="0.2">
      <c r="A10" s="21" t="s">
        <v>21</v>
      </c>
      <c r="B10" s="3" t="str">
        <f t="shared" si="0"/>
        <v>Virginia Area</v>
      </c>
      <c r="C10" s="3"/>
      <c r="D10" s="24" t="s">
        <v>16</v>
      </c>
      <c r="E10" s="27" t="s">
        <v>17</v>
      </c>
      <c r="F10" s="3"/>
      <c r="G10" s="190">
        <v>42.010517927396201</v>
      </c>
      <c r="H10" s="185">
        <v>60.800220180615099</v>
      </c>
      <c r="I10" s="185">
        <v>72.464137160228802</v>
      </c>
      <c r="J10" s="185">
        <v>92.291667560801102</v>
      </c>
      <c r="K10" s="185">
        <v>141.52808476394799</v>
      </c>
      <c r="L10" s="191">
        <v>81.818925518597894</v>
      </c>
      <c r="M10" s="185"/>
      <c r="N10" s="192">
        <v>196.834425742131</v>
      </c>
      <c r="O10" s="193">
        <v>172.191688572961</v>
      </c>
      <c r="P10" s="194">
        <v>184.513057157546</v>
      </c>
      <c r="Q10" s="185"/>
      <c r="R10" s="195">
        <v>111.160105986868</v>
      </c>
      <c r="S10" s="168"/>
      <c r="T10" s="169">
        <v>-1.8653713803312799</v>
      </c>
      <c r="U10" s="163">
        <v>-2.5021525604875601</v>
      </c>
      <c r="V10" s="163">
        <v>2.6434050519408498</v>
      </c>
      <c r="W10" s="163">
        <v>21.085735506783401</v>
      </c>
      <c r="X10" s="163">
        <v>66.182472526465205</v>
      </c>
      <c r="Y10" s="170">
        <v>21.338207245628801</v>
      </c>
      <c r="Z10" s="163"/>
      <c r="AA10" s="171">
        <v>52.618719059580798</v>
      </c>
      <c r="AB10" s="172">
        <v>30.030828891633</v>
      </c>
      <c r="AC10" s="173">
        <v>41.175608614924201</v>
      </c>
      <c r="AD10" s="163"/>
      <c r="AE10" s="174">
        <v>30.0011566537775</v>
      </c>
      <c r="AG10" s="190">
        <v>45.429705803165703</v>
      </c>
      <c r="AH10" s="185">
        <v>61.522843360518699</v>
      </c>
      <c r="AI10" s="185">
        <v>71.073392434457702</v>
      </c>
      <c r="AJ10" s="185">
        <v>86.726032465419905</v>
      </c>
      <c r="AK10" s="185">
        <v>97.857663216003303</v>
      </c>
      <c r="AL10" s="191">
        <v>72.531331675901399</v>
      </c>
      <c r="AM10" s="185"/>
      <c r="AN10" s="192">
        <v>134.23857501973501</v>
      </c>
      <c r="AO10" s="193">
        <v>120.173648558615</v>
      </c>
      <c r="AP10" s="194">
        <v>127.206111789175</v>
      </c>
      <c r="AQ10" s="185"/>
      <c r="AR10" s="195">
        <v>88.169257258198101</v>
      </c>
      <c r="AS10" s="168"/>
      <c r="AT10" s="169">
        <v>-1.3467717080656301</v>
      </c>
      <c r="AU10" s="163">
        <v>-1.2715787229315101</v>
      </c>
      <c r="AV10" s="163">
        <v>2.12143235447253</v>
      </c>
      <c r="AW10" s="163">
        <v>8.7513984495925499</v>
      </c>
      <c r="AX10" s="163">
        <v>5.6263741872146298</v>
      </c>
      <c r="AY10" s="170">
        <v>3.50193235640422</v>
      </c>
      <c r="AZ10" s="163"/>
      <c r="BA10" s="171">
        <v>8.3830198118726393</v>
      </c>
      <c r="BB10" s="172">
        <v>5.45164537650464</v>
      </c>
      <c r="BC10" s="173">
        <v>6.9783153458856901</v>
      </c>
      <c r="BD10" s="163"/>
      <c r="BE10" s="174">
        <v>4.91971006364935</v>
      </c>
    </row>
    <row r="11" spans="1:57" x14ac:dyDescent="0.2">
      <c r="A11" s="34" t="s">
        <v>22</v>
      </c>
      <c r="B11" s="3" t="str">
        <f t="shared" si="0"/>
        <v>Washington, DC</v>
      </c>
      <c r="C11" s="3"/>
      <c r="D11" s="24" t="s">
        <v>16</v>
      </c>
      <c r="E11" s="27" t="s">
        <v>17</v>
      </c>
      <c r="F11" s="3"/>
      <c r="G11" s="190">
        <v>104.046971803209</v>
      </c>
      <c r="H11" s="185">
        <v>192.50979525115901</v>
      </c>
      <c r="I11" s="185">
        <v>232.19492703193001</v>
      </c>
      <c r="J11" s="185">
        <v>216.62790053553701</v>
      </c>
      <c r="K11" s="185">
        <v>177.833601160477</v>
      </c>
      <c r="L11" s="191">
        <v>184.642639156462</v>
      </c>
      <c r="M11" s="185"/>
      <c r="N11" s="192">
        <v>165.56044008729799</v>
      </c>
      <c r="O11" s="193">
        <v>174.43895153868399</v>
      </c>
      <c r="P11" s="194">
        <v>169.99969581299101</v>
      </c>
      <c r="Q11" s="185"/>
      <c r="R11" s="195">
        <v>180.45894105832801</v>
      </c>
      <c r="S11" s="168"/>
      <c r="T11" s="169">
        <v>-9.0902559808973304</v>
      </c>
      <c r="U11" s="163">
        <v>-2.3343347693557601</v>
      </c>
      <c r="V11" s="163">
        <v>-4.3101987760120402</v>
      </c>
      <c r="W11" s="163">
        <v>-10.594277764608201</v>
      </c>
      <c r="X11" s="163">
        <v>-8.2940456238101099</v>
      </c>
      <c r="Y11" s="170">
        <v>-6.7866680317889596</v>
      </c>
      <c r="Z11" s="163"/>
      <c r="AA11" s="171">
        <v>-11.9047377051953</v>
      </c>
      <c r="AB11" s="172">
        <v>-15.0084141449278</v>
      </c>
      <c r="AC11" s="173">
        <v>-13.5248940913631</v>
      </c>
      <c r="AD11" s="163"/>
      <c r="AE11" s="174">
        <v>-8.7014126683483806</v>
      </c>
      <c r="AG11" s="190">
        <v>102.311205757401</v>
      </c>
      <c r="AH11" s="185">
        <v>171.00889578190899</v>
      </c>
      <c r="AI11" s="185">
        <v>215.946026857937</v>
      </c>
      <c r="AJ11" s="185">
        <v>207.845128305179</v>
      </c>
      <c r="AK11" s="185">
        <v>167.34790968525201</v>
      </c>
      <c r="AL11" s="191">
        <v>172.89160724126299</v>
      </c>
      <c r="AM11" s="185"/>
      <c r="AN11" s="192">
        <v>140.383508704256</v>
      </c>
      <c r="AO11" s="193">
        <v>142.92331005038599</v>
      </c>
      <c r="AP11" s="194">
        <v>141.653409377321</v>
      </c>
      <c r="AQ11" s="185"/>
      <c r="AR11" s="195">
        <v>163.965368193453</v>
      </c>
      <c r="AS11" s="168"/>
      <c r="AT11" s="169">
        <v>-10.1002418762875</v>
      </c>
      <c r="AU11" s="163">
        <v>-1.31214325469175</v>
      </c>
      <c r="AV11" s="163">
        <v>4.6743905287335004</v>
      </c>
      <c r="AW11" s="163">
        <v>1.49675968469276</v>
      </c>
      <c r="AX11" s="163">
        <v>2.2217719750103599</v>
      </c>
      <c r="AY11" s="170">
        <v>0.29792169798477097</v>
      </c>
      <c r="AZ11" s="163"/>
      <c r="BA11" s="171">
        <v>-4.5215477884666697</v>
      </c>
      <c r="BB11" s="172">
        <v>-7.9830903180203601</v>
      </c>
      <c r="BC11" s="173">
        <v>-6.2997808199837602</v>
      </c>
      <c r="BD11" s="163"/>
      <c r="BE11" s="174">
        <v>-1.41536607248568</v>
      </c>
    </row>
    <row r="12" spans="1:57" x14ac:dyDescent="0.2">
      <c r="A12" s="21" t="s">
        <v>23</v>
      </c>
      <c r="B12" s="3" t="str">
        <f t="shared" si="0"/>
        <v>Arlington, VA</v>
      </c>
      <c r="C12" s="3"/>
      <c r="D12" s="24" t="s">
        <v>16</v>
      </c>
      <c r="E12" s="27" t="s">
        <v>17</v>
      </c>
      <c r="F12" s="3"/>
      <c r="G12" s="190">
        <v>117.534057281758</v>
      </c>
      <c r="H12" s="185">
        <v>223.24215387867201</v>
      </c>
      <c r="I12" s="185">
        <v>279.085866624392</v>
      </c>
      <c r="J12" s="185">
        <v>268.65257979285502</v>
      </c>
      <c r="K12" s="185">
        <v>231.96842422320799</v>
      </c>
      <c r="L12" s="191">
        <v>224.09661636017699</v>
      </c>
      <c r="M12" s="185"/>
      <c r="N12" s="192">
        <v>183.528839568801</v>
      </c>
      <c r="O12" s="193">
        <v>168.83350243077501</v>
      </c>
      <c r="P12" s="194">
        <v>176.18117099978801</v>
      </c>
      <c r="Q12" s="185"/>
      <c r="R12" s="195">
        <v>210.40648911435201</v>
      </c>
      <c r="S12" s="168"/>
      <c r="T12" s="169">
        <v>-22.4936431789884</v>
      </c>
      <c r="U12" s="163">
        <v>-10.5103209754094</v>
      </c>
      <c r="V12" s="163">
        <v>-0.55260796333997797</v>
      </c>
      <c r="W12" s="163">
        <v>-1.73038462448784</v>
      </c>
      <c r="X12" s="163">
        <v>-4.4859244470305502</v>
      </c>
      <c r="Y12" s="170">
        <v>-6.46964338433094</v>
      </c>
      <c r="Z12" s="163"/>
      <c r="AA12" s="171">
        <v>-10.303793312943</v>
      </c>
      <c r="AB12" s="172">
        <v>-17.355250300180501</v>
      </c>
      <c r="AC12" s="173">
        <v>-13.826733659491699</v>
      </c>
      <c r="AD12" s="163"/>
      <c r="AE12" s="174">
        <v>-8.3417788593069808</v>
      </c>
      <c r="AG12" s="190">
        <v>115.207259300359</v>
      </c>
      <c r="AH12" s="185">
        <v>203.08948478123</v>
      </c>
      <c r="AI12" s="185">
        <v>250.627461953075</v>
      </c>
      <c r="AJ12" s="185">
        <v>251.93620032762601</v>
      </c>
      <c r="AK12" s="185">
        <v>204.572378989642</v>
      </c>
      <c r="AL12" s="191">
        <v>205.08655707038599</v>
      </c>
      <c r="AM12" s="185"/>
      <c r="AN12" s="192">
        <v>141.71808470725</v>
      </c>
      <c r="AO12" s="193">
        <v>134.900441238638</v>
      </c>
      <c r="AP12" s="194">
        <v>138.309262972944</v>
      </c>
      <c r="AQ12" s="185"/>
      <c r="AR12" s="195">
        <v>186.00733018540299</v>
      </c>
      <c r="AS12" s="168"/>
      <c r="AT12" s="169">
        <v>-17.0732325524469</v>
      </c>
      <c r="AU12" s="163">
        <v>-8.1922443214492304</v>
      </c>
      <c r="AV12" s="163">
        <v>0.61436876845793098</v>
      </c>
      <c r="AW12" s="163">
        <v>4.4287503653939204</v>
      </c>
      <c r="AX12" s="163">
        <v>1.53966626392446</v>
      </c>
      <c r="AY12" s="170">
        <v>-2.5213528150042901</v>
      </c>
      <c r="AZ12" s="163"/>
      <c r="BA12" s="171">
        <v>-5.6105840579801898</v>
      </c>
      <c r="BB12" s="172">
        <v>-8.5434898788048397</v>
      </c>
      <c r="BC12" s="173">
        <v>-7.0640318197282097</v>
      </c>
      <c r="BD12" s="163"/>
      <c r="BE12" s="174">
        <v>-3.52340102454008</v>
      </c>
    </row>
    <row r="13" spans="1:57" x14ac:dyDescent="0.2">
      <c r="A13" s="21" t="s">
        <v>24</v>
      </c>
      <c r="B13" s="3" t="str">
        <f t="shared" si="0"/>
        <v>Suburban Virginia Area</v>
      </c>
      <c r="C13" s="3"/>
      <c r="D13" s="24" t="s">
        <v>16</v>
      </c>
      <c r="E13" s="27" t="s">
        <v>17</v>
      </c>
      <c r="F13" s="3"/>
      <c r="G13" s="190">
        <v>75.286639934533497</v>
      </c>
      <c r="H13" s="185">
        <v>123.35350081833001</v>
      </c>
      <c r="I13" s="185">
        <v>150.837016366612</v>
      </c>
      <c r="J13" s="185">
        <v>141.74529132569501</v>
      </c>
      <c r="K13" s="185">
        <v>135.83877577741401</v>
      </c>
      <c r="L13" s="191">
        <v>125.41224484451701</v>
      </c>
      <c r="M13" s="185"/>
      <c r="N13" s="192">
        <v>148.96134697217599</v>
      </c>
      <c r="O13" s="193">
        <v>149.236870703764</v>
      </c>
      <c r="P13" s="194">
        <v>149.09910883796999</v>
      </c>
      <c r="Q13" s="185"/>
      <c r="R13" s="195">
        <v>132.17992027121801</v>
      </c>
      <c r="S13" s="168"/>
      <c r="T13" s="169">
        <v>8.1814024470979607</v>
      </c>
      <c r="U13" s="163">
        <v>1.93653217340035</v>
      </c>
      <c r="V13" s="163">
        <v>-0.40091149906046702</v>
      </c>
      <c r="W13" s="163">
        <v>-7.9570660787712502</v>
      </c>
      <c r="X13" s="163">
        <v>3.1024610778552502</v>
      </c>
      <c r="Y13" s="170">
        <v>-0.117292046958762</v>
      </c>
      <c r="Z13" s="163"/>
      <c r="AA13" s="171">
        <v>-0.83731675105611503</v>
      </c>
      <c r="AB13" s="172">
        <v>-11.9326877169424</v>
      </c>
      <c r="AC13" s="173">
        <v>-6.7188692419036302</v>
      </c>
      <c r="AD13" s="163"/>
      <c r="AE13" s="174">
        <v>-2.3446572491620601</v>
      </c>
      <c r="AG13" s="190">
        <v>70.641016775777402</v>
      </c>
      <c r="AH13" s="185">
        <v>112.074936988543</v>
      </c>
      <c r="AI13" s="185">
        <v>135.94278968903399</v>
      </c>
      <c r="AJ13" s="185">
        <v>131.643063829787</v>
      </c>
      <c r="AK13" s="185">
        <v>117.275782324058</v>
      </c>
      <c r="AL13" s="191">
        <v>113.51551792143999</v>
      </c>
      <c r="AM13" s="185"/>
      <c r="AN13" s="192">
        <v>131.667157937806</v>
      </c>
      <c r="AO13" s="193">
        <v>134.01559206219301</v>
      </c>
      <c r="AP13" s="194">
        <v>132.841375</v>
      </c>
      <c r="AQ13" s="185"/>
      <c r="AR13" s="195">
        <v>119.037191372457</v>
      </c>
      <c r="AS13" s="168"/>
      <c r="AT13" s="169">
        <v>-1.1255414877841601</v>
      </c>
      <c r="AU13" s="163">
        <v>2.0540783357926</v>
      </c>
      <c r="AV13" s="163">
        <v>3.35379987252719</v>
      </c>
      <c r="AW13" s="163">
        <v>-0.55209243940707098</v>
      </c>
      <c r="AX13" s="163">
        <v>3.2503794615089001</v>
      </c>
      <c r="AY13" s="170">
        <v>1.5792311011307401</v>
      </c>
      <c r="AZ13" s="163"/>
      <c r="BA13" s="171">
        <v>9.4439825336150101</v>
      </c>
      <c r="BB13" s="172">
        <v>-1.44253658617686</v>
      </c>
      <c r="BC13" s="173">
        <v>3.6678697065125898</v>
      </c>
      <c r="BD13" s="163"/>
      <c r="BE13" s="174">
        <v>2.2359894126455302</v>
      </c>
    </row>
    <row r="14" spans="1:57" x14ac:dyDescent="0.2">
      <c r="A14" s="21" t="s">
        <v>25</v>
      </c>
      <c r="B14" s="3" t="str">
        <f t="shared" si="0"/>
        <v>Alexandria, VA</v>
      </c>
      <c r="C14" s="3"/>
      <c r="D14" s="24" t="s">
        <v>16</v>
      </c>
      <c r="E14" s="27" t="s">
        <v>17</v>
      </c>
      <c r="F14" s="3"/>
      <c r="G14" s="190">
        <v>92.199986070806702</v>
      </c>
      <c r="H14" s="185">
        <v>155.943685432385</v>
      </c>
      <c r="I14" s="185">
        <v>189.594532791642</v>
      </c>
      <c r="J14" s="185">
        <v>179.377914103308</v>
      </c>
      <c r="K14" s="185">
        <v>153.057991874637</v>
      </c>
      <c r="L14" s="191">
        <v>154.034822054556</v>
      </c>
      <c r="M14" s="185"/>
      <c r="N14" s="192">
        <v>139.074228670922</v>
      </c>
      <c r="O14" s="193">
        <v>133.719096923969</v>
      </c>
      <c r="P14" s="194">
        <v>136.396662797446</v>
      </c>
      <c r="Q14" s="185"/>
      <c r="R14" s="195">
        <v>148.99534798109599</v>
      </c>
      <c r="S14" s="168"/>
      <c r="T14" s="169">
        <v>-4.9601663777797196</v>
      </c>
      <c r="U14" s="163">
        <v>-4.6419587785412704</v>
      </c>
      <c r="V14" s="163">
        <v>-12.134499826453601</v>
      </c>
      <c r="W14" s="163">
        <v>-16.953503611401199</v>
      </c>
      <c r="X14" s="163">
        <v>-18.135391764530699</v>
      </c>
      <c r="Y14" s="170">
        <v>-12.4092198598272</v>
      </c>
      <c r="Z14" s="163"/>
      <c r="AA14" s="171">
        <v>-11.668432921996899</v>
      </c>
      <c r="AB14" s="172">
        <v>-18.610437711047702</v>
      </c>
      <c r="AC14" s="173">
        <v>-15.213328737901399</v>
      </c>
      <c r="AD14" s="163"/>
      <c r="AE14" s="174">
        <v>-13.160406851801699</v>
      </c>
      <c r="AG14" s="190">
        <v>86.670102437608804</v>
      </c>
      <c r="AH14" s="185">
        <v>139.46484416715001</v>
      </c>
      <c r="AI14" s="185">
        <v>170.216679918746</v>
      </c>
      <c r="AJ14" s="185">
        <v>165.49642600115999</v>
      </c>
      <c r="AK14" s="185">
        <v>138.44259112013901</v>
      </c>
      <c r="AL14" s="191">
        <v>140.05812872896101</v>
      </c>
      <c r="AM14" s="185"/>
      <c r="AN14" s="192">
        <v>115.366971271038</v>
      </c>
      <c r="AO14" s="193">
        <v>116.18048403946599</v>
      </c>
      <c r="AP14" s="194">
        <v>115.773727655252</v>
      </c>
      <c r="AQ14" s="185"/>
      <c r="AR14" s="195">
        <v>133.11972842218699</v>
      </c>
      <c r="AS14" s="168"/>
      <c r="AT14" s="169">
        <v>-8.9663840005350597</v>
      </c>
      <c r="AU14" s="163">
        <v>-4.6862919589705596</v>
      </c>
      <c r="AV14" s="163">
        <v>-3.34047577209396</v>
      </c>
      <c r="AW14" s="163">
        <v>-4.3551854512641697</v>
      </c>
      <c r="AX14" s="163">
        <v>-3.6667752163360299</v>
      </c>
      <c r="AY14" s="170">
        <v>-4.6424199078153601</v>
      </c>
      <c r="AZ14" s="163"/>
      <c r="BA14" s="171">
        <v>-2.4668974218095698</v>
      </c>
      <c r="BB14" s="172">
        <v>-6.4492731406285397</v>
      </c>
      <c r="BC14" s="173">
        <v>-4.5065758394142197</v>
      </c>
      <c r="BD14" s="163"/>
      <c r="BE14" s="174">
        <v>-4.6076298175124002</v>
      </c>
    </row>
    <row r="15" spans="1:57" x14ac:dyDescent="0.2">
      <c r="A15" s="21" t="s">
        <v>26</v>
      </c>
      <c r="B15" s="3" t="str">
        <f t="shared" si="0"/>
        <v>Fairfax/Tysons Corner, VA</v>
      </c>
      <c r="C15" s="3"/>
      <c r="D15" s="24" t="s">
        <v>16</v>
      </c>
      <c r="E15" s="27" t="s">
        <v>17</v>
      </c>
      <c r="F15" s="3"/>
      <c r="G15" s="190">
        <v>94.853268253234702</v>
      </c>
      <c r="H15" s="185">
        <v>169.78093692236499</v>
      </c>
      <c r="I15" s="185">
        <v>209.26142444547099</v>
      </c>
      <c r="J15" s="185">
        <v>203.178143484288</v>
      </c>
      <c r="K15" s="185">
        <v>154.06019755083099</v>
      </c>
      <c r="L15" s="191">
        <v>166.22679413123799</v>
      </c>
      <c r="M15" s="185"/>
      <c r="N15" s="192">
        <v>135.67403419593299</v>
      </c>
      <c r="O15" s="193">
        <v>131.18528073012899</v>
      </c>
      <c r="P15" s="194">
        <v>133.42965746303099</v>
      </c>
      <c r="Q15" s="185"/>
      <c r="R15" s="195">
        <v>156.85618365460701</v>
      </c>
      <c r="S15" s="168"/>
      <c r="T15" s="169">
        <v>0.29879359972693897</v>
      </c>
      <c r="U15" s="163">
        <v>-1.61436748732923</v>
      </c>
      <c r="V15" s="163">
        <v>0.82684244459276501</v>
      </c>
      <c r="W15" s="163">
        <v>-1.75651358336338</v>
      </c>
      <c r="X15" s="163">
        <v>-5.0775831944085201</v>
      </c>
      <c r="Y15" s="170">
        <v>-1.5004660720683001</v>
      </c>
      <c r="Z15" s="163"/>
      <c r="AA15" s="171">
        <v>1.1342305402602799</v>
      </c>
      <c r="AB15" s="172">
        <v>-5.4781107546433798</v>
      </c>
      <c r="AC15" s="173">
        <v>-2.2280944601655799</v>
      </c>
      <c r="AD15" s="163"/>
      <c r="AE15" s="174">
        <v>-1.6783053117581599</v>
      </c>
      <c r="AG15" s="190">
        <v>83.314886494916806</v>
      </c>
      <c r="AH15" s="185">
        <v>145.4335512939</v>
      </c>
      <c r="AI15" s="185">
        <v>188.49479782809601</v>
      </c>
      <c r="AJ15" s="185">
        <v>184.036427333641</v>
      </c>
      <c r="AK15" s="185">
        <v>139.34485761321599</v>
      </c>
      <c r="AL15" s="191">
        <v>148.124904112754</v>
      </c>
      <c r="AM15" s="185"/>
      <c r="AN15" s="192">
        <v>113.72624422365899</v>
      </c>
      <c r="AO15" s="193">
        <v>114.249674792051</v>
      </c>
      <c r="AP15" s="194">
        <v>113.987959507855</v>
      </c>
      <c r="AQ15" s="185"/>
      <c r="AR15" s="195">
        <v>138.371491368497</v>
      </c>
      <c r="AS15" s="168"/>
      <c r="AT15" s="169">
        <v>-2.7727804062003698</v>
      </c>
      <c r="AU15" s="163">
        <v>-4.5504332821765798</v>
      </c>
      <c r="AV15" s="163">
        <v>-1.3169167488973099</v>
      </c>
      <c r="AW15" s="163">
        <v>-1.5201948695259799</v>
      </c>
      <c r="AX15" s="163">
        <v>-1.9799306495550699</v>
      </c>
      <c r="AY15" s="170">
        <v>-2.3197554590549201</v>
      </c>
      <c r="AZ15" s="163"/>
      <c r="BA15" s="171">
        <v>-2.37621780258308</v>
      </c>
      <c r="BB15" s="172">
        <v>-3.5245235524026102</v>
      </c>
      <c r="BC15" s="173">
        <v>-2.9550855944610199</v>
      </c>
      <c r="BD15" s="163"/>
      <c r="BE15" s="174">
        <v>-2.4579631596334499</v>
      </c>
    </row>
    <row r="16" spans="1:57" x14ac:dyDescent="0.2">
      <c r="A16" s="21" t="s">
        <v>27</v>
      </c>
      <c r="B16" s="3" t="str">
        <f t="shared" si="0"/>
        <v>I-95 Fredericksburg, VA</v>
      </c>
      <c r="C16" s="3"/>
      <c r="D16" s="24" t="s">
        <v>16</v>
      </c>
      <c r="E16" s="27" t="s">
        <v>17</v>
      </c>
      <c r="F16" s="3"/>
      <c r="G16" s="190">
        <v>53.626123825317798</v>
      </c>
      <c r="H16" s="185">
        <v>68.408802653399604</v>
      </c>
      <c r="I16" s="185">
        <v>80.111410724156897</v>
      </c>
      <c r="J16" s="185">
        <v>86.449934770591398</v>
      </c>
      <c r="K16" s="185">
        <v>86.929942509673793</v>
      </c>
      <c r="L16" s="191">
        <v>75.1052428966279</v>
      </c>
      <c r="M16" s="185"/>
      <c r="N16" s="192">
        <v>109.627939192924</v>
      </c>
      <c r="O16" s="193">
        <v>125.695985627418</v>
      </c>
      <c r="P16" s="194">
        <v>117.661962410171</v>
      </c>
      <c r="Q16" s="185"/>
      <c r="R16" s="195">
        <v>87.264305614783197</v>
      </c>
      <c r="S16" s="168"/>
      <c r="T16" s="169">
        <v>6.5094410854416198</v>
      </c>
      <c r="U16" s="163">
        <v>-4.7223791305432403</v>
      </c>
      <c r="V16" s="163">
        <v>-9.9322240369423902</v>
      </c>
      <c r="W16" s="163">
        <v>-14.0711253905458</v>
      </c>
      <c r="X16" s="163">
        <v>-8.9583378350592007</v>
      </c>
      <c r="Y16" s="170">
        <v>-7.7747939342470698</v>
      </c>
      <c r="Z16" s="163"/>
      <c r="AA16" s="171">
        <v>-5.6321942199611001</v>
      </c>
      <c r="AB16" s="172">
        <v>0.41106405829736697</v>
      </c>
      <c r="AC16" s="173">
        <v>-2.49775743374218</v>
      </c>
      <c r="AD16" s="163"/>
      <c r="AE16" s="174">
        <v>-5.81094841006602</v>
      </c>
      <c r="AG16" s="190">
        <v>49.274775566611297</v>
      </c>
      <c r="AH16" s="185">
        <v>62.404284411276898</v>
      </c>
      <c r="AI16" s="185">
        <v>72.171341348811396</v>
      </c>
      <c r="AJ16" s="185">
        <v>77.308644555002701</v>
      </c>
      <c r="AK16" s="185">
        <v>75.552078496406807</v>
      </c>
      <c r="AL16" s="191">
        <v>67.342224875621795</v>
      </c>
      <c r="AM16" s="185"/>
      <c r="AN16" s="192">
        <v>94.725576285240393</v>
      </c>
      <c r="AO16" s="193">
        <v>101.703704256495</v>
      </c>
      <c r="AP16" s="194">
        <v>98.214640270867804</v>
      </c>
      <c r="AQ16" s="185"/>
      <c r="AR16" s="195">
        <v>76.162914988549304</v>
      </c>
      <c r="AS16" s="168"/>
      <c r="AT16" s="169">
        <v>-5.6027871866146404</v>
      </c>
      <c r="AU16" s="163">
        <v>-4.4343590118286897</v>
      </c>
      <c r="AV16" s="163">
        <v>-4.0575568643382702</v>
      </c>
      <c r="AW16" s="163">
        <v>-4.32620671163808</v>
      </c>
      <c r="AX16" s="163">
        <v>-1.15970234846692</v>
      </c>
      <c r="AY16" s="170">
        <v>-3.7874321297482201</v>
      </c>
      <c r="AZ16" s="163"/>
      <c r="BA16" s="171">
        <v>-0.178793822336547</v>
      </c>
      <c r="BB16" s="172">
        <v>2.3543358585590899</v>
      </c>
      <c r="BC16" s="173">
        <v>1.11690931645402</v>
      </c>
      <c r="BD16" s="163"/>
      <c r="BE16" s="174">
        <v>-2.0368426493359801</v>
      </c>
    </row>
    <row r="17" spans="1:70" x14ac:dyDescent="0.2">
      <c r="A17" s="21" t="s">
        <v>28</v>
      </c>
      <c r="B17" s="3" t="str">
        <f t="shared" si="0"/>
        <v>Dulles Airport Area, VA</v>
      </c>
      <c r="C17" s="3"/>
      <c r="D17" s="24" t="s">
        <v>16</v>
      </c>
      <c r="E17" s="27" t="s">
        <v>17</v>
      </c>
      <c r="F17" s="3"/>
      <c r="G17" s="190">
        <v>70.140556840255201</v>
      </c>
      <c r="H17" s="185">
        <v>129.37194616594201</v>
      </c>
      <c r="I17" s="185">
        <v>174.63752844325199</v>
      </c>
      <c r="J17" s="185">
        <v>169.19760151697301</v>
      </c>
      <c r="K17" s="185">
        <v>136.16357321246801</v>
      </c>
      <c r="L17" s="191">
        <v>135.90224123577801</v>
      </c>
      <c r="M17" s="185"/>
      <c r="N17" s="192">
        <v>117.539674405697</v>
      </c>
      <c r="O17" s="193">
        <v>107.657143649986</v>
      </c>
      <c r="P17" s="194">
        <v>112.598409027842</v>
      </c>
      <c r="Q17" s="185"/>
      <c r="R17" s="195">
        <v>129.24400346208199</v>
      </c>
      <c r="S17" s="168"/>
      <c r="T17" s="169">
        <v>-2.1000937634825898</v>
      </c>
      <c r="U17" s="163">
        <v>-7.3122501077087598</v>
      </c>
      <c r="V17" s="163">
        <v>1.02020661940014</v>
      </c>
      <c r="W17" s="163">
        <v>-0.424973029578956</v>
      </c>
      <c r="X17" s="163">
        <v>-2.3941289886993502</v>
      </c>
      <c r="Y17" s="170">
        <v>-2.0200214784050599</v>
      </c>
      <c r="Z17" s="163"/>
      <c r="AA17" s="171">
        <v>8.0739448509522092</v>
      </c>
      <c r="AB17" s="172">
        <v>-0.94982082390186195</v>
      </c>
      <c r="AC17" s="173">
        <v>3.56349513238438</v>
      </c>
      <c r="AD17" s="163"/>
      <c r="AE17" s="174">
        <v>-0.68723681494414401</v>
      </c>
      <c r="AG17" s="190">
        <v>67.535115854222497</v>
      </c>
      <c r="AH17" s="185">
        <v>120.790325825548</v>
      </c>
      <c r="AI17" s="185">
        <v>154.44095018962099</v>
      </c>
      <c r="AJ17" s="185">
        <v>156.05226829155399</v>
      </c>
      <c r="AK17" s="185">
        <v>123.878984367773</v>
      </c>
      <c r="AL17" s="191">
        <v>124.53952890574401</v>
      </c>
      <c r="AM17" s="185"/>
      <c r="AN17" s="192">
        <v>98.839954213301198</v>
      </c>
      <c r="AO17" s="193">
        <v>93.652792988622593</v>
      </c>
      <c r="AP17" s="194">
        <v>96.246373600961903</v>
      </c>
      <c r="AQ17" s="185"/>
      <c r="AR17" s="195">
        <v>116.455770247234</v>
      </c>
      <c r="AS17" s="168"/>
      <c r="AT17" s="169">
        <v>-7.5196580558978496</v>
      </c>
      <c r="AU17" s="163">
        <v>-4.9685558257446001</v>
      </c>
      <c r="AV17" s="163">
        <v>-1.5820749703450301</v>
      </c>
      <c r="AW17" s="163">
        <v>-1.02391866218336</v>
      </c>
      <c r="AX17" s="163">
        <v>0.26418224048516498</v>
      </c>
      <c r="AY17" s="170">
        <v>-2.4405279206486599</v>
      </c>
      <c r="AZ17" s="163"/>
      <c r="BA17" s="171">
        <v>4.0391327223197999</v>
      </c>
      <c r="BB17" s="172">
        <v>0.83882656232564701</v>
      </c>
      <c r="BC17" s="173">
        <v>2.4571118223474899</v>
      </c>
      <c r="BD17" s="163"/>
      <c r="BE17" s="174">
        <v>-1.32674773262993</v>
      </c>
    </row>
    <row r="18" spans="1:70" x14ac:dyDescent="0.2">
      <c r="A18" s="21" t="s">
        <v>29</v>
      </c>
      <c r="B18" s="3" t="str">
        <f t="shared" si="0"/>
        <v>Williamsburg, VA</v>
      </c>
      <c r="C18" s="3"/>
      <c r="D18" s="24" t="s">
        <v>16</v>
      </c>
      <c r="E18" s="27" t="s">
        <v>17</v>
      </c>
      <c r="F18" s="3"/>
      <c r="G18" s="190">
        <v>42.946137249804998</v>
      </c>
      <c r="H18" s="185">
        <v>62.9265934494411</v>
      </c>
      <c r="I18" s="185">
        <v>63.670414608785997</v>
      </c>
      <c r="J18" s="185">
        <v>68.297809981803994</v>
      </c>
      <c r="K18" s="185">
        <v>108.185340525084</v>
      </c>
      <c r="L18" s="191">
        <v>69.205259162984106</v>
      </c>
      <c r="M18" s="185"/>
      <c r="N18" s="192">
        <v>153.00918637899599</v>
      </c>
      <c r="O18" s="193">
        <v>124.125865609565</v>
      </c>
      <c r="P18" s="194">
        <v>138.567525994281</v>
      </c>
      <c r="Q18" s="185"/>
      <c r="R18" s="195">
        <v>89.023049686211806</v>
      </c>
      <c r="S18" s="168"/>
      <c r="T18" s="169">
        <v>0.232048629129425</v>
      </c>
      <c r="U18" s="163">
        <v>26.236629007179602</v>
      </c>
      <c r="V18" s="163">
        <v>19.986279630619499</v>
      </c>
      <c r="W18" s="163">
        <v>19.276631249243501</v>
      </c>
      <c r="X18" s="163">
        <v>11.483834929163599</v>
      </c>
      <c r="Y18" s="170">
        <v>15.318699273616099</v>
      </c>
      <c r="Z18" s="163"/>
      <c r="AA18" s="171">
        <v>-6.3473474874148899</v>
      </c>
      <c r="AB18" s="172">
        <v>-17.915471545991402</v>
      </c>
      <c r="AC18" s="173">
        <v>-11.907797364140301</v>
      </c>
      <c r="AD18" s="163"/>
      <c r="AE18" s="174">
        <v>1.3835186073316299</v>
      </c>
      <c r="AG18" s="190">
        <v>50.010063349007297</v>
      </c>
      <c r="AH18" s="185">
        <v>58.062532980668699</v>
      </c>
      <c r="AI18" s="185">
        <v>61.666989615987397</v>
      </c>
      <c r="AJ18" s="185">
        <v>67.094300589390897</v>
      </c>
      <c r="AK18" s="185">
        <v>85.526533732353101</v>
      </c>
      <c r="AL18" s="191">
        <v>64.486867597320298</v>
      </c>
      <c r="AM18" s="185"/>
      <c r="AN18" s="192">
        <v>120.626222106564</v>
      </c>
      <c r="AO18" s="193">
        <v>116.27574913798701</v>
      </c>
      <c r="AP18" s="194">
        <v>118.450985622275</v>
      </c>
      <c r="AQ18" s="185"/>
      <c r="AR18" s="195">
        <v>79.945126771587496</v>
      </c>
      <c r="AS18" s="168"/>
      <c r="AT18" s="169">
        <v>3.1905294278461702</v>
      </c>
      <c r="AU18" s="163">
        <v>22.116140559641</v>
      </c>
      <c r="AV18" s="163">
        <v>19.398599819127501</v>
      </c>
      <c r="AW18" s="163">
        <v>15.810315141241199</v>
      </c>
      <c r="AX18" s="163">
        <v>15.221771953081401</v>
      </c>
      <c r="AY18" s="170">
        <v>15.228705458083001</v>
      </c>
      <c r="AZ18" s="163"/>
      <c r="BA18" s="171">
        <v>5.1815264607653804</v>
      </c>
      <c r="BB18" s="172">
        <v>0.65590859095672804</v>
      </c>
      <c r="BC18" s="173">
        <v>2.9105175347223402</v>
      </c>
      <c r="BD18" s="163"/>
      <c r="BE18" s="174">
        <v>9.7236361429286298</v>
      </c>
    </row>
    <row r="19" spans="1:70" x14ac:dyDescent="0.2">
      <c r="A19" s="21" t="s">
        <v>30</v>
      </c>
      <c r="B19" s="3" t="str">
        <f t="shared" si="0"/>
        <v>Virginia Beach, VA</v>
      </c>
      <c r="C19" s="3"/>
      <c r="D19" s="24" t="s">
        <v>16</v>
      </c>
      <c r="E19" s="27" t="s">
        <v>17</v>
      </c>
      <c r="F19" s="3"/>
      <c r="G19" s="190">
        <v>61.981434945729099</v>
      </c>
      <c r="H19" s="185">
        <v>69.502428779298398</v>
      </c>
      <c r="I19" s="185">
        <v>77.695481650149404</v>
      </c>
      <c r="J19" s="185">
        <v>82.231628315243</v>
      </c>
      <c r="K19" s="185">
        <v>87.627678118609396</v>
      </c>
      <c r="L19" s="191">
        <v>75.807730361805795</v>
      </c>
      <c r="M19" s="185"/>
      <c r="N19" s="192">
        <v>158.982711672172</v>
      </c>
      <c r="O19" s="193">
        <v>171.651198725814</v>
      </c>
      <c r="P19" s="194">
        <v>165.31695519899301</v>
      </c>
      <c r="Q19" s="185"/>
      <c r="R19" s="195">
        <v>101.381794601002</v>
      </c>
      <c r="S19" s="168"/>
      <c r="T19" s="169">
        <v>6.8744442080315897</v>
      </c>
      <c r="U19" s="163">
        <v>-1.6542341162199601</v>
      </c>
      <c r="V19" s="163">
        <v>-3.4784490034531799</v>
      </c>
      <c r="W19" s="163">
        <v>-12.6883215120267</v>
      </c>
      <c r="X19" s="163">
        <v>1.29917731966704</v>
      </c>
      <c r="Y19" s="170">
        <v>-2.7724961723968802</v>
      </c>
      <c r="Z19" s="163"/>
      <c r="AA19" s="171">
        <v>4.38165618846753</v>
      </c>
      <c r="AB19" s="172">
        <v>7.5933611265958296</v>
      </c>
      <c r="AC19" s="173">
        <v>6.0247288987671102</v>
      </c>
      <c r="AD19" s="163"/>
      <c r="AE19" s="174">
        <v>1.1371609352286101</v>
      </c>
      <c r="AG19" s="190">
        <v>65.679797310051896</v>
      </c>
      <c r="AH19" s="185">
        <v>75.941008435582802</v>
      </c>
      <c r="AI19" s="185">
        <v>86.668139246106605</v>
      </c>
      <c r="AJ19" s="185">
        <v>85.789915217476704</v>
      </c>
      <c r="AK19" s="185">
        <v>86.051720550180903</v>
      </c>
      <c r="AL19" s="191">
        <v>80.026116151879805</v>
      </c>
      <c r="AM19" s="185"/>
      <c r="AN19" s="192">
        <v>152.814607739499</v>
      </c>
      <c r="AO19" s="193">
        <v>170.079134281107</v>
      </c>
      <c r="AP19" s="194">
        <v>161.446871010303</v>
      </c>
      <c r="AQ19" s="185"/>
      <c r="AR19" s="195">
        <v>103.28918896857201</v>
      </c>
      <c r="AS19" s="168"/>
      <c r="AT19" s="169">
        <v>15.380951965805201</v>
      </c>
      <c r="AU19" s="163">
        <v>15.8840533645095</v>
      </c>
      <c r="AV19" s="163">
        <v>16.427992019800399</v>
      </c>
      <c r="AW19" s="163">
        <v>5.6148478292144102</v>
      </c>
      <c r="AX19" s="163">
        <v>11.100676520118</v>
      </c>
      <c r="AY19" s="170">
        <v>12.5295271985367</v>
      </c>
      <c r="AZ19" s="163"/>
      <c r="BA19" s="171">
        <v>13.4228774012467</v>
      </c>
      <c r="BB19" s="172">
        <v>18.5105829077485</v>
      </c>
      <c r="BC19" s="173">
        <v>16.047037312461899</v>
      </c>
      <c r="BD19" s="163"/>
      <c r="BE19" s="174">
        <v>14.07369152147</v>
      </c>
    </row>
    <row r="20" spans="1:70" x14ac:dyDescent="0.2">
      <c r="A20" s="34" t="s">
        <v>31</v>
      </c>
      <c r="B20" s="3" t="str">
        <f t="shared" si="0"/>
        <v>Norfolk/Portsmouth, VA</v>
      </c>
      <c r="C20" s="3"/>
      <c r="D20" s="24" t="s">
        <v>16</v>
      </c>
      <c r="E20" s="27" t="s">
        <v>17</v>
      </c>
      <c r="F20" s="3"/>
      <c r="G20" s="190">
        <v>59.213470761670699</v>
      </c>
      <c r="H20" s="185">
        <v>70.913093945243901</v>
      </c>
      <c r="I20" s="185">
        <v>80.036861407511395</v>
      </c>
      <c r="J20" s="185">
        <v>78.773280484380393</v>
      </c>
      <c r="K20" s="185">
        <v>82.818540242190195</v>
      </c>
      <c r="L20" s="191">
        <v>74.351049368199298</v>
      </c>
      <c r="M20" s="185"/>
      <c r="N20" s="192">
        <v>116.84098020358</v>
      </c>
      <c r="O20" s="193">
        <v>109.922917479817</v>
      </c>
      <c r="P20" s="194">
        <v>113.38194884169801</v>
      </c>
      <c r="Q20" s="185"/>
      <c r="R20" s="195">
        <v>85.502734932056299</v>
      </c>
      <c r="S20" s="168"/>
      <c r="T20" s="169">
        <v>4.84810093524134</v>
      </c>
      <c r="U20" s="163">
        <v>-8.2075244276090302</v>
      </c>
      <c r="V20" s="163">
        <v>-13.996462982331501</v>
      </c>
      <c r="W20" s="163">
        <v>-14.620152803558501</v>
      </c>
      <c r="X20" s="163">
        <v>2.50159317436548</v>
      </c>
      <c r="Y20" s="170">
        <v>-7.0265443785608701</v>
      </c>
      <c r="Z20" s="163"/>
      <c r="AA20" s="171">
        <v>2.0655794655717199</v>
      </c>
      <c r="AB20" s="172">
        <v>-12.230339830159499</v>
      </c>
      <c r="AC20" s="173">
        <v>-5.4033404843406796</v>
      </c>
      <c r="AD20" s="163"/>
      <c r="AE20" s="174">
        <v>-6.4181505979619802</v>
      </c>
      <c r="AG20" s="190">
        <v>55.015449319936799</v>
      </c>
      <c r="AH20" s="185">
        <v>67.1976701518076</v>
      </c>
      <c r="AI20" s="185">
        <v>81.300390777465694</v>
      </c>
      <c r="AJ20" s="185">
        <v>88.335330528255497</v>
      </c>
      <c r="AK20" s="185">
        <v>91.635505528255507</v>
      </c>
      <c r="AL20" s="191">
        <v>76.696869261144201</v>
      </c>
      <c r="AM20" s="185"/>
      <c r="AN20" s="192">
        <v>117.495078492453</v>
      </c>
      <c r="AO20" s="193">
        <v>116.430352290277</v>
      </c>
      <c r="AP20" s="194">
        <v>116.96271539136499</v>
      </c>
      <c r="AQ20" s="185"/>
      <c r="AR20" s="195">
        <v>88.201396726921701</v>
      </c>
      <c r="AS20" s="168"/>
      <c r="AT20" s="169">
        <v>-8.3977693045445392</v>
      </c>
      <c r="AU20" s="163">
        <v>-8.1212550205333809</v>
      </c>
      <c r="AV20" s="163">
        <v>-7.9192547002539104</v>
      </c>
      <c r="AW20" s="163">
        <v>-4.09941028524843</v>
      </c>
      <c r="AX20" s="163">
        <v>9.5724054714871407</v>
      </c>
      <c r="AY20" s="170">
        <v>-3.4604632750468798</v>
      </c>
      <c r="AZ20" s="163"/>
      <c r="BA20" s="171">
        <v>6.4633379680288598</v>
      </c>
      <c r="BB20" s="172">
        <v>7.2829756243504198</v>
      </c>
      <c r="BC20" s="173">
        <v>6.8697200373286096</v>
      </c>
      <c r="BD20" s="163"/>
      <c r="BE20" s="174">
        <v>0.209539199362034</v>
      </c>
    </row>
    <row r="21" spans="1:70" x14ac:dyDescent="0.2">
      <c r="A21" s="35" t="s">
        <v>32</v>
      </c>
      <c r="B21" s="3" t="str">
        <f t="shared" si="0"/>
        <v>Newport News/Hampton, VA</v>
      </c>
      <c r="C21" s="3"/>
      <c r="D21" s="24" t="s">
        <v>16</v>
      </c>
      <c r="E21" s="27" t="s">
        <v>17</v>
      </c>
      <c r="F21" s="3"/>
      <c r="G21" s="190">
        <v>52.954597946377604</v>
      </c>
      <c r="H21" s="185">
        <v>49.292837692527002</v>
      </c>
      <c r="I21" s="185">
        <v>54.953614389617698</v>
      </c>
      <c r="J21" s="185">
        <v>56.272503037649699</v>
      </c>
      <c r="K21" s="185">
        <v>60.371010966913801</v>
      </c>
      <c r="L21" s="191">
        <v>54.768912806617202</v>
      </c>
      <c r="M21" s="185"/>
      <c r="N21" s="192">
        <v>98.377207715345094</v>
      </c>
      <c r="O21" s="193">
        <v>86.348609982886401</v>
      </c>
      <c r="P21" s="194">
        <v>92.362908849115797</v>
      </c>
      <c r="Q21" s="185"/>
      <c r="R21" s="195">
        <v>65.510054533045306</v>
      </c>
      <c r="S21" s="168"/>
      <c r="T21" s="169">
        <v>5.6022476104772601</v>
      </c>
      <c r="U21" s="163">
        <v>-12.6633971937003</v>
      </c>
      <c r="V21" s="163">
        <v>-10.2589418913049</v>
      </c>
      <c r="W21" s="163">
        <v>-11.901578223983</v>
      </c>
      <c r="X21" s="163">
        <v>-7.1524028394043198</v>
      </c>
      <c r="Y21" s="170">
        <v>-7.7086142756024003</v>
      </c>
      <c r="Z21" s="163"/>
      <c r="AA21" s="171">
        <v>-4.3929415197418997</v>
      </c>
      <c r="AB21" s="172">
        <v>-14.0621871684897</v>
      </c>
      <c r="AC21" s="173">
        <v>-9.1700502300033193</v>
      </c>
      <c r="AD21" s="163"/>
      <c r="AE21" s="174">
        <v>-8.3029443421273097</v>
      </c>
      <c r="AG21" s="190">
        <v>42.975157790639798</v>
      </c>
      <c r="AH21" s="185">
        <v>49.843563010439503</v>
      </c>
      <c r="AI21" s="185">
        <v>53.805194776649302</v>
      </c>
      <c r="AJ21" s="185">
        <v>55.366606661458697</v>
      </c>
      <c r="AK21" s="185">
        <v>71.2894523038605</v>
      </c>
      <c r="AL21" s="191">
        <v>54.649258945102403</v>
      </c>
      <c r="AM21" s="185"/>
      <c r="AN21" s="192">
        <v>102.24133368795501</v>
      </c>
      <c r="AO21" s="193">
        <v>104.912003878313</v>
      </c>
      <c r="AP21" s="194">
        <v>103.576668783134</v>
      </c>
      <c r="AQ21" s="185"/>
      <c r="AR21" s="195">
        <v>68.6123368175748</v>
      </c>
      <c r="AS21" s="168"/>
      <c r="AT21" s="169">
        <v>-9.3444598225857298</v>
      </c>
      <c r="AU21" s="163">
        <v>-19.671424161589101</v>
      </c>
      <c r="AV21" s="163">
        <v>-18.596809299532499</v>
      </c>
      <c r="AW21" s="163">
        <v>-13.287792360429499</v>
      </c>
      <c r="AX21" s="163">
        <v>12.9490249771899</v>
      </c>
      <c r="AY21" s="170">
        <v>-9.6763574113343793</v>
      </c>
      <c r="AZ21" s="163"/>
      <c r="BA21" s="171">
        <v>12.9555128911552</v>
      </c>
      <c r="BB21" s="172">
        <v>13.167941220186901</v>
      </c>
      <c r="BC21" s="173">
        <v>13.062996628042701</v>
      </c>
      <c r="BD21" s="163"/>
      <c r="BE21" s="174">
        <v>-1.12244818384052</v>
      </c>
    </row>
    <row r="22" spans="1:70" x14ac:dyDescent="0.2">
      <c r="A22" s="36" t="s">
        <v>33</v>
      </c>
      <c r="B22" s="3" t="str">
        <f t="shared" si="0"/>
        <v>Chesapeake/Suffolk, VA</v>
      </c>
      <c r="C22" s="3"/>
      <c r="D22" s="25" t="s">
        <v>16</v>
      </c>
      <c r="E22" s="28" t="s">
        <v>17</v>
      </c>
      <c r="F22" s="3"/>
      <c r="G22" s="196">
        <v>52.7021550066979</v>
      </c>
      <c r="H22" s="197">
        <v>67.683585967849893</v>
      </c>
      <c r="I22" s="197">
        <v>73.236524866041506</v>
      </c>
      <c r="J22" s="197">
        <v>70.974062642330793</v>
      </c>
      <c r="K22" s="197">
        <v>68.223823141326093</v>
      </c>
      <c r="L22" s="198">
        <v>66.564030324849199</v>
      </c>
      <c r="M22" s="185"/>
      <c r="N22" s="199">
        <v>93.950424363697195</v>
      </c>
      <c r="O22" s="200">
        <v>92.747379939718599</v>
      </c>
      <c r="P22" s="201">
        <v>93.348902151707904</v>
      </c>
      <c r="Q22" s="185"/>
      <c r="R22" s="202">
        <v>74.216850846808896</v>
      </c>
      <c r="S22" s="168"/>
      <c r="T22" s="175">
        <v>-1.85424833789545</v>
      </c>
      <c r="U22" s="176">
        <v>-6.31981331456213</v>
      </c>
      <c r="V22" s="176">
        <v>-8.6432159774870705</v>
      </c>
      <c r="W22" s="176">
        <v>-13.0935519072065</v>
      </c>
      <c r="X22" s="176">
        <v>-8.8572716171259103</v>
      </c>
      <c r="Y22" s="177">
        <v>-8.2214447039747096</v>
      </c>
      <c r="Z22" s="163"/>
      <c r="AA22" s="178">
        <v>1.40472707557566</v>
      </c>
      <c r="AB22" s="179">
        <v>-2.9099202417662098</v>
      </c>
      <c r="AC22" s="180">
        <v>-0.785593201409022</v>
      </c>
      <c r="AD22" s="163"/>
      <c r="AE22" s="181">
        <v>-5.68109583908024</v>
      </c>
      <c r="AG22" s="196">
        <v>50.6307713831212</v>
      </c>
      <c r="AH22" s="197">
        <v>65.160813169792306</v>
      </c>
      <c r="AI22" s="197">
        <v>71.367885632953701</v>
      </c>
      <c r="AJ22" s="197">
        <v>71.900984582217006</v>
      </c>
      <c r="AK22" s="197">
        <v>71.760928897354304</v>
      </c>
      <c r="AL22" s="198">
        <v>66.164276733087704</v>
      </c>
      <c r="AM22" s="185"/>
      <c r="AN22" s="199">
        <v>97.582424397186799</v>
      </c>
      <c r="AO22" s="200">
        <v>98.1884251423308</v>
      </c>
      <c r="AP22" s="201">
        <v>97.885424769758799</v>
      </c>
      <c r="AQ22" s="185"/>
      <c r="AR22" s="202">
        <v>75.227461886422304</v>
      </c>
      <c r="AS22" s="168"/>
      <c r="AT22" s="175">
        <v>-7.7588037904702896</v>
      </c>
      <c r="AU22" s="176">
        <v>-8.3185580688526208</v>
      </c>
      <c r="AV22" s="176">
        <v>-8.6937745647754401</v>
      </c>
      <c r="AW22" s="176">
        <v>-9.87258121608747</v>
      </c>
      <c r="AX22" s="176">
        <v>-3.3334447192351</v>
      </c>
      <c r="AY22" s="177">
        <v>-7.6275020574921202</v>
      </c>
      <c r="AZ22" s="163"/>
      <c r="BA22" s="178">
        <v>5.9972512203172998</v>
      </c>
      <c r="BB22" s="179">
        <v>7.8973496873248097</v>
      </c>
      <c r="BC22" s="180">
        <v>6.9418015312099302</v>
      </c>
      <c r="BD22" s="163"/>
      <c r="BE22" s="181">
        <v>-2.69939165250595</v>
      </c>
    </row>
    <row r="23" spans="1:70" x14ac:dyDescent="0.2">
      <c r="A23" s="35" t="s">
        <v>105</v>
      </c>
      <c r="B23" s="3" t="s">
        <v>105</v>
      </c>
      <c r="C23" s="9"/>
      <c r="D23" s="23" t="s">
        <v>16</v>
      </c>
      <c r="E23" s="26" t="s">
        <v>17</v>
      </c>
      <c r="F23" s="3"/>
      <c r="G23" s="182">
        <v>83.507049399198905</v>
      </c>
      <c r="H23" s="183">
        <v>121.371451935914</v>
      </c>
      <c r="I23" s="183">
        <v>148.86391855807699</v>
      </c>
      <c r="J23" s="183">
        <v>134.04976969292301</v>
      </c>
      <c r="K23" s="183">
        <v>121.52607476635499</v>
      </c>
      <c r="L23" s="184">
        <v>121.863652870493</v>
      </c>
      <c r="M23" s="185"/>
      <c r="N23" s="186">
        <v>167.601785714285</v>
      </c>
      <c r="O23" s="187">
        <v>164.340390520694</v>
      </c>
      <c r="P23" s="188">
        <v>165.97108811748899</v>
      </c>
      <c r="Q23" s="185"/>
      <c r="R23" s="189">
        <v>134.46577722677799</v>
      </c>
      <c r="S23" s="168"/>
      <c r="T23" s="160">
        <v>-1.73234912939491</v>
      </c>
      <c r="U23" s="161">
        <v>5.3122205852884603</v>
      </c>
      <c r="V23" s="161">
        <v>9.8957238627730995</v>
      </c>
      <c r="W23" s="161">
        <v>2.4412174700447</v>
      </c>
      <c r="X23" s="161">
        <v>8.2147952948460699</v>
      </c>
      <c r="Y23" s="162">
        <v>5.26473203267199</v>
      </c>
      <c r="Z23" s="163"/>
      <c r="AA23" s="164">
        <v>8.0939256841297702</v>
      </c>
      <c r="AB23" s="165">
        <v>-3.8596715883041899</v>
      </c>
      <c r="AC23" s="166">
        <v>1.8258675561934301</v>
      </c>
      <c r="AD23" s="163"/>
      <c r="AE23" s="167">
        <v>4.0257911056720896</v>
      </c>
      <c r="AF23" s="40"/>
      <c r="AG23" s="182">
        <v>67.383992823764999</v>
      </c>
      <c r="AH23" s="183">
        <v>116.829346628838</v>
      </c>
      <c r="AI23" s="183">
        <v>148.96485981308399</v>
      </c>
      <c r="AJ23" s="183">
        <v>145.14927152870399</v>
      </c>
      <c r="AK23" s="183">
        <v>146.33524115487299</v>
      </c>
      <c r="AL23" s="184">
        <v>124.932542389853</v>
      </c>
      <c r="AM23" s="185"/>
      <c r="AN23" s="186">
        <v>181.95026869158801</v>
      </c>
      <c r="AO23" s="187">
        <v>173.118259345794</v>
      </c>
      <c r="AP23" s="188">
        <v>177.534264018691</v>
      </c>
      <c r="AQ23" s="185"/>
      <c r="AR23" s="189">
        <v>139.961605712378</v>
      </c>
      <c r="AS23" s="168"/>
      <c r="AT23" s="160">
        <v>-9.9498823498161801</v>
      </c>
      <c r="AU23" s="161">
        <v>1.3918157504613</v>
      </c>
      <c r="AV23" s="161">
        <v>8.4151876825806902</v>
      </c>
      <c r="AW23" s="161">
        <v>14.2400749507113</v>
      </c>
      <c r="AX23" s="161">
        <v>25.197598079808198</v>
      </c>
      <c r="AY23" s="162">
        <v>9.3220078952166805</v>
      </c>
      <c r="AZ23" s="163"/>
      <c r="BA23" s="164">
        <v>13.644656308115</v>
      </c>
      <c r="BB23" s="165">
        <v>1.22144640795535</v>
      </c>
      <c r="BC23" s="166">
        <v>7.2281197662507601</v>
      </c>
      <c r="BD23" s="163"/>
      <c r="BE23" s="167">
        <v>8.5537714188333496</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54.151619669876197</v>
      </c>
      <c r="H24" s="185">
        <v>71.328042182485007</v>
      </c>
      <c r="I24" s="185">
        <v>81.447199679046307</v>
      </c>
      <c r="J24" s="185">
        <v>79.203763182026506</v>
      </c>
      <c r="K24" s="185">
        <v>70.493695552498806</v>
      </c>
      <c r="L24" s="191">
        <v>71.324864053186602</v>
      </c>
      <c r="M24" s="185"/>
      <c r="N24" s="192">
        <v>98.965560522695995</v>
      </c>
      <c r="O24" s="193">
        <v>109.602432370472</v>
      </c>
      <c r="P24" s="194">
        <v>104.283996446584</v>
      </c>
      <c r="Q24" s="185"/>
      <c r="R24" s="195">
        <v>80.741759022728701</v>
      </c>
      <c r="S24" s="168"/>
      <c r="T24" s="169">
        <v>-1.0853334569114601</v>
      </c>
      <c r="U24" s="163">
        <v>2.0328289616736299</v>
      </c>
      <c r="V24" s="163">
        <v>-3.0599481418895702</v>
      </c>
      <c r="W24" s="163">
        <v>-2.8584368356382699</v>
      </c>
      <c r="X24" s="163">
        <v>0.246036282264678</v>
      </c>
      <c r="Y24" s="170">
        <v>-1.0821941610944801</v>
      </c>
      <c r="Z24" s="163"/>
      <c r="AA24" s="171">
        <v>3.8685320784203099</v>
      </c>
      <c r="AB24" s="172">
        <v>2.8292115512775302</v>
      </c>
      <c r="AC24" s="173">
        <v>3.3197638813027299</v>
      </c>
      <c r="AD24" s="163"/>
      <c r="AE24" s="174">
        <v>0.49785537572667599</v>
      </c>
      <c r="AF24" s="40"/>
      <c r="AG24" s="190">
        <v>44.727672799174599</v>
      </c>
      <c r="AH24" s="185">
        <v>67.388353392938996</v>
      </c>
      <c r="AI24" s="185">
        <v>78.780854252636402</v>
      </c>
      <c r="AJ24" s="185">
        <v>78.019997420907799</v>
      </c>
      <c r="AK24" s="185">
        <v>69.230631591013207</v>
      </c>
      <c r="AL24" s="191">
        <v>67.629501891334201</v>
      </c>
      <c r="AM24" s="185"/>
      <c r="AN24" s="192">
        <v>95.033927384227397</v>
      </c>
      <c r="AO24" s="193">
        <v>104.61514328289699</v>
      </c>
      <c r="AP24" s="194">
        <v>99.824535333562494</v>
      </c>
      <c r="AQ24" s="185"/>
      <c r="AR24" s="195">
        <v>76.828082874827999</v>
      </c>
      <c r="AS24" s="168"/>
      <c r="AT24" s="169">
        <v>-1.12570284140961</v>
      </c>
      <c r="AU24" s="163">
        <v>5.8834180157430902</v>
      </c>
      <c r="AV24" s="163">
        <v>4.18752020336622</v>
      </c>
      <c r="AW24" s="163">
        <v>6.15469416310955</v>
      </c>
      <c r="AX24" s="163">
        <v>9.1051698132694607</v>
      </c>
      <c r="AY24" s="170">
        <v>5.1960924201286396</v>
      </c>
      <c r="AZ24" s="163"/>
      <c r="BA24" s="171">
        <v>4.4428846643502702</v>
      </c>
      <c r="BB24" s="172">
        <v>-0.49699939226777901</v>
      </c>
      <c r="BC24" s="173">
        <v>1.7947906891973699</v>
      </c>
      <c r="BD24" s="163"/>
      <c r="BE24" s="174">
        <v>3.90720634504709</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43.284358751425302</v>
      </c>
      <c r="H25" s="185">
        <v>56.503004589509601</v>
      </c>
      <c r="I25" s="185">
        <v>63.734514196123101</v>
      </c>
      <c r="J25" s="185">
        <v>67.301571180159598</v>
      </c>
      <c r="K25" s="185">
        <v>65.738808922462894</v>
      </c>
      <c r="L25" s="191">
        <v>59.312451527936098</v>
      </c>
      <c r="M25" s="185"/>
      <c r="N25" s="192">
        <v>80.761614709235999</v>
      </c>
      <c r="O25" s="193">
        <v>89.436027052451493</v>
      </c>
      <c r="P25" s="194">
        <v>85.098820880843704</v>
      </c>
      <c r="Q25" s="185"/>
      <c r="R25" s="195">
        <v>66.6799856287669</v>
      </c>
      <c r="S25" s="168"/>
      <c r="T25" s="169">
        <v>10.2261396234016</v>
      </c>
      <c r="U25" s="163">
        <v>9.9003521508769197</v>
      </c>
      <c r="V25" s="163">
        <v>15.7008656364125</v>
      </c>
      <c r="W25" s="163">
        <v>13.9796573225881</v>
      </c>
      <c r="X25" s="163">
        <v>12.696062557093001</v>
      </c>
      <c r="Y25" s="170">
        <v>12.6982950297408</v>
      </c>
      <c r="Z25" s="163"/>
      <c r="AA25" s="171">
        <v>5.9077372816312099</v>
      </c>
      <c r="AB25" s="172">
        <v>4.0394725107978804</v>
      </c>
      <c r="AC25" s="173">
        <v>4.91770800414543</v>
      </c>
      <c r="AD25" s="163"/>
      <c r="AE25" s="174">
        <v>9.7310520314920197</v>
      </c>
      <c r="AF25" s="40"/>
      <c r="AG25" s="190">
        <v>41.321416296296199</v>
      </c>
      <c r="AH25" s="185">
        <v>51.449501054130998</v>
      </c>
      <c r="AI25" s="185">
        <v>57.357558739316197</v>
      </c>
      <c r="AJ25" s="185">
        <v>59.4614887321937</v>
      </c>
      <c r="AK25" s="185">
        <v>61.251127949558203</v>
      </c>
      <c r="AL25" s="191">
        <v>54.167814946720597</v>
      </c>
      <c r="AM25" s="185"/>
      <c r="AN25" s="192">
        <v>78.150778198916996</v>
      </c>
      <c r="AO25" s="193">
        <v>80.317233121971995</v>
      </c>
      <c r="AP25" s="194">
        <v>79.234005660444495</v>
      </c>
      <c r="AQ25" s="185"/>
      <c r="AR25" s="195">
        <v>61.328417642569299</v>
      </c>
      <c r="AS25" s="168"/>
      <c r="AT25" s="169">
        <v>7.2062760726930701</v>
      </c>
      <c r="AU25" s="163">
        <v>2.42454943053405</v>
      </c>
      <c r="AV25" s="163">
        <v>5.6202334308507602</v>
      </c>
      <c r="AW25" s="163">
        <v>7.0282377157206701</v>
      </c>
      <c r="AX25" s="163">
        <v>13.715109471084</v>
      </c>
      <c r="AY25" s="170">
        <v>7.2624023781545404</v>
      </c>
      <c r="AZ25" s="163"/>
      <c r="BA25" s="171">
        <v>8.9891227901605806</v>
      </c>
      <c r="BB25" s="172">
        <v>-1.0301168082838701</v>
      </c>
      <c r="BC25" s="173">
        <v>3.6698611501115299</v>
      </c>
      <c r="BD25" s="163"/>
      <c r="BE25" s="174">
        <v>5.9056665132251096</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57.381238956356697</v>
      </c>
      <c r="H26" s="185">
        <v>72.232175521821603</v>
      </c>
      <c r="I26" s="185">
        <v>76.991369620493302</v>
      </c>
      <c r="J26" s="185">
        <v>78.942580796963895</v>
      </c>
      <c r="K26" s="185">
        <v>76.776417874762799</v>
      </c>
      <c r="L26" s="191">
        <v>72.464756554079599</v>
      </c>
      <c r="M26" s="185"/>
      <c r="N26" s="192">
        <v>89.217398102466703</v>
      </c>
      <c r="O26" s="193">
        <v>85.845483225806404</v>
      </c>
      <c r="P26" s="194">
        <v>87.531440664136596</v>
      </c>
      <c r="Q26" s="185"/>
      <c r="R26" s="195">
        <v>76.769523442667307</v>
      </c>
      <c r="S26" s="168"/>
      <c r="T26" s="169">
        <v>4.71418674723488</v>
      </c>
      <c r="U26" s="163">
        <v>4.5657132766985198</v>
      </c>
      <c r="V26" s="163">
        <v>5.4285771618243004</v>
      </c>
      <c r="W26" s="163">
        <v>8.0129464319766797</v>
      </c>
      <c r="X26" s="163">
        <v>7.92126529502415</v>
      </c>
      <c r="Y26" s="170">
        <v>6.21262340942494</v>
      </c>
      <c r="Z26" s="163"/>
      <c r="AA26" s="171">
        <v>25.4538407488564</v>
      </c>
      <c r="AB26" s="172">
        <v>18.525395881325998</v>
      </c>
      <c r="AC26" s="173">
        <v>21.957950061694099</v>
      </c>
      <c r="AD26" s="163"/>
      <c r="AE26" s="174">
        <v>10.8758409211542</v>
      </c>
      <c r="AF26" s="40"/>
      <c r="AG26" s="190">
        <v>55.673440297504698</v>
      </c>
      <c r="AH26" s="185">
        <v>71.501974976007602</v>
      </c>
      <c r="AI26" s="185">
        <v>75.123001218809904</v>
      </c>
      <c r="AJ26" s="185">
        <v>76.027757735124695</v>
      </c>
      <c r="AK26" s="185">
        <v>72.1424452194656</v>
      </c>
      <c r="AL26" s="191">
        <v>70.096080547354205</v>
      </c>
      <c r="AM26" s="185"/>
      <c r="AN26" s="192">
        <v>76.735690605916005</v>
      </c>
      <c r="AO26" s="193">
        <v>75.936863358778595</v>
      </c>
      <c r="AP26" s="194">
        <v>76.3362769823473</v>
      </c>
      <c r="AQ26" s="185"/>
      <c r="AR26" s="195">
        <v>71.884845827407005</v>
      </c>
      <c r="AS26" s="168"/>
      <c r="AT26" s="169">
        <v>2.9787720810174898</v>
      </c>
      <c r="AU26" s="163">
        <v>7.1725684652251003</v>
      </c>
      <c r="AV26" s="163">
        <v>6.9049977352005598</v>
      </c>
      <c r="AW26" s="163">
        <v>7.2190845115692399</v>
      </c>
      <c r="AX26" s="163">
        <v>7.4113876352897696</v>
      </c>
      <c r="AY26" s="170">
        <v>6.5010015785805901</v>
      </c>
      <c r="AZ26" s="163"/>
      <c r="BA26" s="171">
        <v>5.4131665597298104</v>
      </c>
      <c r="BB26" s="172">
        <v>1.9784929860099001</v>
      </c>
      <c r="BC26" s="173">
        <v>3.67637237897471</v>
      </c>
      <c r="BD26" s="163"/>
      <c r="BE26" s="174">
        <v>5.6450483100983098</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38.978738802931503</v>
      </c>
      <c r="H27" s="185">
        <v>53.1205547638436</v>
      </c>
      <c r="I27" s="185">
        <v>58.484579600977099</v>
      </c>
      <c r="J27" s="185">
        <v>69.208606473941302</v>
      </c>
      <c r="K27" s="185">
        <v>90.5061451547231</v>
      </c>
      <c r="L27" s="191">
        <v>62.059724959283301</v>
      </c>
      <c r="M27" s="185"/>
      <c r="N27" s="192">
        <v>126.371623574918</v>
      </c>
      <c r="O27" s="193">
        <v>113.11602198697</v>
      </c>
      <c r="P27" s="194">
        <v>119.743822780944</v>
      </c>
      <c r="Q27" s="185"/>
      <c r="R27" s="195">
        <v>78.5408957654723</v>
      </c>
      <c r="S27" s="168"/>
      <c r="T27" s="169">
        <v>2.17407093275395</v>
      </c>
      <c r="U27" s="163">
        <v>-5.0675823128339204</v>
      </c>
      <c r="V27" s="163">
        <v>-8.9467389222401703</v>
      </c>
      <c r="W27" s="163">
        <v>6.7985007604982304</v>
      </c>
      <c r="X27" s="163">
        <v>35.723682842038301</v>
      </c>
      <c r="Y27" s="170">
        <v>7.0645777636253699</v>
      </c>
      <c r="Z27" s="163"/>
      <c r="AA27" s="171">
        <v>44.486572196762303</v>
      </c>
      <c r="AB27" s="172">
        <v>28.965863333313798</v>
      </c>
      <c r="AC27" s="173">
        <v>36.715252744675603</v>
      </c>
      <c r="AD27" s="163"/>
      <c r="AE27" s="174">
        <v>18.234525800553602</v>
      </c>
      <c r="AF27" s="40"/>
      <c r="AG27" s="190">
        <v>42.213825087889099</v>
      </c>
      <c r="AH27" s="185">
        <v>56.444095124063701</v>
      </c>
      <c r="AI27" s="185">
        <v>61.891079889947498</v>
      </c>
      <c r="AJ27" s="185">
        <v>70.222468283487004</v>
      </c>
      <c r="AK27" s="185">
        <v>72.655827116486293</v>
      </c>
      <c r="AL27" s="191">
        <v>60.686739738449504</v>
      </c>
      <c r="AM27" s="185"/>
      <c r="AN27" s="192">
        <v>96.8291745385105</v>
      </c>
      <c r="AO27" s="193">
        <v>91.003083386378094</v>
      </c>
      <c r="AP27" s="194">
        <v>93.916128962444304</v>
      </c>
      <c r="AQ27" s="185"/>
      <c r="AR27" s="195">
        <v>70.183752642436801</v>
      </c>
      <c r="AS27" s="168"/>
      <c r="AT27" s="169">
        <v>6.8011638322236596</v>
      </c>
      <c r="AU27" s="163">
        <v>6.8574164063744298</v>
      </c>
      <c r="AV27" s="163">
        <v>6.9035525913152602</v>
      </c>
      <c r="AW27" s="163">
        <v>14.037354034316399</v>
      </c>
      <c r="AX27" s="163">
        <v>11.0301278425797</v>
      </c>
      <c r="AY27" s="170">
        <v>9.4374096309624704</v>
      </c>
      <c r="AZ27" s="163"/>
      <c r="BA27" s="171">
        <v>11.3606438227291</v>
      </c>
      <c r="BB27" s="172">
        <v>9.5371779005059505</v>
      </c>
      <c r="BC27" s="173">
        <v>10.469669706362099</v>
      </c>
      <c r="BD27" s="163"/>
      <c r="BE27" s="174">
        <v>9.8310019026910709</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40.765184724689099</v>
      </c>
      <c r="H28" s="185">
        <v>64.103657193605599</v>
      </c>
      <c r="I28" s="185">
        <v>83.639303730017701</v>
      </c>
      <c r="J28" s="185">
        <v>122.448559502664</v>
      </c>
      <c r="K28" s="185">
        <v>176.25828419182901</v>
      </c>
      <c r="L28" s="191">
        <v>97.442997868561207</v>
      </c>
      <c r="M28" s="185"/>
      <c r="N28" s="192">
        <v>180.81243516873801</v>
      </c>
      <c r="O28" s="193">
        <v>123.629062166962</v>
      </c>
      <c r="P28" s="194">
        <v>152.22074866784999</v>
      </c>
      <c r="Q28" s="185"/>
      <c r="R28" s="195">
        <v>113.093783811215</v>
      </c>
      <c r="S28" s="168"/>
      <c r="T28" s="169">
        <v>-4.5373481164718497</v>
      </c>
      <c r="U28" s="163">
        <v>-11.1038221932269</v>
      </c>
      <c r="V28" s="163">
        <v>4.1151107271453</v>
      </c>
      <c r="W28" s="163">
        <v>58.457623222443303</v>
      </c>
      <c r="X28" s="163">
        <v>121.29921781099</v>
      </c>
      <c r="Y28" s="170">
        <v>38.386117889221801</v>
      </c>
      <c r="Z28" s="163"/>
      <c r="AA28" s="171">
        <v>119.54777515611499</v>
      </c>
      <c r="AB28" s="172">
        <v>36.783641928811399</v>
      </c>
      <c r="AC28" s="173">
        <v>76.242934163541705</v>
      </c>
      <c r="AD28" s="163"/>
      <c r="AE28" s="174">
        <v>50.8466039821812</v>
      </c>
      <c r="AF28" s="40"/>
      <c r="AG28" s="190">
        <v>45.640480905861402</v>
      </c>
      <c r="AH28" s="185">
        <v>62.309889431616298</v>
      </c>
      <c r="AI28" s="185">
        <v>78.687042184724604</v>
      </c>
      <c r="AJ28" s="185">
        <v>112.980591030195</v>
      </c>
      <c r="AK28" s="185">
        <v>106.89957992895199</v>
      </c>
      <c r="AL28" s="191">
        <v>81.303516696269895</v>
      </c>
      <c r="AM28" s="185"/>
      <c r="AN28" s="192">
        <v>116.729040852575</v>
      </c>
      <c r="AO28" s="193">
        <v>92.526967140319698</v>
      </c>
      <c r="AP28" s="194">
        <v>104.62800399644701</v>
      </c>
      <c r="AQ28" s="185"/>
      <c r="AR28" s="195">
        <v>87.9676559248921</v>
      </c>
      <c r="AS28" s="168"/>
      <c r="AT28" s="169">
        <v>-2.2989746379954998</v>
      </c>
      <c r="AU28" s="163">
        <v>-9.0445304632665806</v>
      </c>
      <c r="AV28" s="163">
        <v>-1.9148630406488201</v>
      </c>
      <c r="AW28" s="163">
        <v>25.856880707941901</v>
      </c>
      <c r="AX28" s="163">
        <v>9.9866109548109794</v>
      </c>
      <c r="AY28" s="170">
        <v>6.3052487877984804</v>
      </c>
      <c r="AZ28" s="163"/>
      <c r="BA28" s="171">
        <v>14.153944355981899</v>
      </c>
      <c r="BB28" s="172">
        <v>1.5116901858499101</v>
      </c>
      <c r="BC28" s="173">
        <v>8.1958230043451099</v>
      </c>
      <c r="BD28" s="163"/>
      <c r="BE28" s="174">
        <v>6.9402599331074502</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57.353002554529297</v>
      </c>
      <c r="H29" s="185">
        <v>78.194816270387093</v>
      </c>
      <c r="I29" s="185">
        <v>90.685767341324393</v>
      </c>
      <c r="J29" s="185">
        <v>101.26960896050301</v>
      </c>
      <c r="K29" s="185">
        <v>183.54736293967301</v>
      </c>
      <c r="L29" s="191">
        <v>102.210111613283</v>
      </c>
      <c r="M29" s="185"/>
      <c r="N29" s="192">
        <v>440.36202986834297</v>
      </c>
      <c r="O29" s="193">
        <v>462.99301041461899</v>
      </c>
      <c r="P29" s="194">
        <v>451.67752014148101</v>
      </c>
      <c r="Q29" s="185"/>
      <c r="R29" s="195">
        <v>202.05794262134</v>
      </c>
      <c r="S29" s="168"/>
      <c r="T29" s="169">
        <v>0.56592977796956301</v>
      </c>
      <c r="U29" s="163">
        <v>-3.6376487459243498</v>
      </c>
      <c r="V29" s="163">
        <v>0.33019551736307201</v>
      </c>
      <c r="W29" s="163">
        <v>-3.4415983964759902</v>
      </c>
      <c r="X29" s="163">
        <v>3.0232166546027699</v>
      </c>
      <c r="Y29" s="170">
        <v>-0.108275881336808</v>
      </c>
      <c r="Z29" s="163"/>
      <c r="AA29" s="171">
        <v>4.20792787620986</v>
      </c>
      <c r="AB29" s="172">
        <v>4.9615354728199401</v>
      </c>
      <c r="AC29" s="173">
        <v>4.5928145770055</v>
      </c>
      <c r="AD29" s="163"/>
      <c r="AE29" s="174">
        <v>2.8440229877800398</v>
      </c>
      <c r="AF29" s="40"/>
      <c r="AG29" s="190">
        <v>68.822672020622605</v>
      </c>
      <c r="AH29" s="185">
        <v>89.380165080309297</v>
      </c>
      <c r="AI29" s="185">
        <v>99.212293773547401</v>
      </c>
      <c r="AJ29" s="185">
        <v>101.770203747769</v>
      </c>
      <c r="AK29" s="185">
        <v>139.54002812870101</v>
      </c>
      <c r="AL29" s="191">
        <v>99.781338655994901</v>
      </c>
      <c r="AM29" s="185"/>
      <c r="AN29" s="192">
        <v>265.16954944729503</v>
      </c>
      <c r="AO29" s="193">
        <v>262.98408409001098</v>
      </c>
      <c r="AP29" s="194">
        <v>264.07681676865298</v>
      </c>
      <c r="AQ29" s="185"/>
      <c r="AR29" s="195">
        <v>146.845002332485</v>
      </c>
      <c r="AS29" s="168"/>
      <c r="AT29" s="169">
        <v>-4.4727380230702201</v>
      </c>
      <c r="AU29" s="163">
        <v>-2.3318500511544902</v>
      </c>
      <c r="AV29" s="163">
        <v>-1.73744057273942</v>
      </c>
      <c r="AW29" s="163">
        <v>-10.1652287251302</v>
      </c>
      <c r="AX29" s="163">
        <v>-3.2092201248580898</v>
      </c>
      <c r="AY29" s="170">
        <v>-4.4200427439677803</v>
      </c>
      <c r="AZ29" s="163"/>
      <c r="BA29" s="171">
        <v>0.942418061577592</v>
      </c>
      <c r="BB29" s="172">
        <v>0.39700082439434797</v>
      </c>
      <c r="BC29" s="173">
        <v>0.67009914545516502</v>
      </c>
      <c r="BD29" s="163"/>
      <c r="BE29" s="174">
        <v>-1.7868420681203101</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48.744752379638498</v>
      </c>
      <c r="H30" s="185">
        <v>71.0599213684646</v>
      </c>
      <c r="I30" s="185">
        <v>77.652812801765705</v>
      </c>
      <c r="J30" s="185">
        <v>76.270136570561405</v>
      </c>
      <c r="K30" s="185">
        <v>77.367772106497398</v>
      </c>
      <c r="L30" s="191">
        <v>70.219079045385499</v>
      </c>
      <c r="M30" s="185"/>
      <c r="N30" s="192">
        <v>97.469005380052394</v>
      </c>
      <c r="O30" s="193">
        <v>97.516369154366103</v>
      </c>
      <c r="P30" s="194">
        <v>97.492687267209206</v>
      </c>
      <c r="Q30" s="185"/>
      <c r="R30" s="195">
        <v>78.011538537335099</v>
      </c>
      <c r="S30" s="168"/>
      <c r="T30" s="169">
        <v>28.898800096074901</v>
      </c>
      <c r="U30" s="163">
        <v>10.9370482617857</v>
      </c>
      <c r="V30" s="163">
        <v>15.803915025381301</v>
      </c>
      <c r="W30" s="163">
        <v>11.1017922727826</v>
      </c>
      <c r="X30" s="163">
        <v>20.8463699451274</v>
      </c>
      <c r="Y30" s="170">
        <v>16.4123006988208</v>
      </c>
      <c r="Z30" s="163"/>
      <c r="AA30" s="171">
        <v>32.443518511509502</v>
      </c>
      <c r="AB30" s="172">
        <v>26.8347127200845</v>
      </c>
      <c r="AC30" s="173">
        <v>29.577768807165</v>
      </c>
      <c r="AD30" s="163"/>
      <c r="AE30" s="174">
        <v>20.794562789768101</v>
      </c>
      <c r="AF30" s="40"/>
      <c r="AG30" s="190">
        <v>48.699211771253601</v>
      </c>
      <c r="AH30" s="185">
        <v>70.018329970780499</v>
      </c>
      <c r="AI30" s="185">
        <v>76.941527758452693</v>
      </c>
      <c r="AJ30" s="185">
        <v>76.861173646862298</v>
      </c>
      <c r="AK30" s="185">
        <v>74.046664934885001</v>
      </c>
      <c r="AL30" s="191">
        <v>69.317461352388307</v>
      </c>
      <c r="AM30" s="185"/>
      <c r="AN30" s="192">
        <v>91.020748129675795</v>
      </c>
      <c r="AO30" s="193">
        <v>86.845912648933194</v>
      </c>
      <c r="AP30" s="194">
        <v>88.933330389304501</v>
      </c>
      <c r="AQ30" s="185"/>
      <c r="AR30" s="195">
        <v>74.935783748660697</v>
      </c>
      <c r="AS30" s="168"/>
      <c r="AT30" s="169">
        <v>19.526491259955701</v>
      </c>
      <c r="AU30" s="163">
        <v>12.6478419563828</v>
      </c>
      <c r="AV30" s="163">
        <v>12.9233240162869</v>
      </c>
      <c r="AW30" s="163">
        <v>10.0799427245883</v>
      </c>
      <c r="AX30" s="163">
        <v>12.2335832347802</v>
      </c>
      <c r="AY30" s="170">
        <v>12.9590241557087</v>
      </c>
      <c r="AZ30" s="163"/>
      <c r="BA30" s="171">
        <v>18.3905158625487</v>
      </c>
      <c r="BB30" s="172">
        <v>21.0210760164661</v>
      </c>
      <c r="BC30" s="173">
        <v>19.660483968144899</v>
      </c>
      <c r="BD30" s="163"/>
      <c r="BE30" s="174">
        <v>15.169227167533499</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38.066201156474499</v>
      </c>
      <c r="H31" s="185">
        <v>53.095600140178703</v>
      </c>
      <c r="I31" s="185">
        <v>61.550991764499699</v>
      </c>
      <c r="J31" s="185">
        <v>77.135095496758296</v>
      </c>
      <c r="K31" s="185">
        <v>135.092312949009</v>
      </c>
      <c r="L31" s="191">
        <v>72.988040301384203</v>
      </c>
      <c r="M31" s="185"/>
      <c r="N31" s="192">
        <v>199.03092868407199</v>
      </c>
      <c r="O31" s="193">
        <v>166.97021552479401</v>
      </c>
      <c r="P31" s="194">
        <v>183.00057210443299</v>
      </c>
      <c r="Q31" s="185"/>
      <c r="R31" s="195">
        <v>104.42019224511201</v>
      </c>
      <c r="S31" s="168"/>
      <c r="T31" s="169">
        <v>2.4273697902230298</v>
      </c>
      <c r="U31" s="163">
        <v>4.9247185431172102</v>
      </c>
      <c r="V31" s="163">
        <v>14.222004259637901</v>
      </c>
      <c r="W31" s="163">
        <v>24.186320417014699</v>
      </c>
      <c r="X31" s="163">
        <v>129.930052205192</v>
      </c>
      <c r="Y31" s="170">
        <v>39.013814005222798</v>
      </c>
      <c r="Z31" s="163"/>
      <c r="AA31" s="171">
        <v>118.29413345407001</v>
      </c>
      <c r="AB31" s="172">
        <v>63.502565593776197</v>
      </c>
      <c r="AC31" s="173">
        <v>89.3470817457941</v>
      </c>
      <c r="AD31" s="163"/>
      <c r="AE31" s="174">
        <v>60.358422905412603</v>
      </c>
      <c r="AF31" s="40"/>
      <c r="AG31" s="190">
        <v>41.009456300362999</v>
      </c>
      <c r="AH31" s="185">
        <v>53.974347826086898</v>
      </c>
      <c r="AI31" s="185">
        <v>60.507957584344197</v>
      </c>
      <c r="AJ31" s="185">
        <v>70.726635083680094</v>
      </c>
      <c r="AK31" s="185">
        <v>86.608998546703603</v>
      </c>
      <c r="AL31" s="191">
        <v>62.591213169277502</v>
      </c>
      <c r="AM31" s="185"/>
      <c r="AN31" s="192">
        <v>123.007422380763</v>
      </c>
      <c r="AO31" s="193">
        <v>108.112872682432</v>
      </c>
      <c r="AP31" s="194">
        <v>115.56014753159801</v>
      </c>
      <c r="AQ31" s="185"/>
      <c r="AR31" s="195">
        <v>77.771418168049706</v>
      </c>
      <c r="AS31" s="168"/>
      <c r="AT31" s="169">
        <v>8.3580454715517494</v>
      </c>
      <c r="AU31" s="163">
        <v>4.7466024923842598</v>
      </c>
      <c r="AV31" s="163">
        <v>13.415112118224201</v>
      </c>
      <c r="AW31" s="163">
        <v>13.134081720213601</v>
      </c>
      <c r="AX31" s="163">
        <v>9.4897610277308697</v>
      </c>
      <c r="AY31" s="170">
        <v>10.0490900159399</v>
      </c>
      <c r="AZ31" s="163"/>
      <c r="BA31" s="171">
        <v>17.3775835425384</v>
      </c>
      <c r="BB31" s="172">
        <v>12.595408385214499</v>
      </c>
      <c r="BC31" s="173">
        <v>15.091008194451099</v>
      </c>
      <c r="BD31" s="163"/>
      <c r="BE31" s="174">
        <v>12.191779521661701</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40.443665140354298</v>
      </c>
      <c r="H32" s="185">
        <v>58.895448934899399</v>
      </c>
      <c r="I32" s="185">
        <v>80.601521003384406</v>
      </c>
      <c r="J32" s="185">
        <v>136.410579335058</v>
      </c>
      <c r="K32" s="185">
        <v>268.74267171013298</v>
      </c>
      <c r="L32" s="191">
        <v>117.018777224766</v>
      </c>
      <c r="M32" s="185"/>
      <c r="N32" s="192">
        <v>280.94769261397499</v>
      </c>
      <c r="O32" s="193">
        <v>201.00613179374801</v>
      </c>
      <c r="P32" s="194">
        <v>240.97691220386201</v>
      </c>
      <c r="Q32" s="185"/>
      <c r="R32" s="195">
        <v>152.43538721879301</v>
      </c>
      <c r="S32" s="168"/>
      <c r="T32" s="169">
        <v>7.3591804386769901</v>
      </c>
      <c r="U32" s="163">
        <v>18.656148815141801</v>
      </c>
      <c r="V32" s="163">
        <v>42.834885728565098</v>
      </c>
      <c r="W32" s="163">
        <v>129.665001291462</v>
      </c>
      <c r="X32" s="163">
        <v>368.700040758726</v>
      </c>
      <c r="Y32" s="170">
        <v>124.630088755508</v>
      </c>
      <c r="Z32" s="163"/>
      <c r="AA32" s="171">
        <v>271.87960146144201</v>
      </c>
      <c r="AB32" s="172">
        <v>164.33807494075299</v>
      </c>
      <c r="AC32" s="173">
        <v>217.93386368943499</v>
      </c>
      <c r="AD32" s="163"/>
      <c r="AE32" s="174">
        <v>158.95489956837099</v>
      </c>
      <c r="AF32" s="40"/>
      <c r="AG32" s="190">
        <v>41.989946247262502</v>
      </c>
      <c r="AH32" s="185">
        <v>52.990987457694601</v>
      </c>
      <c r="AI32" s="185">
        <v>67.861914194704298</v>
      </c>
      <c r="AJ32" s="185">
        <v>107.47319828787499</v>
      </c>
      <c r="AK32" s="185">
        <v>113.977561716105</v>
      </c>
      <c r="AL32" s="191">
        <v>76.858721580728599</v>
      </c>
      <c r="AM32" s="185"/>
      <c r="AN32" s="192">
        <v>138.383123631296</v>
      </c>
      <c r="AO32" s="193">
        <v>112.68141001393499</v>
      </c>
      <c r="AP32" s="194">
        <v>125.532266822615</v>
      </c>
      <c r="AQ32" s="185"/>
      <c r="AR32" s="195">
        <v>90.765448792696404</v>
      </c>
      <c r="AS32" s="168"/>
      <c r="AT32" s="169">
        <v>2.0492338166198398</v>
      </c>
      <c r="AU32" s="163">
        <v>0.73761645770158701</v>
      </c>
      <c r="AV32" s="163">
        <v>5.2904739366325604</v>
      </c>
      <c r="AW32" s="163">
        <v>27.369500811435501</v>
      </c>
      <c r="AX32" s="163">
        <v>13.2097643284242</v>
      </c>
      <c r="AY32" s="170">
        <v>11.9543826258852</v>
      </c>
      <c r="AZ32" s="163"/>
      <c r="BA32" s="171">
        <v>11.2947447033588</v>
      </c>
      <c r="BB32" s="172">
        <v>9.8931216212181603</v>
      </c>
      <c r="BC32" s="173">
        <v>10.6612786875057</v>
      </c>
      <c r="BD32" s="163"/>
      <c r="BE32" s="174">
        <v>11.439812120840999</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41.786683642899902</v>
      </c>
      <c r="H33" s="185">
        <v>65.004493708807601</v>
      </c>
      <c r="I33" s="185">
        <v>79.157932893948399</v>
      </c>
      <c r="J33" s="185">
        <v>94.665913720790797</v>
      </c>
      <c r="K33" s="185">
        <v>106.044652486518</v>
      </c>
      <c r="L33" s="191">
        <v>77.331935290593094</v>
      </c>
      <c r="M33" s="185"/>
      <c r="N33" s="192">
        <v>125.287537447573</v>
      </c>
      <c r="O33" s="193">
        <v>113.896402037147</v>
      </c>
      <c r="P33" s="194">
        <v>119.59196974236001</v>
      </c>
      <c r="Q33" s="185"/>
      <c r="R33" s="195">
        <v>89.406230848240995</v>
      </c>
      <c r="S33" s="168"/>
      <c r="T33" s="169">
        <v>-7.7194418887211702</v>
      </c>
      <c r="U33" s="163">
        <v>5.2899227548779697</v>
      </c>
      <c r="V33" s="163">
        <v>12.109457553431101</v>
      </c>
      <c r="W33" s="163">
        <v>6.1063581577871302</v>
      </c>
      <c r="X33" s="163">
        <v>17.717588855014402</v>
      </c>
      <c r="Y33" s="170">
        <v>8.3291506623567404</v>
      </c>
      <c r="Z33" s="163"/>
      <c r="AA33" s="171">
        <v>16.411135185333698</v>
      </c>
      <c r="AB33" s="172">
        <v>15.9841881019521</v>
      </c>
      <c r="AC33" s="173">
        <v>16.207436991849701</v>
      </c>
      <c r="AD33" s="163"/>
      <c r="AE33" s="174">
        <v>11.210594700996101</v>
      </c>
      <c r="AF33" s="40"/>
      <c r="AG33" s="190">
        <v>39.485093618933398</v>
      </c>
      <c r="AH33" s="185">
        <v>61.2058335829838</v>
      </c>
      <c r="AI33" s="185">
        <v>73.504022618334304</v>
      </c>
      <c r="AJ33" s="185">
        <v>98.356094218094597</v>
      </c>
      <c r="AK33" s="185">
        <v>132.316607998801</v>
      </c>
      <c r="AL33" s="191">
        <v>80.973530407429493</v>
      </c>
      <c r="AM33" s="185"/>
      <c r="AN33" s="192">
        <v>163.56254568603899</v>
      </c>
      <c r="AO33" s="193">
        <v>119.740162522468</v>
      </c>
      <c r="AP33" s="194">
        <v>141.65135410425401</v>
      </c>
      <c r="AQ33" s="185"/>
      <c r="AR33" s="195">
        <v>98.310051463665104</v>
      </c>
      <c r="AS33" s="168"/>
      <c r="AT33" s="169">
        <v>-11.912652310314099</v>
      </c>
      <c r="AU33" s="163">
        <v>-5.5020844110796698</v>
      </c>
      <c r="AV33" s="163">
        <v>3.9770842183996298E-2</v>
      </c>
      <c r="AW33" s="163">
        <v>0.118637001354663</v>
      </c>
      <c r="AX33" s="163">
        <v>5.6710916571110497</v>
      </c>
      <c r="AY33" s="170">
        <v>-0.44055059773462202</v>
      </c>
      <c r="AZ33" s="163"/>
      <c r="BA33" s="171">
        <v>5.9781374267467697</v>
      </c>
      <c r="BB33" s="172">
        <v>2.4388633493332001</v>
      </c>
      <c r="BC33" s="173">
        <v>4.45282519659595</v>
      </c>
      <c r="BD33" s="163"/>
      <c r="BE33" s="174">
        <v>1.5018787952341399</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54.610394366197099</v>
      </c>
      <c r="H34" s="185">
        <v>74.324661517492004</v>
      </c>
      <c r="I34" s="185">
        <v>85.289781614417606</v>
      </c>
      <c r="J34" s="185">
        <v>87.246337119491102</v>
      </c>
      <c r="K34" s="185">
        <v>98.341322126306196</v>
      </c>
      <c r="L34" s="191">
        <v>79.962499348780796</v>
      </c>
      <c r="M34" s="185"/>
      <c r="N34" s="192">
        <v>158.70135180978301</v>
      </c>
      <c r="O34" s="193">
        <v>162.17451673481699</v>
      </c>
      <c r="P34" s="194">
        <v>160.4379342723</v>
      </c>
      <c r="Q34" s="185"/>
      <c r="R34" s="195">
        <v>102.95548075550001</v>
      </c>
      <c r="S34" s="168"/>
      <c r="T34" s="169">
        <v>0.40117527483550097</v>
      </c>
      <c r="U34" s="163">
        <v>1.7746454281389601</v>
      </c>
      <c r="V34" s="163">
        <v>2.9129122568357899</v>
      </c>
      <c r="W34" s="163">
        <v>0.98973179244834297</v>
      </c>
      <c r="X34" s="163">
        <v>6.9002217982581797</v>
      </c>
      <c r="Y34" s="170">
        <v>2.8638123724016702</v>
      </c>
      <c r="Z34" s="163"/>
      <c r="AA34" s="171">
        <v>8.6933616483901801</v>
      </c>
      <c r="AB34" s="172">
        <v>6.2202593352917397</v>
      </c>
      <c r="AC34" s="173">
        <v>7.4291999644234297</v>
      </c>
      <c r="AD34" s="163"/>
      <c r="AE34" s="174">
        <v>4.8476380642797396</v>
      </c>
      <c r="AF34" s="40"/>
      <c r="AG34" s="190">
        <v>51.776017744826902</v>
      </c>
      <c r="AH34" s="185">
        <v>73.525496642459899</v>
      </c>
      <c r="AI34" s="185">
        <v>84.263143933639199</v>
      </c>
      <c r="AJ34" s="185">
        <v>87.340786894959095</v>
      </c>
      <c r="AK34" s="185">
        <v>93.894643160513297</v>
      </c>
      <c r="AL34" s="191">
        <v>78.164988305479099</v>
      </c>
      <c r="AM34" s="185"/>
      <c r="AN34" s="192">
        <v>130.58553666231799</v>
      </c>
      <c r="AO34" s="193">
        <v>127.15912288019901</v>
      </c>
      <c r="AP34" s="194">
        <v>128.87232977125799</v>
      </c>
      <c r="AQ34" s="185"/>
      <c r="AR34" s="195">
        <v>92.665871881682804</v>
      </c>
      <c r="AS34" s="168"/>
      <c r="AT34" s="169">
        <v>-1.91261285090692</v>
      </c>
      <c r="AU34" s="163">
        <v>2.2173780297954502</v>
      </c>
      <c r="AV34" s="163">
        <v>3.4272902678015802</v>
      </c>
      <c r="AW34" s="163">
        <v>2.9232511538859902</v>
      </c>
      <c r="AX34" s="163">
        <v>7.4773939652799797</v>
      </c>
      <c r="AY34" s="170">
        <v>3.2850485388055599</v>
      </c>
      <c r="AZ34" s="163"/>
      <c r="BA34" s="171">
        <v>5.10029208493635</v>
      </c>
      <c r="BB34" s="172">
        <v>0.99516180982255398</v>
      </c>
      <c r="BC34" s="173">
        <v>3.0341256008495598</v>
      </c>
      <c r="BD34" s="163"/>
      <c r="BE34" s="174">
        <v>3.20469759489391</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48.055949960906901</v>
      </c>
      <c r="H35" s="185">
        <v>75.740914777169607</v>
      </c>
      <c r="I35" s="185">
        <v>79.640602032838103</v>
      </c>
      <c r="J35" s="185">
        <v>90.290875684128196</v>
      </c>
      <c r="K35" s="185">
        <v>98.041602814698905</v>
      </c>
      <c r="L35" s="191">
        <v>78.353989053948297</v>
      </c>
      <c r="M35" s="185"/>
      <c r="N35" s="192">
        <v>133.00357310398701</v>
      </c>
      <c r="O35" s="193">
        <v>123.91370602032799</v>
      </c>
      <c r="P35" s="194">
        <v>128.458639562157</v>
      </c>
      <c r="Q35" s="185"/>
      <c r="R35" s="195">
        <v>92.669603484865405</v>
      </c>
      <c r="S35" s="168"/>
      <c r="T35" s="169">
        <v>14.1520042954029</v>
      </c>
      <c r="U35" s="163">
        <v>11.678727687917601</v>
      </c>
      <c r="V35" s="163">
        <v>3.99024785759446</v>
      </c>
      <c r="W35" s="163">
        <v>22.319286705097401</v>
      </c>
      <c r="X35" s="163">
        <v>31.101028283252099</v>
      </c>
      <c r="Y35" s="170">
        <v>16.910575991479099</v>
      </c>
      <c r="Z35" s="163"/>
      <c r="AA35" s="171">
        <v>29.5186307987147</v>
      </c>
      <c r="AB35" s="172">
        <v>23.344047468026801</v>
      </c>
      <c r="AC35" s="173">
        <v>26.4652106673967</v>
      </c>
      <c r="AD35" s="163"/>
      <c r="AE35" s="174">
        <v>20.516764690980501</v>
      </c>
      <c r="AF35" s="40"/>
      <c r="AG35" s="190">
        <v>47.769171227521497</v>
      </c>
      <c r="AH35" s="185">
        <v>69.247200938232893</v>
      </c>
      <c r="AI35" s="185">
        <v>76.979814308053093</v>
      </c>
      <c r="AJ35" s="185">
        <v>80.055162236121902</v>
      </c>
      <c r="AK35" s="185">
        <v>78.137677873338504</v>
      </c>
      <c r="AL35" s="191">
        <v>70.437805316653595</v>
      </c>
      <c r="AM35" s="185"/>
      <c r="AN35" s="192">
        <v>106.322056293979</v>
      </c>
      <c r="AO35" s="193">
        <v>108.049503518373</v>
      </c>
      <c r="AP35" s="194">
        <v>107.18577990617599</v>
      </c>
      <c r="AQ35" s="185"/>
      <c r="AR35" s="195">
        <v>80.937226627945904</v>
      </c>
      <c r="AS35" s="168"/>
      <c r="AT35" s="169">
        <v>7.9785761653499101</v>
      </c>
      <c r="AU35" s="163">
        <v>2.5314957686752102</v>
      </c>
      <c r="AV35" s="163">
        <v>6.4813969642956897</v>
      </c>
      <c r="AW35" s="163">
        <v>8.8704046721621808</v>
      </c>
      <c r="AX35" s="163">
        <v>5.9481020360997903</v>
      </c>
      <c r="AY35" s="170">
        <v>6.28766738561401</v>
      </c>
      <c r="AZ35" s="163"/>
      <c r="BA35" s="171">
        <v>13.3086721174479</v>
      </c>
      <c r="BB35" s="172">
        <v>19.716833236009499</v>
      </c>
      <c r="BC35" s="173">
        <v>16.450446305023199</v>
      </c>
      <c r="BD35" s="163"/>
      <c r="BE35" s="174">
        <v>9.9172612192665799</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48.250095628415302</v>
      </c>
      <c r="H36" s="185">
        <v>62.757452185792303</v>
      </c>
      <c r="I36" s="185">
        <v>70.319535519125594</v>
      </c>
      <c r="J36" s="185">
        <v>81.9219467213114</v>
      </c>
      <c r="K36" s="185">
        <v>102.853244535519</v>
      </c>
      <c r="L36" s="191">
        <v>73.220454918032701</v>
      </c>
      <c r="M36" s="185"/>
      <c r="N36" s="192">
        <v>134.32404371584599</v>
      </c>
      <c r="O36" s="193">
        <v>120.97428961748599</v>
      </c>
      <c r="P36" s="194">
        <v>127.64916666666601</v>
      </c>
      <c r="Q36" s="185"/>
      <c r="R36" s="195">
        <v>88.771515417642405</v>
      </c>
      <c r="S36" s="168"/>
      <c r="T36" s="169">
        <v>10.5677959612769</v>
      </c>
      <c r="U36" s="163">
        <v>0.264703339495103</v>
      </c>
      <c r="V36" s="163">
        <v>8.4579524027241906</v>
      </c>
      <c r="W36" s="163">
        <v>20.564166032783401</v>
      </c>
      <c r="X36" s="163">
        <v>40.5709813701774</v>
      </c>
      <c r="Y36" s="170">
        <v>17.271678737639299</v>
      </c>
      <c r="Z36" s="163"/>
      <c r="AA36" s="171">
        <v>45.096979984904401</v>
      </c>
      <c r="AB36" s="172">
        <v>26.6056978796605</v>
      </c>
      <c r="AC36" s="173">
        <v>35.7050492562567</v>
      </c>
      <c r="AD36" s="163"/>
      <c r="AE36" s="174">
        <v>24.203018742602399</v>
      </c>
      <c r="AF36" s="40"/>
      <c r="AG36" s="190">
        <v>43.417879256965897</v>
      </c>
      <c r="AH36" s="185">
        <v>59.734833161334699</v>
      </c>
      <c r="AI36" s="185">
        <v>66.343517371860997</v>
      </c>
      <c r="AJ36" s="185">
        <v>76.482132782937697</v>
      </c>
      <c r="AK36" s="185">
        <v>77.813796058269006</v>
      </c>
      <c r="AL36" s="191">
        <v>64.767856037949798</v>
      </c>
      <c r="AM36" s="185"/>
      <c r="AN36" s="192">
        <v>103.371693230505</v>
      </c>
      <c r="AO36" s="193">
        <v>98.099787489288701</v>
      </c>
      <c r="AP36" s="194">
        <v>100.73574035989699</v>
      </c>
      <c r="AQ36" s="185"/>
      <c r="AR36" s="195">
        <v>75.065572238168798</v>
      </c>
      <c r="AS36" s="168"/>
      <c r="AT36" s="169">
        <v>3.74062459581222</v>
      </c>
      <c r="AU36" s="163">
        <v>5.0912156281872196</v>
      </c>
      <c r="AV36" s="163">
        <v>8.7793356321514899</v>
      </c>
      <c r="AW36" s="163">
        <v>18.5783182918594</v>
      </c>
      <c r="AX36" s="163">
        <v>10.1114378882681</v>
      </c>
      <c r="AY36" s="170">
        <v>9.8098982853089005</v>
      </c>
      <c r="AZ36" s="163"/>
      <c r="BA36" s="171">
        <v>9.5324606229748508</v>
      </c>
      <c r="BB36" s="172">
        <v>5.0879712036228701</v>
      </c>
      <c r="BC36" s="173">
        <v>7.3223523992581798</v>
      </c>
      <c r="BD36" s="163"/>
      <c r="BE36" s="174">
        <v>8.8499128736272699</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54.613368375392298</v>
      </c>
      <c r="H37" s="185">
        <v>64.273859304432094</v>
      </c>
      <c r="I37" s="185">
        <v>70.265480084713303</v>
      </c>
      <c r="J37" s="185">
        <v>72.322055829144404</v>
      </c>
      <c r="K37" s="185">
        <v>82.782943788114594</v>
      </c>
      <c r="L37" s="191">
        <v>68.851541476359301</v>
      </c>
      <c r="M37" s="185"/>
      <c r="N37" s="192">
        <v>130.250432752417</v>
      </c>
      <c r="O37" s="193">
        <v>125.388140899696</v>
      </c>
      <c r="P37" s="194">
        <v>127.819286826057</v>
      </c>
      <c r="Q37" s="185"/>
      <c r="R37" s="195">
        <v>85.699468719130095</v>
      </c>
      <c r="S37" s="168"/>
      <c r="T37" s="169">
        <v>3.9653136389563501</v>
      </c>
      <c r="U37" s="163">
        <v>-1.01542976719436</v>
      </c>
      <c r="V37" s="163">
        <v>-3.9016456191626401</v>
      </c>
      <c r="W37" s="163">
        <v>-8.3756565033217907</v>
      </c>
      <c r="X37" s="163">
        <v>1.31105179061122</v>
      </c>
      <c r="Y37" s="170">
        <v>-1.9842075157964201</v>
      </c>
      <c r="Z37" s="163"/>
      <c r="AA37" s="171">
        <v>-0.19261625682564701</v>
      </c>
      <c r="AB37" s="172">
        <v>-5.1674446181525502</v>
      </c>
      <c r="AC37" s="173">
        <v>-2.6963034346802099</v>
      </c>
      <c r="AD37" s="163"/>
      <c r="AE37" s="174">
        <v>-2.2889290504055602</v>
      </c>
      <c r="AF37" s="40"/>
      <c r="AG37" s="190">
        <v>54.500657006495402</v>
      </c>
      <c r="AH37" s="185">
        <v>64.594798182815794</v>
      </c>
      <c r="AI37" s="185">
        <v>72.455962571621797</v>
      </c>
      <c r="AJ37" s="185">
        <v>74.645352906627807</v>
      </c>
      <c r="AK37" s="185">
        <v>81.606950512478704</v>
      </c>
      <c r="AL37" s="191">
        <v>69.561136921951899</v>
      </c>
      <c r="AM37" s="185"/>
      <c r="AN37" s="192">
        <v>123.366820144527</v>
      </c>
      <c r="AO37" s="193">
        <v>128.47882987747701</v>
      </c>
      <c r="AP37" s="194">
        <v>125.922825011002</v>
      </c>
      <c r="AQ37" s="185"/>
      <c r="AR37" s="195">
        <v>85.669290436126701</v>
      </c>
      <c r="AS37" s="168"/>
      <c r="AT37" s="169">
        <v>1.93068479323888</v>
      </c>
      <c r="AU37" s="163">
        <v>2.5358121778143401</v>
      </c>
      <c r="AV37" s="163">
        <v>2.4756771807736602</v>
      </c>
      <c r="AW37" s="163">
        <v>0.13458943068273199</v>
      </c>
      <c r="AX37" s="163">
        <v>9.8146165305472799</v>
      </c>
      <c r="AY37" s="170">
        <v>3.5044847381886401</v>
      </c>
      <c r="AZ37" s="163"/>
      <c r="BA37" s="171">
        <v>9.7221653888629902</v>
      </c>
      <c r="BB37" s="172">
        <v>11.2280167831964</v>
      </c>
      <c r="BC37" s="173">
        <v>10.4852440688091</v>
      </c>
      <c r="BD37" s="163"/>
      <c r="BE37" s="174">
        <v>6.3319158201152401</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83.468552970604193</v>
      </c>
      <c r="H38" s="185">
        <v>144.930889958812</v>
      </c>
      <c r="I38" s="185">
        <v>181.198758909932</v>
      </c>
      <c r="J38" s="185">
        <v>175.491126930093</v>
      </c>
      <c r="K38" s="185">
        <v>149.464801677606</v>
      </c>
      <c r="L38" s="191">
        <v>146.910826089409</v>
      </c>
      <c r="M38" s="185"/>
      <c r="N38" s="192">
        <v>137.34016324688201</v>
      </c>
      <c r="O38" s="193">
        <v>133.94709258806401</v>
      </c>
      <c r="P38" s="194">
        <v>135.643627917473</v>
      </c>
      <c r="Q38" s="185"/>
      <c r="R38" s="195">
        <v>143.69162661171299</v>
      </c>
      <c r="S38" s="168"/>
      <c r="T38" s="169">
        <v>-7.5264580806334296</v>
      </c>
      <c r="U38" s="163">
        <v>-6.6158600951985402</v>
      </c>
      <c r="V38" s="163">
        <v>-3.75942409138325</v>
      </c>
      <c r="W38" s="163">
        <v>-6.8617565483812601</v>
      </c>
      <c r="X38" s="163">
        <v>-7.2539049139980003</v>
      </c>
      <c r="Y38" s="170">
        <v>-6.2246336164568499</v>
      </c>
      <c r="Z38" s="163"/>
      <c r="AA38" s="171">
        <v>-4.6477340339332498</v>
      </c>
      <c r="AB38" s="172">
        <v>-10.4474954224925</v>
      </c>
      <c r="AC38" s="173">
        <v>-7.60232477756868</v>
      </c>
      <c r="AD38" s="163"/>
      <c r="AE38" s="174">
        <v>-6.6002430277729802</v>
      </c>
      <c r="AF38" s="40"/>
      <c r="AG38" s="190">
        <v>78.517594741494406</v>
      </c>
      <c r="AH38" s="185">
        <v>130.662858748189</v>
      </c>
      <c r="AI38" s="185">
        <v>162.38396306257101</v>
      </c>
      <c r="AJ38" s="185">
        <v>161.81500470181101</v>
      </c>
      <c r="AK38" s="185">
        <v>133.25640508923999</v>
      </c>
      <c r="AL38" s="191">
        <v>133.32716526866099</v>
      </c>
      <c r="AM38" s="185"/>
      <c r="AN38" s="192">
        <v>114.066945092249</v>
      </c>
      <c r="AO38" s="193">
        <v>113.488363675687</v>
      </c>
      <c r="AP38" s="194">
        <v>113.777654383968</v>
      </c>
      <c r="AQ38" s="185"/>
      <c r="AR38" s="195">
        <v>127.74159073017699</v>
      </c>
      <c r="AS38" s="168"/>
      <c r="AT38" s="169">
        <v>-9.6850863781457992</v>
      </c>
      <c r="AU38" s="163">
        <v>-5.9851537358051496</v>
      </c>
      <c r="AV38" s="163">
        <v>-1.8843055612433799</v>
      </c>
      <c r="AW38" s="163">
        <v>-1.3527901252679699</v>
      </c>
      <c r="AX38" s="163">
        <v>-1.11729884884436</v>
      </c>
      <c r="AY38" s="170">
        <v>-3.4189745478234399</v>
      </c>
      <c r="AZ38" s="163"/>
      <c r="BA38" s="171">
        <v>-0.78525257328313203</v>
      </c>
      <c r="BB38" s="172">
        <v>-3.7532776678038502</v>
      </c>
      <c r="BC38" s="173">
        <v>-2.2880268945544202</v>
      </c>
      <c r="BD38" s="163"/>
      <c r="BE38" s="174">
        <v>-3.1321680462420001</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38.849729487492802</v>
      </c>
      <c r="H39" s="197">
        <v>53.1274619082538</v>
      </c>
      <c r="I39" s="197">
        <v>62.126674814633702</v>
      </c>
      <c r="J39" s="197">
        <v>77.213835248105497</v>
      </c>
      <c r="K39" s="197">
        <v>116.369808522773</v>
      </c>
      <c r="L39" s="198">
        <v>69.537501996251905</v>
      </c>
      <c r="M39" s="185"/>
      <c r="N39" s="199">
        <v>162.08182188543901</v>
      </c>
      <c r="O39" s="200">
        <v>137.972914527825</v>
      </c>
      <c r="P39" s="201">
        <v>150.02736820663199</v>
      </c>
      <c r="Q39" s="185"/>
      <c r="R39" s="202">
        <v>92.534606627789202</v>
      </c>
      <c r="S39" s="168"/>
      <c r="T39" s="175">
        <v>-2.5623148920340699</v>
      </c>
      <c r="U39" s="176">
        <v>-4.3252585056133102</v>
      </c>
      <c r="V39" s="176">
        <v>-3.47256408960174</v>
      </c>
      <c r="W39" s="176">
        <v>3.9273227289201502</v>
      </c>
      <c r="X39" s="176">
        <v>58.3974491599703</v>
      </c>
      <c r="Y39" s="177">
        <v>13.059827739108</v>
      </c>
      <c r="Z39" s="163"/>
      <c r="AA39" s="178">
        <v>61.5830678333582</v>
      </c>
      <c r="AB39" s="179">
        <v>32.427569893427297</v>
      </c>
      <c r="AC39" s="180">
        <v>46.728814887172803</v>
      </c>
      <c r="AD39" s="163"/>
      <c r="AE39" s="181">
        <v>26.506878537664999</v>
      </c>
      <c r="AF39" s="40"/>
      <c r="AG39" s="196">
        <v>40.046460046037403</v>
      </c>
      <c r="AH39" s="197">
        <v>51.992351200263002</v>
      </c>
      <c r="AI39" s="197">
        <v>58.3733634084182</v>
      </c>
      <c r="AJ39" s="197">
        <v>68.570541351529101</v>
      </c>
      <c r="AK39" s="197">
        <v>81.994881327495094</v>
      </c>
      <c r="AL39" s="198">
        <v>60.215036098859102</v>
      </c>
      <c r="AM39" s="185"/>
      <c r="AN39" s="199">
        <v>114.45715492900101</v>
      </c>
      <c r="AO39" s="200">
        <v>103.493581658959</v>
      </c>
      <c r="AP39" s="201">
        <v>108.97536829398</v>
      </c>
      <c r="AQ39" s="185"/>
      <c r="AR39" s="202">
        <v>74.182159380622707</v>
      </c>
      <c r="AS39" s="168"/>
      <c r="AT39" s="175">
        <v>-2.06057893040128</v>
      </c>
      <c r="AU39" s="176">
        <v>-2.7031165317514301</v>
      </c>
      <c r="AV39" s="176">
        <v>0.61846915287591597</v>
      </c>
      <c r="AW39" s="176">
        <v>2.7770668074927798</v>
      </c>
      <c r="AX39" s="176">
        <v>3.1046263496209301</v>
      </c>
      <c r="AY39" s="177">
        <v>0.81081325825856698</v>
      </c>
      <c r="AZ39" s="163"/>
      <c r="BA39" s="178">
        <v>10.3986120958886</v>
      </c>
      <c r="BB39" s="179">
        <v>5.8953966350889297</v>
      </c>
      <c r="BC39" s="180">
        <v>8.2134583550044802</v>
      </c>
      <c r="BD39" s="163"/>
      <c r="BE39" s="181">
        <v>3.8232551198295801</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39.825236508994003</v>
      </c>
      <c r="H40" s="183">
        <v>60.956744392627101</v>
      </c>
      <c r="I40" s="183">
        <v>67.817677104152693</v>
      </c>
      <c r="J40" s="183">
        <v>75.920404174994403</v>
      </c>
      <c r="K40" s="183">
        <v>86.8664157228514</v>
      </c>
      <c r="L40" s="184">
        <v>66.277295580723901</v>
      </c>
      <c r="M40" s="185"/>
      <c r="N40" s="186">
        <v>109.94132578281101</v>
      </c>
      <c r="O40" s="187">
        <v>105.961185876082</v>
      </c>
      <c r="P40" s="188">
        <v>107.95125582944701</v>
      </c>
      <c r="Q40" s="185"/>
      <c r="R40" s="189">
        <v>78.184141366073405</v>
      </c>
      <c r="S40" s="168"/>
      <c r="T40" s="160">
        <v>-2.3583856786390101</v>
      </c>
      <c r="U40" s="161">
        <v>-8.2563404388054593</v>
      </c>
      <c r="V40" s="161">
        <v>-8.6239633291534403</v>
      </c>
      <c r="W40" s="161">
        <v>4.6383333574830399</v>
      </c>
      <c r="X40" s="161">
        <v>12.9648274848503</v>
      </c>
      <c r="Y40" s="162">
        <v>0.14632394374927199</v>
      </c>
      <c r="Z40" s="163"/>
      <c r="AA40" s="164">
        <v>29.1936437146556</v>
      </c>
      <c r="AB40" s="165">
        <v>22.137396950731802</v>
      </c>
      <c r="AC40" s="166">
        <v>25.631489441825298</v>
      </c>
      <c r="AD40" s="163"/>
      <c r="AE40" s="167">
        <v>8.8566038010692605</v>
      </c>
      <c r="AF40" s="40"/>
      <c r="AG40" s="182">
        <v>43.638509882300603</v>
      </c>
      <c r="AH40" s="183">
        <v>66.845077725960394</v>
      </c>
      <c r="AI40" s="183">
        <v>74.242792582722601</v>
      </c>
      <c r="AJ40" s="183">
        <v>78.468233955141002</v>
      </c>
      <c r="AK40" s="183">
        <v>76.834757383966206</v>
      </c>
      <c r="AL40" s="184">
        <v>68.0058743060182</v>
      </c>
      <c r="AM40" s="185"/>
      <c r="AN40" s="186">
        <v>90.999621363535397</v>
      </c>
      <c r="AO40" s="187">
        <v>89.490745058849598</v>
      </c>
      <c r="AP40" s="188">
        <v>90.245183211192497</v>
      </c>
      <c r="AQ40" s="185"/>
      <c r="AR40" s="189">
        <v>74.359962564639403</v>
      </c>
      <c r="AS40" s="168"/>
      <c r="AT40" s="160">
        <v>-1.37879614016083</v>
      </c>
      <c r="AU40" s="161">
        <v>0.47020821910025401</v>
      </c>
      <c r="AV40" s="161">
        <v>4.2096814501711499</v>
      </c>
      <c r="AW40" s="161">
        <v>5.0769931642444401</v>
      </c>
      <c r="AX40" s="161">
        <v>2.8225300737168499</v>
      </c>
      <c r="AY40" s="162">
        <v>2.5954005805660798</v>
      </c>
      <c r="AZ40" s="163"/>
      <c r="BA40" s="164">
        <v>7.9222230175665098</v>
      </c>
      <c r="BB40" s="165">
        <v>10.8059533004876</v>
      </c>
      <c r="BC40" s="166">
        <v>9.3330281060788902</v>
      </c>
      <c r="BD40" s="163"/>
      <c r="BE40" s="167">
        <v>4.8353410771515497</v>
      </c>
      <c r="BF40" s="40"/>
    </row>
    <row r="41" spans="1:70" x14ac:dyDescent="0.2">
      <c r="A41" s="20" t="s">
        <v>80</v>
      </c>
      <c r="B41" s="3" t="str">
        <f t="shared" si="0"/>
        <v>Southwest Virginia - Blue Ridge Highlands</v>
      </c>
      <c r="C41" s="10"/>
      <c r="D41" s="24" t="s">
        <v>16</v>
      </c>
      <c r="E41" s="27" t="s">
        <v>17</v>
      </c>
      <c r="F41" s="3"/>
      <c r="G41" s="190">
        <v>44.025927735484601</v>
      </c>
      <c r="H41" s="185">
        <v>63.8032053175775</v>
      </c>
      <c r="I41" s="185">
        <v>78.463484831269099</v>
      </c>
      <c r="J41" s="185">
        <v>108.999275082377</v>
      </c>
      <c r="K41" s="185">
        <v>196.20165890239701</v>
      </c>
      <c r="L41" s="191">
        <v>98.298710373821095</v>
      </c>
      <c r="M41" s="185"/>
      <c r="N41" s="192">
        <v>214.258821724803</v>
      </c>
      <c r="O41" s="193">
        <v>165.44880468128599</v>
      </c>
      <c r="P41" s="194">
        <v>189.85381320304501</v>
      </c>
      <c r="Q41" s="185"/>
      <c r="R41" s="195">
        <v>124.45731118217</v>
      </c>
      <c r="S41" s="168"/>
      <c r="T41" s="169">
        <v>8.7978112065031109</v>
      </c>
      <c r="U41" s="163">
        <v>13.2869114770757</v>
      </c>
      <c r="V41" s="163">
        <v>30.715736942758099</v>
      </c>
      <c r="W41" s="163">
        <v>74.001745160505806</v>
      </c>
      <c r="X41" s="163">
        <v>215.710765225545</v>
      </c>
      <c r="Y41" s="170">
        <v>74.535735611272301</v>
      </c>
      <c r="Z41" s="163"/>
      <c r="AA41" s="171">
        <v>153.05090935306299</v>
      </c>
      <c r="AB41" s="172">
        <v>94.1712482106484</v>
      </c>
      <c r="AC41" s="173">
        <v>123.51794211197701</v>
      </c>
      <c r="AD41" s="163"/>
      <c r="AE41" s="174">
        <v>92.966283836171996</v>
      </c>
      <c r="AF41" s="40"/>
      <c r="AG41" s="190">
        <v>47.087392057720699</v>
      </c>
      <c r="AH41" s="185">
        <v>58.838346494716497</v>
      </c>
      <c r="AI41" s="185">
        <v>70.5998619475059</v>
      </c>
      <c r="AJ41" s="185">
        <v>94.721973355300506</v>
      </c>
      <c r="AK41" s="185">
        <v>101.648299056925</v>
      </c>
      <c r="AL41" s="191">
        <v>74.579174582433794</v>
      </c>
      <c r="AM41" s="185"/>
      <c r="AN41" s="192">
        <v>126.35174923304101</v>
      </c>
      <c r="AO41" s="193">
        <v>109.727022781502</v>
      </c>
      <c r="AP41" s="194">
        <v>118.03938600727101</v>
      </c>
      <c r="AQ41" s="185"/>
      <c r="AR41" s="195">
        <v>86.996377846673198</v>
      </c>
      <c r="AS41" s="168"/>
      <c r="AT41" s="169">
        <v>7.13224280442439</v>
      </c>
      <c r="AU41" s="163">
        <v>1.93352853998111</v>
      </c>
      <c r="AV41" s="163">
        <v>6.5941636016691696</v>
      </c>
      <c r="AW41" s="163">
        <v>19.1629810749629</v>
      </c>
      <c r="AX41" s="163">
        <v>11.4137285428026</v>
      </c>
      <c r="AY41" s="170">
        <v>10.1184312278683</v>
      </c>
      <c r="AZ41" s="163"/>
      <c r="BA41" s="171">
        <v>11.543812637458601</v>
      </c>
      <c r="BB41" s="172">
        <v>12.666337387712</v>
      </c>
      <c r="BC41" s="173">
        <v>12.0627556936406</v>
      </c>
      <c r="BD41" s="163"/>
      <c r="BE41" s="174">
        <v>10.8641175451779</v>
      </c>
      <c r="BF41" s="40"/>
    </row>
    <row r="42" spans="1:70" x14ac:dyDescent="0.2">
      <c r="A42" s="21" t="s">
        <v>81</v>
      </c>
      <c r="B42" s="3" t="str">
        <f t="shared" si="0"/>
        <v>Southwest Virginia - Heart of Appalachia</v>
      </c>
      <c r="C42" s="3"/>
      <c r="D42" s="24" t="s">
        <v>16</v>
      </c>
      <c r="E42" s="27" t="s">
        <v>17</v>
      </c>
      <c r="F42" s="3"/>
      <c r="G42" s="190">
        <v>33.207642118862999</v>
      </c>
      <c r="H42" s="185">
        <v>49.008953488372001</v>
      </c>
      <c r="I42" s="185">
        <v>52.791847545219603</v>
      </c>
      <c r="J42" s="185">
        <v>58.417861757105896</v>
      </c>
      <c r="K42" s="185">
        <v>64.6230490956072</v>
      </c>
      <c r="L42" s="191">
        <v>51.609870801033502</v>
      </c>
      <c r="M42" s="185"/>
      <c r="N42" s="192">
        <v>79.369140826873306</v>
      </c>
      <c r="O42" s="193">
        <v>74.185859173126602</v>
      </c>
      <c r="P42" s="194">
        <v>76.777500000000003</v>
      </c>
      <c r="Q42" s="185"/>
      <c r="R42" s="195">
        <v>58.800622000738201</v>
      </c>
      <c r="S42" s="168"/>
      <c r="T42" s="169">
        <v>16.917466807134701</v>
      </c>
      <c r="U42" s="163">
        <v>5.9857929097544602</v>
      </c>
      <c r="V42" s="163">
        <v>6.7101489300164001</v>
      </c>
      <c r="W42" s="163">
        <v>19.358301065450501</v>
      </c>
      <c r="X42" s="163">
        <v>42.798241709802099</v>
      </c>
      <c r="Y42" s="170">
        <v>18.201035656162102</v>
      </c>
      <c r="Z42" s="163"/>
      <c r="AA42" s="171">
        <v>67.892110944535503</v>
      </c>
      <c r="AB42" s="172">
        <v>62.631541903572703</v>
      </c>
      <c r="AC42" s="173">
        <v>65.308774212338705</v>
      </c>
      <c r="AD42" s="163"/>
      <c r="AE42" s="174">
        <v>32.262012006308197</v>
      </c>
      <c r="AF42" s="40"/>
      <c r="AG42" s="190">
        <v>35.616810400516698</v>
      </c>
      <c r="AH42" s="185">
        <v>50.582243217054199</v>
      </c>
      <c r="AI42" s="185">
        <v>53.769949935400497</v>
      </c>
      <c r="AJ42" s="185">
        <v>58.0379118217054</v>
      </c>
      <c r="AK42" s="185">
        <v>55.2573449612403</v>
      </c>
      <c r="AL42" s="191">
        <v>50.652852067183403</v>
      </c>
      <c r="AM42" s="185"/>
      <c r="AN42" s="192">
        <v>67.844559108527093</v>
      </c>
      <c r="AO42" s="193">
        <v>59.693798449612402</v>
      </c>
      <c r="AP42" s="194">
        <v>63.769178779069698</v>
      </c>
      <c r="AQ42" s="185"/>
      <c r="AR42" s="195">
        <v>54.400373984865197</v>
      </c>
      <c r="AS42" s="168"/>
      <c r="AT42" s="169">
        <v>17.469359674877101</v>
      </c>
      <c r="AU42" s="163">
        <v>14.4105070042932</v>
      </c>
      <c r="AV42" s="163">
        <v>12.428623995817601</v>
      </c>
      <c r="AW42" s="163">
        <v>19.453887761046101</v>
      </c>
      <c r="AX42" s="163">
        <v>15.123791389130799</v>
      </c>
      <c r="AY42" s="170">
        <v>15.6767532680086</v>
      </c>
      <c r="AZ42" s="163"/>
      <c r="BA42" s="171">
        <v>18.325970636510299</v>
      </c>
      <c r="BB42" s="172">
        <v>21.8266602905186</v>
      </c>
      <c r="BC42" s="173">
        <v>19.939067080340202</v>
      </c>
      <c r="BD42" s="163"/>
      <c r="BE42" s="174">
        <v>17.070140377830398</v>
      </c>
      <c r="BF42" s="40"/>
    </row>
    <row r="43" spans="1:70" x14ac:dyDescent="0.2">
      <c r="A43" s="22" t="s">
        <v>82</v>
      </c>
      <c r="B43" s="3" t="str">
        <f t="shared" si="0"/>
        <v>Virginia Mountains</v>
      </c>
      <c r="C43" s="3"/>
      <c r="D43" s="25" t="s">
        <v>16</v>
      </c>
      <c r="E43" s="28" t="s">
        <v>17</v>
      </c>
      <c r="F43" s="3"/>
      <c r="G43" s="190">
        <v>40.499741626794197</v>
      </c>
      <c r="H43" s="185">
        <v>61.054352699931599</v>
      </c>
      <c r="I43" s="185">
        <v>77.682634313055303</v>
      </c>
      <c r="J43" s="185">
        <v>112.46614354066899</v>
      </c>
      <c r="K43" s="185">
        <v>164.82968557757999</v>
      </c>
      <c r="L43" s="191">
        <v>91.306511551606206</v>
      </c>
      <c r="M43" s="185"/>
      <c r="N43" s="192">
        <v>186.56945454545399</v>
      </c>
      <c r="O43" s="193">
        <v>136.65218045112701</v>
      </c>
      <c r="P43" s="194">
        <v>161.610817498291</v>
      </c>
      <c r="Q43" s="185"/>
      <c r="R43" s="195">
        <v>111.393456107801</v>
      </c>
      <c r="S43" s="168"/>
      <c r="T43" s="169">
        <v>-9.2549324080412791</v>
      </c>
      <c r="U43" s="163">
        <v>-16.413358155319798</v>
      </c>
      <c r="V43" s="163">
        <v>-7.9184590073746497</v>
      </c>
      <c r="W43" s="163">
        <v>36.563727727912998</v>
      </c>
      <c r="X43" s="163">
        <v>89.685500324934594</v>
      </c>
      <c r="Y43" s="170">
        <v>22.9594979293616</v>
      </c>
      <c r="Z43" s="163"/>
      <c r="AA43" s="171">
        <v>97.066238222423394</v>
      </c>
      <c r="AB43" s="172">
        <v>34.246104449474203</v>
      </c>
      <c r="AC43" s="173">
        <v>64.518047364918402</v>
      </c>
      <c r="AD43" s="163"/>
      <c r="AE43" s="174">
        <v>37.340463518752799</v>
      </c>
      <c r="AF43" s="40"/>
      <c r="AG43" s="190">
        <v>46.127090225563897</v>
      </c>
      <c r="AH43" s="185">
        <v>62.886891660970598</v>
      </c>
      <c r="AI43" s="185">
        <v>77.007440874914494</v>
      </c>
      <c r="AJ43" s="185">
        <v>107.66705570745</v>
      </c>
      <c r="AK43" s="185">
        <v>105.519450444292</v>
      </c>
      <c r="AL43" s="191">
        <v>79.841585782638404</v>
      </c>
      <c r="AM43" s="185"/>
      <c r="AN43" s="192">
        <v>124.561290840738</v>
      </c>
      <c r="AO43" s="193">
        <v>102.87568626110701</v>
      </c>
      <c r="AP43" s="194">
        <v>113.718488550922</v>
      </c>
      <c r="AQ43" s="185"/>
      <c r="AR43" s="195">
        <v>89.520700859290997</v>
      </c>
      <c r="AS43" s="168"/>
      <c r="AT43" s="169">
        <v>-3.5379808564889599</v>
      </c>
      <c r="AU43" s="163">
        <v>-6.3923779583957998</v>
      </c>
      <c r="AV43" s="163">
        <v>-1.5065486604103699</v>
      </c>
      <c r="AW43" s="163">
        <v>23.5135748395356</v>
      </c>
      <c r="AX43" s="163">
        <v>10.014483862318</v>
      </c>
      <c r="AY43" s="170">
        <v>6.0961356616215499</v>
      </c>
      <c r="AZ43" s="163"/>
      <c r="BA43" s="171">
        <v>13.536329402224</v>
      </c>
      <c r="BB43" s="172">
        <v>3.3184460563989999</v>
      </c>
      <c r="BC43" s="173">
        <v>8.67489987827798</v>
      </c>
      <c r="BD43" s="163"/>
      <c r="BE43" s="174">
        <v>7.0178110934793603</v>
      </c>
      <c r="BF43" s="40"/>
    </row>
    <row r="44" spans="1:70" x14ac:dyDescent="0.2">
      <c r="A44" s="48" t="s">
        <v>106</v>
      </c>
      <c r="B44" s="3" t="s">
        <v>112</v>
      </c>
      <c r="D44" s="25" t="s">
        <v>16</v>
      </c>
      <c r="E44" s="28" t="s">
        <v>17</v>
      </c>
      <c r="G44" s="190">
        <v>162.53379944482899</v>
      </c>
      <c r="H44" s="185">
        <v>255.87592643997201</v>
      </c>
      <c r="I44" s="185">
        <v>310.12172796668898</v>
      </c>
      <c r="J44" s="185">
        <v>274.401193615544</v>
      </c>
      <c r="K44" s="185">
        <v>288.87284524635601</v>
      </c>
      <c r="L44" s="191">
        <v>258.36109854267801</v>
      </c>
      <c r="M44" s="185"/>
      <c r="N44" s="192">
        <v>309.35376474670301</v>
      </c>
      <c r="O44" s="193">
        <v>305.08160999306</v>
      </c>
      <c r="P44" s="194">
        <v>307.21768736988201</v>
      </c>
      <c r="Q44" s="185"/>
      <c r="R44" s="195">
        <v>272.32012392187897</v>
      </c>
      <c r="S44" s="168"/>
      <c r="T44" s="169">
        <v>7.5740573923638799</v>
      </c>
      <c r="U44" s="163">
        <v>18.384245104553301</v>
      </c>
      <c r="V44" s="163">
        <v>21.4581889770941</v>
      </c>
      <c r="W44" s="163">
        <v>3.7388440716317999</v>
      </c>
      <c r="X44" s="163">
        <v>11.248892099266399</v>
      </c>
      <c r="Y44" s="170">
        <v>12.650496259036199</v>
      </c>
      <c r="Z44" s="163"/>
      <c r="AA44" s="171">
        <v>-11.171734698882</v>
      </c>
      <c r="AB44" s="172">
        <v>-19.663219144502701</v>
      </c>
      <c r="AC44" s="173">
        <v>-15.601141656044801</v>
      </c>
      <c r="AD44" s="163"/>
      <c r="AE44" s="174">
        <v>1.67966349164801</v>
      </c>
      <c r="AF44" s="43"/>
      <c r="AG44" s="190">
        <v>160.472356002775</v>
      </c>
      <c r="AH44" s="185">
        <v>244.35338219986099</v>
      </c>
      <c r="AI44" s="185">
        <v>290.48384888965899</v>
      </c>
      <c r="AJ44" s="185">
        <v>261.47114417071401</v>
      </c>
      <c r="AK44" s="185">
        <v>246.05021859819499</v>
      </c>
      <c r="AL44" s="191">
        <v>240.56618997224101</v>
      </c>
      <c r="AM44" s="185"/>
      <c r="AN44" s="192">
        <v>299.28010062456599</v>
      </c>
      <c r="AO44" s="193">
        <v>313.43795367800101</v>
      </c>
      <c r="AP44" s="194">
        <v>306.35902715128299</v>
      </c>
      <c r="AQ44" s="185"/>
      <c r="AR44" s="195">
        <v>259.36414345196698</v>
      </c>
      <c r="AS44" s="168"/>
      <c r="AT44" s="169">
        <v>14.6068660023486</v>
      </c>
      <c r="AU44" s="163">
        <v>20.338668579042601</v>
      </c>
      <c r="AV44" s="163">
        <v>20.837422092426198</v>
      </c>
      <c r="AW44" s="163">
        <v>9.5877893968453396</v>
      </c>
      <c r="AX44" s="163">
        <v>8.0252273544026895</v>
      </c>
      <c r="AY44" s="170">
        <v>14.573539942802601</v>
      </c>
      <c r="AZ44" s="163"/>
      <c r="BA44" s="171">
        <v>2.9647882929933198</v>
      </c>
      <c r="BB44" s="172">
        <v>-1.6332631718814401</v>
      </c>
      <c r="BC44" s="173">
        <v>0.56018989163407595</v>
      </c>
      <c r="BD44" s="163"/>
      <c r="BE44" s="174">
        <v>9.4272520127749608</v>
      </c>
    </row>
    <row r="45" spans="1:70" x14ac:dyDescent="0.2">
      <c r="A45" s="48" t="s">
        <v>107</v>
      </c>
      <c r="B45" s="3" t="s">
        <v>113</v>
      </c>
      <c r="D45" s="25" t="s">
        <v>16</v>
      </c>
      <c r="E45" s="28" t="s">
        <v>17</v>
      </c>
      <c r="G45" s="190">
        <v>90.864653659244198</v>
      </c>
      <c r="H45" s="185">
        <v>161.893836947849</v>
      </c>
      <c r="I45" s="185">
        <v>198.905017770363</v>
      </c>
      <c r="J45" s="185">
        <v>192.166925364473</v>
      </c>
      <c r="K45" s="185">
        <v>180.78577319213699</v>
      </c>
      <c r="L45" s="191">
        <v>164.923241386813</v>
      </c>
      <c r="M45" s="185"/>
      <c r="N45" s="192">
        <v>207.81023536664901</v>
      </c>
      <c r="O45" s="193">
        <v>198.60465184594099</v>
      </c>
      <c r="P45" s="194">
        <v>203.20744360629499</v>
      </c>
      <c r="Q45" s="185"/>
      <c r="R45" s="195">
        <v>175.86158487809399</v>
      </c>
      <c r="S45" s="168"/>
      <c r="T45" s="169">
        <v>-6.5967727907886502</v>
      </c>
      <c r="U45" s="163">
        <v>-4.7357479223071204</v>
      </c>
      <c r="V45" s="163">
        <v>-2.9971716219999598</v>
      </c>
      <c r="W45" s="163">
        <v>-5.77162321232524</v>
      </c>
      <c r="X45" s="163">
        <v>-2.3214762518155498</v>
      </c>
      <c r="Y45" s="170">
        <v>-4.2585158627229402</v>
      </c>
      <c r="Z45" s="163"/>
      <c r="AA45" s="171">
        <v>3.4793377127798899</v>
      </c>
      <c r="AB45" s="172">
        <v>-4.5879573384783701</v>
      </c>
      <c r="AC45" s="173">
        <v>-0.62662132032840001</v>
      </c>
      <c r="AD45" s="163"/>
      <c r="AE45" s="174">
        <v>-3.0891888361659898</v>
      </c>
      <c r="AF45" s="43"/>
      <c r="AG45" s="190">
        <v>90.654724618989604</v>
      </c>
      <c r="AH45" s="185">
        <v>152.54916940654999</v>
      </c>
      <c r="AI45" s="185">
        <v>188.602117400228</v>
      </c>
      <c r="AJ45" s="185">
        <v>189.45438793119101</v>
      </c>
      <c r="AK45" s="185">
        <v>167.90011751467699</v>
      </c>
      <c r="AL45" s="191">
        <v>157.83387704842099</v>
      </c>
      <c r="AM45" s="185"/>
      <c r="AN45" s="192">
        <v>173.33064891695901</v>
      </c>
      <c r="AO45" s="193">
        <v>171.77889427308699</v>
      </c>
      <c r="AP45" s="194">
        <v>172.554771595023</v>
      </c>
      <c r="AQ45" s="185"/>
      <c r="AR45" s="195">
        <v>162.04196352812201</v>
      </c>
      <c r="AS45" s="168"/>
      <c r="AT45" s="169">
        <v>-6.7108561091613304</v>
      </c>
      <c r="AU45" s="163">
        <v>-2.8935771058003801</v>
      </c>
      <c r="AV45" s="163">
        <v>0.58685752163346405</v>
      </c>
      <c r="AW45" s="163">
        <v>0.61469863116783396</v>
      </c>
      <c r="AX45" s="163">
        <v>4.6215511734958001</v>
      </c>
      <c r="AY45" s="170">
        <v>-0.179333229894692</v>
      </c>
      <c r="AZ45" s="163"/>
      <c r="BA45" s="171">
        <v>5.5007880373146802</v>
      </c>
      <c r="BB45" s="172">
        <v>1.92939745578833</v>
      </c>
      <c r="BC45" s="173">
        <v>3.6923753332911402</v>
      </c>
      <c r="BD45" s="163"/>
      <c r="BE45" s="174">
        <v>0.96834453336476001</v>
      </c>
    </row>
    <row r="46" spans="1:70" x14ac:dyDescent="0.2">
      <c r="A46" s="48" t="s">
        <v>108</v>
      </c>
      <c r="B46" s="3" t="s">
        <v>114</v>
      </c>
      <c r="D46" s="25" t="s">
        <v>16</v>
      </c>
      <c r="E46" s="28" t="s">
        <v>17</v>
      </c>
      <c r="G46" s="190">
        <v>77.753664233143297</v>
      </c>
      <c r="H46" s="185">
        <v>119.87982876305701</v>
      </c>
      <c r="I46" s="185">
        <v>145.90319800569799</v>
      </c>
      <c r="J46" s="185">
        <v>147.918404855175</v>
      </c>
      <c r="K46" s="185">
        <v>150.670152243589</v>
      </c>
      <c r="L46" s="191">
        <v>128.425049620132</v>
      </c>
      <c r="M46" s="185"/>
      <c r="N46" s="192">
        <v>180.68130787037001</v>
      </c>
      <c r="O46" s="193">
        <v>171.373971984805</v>
      </c>
      <c r="P46" s="194">
        <v>176.02763992758699</v>
      </c>
      <c r="Q46" s="185"/>
      <c r="R46" s="195">
        <v>142.025789707977</v>
      </c>
      <c r="S46" s="168"/>
      <c r="T46" s="169">
        <v>-2.5567822956075199</v>
      </c>
      <c r="U46" s="163">
        <v>-4.7699433894647498</v>
      </c>
      <c r="V46" s="163">
        <v>-1.5325080625121601</v>
      </c>
      <c r="W46" s="163">
        <v>-2.3991337284056602</v>
      </c>
      <c r="X46" s="163">
        <v>10.1829104411263</v>
      </c>
      <c r="Y46" s="170">
        <v>-4.1846503287311402E-3</v>
      </c>
      <c r="Z46" s="163"/>
      <c r="AA46" s="171">
        <v>15.7873253684396</v>
      </c>
      <c r="AB46" s="172">
        <v>6.8357351976691003</v>
      </c>
      <c r="AC46" s="173">
        <v>11.249821871609401</v>
      </c>
      <c r="AD46" s="163"/>
      <c r="AE46" s="174">
        <v>3.7109810615897398</v>
      </c>
      <c r="AF46" s="43"/>
      <c r="AG46" s="190">
        <v>72.470098305436807</v>
      </c>
      <c r="AH46" s="185">
        <v>110.25324660197001</v>
      </c>
      <c r="AI46" s="185">
        <v>134.66955105947201</v>
      </c>
      <c r="AJ46" s="185">
        <v>138.21961041369801</v>
      </c>
      <c r="AK46" s="185">
        <v>127.961531635802</v>
      </c>
      <c r="AL46" s="191">
        <v>116.714807603276</v>
      </c>
      <c r="AM46" s="185"/>
      <c r="AN46" s="192">
        <v>144.91891040479501</v>
      </c>
      <c r="AO46" s="193">
        <v>142.04753546415</v>
      </c>
      <c r="AP46" s="194">
        <v>143.483222934472</v>
      </c>
      <c r="AQ46" s="185"/>
      <c r="AR46" s="195">
        <v>124.36292626933199</v>
      </c>
      <c r="AS46" s="168"/>
      <c r="AT46" s="169">
        <v>-7.3900905712795604</v>
      </c>
      <c r="AU46" s="163">
        <v>-5.1589165550986102</v>
      </c>
      <c r="AV46" s="163">
        <v>-1.2613050226032401</v>
      </c>
      <c r="AW46" s="163">
        <v>0.40193031302701099</v>
      </c>
      <c r="AX46" s="163">
        <v>2.1200631511163301</v>
      </c>
      <c r="AY46" s="170">
        <v>-1.7328297722719299</v>
      </c>
      <c r="AZ46" s="163"/>
      <c r="BA46" s="171">
        <v>6.1550032601760503</v>
      </c>
      <c r="BB46" s="172">
        <v>4.1366480981192302</v>
      </c>
      <c r="BC46" s="173">
        <v>5.1462375390478696</v>
      </c>
      <c r="BD46" s="163"/>
      <c r="BE46" s="174">
        <v>0.43315334517522303</v>
      </c>
    </row>
    <row r="47" spans="1:70" x14ac:dyDescent="0.2">
      <c r="A47" s="48" t="s">
        <v>109</v>
      </c>
      <c r="B47" s="3" t="s">
        <v>115</v>
      </c>
      <c r="D47" s="25" t="s">
        <v>16</v>
      </c>
      <c r="E47" s="28" t="s">
        <v>17</v>
      </c>
      <c r="G47" s="190">
        <v>55.600801853942002</v>
      </c>
      <c r="H47" s="185">
        <v>80.040872937729603</v>
      </c>
      <c r="I47" s="185">
        <v>94.988589371052498</v>
      </c>
      <c r="J47" s="185">
        <v>106.210599889531</v>
      </c>
      <c r="K47" s="185">
        <v>122.565896112004</v>
      </c>
      <c r="L47" s="191">
        <v>91.881352032852206</v>
      </c>
      <c r="M47" s="185"/>
      <c r="N47" s="192">
        <v>158.43843087341801</v>
      </c>
      <c r="O47" s="193">
        <v>148.61531999711801</v>
      </c>
      <c r="P47" s="194">
        <v>153.52687543526801</v>
      </c>
      <c r="Q47" s="185"/>
      <c r="R47" s="195">
        <v>109.494358719256</v>
      </c>
      <c r="S47" s="168"/>
      <c r="T47" s="169">
        <v>-4.0830254752934696</v>
      </c>
      <c r="U47" s="163">
        <v>-7.7577603294198196</v>
      </c>
      <c r="V47" s="163">
        <v>-5.8459231349303398</v>
      </c>
      <c r="W47" s="163">
        <v>1.24982775899726</v>
      </c>
      <c r="X47" s="163">
        <v>18.6293342681181</v>
      </c>
      <c r="Y47" s="170">
        <v>1.2256222731276101</v>
      </c>
      <c r="Z47" s="163"/>
      <c r="AA47" s="171">
        <v>19.1280987552244</v>
      </c>
      <c r="AB47" s="172">
        <v>9.1206029328985991</v>
      </c>
      <c r="AC47" s="173">
        <v>14.064957124004399</v>
      </c>
      <c r="AD47" s="163"/>
      <c r="AE47" s="174">
        <v>6.0058056521609302</v>
      </c>
      <c r="AF47" s="43"/>
      <c r="AG47" s="190">
        <v>54.129130837078499</v>
      </c>
      <c r="AH47" s="185">
        <v>76.501600855584101</v>
      </c>
      <c r="AI47" s="185">
        <v>89.904816806460104</v>
      </c>
      <c r="AJ47" s="185">
        <v>99.065165769424794</v>
      </c>
      <c r="AK47" s="185">
        <v>99.733484564564506</v>
      </c>
      <c r="AL47" s="191">
        <v>83.868059919927305</v>
      </c>
      <c r="AM47" s="185"/>
      <c r="AN47" s="192">
        <v>125.674339099099</v>
      </c>
      <c r="AO47" s="193">
        <v>121.46643399399299</v>
      </c>
      <c r="AP47" s="194">
        <v>123.570386546546</v>
      </c>
      <c r="AQ47" s="185"/>
      <c r="AR47" s="195">
        <v>95.214073945027806</v>
      </c>
      <c r="AS47" s="168"/>
      <c r="AT47" s="169">
        <v>-7.0810899985785802</v>
      </c>
      <c r="AU47" s="163">
        <v>-5.6046354586760403</v>
      </c>
      <c r="AV47" s="163">
        <v>-2.97339660994894</v>
      </c>
      <c r="AW47" s="163">
        <v>0.90890073221272605</v>
      </c>
      <c r="AX47" s="163">
        <v>2.9980554611603201</v>
      </c>
      <c r="AY47" s="170">
        <v>-1.7898888474011201</v>
      </c>
      <c r="AZ47" s="163"/>
      <c r="BA47" s="171">
        <v>4.3394190758427102</v>
      </c>
      <c r="BB47" s="172">
        <v>2.96193724172982</v>
      </c>
      <c r="BC47" s="173">
        <v>3.65782914633852</v>
      </c>
      <c r="BD47" s="163"/>
      <c r="BE47" s="174">
        <v>0.16081730399220201</v>
      </c>
    </row>
    <row r="48" spans="1:70" x14ac:dyDescent="0.2">
      <c r="A48" s="48" t="s">
        <v>110</v>
      </c>
      <c r="B48" s="3" t="s">
        <v>116</v>
      </c>
      <c r="D48" s="25" t="s">
        <v>16</v>
      </c>
      <c r="E48" s="28" t="s">
        <v>17</v>
      </c>
      <c r="G48" s="190">
        <v>43.019304141056097</v>
      </c>
      <c r="H48" s="185">
        <v>53.238470546009196</v>
      </c>
      <c r="I48" s="185">
        <v>61.6517941585535</v>
      </c>
      <c r="J48" s="185">
        <v>71.206367266364495</v>
      </c>
      <c r="K48" s="185">
        <v>85.036172102830903</v>
      </c>
      <c r="L48" s="191">
        <v>62.830421642962797</v>
      </c>
      <c r="M48" s="185"/>
      <c r="N48" s="192">
        <v>104.374315581677</v>
      </c>
      <c r="O48" s="193">
        <v>93.649045268966702</v>
      </c>
      <c r="P48" s="194">
        <v>99.011680425321899</v>
      </c>
      <c r="Q48" s="185"/>
      <c r="R48" s="195">
        <v>73.1679241522083</v>
      </c>
      <c r="S48" s="168"/>
      <c r="T48" s="169">
        <v>0.14809035722521299</v>
      </c>
      <c r="U48" s="163">
        <v>-4.1339668580333297</v>
      </c>
      <c r="V48" s="163">
        <v>-3.5875148127125098</v>
      </c>
      <c r="W48" s="163">
        <v>3.6224603722320601</v>
      </c>
      <c r="X48" s="163">
        <v>28.431488843498499</v>
      </c>
      <c r="Y48" s="170">
        <v>5.6455651919031098</v>
      </c>
      <c r="Z48" s="163"/>
      <c r="AA48" s="171">
        <v>24.881505910251001</v>
      </c>
      <c r="AB48" s="172">
        <v>7.7202687162503301</v>
      </c>
      <c r="AC48" s="173">
        <v>16.1318787927855</v>
      </c>
      <c r="AD48" s="163"/>
      <c r="AE48" s="174">
        <v>9.4672352709255208</v>
      </c>
      <c r="AF48" s="43"/>
      <c r="AG48" s="190">
        <v>42.089843661749001</v>
      </c>
      <c r="AH48" s="185">
        <v>51.524639540925797</v>
      </c>
      <c r="AI48" s="185">
        <v>57.217291530171899</v>
      </c>
      <c r="AJ48" s="185">
        <v>65.168796511759197</v>
      </c>
      <c r="AK48" s="185">
        <v>67.450580700352305</v>
      </c>
      <c r="AL48" s="191">
        <v>56.697882603935</v>
      </c>
      <c r="AM48" s="185"/>
      <c r="AN48" s="192">
        <v>83.843529564052602</v>
      </c>
      <c r="AO48" s="193">
        <v>79.609075201764895</v>
      </c>
      <c r="AP48" s="194">
        <v>81.726302382908699</v>
      </c>
      <c r="AQ48" s="185"/>
      <c r="AR48" s="195">
        <v>63.863377632619901</v>
      </c>
      <c r="AS48" s="168"/>
      <c r="AT48" s="169">
        <v>0.116325425684719</v>
      </c>
      <c r="AU48" s="163">
        <v>-1.5829514197530099</v>
      </c>
      <c r="AV48" s="163">
        <v>-1.0753130132800299</v>
      </c>
      <c r="AW48" s="163">
        <v>3.6245775174831198</v>
      </c>
      <c r="AX48" s="163">
        <v>5.44032248885095</v>
      </c>
      <c r="AY48" s="170">
        <v>1.5738285762843101</v>
      </c>
      <c r="AZ48" s="163"/>
      <c r="BA48" s="171">
        <v>6.7051919284550401</v>
      </c>
      <c r="BB48" s="172">
        <v>3.4918601035191101</v>
      </c>
      <c r="BC48" s="173">
        <v>5.11559408570161</v>
      </c>
      <c r="BD48" s="163"/>
      <c r="BE48" s="174">
        <v>2.8633903971087</v>
      </c>
    </row>
    <row r="49" spans="1:57" x14ac:dyDescent="0.2">
      <c r="A49" s="49" t="s">
        <v>111</v>
      </c>
      <c r="B49" s="3" t="s">
        <v>117</v>
      </c>
      <c r="D49" s="25" t="s">
        <v>16</v>
      </c>
      <c r="E49" s="28" t="s">
        <v>17</v>
      </c>
      <c r="G49" s="196">
        <v>30.139912479939301</v>
      </c>
      <c r="H49" s="197">
        <v>32.463698380554902</v>
      </c>
      <c r="I49" s="197">
        <v>34.642391360041998</v>
      </c>
      <c r="J49" s="197">
        <v>39.568806585742998</v>
      </c>
      <c r="K49" s="197">
        <v>48.660899492282098</v>
      </c>
      <c r="L49" s="198">
        <v>37.095141659712198</v>
      </c>
      <c r="M49" s="185"/>
      <c r="N49" s="199">
        <v>65.133778372384796</v>
      </c>
      <c r="O49" s="200">
        <v>59.9428440985089</v>
      </c>
      <c r="P49" s="201">
        <v>62.538311235446798</v>
      </c>
      <c r="Q49" s="185"/>
      <c r="R49" s="202">
        <v>44.364618681350699</v>
      </c>
      <c r="S49" s="168"/>
      <c r="T49" s="175">
        <v>0.86450334016849495</v>
      </c>
      <c r="U49" s="176">
        <v>-1.0101207294208201</v>
      </c>
      <c r="V49" s="176">
        <v>-2.13713465461263</v>
      </c>
      <c r="W49" s="176">
        <v>3.7757592730225298</v>
      </c>
      <c r="X49" s="176">
        <v>24.897172598521301</v>
      </c>
      <c r="Y49" s="177">
        <v>5.8859862114215398</v>
      </c>
      <c r="Z49" s="163"/>
      <c r="AA49" s="178">
        <v>20.593727619702499</v>
      </c>
      <c r="AB49" s="179">
        <v>8.4971249784013807</v>
      </c>
      <c r="AC49" s="180">
        <v>14.4769266976124</v>
      </c>
      <c r="AD49" s="163"/>
      <c r="AE49" s="181">
        <v>9.18587028447409</v>
      </c>
      <c r="AG49" s="196">
        <v>30.3615058933364</v>
      </c>
      <c r="AH49" s="197">
        <v>32.506727104242003</v>
      </c>
      <c r="AI49" s="197">
        <v>34.220524809633503</v>
      </c>
      <c r="AJ49" s="197">
        <v>38.445823027295198</v>
      </c>
      <c r="AK49" s="197">
        <v>40.554273075632899</v>
      </c>
      <c r="AL49" s="198">
        <v>35.217624329800898</v>
      </c>
      <c r="AM49" s="185"/>
      <c r="AN49" s="199">
        <v>52.691965898086501</v>
      </c>
      <c r="AO49" s="200">
        <v>51.558353687580201</v>
      </c>
      <c r="AP49" s="201">
        <v>52.125159792833301</v>
      </c>
      <c r="AQ49" s="185"/>
      <c r="AR49" s="202">
        <v>40.049415821784997</v>
      </c>
      <c r="AS49" s="168"/>
      <c r="AT49" s="175">
        <v>2.8667409462708702</v>
      </c>
      <c r="AU49" s="176">
        <v>1.3040797561952699</v>
      </c>
      <c r="AV49" s="176">
        <v>1.21643648492641</v>
      </c>
      <c r="AW49" s="176">
        <v>5.1258702750284302</v>
      </c>
      <c r="AX49" s="176">
        <v>3.6239472323777302</v>
      </c>
      <c r="AY49" s="177">
        <v>2.9051873864424</v>
      </c>
      <c r="AZ49" s="163"/>
      <c r="BA49" s="178">
        <v>3.6933717887441202</v>
      </c>
      <c r="BB49" s="179">
        <v>4.0053221940970403</v>
      </c>
      <c r="BC49" s="180">
        <v>3.8474166922501198</v>
      </c>
      <c r="BD49" s="163"/>
      <c r="BE49" s="181">
        <v>3.2586534260577702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5" sqref="G25"/>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48" t="str">
        <f>HYPERLINK("http://www.str.com/data-insights/resources/glossary", "For all STR definitions, please visit www.str.com/data-insights/resources/glossary")</f>
        <v>For all STR definitions, please visit www.str.com/data-insights/resources/glossary</v>
      </c>
      <c r="B5" s="248"/>
      <c r="C5" s="248"/>
      <c r="D5" s="248"/>
      <c r="E5" s="248"/>
      <c r="F5" s="248"/>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48" t="str">
        <f>HYPERLINK("http://www.str.com/data-insights/resources/FAQ", "For all STR FAQs, please click here or visit http://www.str.com/data-insights/resources/FAQ")</f>
        <v>For all STR FAQs, please click here or visit http://www.str.com/data-insights/resources/FAQ</v>
      </c>
      <c r="B9" s="248"/>
      <c r="C9" s="248"/>
      <c r="D9" s="248"/>
      <c r="E9" s="248"/>
      <c r="F9" s="248"/>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48" t="str">
        <f>HYPERLINK("http://www.str.com/contact", "For additional support, please contact your regional office")</f>
        <v>For additional support, please contact your regional office</v>
      </c>
      <c r="B12" s="248"/>
      <c r="C12" s="248"/>
      <c r="D12" s="248"/>
      <c r="E12" s="248"/>
      <c r="F12" s="248"/>
      <c r="G12" s="248"/>
      <c r="H12" s="248"/>
      <c r="I12" s="248"/>
      <c r="J12" s="248"/>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7" t="str">
        <f>HYPERLINK("http://www.hotelnewsnow.com/", "For the latest in industry news, visit HotelNewsNow.com.")</f>
        <v>For the latest in industry news, visit HotelNewsNow.com.</v>
      </c>
      <c r="B14" s="247"/>
      <c r="C14" s="247"/>
      <c r="D14" s="247"/>
      <c r="E14" s="247"/>
      <c r="F14" s="247"/>
      <c r="G14" s="247"/>
      <c r="H14" s="247"/>
      <c r="I14" s="247"/>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7" t="str">
        <f>HYPERLINK("http://www.hoteldataconference.com/", "To learn more about the Hotel Data Conference, visit HotelDataConference.com.")</f>
        <v>To learn more about the Hotel Data Conference, visit HotelDataConference.com.</v>
      </c>
      <c r="B15" s="247"/>
      <c r="C15" s="247"/>
      <c r="D15" s="247"/>
      <c r="E15" s="247"/>
      <c r="F15" s="247"/>
      <c r="G15" s="247"/>
      <c r="H15" s="247"/>
      <c r="I15" s="247"/>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8B012CED-2836-4FE6-AED8-37C70A13120E}"/>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2025-05-22T16:04:27Z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