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codeName="ThisWorkbook"/>
  <xr:revisionPtr revIDLastSave="49" documentId="8_{2124D405-55AF-4756-A13C-A267B8F8B1B2}" xr6:coauthVersionLast="47" xr6:coauthVersionMax="47" xr10:uidLastSave="{FDCE9483-4C39-4D65-8CCE-66A97AE52703}"/>
  <workbookProtection workbookAlgorithmName="SHA-512" workbookHashValue="HqSGwT3MtUgnNLznhEbKtBEF2Qzbj9TSLdtFB2nWaqRbIH7z6W7+tmH9CvDE7rI01Awu0KblUYQQdDiky04YCA==" workbookSaltValue="Z4Mdj+x2yFh65XGEQj6sPg==" workbookSpinCount="100000" lockStructure="1"/>
  <bookViews>
    <workbookView xWindow="15150" yWindow="-13710" windowWidth="24240" windowHeight="130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VA Shenandoah Valley Regional" sheetId="36" r:id="rId12"/>
    <sheet name="Virginia South Central" sheetId="37" r:id="rId13"/>
    <sheet name="Richmond-Petersburg, VA" sheetId="33" r:id="rId14"/>
    <sheet name="Bristol &amp; Kingsport TN&amp;VA, MSA" sheetId="34" r:id="rId15"/>
    <sheet name="Virginia Tourism Regions" sheetId="35" r:id="rId16"/>
  </sheets>
  <definedNames>
    <definedName name="_xlnm.Print_Area" localSheetId="0">'Current Week View'!$A$1:$AG$147</definedName>
    <definedName name="_xlnm.Print_Area" localSheetId="6">Help!$A$1:$O$31</definedName>
    <definedName name="_xlnm.Print_Area" localSheetId="1">'Rolling-28 Day View'!$A$1:$AG$147</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8" iterateDelta="9.9999999999994451E-4"/>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38" i="28" l="1"/>
  <c r="AF138" i="28"/>
  <c r="AE138" i="28"/>
  <c r="AD138" i="28"/>
  <c r="AC138" i="28"/>
  <c r="AB138" i="28"/>
  <c r="AA138" i="28"/>
  <c r="Z138" i="28"/>
  <c r="Y138" i="28"/>
  <c r="X138" i="28"/>
  <c r="V138" i="28"/>
  <c r="U138" i="28"/>
  <c r="T138" i="28"/>
  <c r="S138" i="28"/>
  <c r="R138" i="28"/>
  <c r="Q138" i="28"/>
  <c r="P138" i="28"/>
  <c r="O138" i="28"/>
  <c r="N138" i="28"/>
  <c r="M138" i="28"/>
  <c r="AG137" i="28"/>
  <c r="AF137" i="28"/>
  <c r="AE137" i="28"/>
  <c r="AD137" i="28"/>
  <c r="AC137" i="28"/>
  <c r="AB137" i="28"/>
  <c r="AA137" i="28"/>
  <c r="Z137" i="28"/>
  <c r="Y137" i="28"/>
  <c r="X137" i="28"/>
  <c r="V137" i="28"/>
  <c r="U137" i="28"/>
  <c r="T137" i="28"/>
  <c r="S137" i="28"/>
  <c r="R137" i="28"/>
  <c r="Q137" i="28"/>
  <c r="P137" i="28"/>
  <c r="O137" i="28"/>
  <c r="N137" i="28"/>
  <c r="M137" i="28"/>
  <c r="AG105" i="28"/>
  <c r="AF105" i="28"/>
  <c r="AE105" i="28"/>
  <c r="AD105" i="28"/>
  <c r="AC105" i="28"/>
  <c r="AB105" i="28"/>
  <c r="AA105" i="28"/>
  <c r="Z105" i="28"/>
  <c r="Y105" i="28"/>
  <c r="X105" i="28"/>
  <c r="V105" i="28"/>
  <c r="U105" i="28"/>
  <c r="T105" i="28"/>
  <c r="S105" i="28"/>
  <c r="R105" i="28"/>
  <c r="Q105" i="28"/>
  <c r="P105" i="28"/>
  <c r="O105" i="28"/>
  <c r="N105" i="28"/>
  <c r="M105" i="28"/>
  <c r="AG104" i="28"/>
  <c r="AF104" i="28"/>
  <c r="AE104" i="28"/>
  <c r="AD104" i="28"/>
  <c r="AC104" i="28"/>
  <c r="AB104" i="28"/>
  <c r="AA104" i="28"/>
  <c r="Z104" i="28"/>
  <c r="Y104" i="28"/>
  <c r="X104" i="28"/>
  <c r="V104" i="28"/>
  <c r="U104" i="28"/>
  <c r="T104" i="28"/>
  <c r="S104" i="28"/>
  <c r="R104" i="28"/>
  <c r="Q104" i="28"/>
  <c r="P104" i="28"/>
  <c r="O104" i="28"/>
  <c r="N104" i="28"/>
  <c r="M104" i="28"/>
  <c r="AG123" i="28"/>
  <c r="AF123" i="28"/>
  <c r="AE123" i="28"/>
  <c r="AD123" i="28"/>
  <c r="AC123" i="28"/>
  <c r="AB123" i="28"/>
  <c r="AA123" i="28"/>
  <c r="Z123" i="28"/>
  <c r="Y123" i="28"/>
  <c r="X123" i="28"/>
  <c r="V123" i="28"/>
  <c r="U123" i="28"/>
  <c r="T123" i="28"/>
  <c r="S123" i="28"/>
  <c r="R123" i="28"/>
  <c r="Q123" i="28"/>
  <c r="P123" i="28"/>
  <c r="O123" i="28"/>
  <c r="N123" i="28"/>
  <c r="M123" i="28"/>
  <c r="AG122" i="28"/>
  <c r="AF122" i="28"/>
  <c r="AE122" i="28"/>
  <c r="AD122" i="28"/>
  <c r="AC122" i="28"/>
  <c r="AB122" i="28"/>
  <c r="AA122" i="28"/>
  <c r="Z122" i="28"/>
  <c r="Y122" i="28"/>
  <c r="X122" i="28"/>
  <c r="V122" i="28"/>
  <c r="U122" i="28"/>
  <c r="T122" i="28"/>
  <c r="S122" i="28"/>
  <c r="R122" i="28"/>
  <c r="Q122" i="28"/>
  <c r="P122" i="28"/>
  <c r="O122" i="28"/>
  <c r="N122" i="28"/>
  <c r="M122" i="28"/>
  <c r="AG123" i="22"/>
  <c r="AF123" i="22"/>
  <c r="AE123" i="22"/>
  <c r="AD123" i="22"/>
  <c r="AC123" i="22"/>
  <c r="AB123" i="22"/>
  <c r="AA123" i="22"/>
  <c r="Z123" i="22"/>
  <c r="Y123" i="22"/>
  <c r="X123" i="22"/>
  <c r="AG122" i="22"/>
  <c r="AF122" i="22"/>
  <c r="AE122" i="22"/>
  <c r="AD122" i="22"/>
  <c r="AC122" i="22"/>
  <c r="AB122" i="22"/>
  <c r="AA122" i="22"/>
  <c r="Z122" i="22"/>
  <c r="Y122" i="22"/>
  <c r="X122" i="22"/>
  <c r="AG105" i="22"/>
  <c r="AF105" i="22"/>
  <c r="AE105" i="22"/>
  <c r="AD105" i="22"/>
  <c r="AC105" i="22"/>
  <c r="AB105" i="22"/>
  <c r="AA105" i="22"/>
  <c r="Z105" i="22"/>
  <c r="Y105" i="22"/>
  <c r="X105" i="22"/>
  <c r="AG104" i="22"/>
  <c r="AF104" i="22"/>
  <c r="AE104" i="22"/>
  <c r="AD104" i="22"/>
  <c r="AC104" i="22"/>
  <c r="AB104" i="22"/>
  <c r="AA104" i="22"/>
  <c r="Z104" i="22"/>
  <c r="Y104" i="22"/>
  <c r="X104" i="22"/>
  <c r="AG138" i="22"/>
  <c r="AF138" i="22"/>
  <c r="AE138" i="22"/>
  <c r="AD138" i="22"/>
  <c r="AC138" i="22"/>
  <c r="AB138" i="22"/>
  <c r="AA138" i="22"/>
  <c r="Z138" i="22"/>
  <c r="Y138" i="22"/>
  <c r="X138" i="22"/>
  <c r="AG137" i="22"/>
  <c r="AF137" i="22"/>
  <c r="AE137" i="22"/>
  <c r="AD137" i="22"/>
  <c r="AC137" i="22"/>
  <c r="AB137" i="22"/>
  <c r="AA137" i="22"/>
  <c r="Z137" i="22"/>
  <c r="Y137" i="22"/>
  <c r="X137" i="22"/>
  <c r="V138" i="22"/>
  <c r="U138" i="22"/>
  <c r="T138" i="22"/>
  <c r="S138" i="22"/>
  <c r="R138" i="22"/>
  <c r="Q138" i="22"/>
  <c r="P138" i="22"/>
  <c r="O138" i="22"/>
  <c r="N138" i="22"/>
  <c r="M138" i="22"/>
  <c r="V137" i="22"/>
  <c r="U137" i="22"/>
  <c r="T137" i="22"/>
  <c r="S137" i="22"/>
  <c r="R137" i="22"/>
  <c r="Q137" i="22"/>
  <c r="P137" i="22"/>
  <c r="O137" i="22"/>
  <c r="N137" i="22"/>
  <c r="M137" i="22"/>
  <c r="V123" i="22"/>
  <c r="U123" i="22"/>
  <c r="T123" i="22"/>
  <c r="S123" i="22"/>
  <c r="R123" i="22"/>
  <c r="Q123" i="22"/>
  <c r="P123" i="22"/>
  <c r="O123" i="22"/>
  <c r="N123" i="22"/>
  <c r="M123" i="22"/>
  <c r="V122" i="22"/>
  <c r="U122" i="22"/>
  <c r="T122" i="22"/>
  <c r="S122" i="22"/>
  <c r="R122" i="22"/>
  <c r="Q122" i="22"/>
  <c r="P122" i="22"/>
  <c r="O122" i="22"/>
  <c r="N122" i="22"/>
  <c r="M122" i="22"/>
  <c r="V105" i="22"/>
  <c r="U105" i="22"/>
  <c r="T105" i="22"/>
  <c r="S105" i="22"/>
  <c r="R105" i="22"/>
  <c r="Q105" i="22"/>
  <c r="P105" i="22"/>
  <c r="O105" i="22"/>
  <c r="N105" i="22"/>
  <c r="M105" i="22"/>
  <c r="V104" i="22"/>
  <c r="U104" i="22"/>
  <c r="T104" i="22"/>
  <c r="S104" i="22"/>
  <c r="R104" i="22"/>
  <c r="Q104" i="22"/>
  <c r="P104" i="22"/>
  <c r="O104" i="22"/>
  <c r="N104" i="22"/>
  <c r="M104" i="22"/>
  <c r="AG141" i="28" l="1"/>
  <c r="AF141" i="28"/>
  <c r="AE141" i="28"/>
  <c r="AD141" i="28"/>
  <c r="AC141" i="28"/>
  <c r="AB141" i="28"/>
  <c r="AA141" i="28"/>
  <c r="Z141" i="28"/>
  <c r="Y141" i="28"/>
  <c r="X141" i="28"/>
  <c r="AG135" i="28"/>
  <c r="AF135" i="28"/>
  <c r="AE135" i="28"/>
  <c r="AD135" i="28"/>
  <c r="AC135" i="28"/>
  <c r="AB135" i="28"/>
  <c r="AA135" i="28"/>
  <c r="Z135" i="28"/>
  <c r="Y135" i="28"/>
  <c r="X135" i="28"/>
  <c r="AG132" i="28"/>
  <c r="AF132" i="28"/>
  <c r="AE132" i="28"/>
  <c r="AD132" i="28"/>
  <c r="AC132" i="28"/>
  <c r="AB132" i="28"/>
  <c r="AA132" i="28"/>
  <c r="Z132" i="28"/>
  <c r="Y132" i="28"/>
  <c r="X132" i="28"/>
  <c r="AG144" i="28"/>
  <c r="AF144" i="28"/>
  <c r="AE144" i="28"/>
  <c r="AD144" i="28"/>
  <c r="AC144" i="28"/>
  <c r="AB144" i="28"/>
  <c r="AA144" i="28"/>
  <c r="Z144" i="28"/>
  <c r="Y144" i="28"/>
  <c r="X144" i="28"/>
  <c r="AG129" i="28"/>
  <c r="AF129" i="28"/>
  <c r="AE129" i="28"/>
  <c r="AD129" i="28"/>
  <c r="AC129" i="28"/>
  <c r="AB129" i="28"/>
  <c r="AA129" i="28"/>
  <c r="Z129" i="28"/>
  <c r="Y129" i="28"/>
  <c r="X129" i="28"/>
  <c r="AG126" i="28"/>
  <c r="AF126" i="28"/>
  <c r="AE126" i="28"/>
  <c r="AD126" i="28"/>
  <c r="AC126" i="28"/>
  <c r="AB126" i="28"/>
  <c r="AA126" i="28"/>
  <c r="Z126" i="28"/>
  <c r="Y126" i="28"/>
  <c r="X126" i="28"/>
  <c r="AG111" i="28"/>
  <c r="AF111" i="28"/>
  <c r="AE111" i="28"/>
  <c r="AD111" i="28"/>
  <c r="AC111" i="28"/>
  <c r="AB111" i="28"/>
  <c r="AA111" i="28"/>
  <c r="Z111" i="28"/>
  <c r="Y111" i="28"/>
  <c r="X111" i="28"/>
  <c r="AG114" i="28"/>
  <c r="AF114" i="28"/>
  <c r="AE114" i="28"/>
  <c r="AD114" i="28"/>
  <c r="AC114" i="28"/>
  <c r="AB114" i="28"/>
  <c r="AA114" i="28"/>
  <c r="Z114" i="28"/>
  <c r="Y114" i="28"/>
  <c r="X114" i="28"/>
  <c r="AG108" i="28"/>
  <c r="AF108" i="28"/>
  <c r="AE108" i="28"/>
  <c r="AD108" i="28"/>
  <c r="AC108" i="28"/>
  <c r="AB108" i="28"/>
  <c r="AA108" i="28"/>
  <c r="Z108" i="28"/>
  <c r="Y108" i="28"/>
  <c r="X108" i="28"/>
  <c r="AG120" i="28"/>
  <c r="AF120" i="28"/>
  <c r="AE120" i="28"/>
  <c r="AD120" i="28"/>
  <c r="AC120" i="28"/>
  <c r="AB120" i="28"/>
  <c r="AA120" i="28"/>
  <c r="Z120" i="28"/>
  <c r="Y120" i="28"/>
  <c r="X120" i="28"/>
  <c r="AG117" i="28"/>
  <c r="AF117" i="28"/>
  <c r="AE117" i="28"/>
  <c r="AD117" i="28"/>
  <c r="AC117" i="28"/>
  <c r="AB117" i="28"/>
  <c r="AA117" i="28"/>
  <c r="Z117" i="28"/>
  <c r="Y117" i="28"/>
  <c r="X117"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41" i="28"/>
  <c r="U141" i="28"/>
  <c r="T141" i="28"/>
  <c r="S141" i="28"/>
  <c r="R141" i="28"/>
  <c r="Q141" i="28"/>
  <c r="P141" i="28"/>
  <c r="O141" i="28"/>
  <c r="N141" i="28"/>
  <c r="M141" i="28"/>
  <c r="V135" i="28"/>
  <c r="U135" i="28"/>
  <c r="T135" i="28"/>
  <c r="S135" i="28"/>
  <c r="R135" i="28"/>
  <c r="Q135" i="28"/>
  <c r="P135" i="28"/>
  <c r="O135" i="28"/>
  <c r="N135" i="28"/>
  <c r="M135" i="28"/>
  <c r="V132" i="28"/>
  <c r="U132" i="28"/>
  <c r="T132" i="28"/>
  <c r="S132" i="28"/>
  <c r="R132" i="28"/>
  <c r="Q132" i="28"/>
  <c r="P132" i="28"/>
  <c r="O132" i="28"/>
  <c r="N132" i="28"/>
  <c r="M132" i="28"/>
  <c r="V144" i="28"/>
  <c r="U144" i="28"/>
  <c r="T144" i="28"/>
  <c r="S144" i="28"/>
  <c r="R144" i="28"/>
  <c r="Q144" i="28"/>
  <c r="P144" i="28"/>
  <c r="O144" i="28"/>
  <c r="N144" i="28"/>
  <c r="M144" i="28"/>
  <c r="V129" i="28"/>
  <c r="U129" i="28"/>
  <c r="T129" i="28"/>
  <c r="S129" i="28"/>
  <c r="R129" i="28"/>
  <c r="Q129" i="28"/>
  <c r="P129" i="28"/>
  <c r="O129" i="28"/>
  <c r="N129" i="28"/>
  <c r="M129" i="28"/>
  <c r="V126" i="28"/>
  <c r="U126" i="28"/>
  <c r="T126" i="28"/>
  <c r="S126" i="28"/>
  <c r="R126" i="28"/>
  <c r="Q126" i="28"/>
  <c r="P126" i="28"/>
  <c r="O126" i="28"/>
  <c r="N126" i="28"/>
  <c r="M126" i="28"/>
  <c r="V111" i="28"/>
  <c r="U111" i="28"/>
  <c r="T111" i="28"/>
  <c r="S111" i="28"/>
  <c r="R111" i="28"/>
  <c r="Q111" i="28"/>
  <c r="P111" i="28"/>
  <c r="O111" i="28"/>
  <c r="N111" i="28"/>
  <c r="M111" i="28"/>
  <c r="V114" i="28"/>
  <c r="U114" i="28"/>
  <c r="T114" i="28"/>
  <c r="S114" i="28"/>
  <c r="R114" i="28"/>
  <c r="Q114" i="28"/>
  <c r="P114" i="28"/>
  <c r="O114" i="28"/>
  <c r="N114" i="28"/>
  <c r="M114" i="28"/>
  <c r="V108" i="28"/>
  <c r="U108" i="28"/>
  <c r="T108" i="28"/>
  <c r="S108" i="28"/>
  <c r="R108" i="28"/>
  <c r="Q108" i="28"/>
  <c r="P108" i="28"/>
  <c r="O108" i="28"/>
  <c r="N108" i="28"/>
  <c r="M108" i="28"/>
  <c r="V120" i="28"/>
  <c r="U120" i="28"/>
  <c r="T120" i="28"/>
  <c r="S120" i="28"/>
  <c r="R120" i="28"/>
  <c r="Q120" i="28"/>
  <c r="P120" i="28"/>
  <c r="O120" i="28"/>
  <c r="N120" i="28"/>
  <c r="M120" i="28"/>
  <c r="V117" i="28"/>
  <c r="U117" i="28"/>
  <c r="T117" i="28"/>
  <c r="S117" i="28"/>
  <c r="R117" i="28"/>
  <c r="Q117" i="28"/>
  <c r="P117" i="28"/>
  <c r="O117" i="28"/>
  <c r="N117" i="28"/>
  <c r="M117"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AG57" i="22"/>
  <c r="AF57" i="22"/>
  <c r="AE57" i="22"/>
  <c r="AD57" i="22"/>
  <c r="AC57" i="22"/>
  <c r="AB57" i="22"/>
  <c r="AA57" i="22"/>
  <c r="Z57" i="22"/>
  <c r="Y57" i="22"/>
  <c r="X57" i="22"/>
  <c r="V57" i="22"/>
  <c r="U57" i="22"/>
  <c r="T57" i="22"/>
  <c r="S57" i="22"/>
  <c r="R57" i="22"/>
  <c r="Q57" i="22"/>
  <c r="P57" i="22"/>
  <c r="O57" i="22"/>
  <c r="N57" i="22"/>
  <c r="M57" i="22"/>
  <c r="AG56" i="22"/>
  <c r="AF56" i="22"/>
  <c r="AE56" i="22"/>
  <c r="AD56" i="22"/>
  <c r="AC56" i="22"/>
  <c r="AB56" i="22"/>
  <c r="AA56" i="22"/>
  <c r="Z56" i="22"/>
  <c r="Y56" i="22"/>
  <c r="X56" i="22"/>
  <c r="V56" i="22"/>
  <c r="U56" i="22"/>
  <c r="T56" i="22"/>
  <c r="S56" i="22"/>
  <c r="R56" i="22"/>
  <c r="Q56" i="22"/>
  <c r="P56" i="22"/>
  <c r="O56" i="22"/>
  <c r="N56" i="22"/>
  <c r="M56" i="22"/>
  <c r="AG54" i="22"/>
  <c r="AF54" i="22"/>
  <c r="AE54" i="22"/>
  <c r="AD54" i="22"/>
  <c r="AC54" i="22"/>
  <c r="AB54" i="22"/>
  <c r="AA54" i="22"/>
  <c r="Z54" i="22"/>
  <c r="Y54" i="22"/>
  <c r="X54" i="22"/>
  <c r="V54" i="22"/>
  <c r="U54" i="22"/>
  <c r="T54" i="22"/>
  <c r="S54" i="22"/>
  <c r="R54" i="22"/>
  <c r="Q54" i="22"/>
  <c r="P54" i="22"/>
  <c r="O54" i="22"/>
  <c r="N54" i="22"/>
  <c r="M54" i="22"/>
  <c r="AG53" i="22"/>
  <c r="AF53" i="22"/>
  <c r="AE53" i="22"/>
  <c r="AD53" i="22"/>
  <c r="AC53" i="22"/>
  <c r="AB53" i="22"/>
  <c r="AA53" i="22"/>
  <c r="Z53" i="22"/>
  <c r="Y53" i="22"/>
  <c r="X53" i="22"/>
  <c r="V53" i="22"/>
  <c r="U53" i="22"/>
  <c r="T53" i="22"/>
  <c r="S53" i="22"/>
  <c r="R53" i="22"/>
  <c r="Q53" i="22"/>
  <c r="P53" i="22"/>
  <c r="O53" i="22"/>
  <c r="N53" i="22"/>
  <c r="M53" i="22"/>
  <c r="AG51" i="22"/>
  <c r="AF51" i="22"/>
  <c r="AE51" i="22"/>
  <c r="AD51" i="22"/>
  <c r="AC51" i="22"/>
  <c r="AB51" i="22"/>
  <c r="AA51" i="22"/>
  <c r="Z51" i="22"/>
  <c r="Y51" i="22"/>
  <c r="X51" i="22"/>
  <c r="V51" i="22"/>
  <c r="U51" i="22"/>
  <c r="T51" i="22"/>
  <c r="S51" i="22"/>
  <c r="R51" i="22"/>
  <c r="Q51" i="22"/>
  <c r="P51" i="22"/>
  <c r="O51" i="22"/>
  <c r="N51" i="22"/>
  <c r="M51" i="22"/>
  <c r="AG50" i="22"/>
  <c r="AF50" i="22"/>
  <c r="AE50" i="22"/>
  <c r="AD50" i="22"/>
  <c r="AC50" i="22"/>
  <c r="AB50" i="22"/>
  <c r="AA50" i="22"/>
  <c r="Z50" i="22"/>
  <c r="Y50" i="22"/>
  <c r="X50" i="22"/>
  <c r="V50" i="22"/>
  <c r="U50" i="22"/>
  <c r="T50" i="22"/>
  <c r="S50" i="22"/>
  <c r="R50" i="22"/>
  <c r="Q50" i="22"/>
  <c r="P50" i="22"/>
  <c r="O50" i="22"/>
  <c r="N50" i="22"/>
  <c r="M50" i="22"/>
  <c r="AG48" i="22"/>
  <c r="AF48" i="22"/>
  <c r="AE48" i="22"/>
  <c r="AD48" i="22"/>
  <c r="AC48" i="22"/>
  <c r="AB48" i="22"/>
  <c r="AA48" i="22"/>
  <c r="Z48" i="22"/>
  <c r="Y48" i="22"/>
  <c r="X48" i="22"/>
  <c r="V48" i="22"/>
  <c r="U48" i="22"/>
  <c r="T48" i="22"/>
  <c r="S48" i="22"/>
  <c r="R48" i="22"/>
  <c r="Q48" i="22"/>
  <c r="P48" i="22"/>
  <c r="O48" i="22"/>
  <c r="N48" i="22"/>
  <c r="M48" i="22"/>
  <c r="AG47" i="22"/>
  <c r="AF47" i="22"/>
  <c r="AE47" i="22"/>
  <c r="AD47" i="22"/>
  <c r="AC47" i="22"/>
  <c r="AB47" i="22"/>
  <c r="AA47" i="22"/>
  <c r="Z47" i="22"/>
  <c r="Y47" i="22"/>
  <c r="X47" i="22"/>
  <c r="V47" i="22"/>
  <c r="U47" i="22"/>
  <c r="T47" i="22"/>
  <c r="S47" i="22"/>
  <c r="R47" i="22"/>
  <c r="Q47" i="22"/>
  <c r="P47" i="22"/>
  <c r="O47" i="22"/>
  <c r="N47" i="22"/>
  <c r="M47" i="22"/>
  <c r="AG45" i="22"/>
  <c r="AF45" i="22"/>
  <c r="AE45" i="22"/>
  <c r="AD45" i="22"/>
  <c r="AC45" i="22"/>
  <c r="AB45" i="22"/>
  <c r="AA45" i="22"/>
  <c r="Z45" i="22"/>
  <c r="Y45" i="22"/>
  <c r="X45" i="22"/>
  <c r="V45" i="22"/>
  <c r="U45" i="22"/>
  <c r="T45" i="22"/>
  <c r="S45" i="22"/>
  <c r="R45" i="22"/>
  <c r="Q45" i="22"/>
  <c r="P45" i="22"/>
  <c r="O45" i="22"/>
  <c r="N45" i="22"/>
  <c r="M45" i="22"/>
  <c r="AG44" i="22"/>
  <c r="AF44" i="22"/>
  <c r="AE44" i="22"/>
  <c r="AD44" i="22"/>
  <c r="AC44" i="22"/>
  <c r="AB44" i="22"/>
  <c r="AA44" i="22"/>
  <c r="Z44" i="22"/>
  <c r="Y44" i="22"/>
  <c r="X44" i="22"/>
  <c r="V44" i="22"/>
  <c r="U44" i="22"/>
  <c r="T44" i="22"/>
  <c r="S44" i="22"/>
  <c r="R44" i="22"/>
  <c r="Q44" i="22"/>
  <c r="P44" i="22"/>
  <c r="O44" i="22"/>
  <c r="N44" i="22"/>
  <c r="M44" i="22"/>
  <c r="AG42" i="22"/>
  <c r="AF42" i="22"/>
  <c r="AE42" i="22"/>
  <c r="AD42" i="22"/>
  <c r="AC42" i="22"/>
  <c r="AB42" i="22"/>
  <c r="AA42" i="22"/>
  <c r="Z42" i="22"/>
  <c r="Y42" i="22"/>
  <c r="X42" i="22"/>
  <c r="V42" i="22"/>
  <c r="U42" i="22"/>
  <c r="T42" i="22"/>
  <c r="S42" i="22"/>
  <c r="R42" i="22"/>
  <c r="Q42" i="22"/>
  <c r="P42" i="22"/>
  <c r="O42" i="22"/>
  <c r="N42" i="22"/>
  <c r="M42" i="22"/>
  <c r="AG41" i="22"/>
  <c r="AF41" i="22"/>
  <c r="AE41" i="22"/>
  <c r="AD41" i="22"/>
  <c r="AC41" i="22"/>
  <c r="AB41" i="22"/>
  <c r="AA41" i="22"/>
  <c r="Z41" i="22"/>
  <c r="Y41" i="22"/>
  <c r="X41" i="22"/>
  <c r="V41" i="22"/>
  <c r="U41" i="22"/>
  <c r="T41" i="22"/>
  <c r="S41" i="22"/>
  <c r="R41" i="22"/>
  <c r="Q41" i="22"/>
  <c r="P41" i="22"/>
  <c r="O41" i="22"/>
  <c r="N41" i="22"/>
  <c r="M41" i="22"/>
  <c r="AG39" i="22"/>
  <c r="AF39" i="22"/>
  <c r="AE39" i="22"/>
  <c r="AD39" i="22"/>
  <c r="AC39" i="22"/>
  <c r="AB39" i="22"/>
  <c r="AA39" i="22"/>
  <c r="Z39" i="22"/>
  <c r="Y39" i="22"/>
  <c r="X39" i="22"/>
  <c r="V39" i="22"/>
  <c r="U39" i="22"/>
  <c r="T39" i="22"/>
  <c r="S39" i="22"/>
  <c r="R39" i="22"/>
  <c r="Q39" i="22"/>
  <c r="P39" i="22"/>
  <c r="O39" i="22"/>
  <c r="N39" i="22"/>
  <c r="M39" i="22"/>
  <c r="AG38" i="22"/>
  <c r="AF38" i="22"/>
  <c r="AE38" i="22"/>
  <c r="AD38" i="22"/>
  <c r="AC38" i="22"/>
  <c r="AB38" i="22"/>
  <c r="AA38" i="22"/>
  <c r="Z38" i="22"/>
  <c r="Y38" i="22"/>
  <c r="X38" i="22"/>
  <c r="V38" i="22"/>
  <c r="U38" i="22"/>
  <c r="T38" i="22"/>
  <c r="S38" i="22"/>
  <c r="R38" i="22"/>
  <c r="Q38" i="22"/>
  <c r="P38" i="22"/>
  <c r="O38" i="22"/>
  <c r="N38" i="22"/>
  <c r="M38" i="22"/>
  <c r="AG36" i="22"/>
  <c r="AF36" i="22"/>
  <c r="AE36" i="22"/>
  <c r="AD36" i="22"/>
  <c r="AC36" i="22"/>
  <c r="AB36" i="22"/>
  <c r="AA36" i="22"/>
  <c r="Z36" i="22"/>
  <c r="Y36" i="22"/>
  <c r="X36" i="22"/>
  <c r="V36" i="22"/>
  <c r="U36" i="22"/>
  <c r="T36" i="22"/>
  <c r="S36" i="22"/>
  <c r="R36" i="22"/>
  <c r="Q36" i="22"/>
  <c r="P36" i="22"/>
  <c r="O36" i="22"/>
  <c r="N36" i="22"/>
  <c r="M36" i="22"/>
  <c r="AG35" i="22"/>
  <c r="AF35" i="22"/>
  <c r="AE35" i="22"/>
  <c r="AD35" i="22"/>
  <c r="AC35" i="22"/>
  <c r="AB35" i="22"/>
  <c r="AA35" i="22"/>
  <c r="Z35" i="22"/>
  <c r="Y35" i="22"/>
  <c r="X35" i="22"/>
  <c r="V35" i="22"/>
  <c r="U35" i="22"/>
  <c r="T35" i="22"/>
  <c r="S35" i="22"/>
  <c r="R35" i="22"/>
  <c r="Q35" i="22"/>
  <c r="P35" i="22"/>
  <c r="O35" i="22"/>
  <c r="N35" i="22"/>
  <c r="M35" i="22"/>
  <c r="AG33" i="22"/>
  <c r="AF33" i="22"/>
  <c r="AE33" i="22"/>
  <c r="AD33" i="22"/>
  <c r="AC33" i="22"/>
  <c r="AB33" i="22"/>
  <c r="AA33" i="22"/>
  <c r="Z33" i="22"/>
  <c r="Y33" i="22"/>
  <c r="X33" i="22"/>
  <c r="V33" i="22"/>
  <c r="U33" i="22"/>
  <c r="T33" i="22"/>
  <c r="S33" i="22"/>
  <c r="R33" i="22"/>
  <c r="Q33" i="22"/>
  <c r="P33" i="22"/>
  <c r="O33" i="22"/>
  <c r="N33" i="22"/>
  <c r="M33" i="22"/>
  <c r="AG32" i="22"/>
  <c r="AF32" i="22"/>
  <c r="AE32" i="22"/>
  <c r="AD32" i="22"/>
  <c r="AC32" i="22"/>
  <c r="AB32" i="22"/>
  <c r="AA32" i="22"/>
  <c r="Z32" i="22"/>
  <c r="Y32" i="22"/>
  <c r="X32" i="22"/>
  <c r="V32" i="22"/>
  <c r="U32" i="22"/>
  <c r="T32" i="22"/>
  <c r="S32" i="22"/>
  <c r="R32" i="22"/>
  <c r="Q32" i="22"/>
  <c r="P32" i="22"/>
  <c r="O32" i="22"/>
  <c r="N32" i="22"/>
  <c r="M32" i="22"/>
  <c r="AG30" i="22"/>
  <c r="AF30" i="22"/>
  <c r="AE30" i="22"/>
  <c r="AD30" i="22"/>
  <c r="AC30" i="22"/>
  <c r="AB30" i="22"/>
  <c r="AA30" i="22"/>
  <c r="Z30" i="22"/>
  <c r="Y30" i="22"/>
  <c r="X30" i="22"/>
  <c r="V30" i="22"/>
  <c r="U30" i="22"/>
  <c r="T30" i="22"/>
  <c r="S30" i="22"/>
  <c r="R30" i="22"/>
  <c r="Q30" i="22"/>
  <c r="P30" i="22"/>
  <c r="O30" i="22"/>
  <c r="N30" i="22"/>
  <c r="M30" i="22"/>
  <c r="AG29" i="22"/>
  <c r="AF29" i="22"/>
  <c r="AE29" i="22"/>
  <c r="AD29" i="22"/>
  <c r="AC29" i="22"/>
  <c r="AB29" i="22"/>
  <c r="AA29" i="22"/>
  <c r="Z29" i="22"/>
  <c r="Y29" i="22"/>
  <c r="X29" i="22"/>
  <c r="V29" i="22"/>
  <c r="U29" i="22"/>
  <c r="T29" i="22"/>
  <c r="S29" i="22"/>
  <c r="R29" i="22"/>
  <c r="Q29" i="22"/>
  <c r="P29" i="22"/>
  <c r="O29" i="22"/>
  <c r="N29" i="22"/>
  <c r="M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9" i="22" s="1"/>
  <c r="B7" i="27"/>
  <c r="B6" i="27"/>
  <c r="Y23" i="28"/>
  <c r="AD14" i="28"/>
  <c r="AG23" i="28"/>
  <c r="AG11" i="28"/>
  <c r="AC17" i="22"/>
  <c r="AA20" i="28"/>
  <c r="B8" i="25"/>
  <c r="B9" i="25"/>
  <c r="B10" i="25"/>
  <c r="B12" i="25"/>
  <c r="B14" i="25"/>
  <c r="B15" i="25"/>
  <c r="B16" i="25"/>
  <c r="B17" i="25"/>
  <c r="B18" i="25"/>
  <c r="B19" i="25"/>
  <c r="B20" i="25"/>
  <c r="B21" i="25"/>
  <c r="B22" i="25"/>
  <c r="B23" i="25"/>
  <c r="J44" i="28" s="1"/>
  <c r="B24" i="25"/>
  <c r="A1" i="22"/>
  <c r="A1" i="28"/>
  <c r="B6" i="26"/>
  <c r="B7" i="26"/>
  <c r="B8" i="26"/>
  <c r="T129"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16" i="28"/>
  <c r="M4" i="28"/>
  <c r="M7" i="28"/>
  <c r="M7" i="22"/>
  <c r="O7" i="28"/>
  <c r="V4" i="28"/>
  <c r="O7" i="22"/>
  <c r="Q7" i="28"/>
  <c r="S80" i="28"/>
  <c r="T4" i="28"/>
  <c r="Q7" i="22"/>
  <c r="V128" i="22"/>
  <c r="Q128" i="28"/>
  <c r="T7" i="28"/>
  <c r="V80" i="28"/>
  <c r="V98" i="28"/>
  <c r="N4" i="28"/>
  <c r="T7" i="22"/>
  <c r="U7" i="28"/>
  <c r="Q56" i="28"/>
  <c r="O4" i="28"/>
  <c r="U7" i="22"/>
  <c r="V7" i="28"/>
  <c r="N32" i="28"/>
  <c r="T41" i="28"/>
  <c r="P4" i="28"/>
  <c r="V7" i="22"/>
  <c r="O125" i="22"/>
  <c r="M128" i="28"/>
  <c r="M98" i="28"/>
  <c r="O101" i="28"/>
  <c r="M110" i="28"/>
  <c r="Q4" i="28"/>
  <c r="M80" i="22"/>
  <c r="O101" i="22"/>
  <c r="S119" i="22"/>
  <c r="U107" i="22"/>
  <c r="U131" i="22"/>
  <c r="R98" i="22"/>
  <c r="U4" i="28"/>
  <c r="V35" i="28"/>
  <c r="P140" i="28"/>
  <c r="T125" i="28"/>
  <c r="R4" i="22"/>
  <c r="V119" i="22"/>
  <c r="P98" i="22"/>
  <c r="R125" i="28"/>
  <c r="P98" i="28"/>
  <c r="Q4" i="22"/>
  <c r="O119" i="22"/>
  <c r="S95" i="22"/>
  <c r="M86" i="22"/>
  <c r="M86" i="28"/>
  <c r="P4" i="22"/>
  <c r="V140" i="22"/>
  <c r="T134" i="22"/>
  <c r="R131" i="22"/>
  <c r="N119" i="28"/>
  <c r="O4" i="22"/>
  <c r="N74" i="22"/>
  <c r="P95" i="28"/>
  <c r="N4" i="22"/>
  <c r="P62" i="22"/>
  <c r="T53" i="28"/>
  <c r="N44" i="28"/>
  <c r="S140" i="22"/>
  <c r="Q134" i="22"/>
  <c r="O131" i="22"/>
  <c r="U80" i="22"/>
  <c r="S7" i="22"/>
  <c r="Q41" i="28"/>
  <c r="O131" i="28"/>
  <c r="U80" i="28"/>
  <c r="S7" i="28"/>
  <c r="R140" i="22"/>
  <c r="T80" i="22"/>
  <c r="R7" i="22"/>
  <c r="V50" i="28"/>
  <c r="P41" i="28"/>
  <c r="V101" i="28"/>
  <c r="R7" i="28"/>
  <c r="R80" i="22"/>
  <c r="V68" i="22"/>
  <c r="P7" i="22"/>
  <c r="V143" i="28"/>
  <c r="V68" i="28"/>
  <c r="P7" i="28"/>
  <c r="S4" i="22"/>
  <c r="V4" i="22"/>
  <c r="N134" i="22"/>
  <c r="O113" i="22"/>
  <c r="P80" i="22"/>
  <c r="P80" i="28"/>
  <c r="T68" i="28"/>
  <c r="N7" i="28"/>
  <c r="AD4" i="22"/>
  <c r="AG140" i="22"/>
  <c r="AG119" i="22"/>
  <c r="Y119" i="22"/>
  <c r="AC101" i="22"/>
  <c r="AD98" i="22"/>
  <c r="AE80" i="22"/>
  <c r="AA65" i="22"/>
  <c r="AA7" i="22"/>
  <c r="AG4" i="28"/>
  <c r="AD38" i="28"/>
  <c r="AF98" i="28"/>
  <c r="Z128" i="22"/>
  <c r="AE4" i="22"/>
  <c r="Z134" i="22"/>
  <c r="AB131" i="22"/>
  <c r="X119" i="22"/>
  <c r="Z116" i="22"/>
  <c r="AB101" i="22"/>
  <c r="AC98" i="22"/>
  <c r="AD95" i="22"/>
  <c r="AE92" i="22"/>
  <c r="AD83" i="22"/>
  <c r="AD80" i="22"/>
  <c r="AB74" i="22"/>
  <c r="Z62" i="22"/>
  <c r="X7" i="22"/>
  <c r="AB56" i="28"/>
  <c r="AF140" i="28"/>
  <c r="X4" i="22"/>
  <c r="AF4" i="22"/>
  <c r="AE140" i="22"/>
  <c r="AG134" i="22"/>
  <c r="Y134" i="22"/>
  <c r="AA131" i="22"/>
  <c r="AC143" i="22"/>
  <c r="AE125" i="22"/>
  <c r="AA113" i="22"/>
  <c r="AB98" i="22"/>
  <c r="AC95" i="22"/>
  <c r="AD92" i="22"/>
  <c r="AE89" i="22"/>
  <c r="AC80" i="22"/>
  <c r="AA71" i="22"/>
  <c r="Y68" i="22"/>
  <c r="Y65" i="22"/>
  <c r="Y62" i="22"/>
  <c r="AB80" i="28"/>
  <c r="AC4" i="22"/>
  <c r="AG4" i="22"/>
  <c r="X134" i="22"/>
  <c r="Z131" i="22"/>
  <c r="AB143" i="22"/>
  <c r="AD125" i="22"/>
  <c r="AF110" i="22"/>
  <c r="X110" i="22"/>
  <c r="AD119" i="22"/>
  <c r="Z101" i="22"/>
  <c r="AA98" i="22"/>
  <c r="AB86" i="22"/>
  <c r="AB83" i="22"/>
  <c r="Z80" i="22"/>
  <c r="Z74" i="22"/>
  <c r="X65" i="22"/>
  <c r="AF7" i="22"/>
  <c r="AD53" i="28"/>
  <c r="AB44" i="28"/>
  <c r="Z35" i="28"/>
  <c r="AB4" i="22"/>
  <c r="AC140" i="22"/>
  <c r="AE110" i="22"/>
  <c r="AG113" i="22"/>
  <c r="Y113" i="22"/>
  <c r="AA107" i="22"/>
  <c r="AG101" i="22"/>
  <c r="Z98" i="22"/>
  <c r="AA95" i="22"/>
  <c r="AB92" i="22"/>
  <c r="AA89" i="22"/>
  <c r="Y77" i="22"/>
  <c r="AG65" i="22"/>
  <c r="AE7" i="22"/>
  <c r="AB53" i="28"/>
  <c r="Z44" i="28"/>
  <c r="X35" i="28"/>
  <c r="AF134" i="28"/>
  <c r="X62" i="28"/>
  <c r="AG128" i="28"/>
  <c r="AA7" i="28"/>
  <c r="Y62" i="28"/>
  <c r="AG62" i="28"/>
  <c r="AE65" i="28"/>
  <c r="AC68" i="28"/>
  <c r="AA71" i="28"/>
  <c r="Y74" i="28"/>
  <c r="AG74" i="28"/>
  <c r="AC80" i="28"/>
  <c r="AA95" i="28"/>
  <c r="Y98" i="28"/>
  <c r="AG98" i="28"/>
  <c r="AE101" i="28"/>
  <c r="AC116" i="28"/>
  <c r="AG107" i="28"/>
  <c r="AE113" i="28"/>
  <c r="AA125" i="28"/>
  <c r="Y143" i="28"/>
  <c r="AB59" i="28"/>
  <c r="AF128" i="22"/>
  <c r="X128" i="22"/>
  <c r="AA59" i="22"/>
  <c r="AB7" i="28"/>
  <c r="Z62" i="28"/>
  <c r="AF65" i="28"/>
  <c r="AD68" i="28"/>
  <c r="AB71" i="28"/>
  <c r="AD80" i="28"/>
  <c r="Z86" i="28"/>
  <c r="X89" i="28"/>
  <c r="AF89" i="28"/>
  <c r="AB95" i="28"/>
  <c r="Z98" i="28"/>
  <c r="X101" i="28"/>
  <c r="AF101" i="28"/>
  <c r="AD116" i="28"/>
  <c r="AD110" i="28"/>
  <c r="AB125" i="28"/>
  <c r="X131" i="28"/>
  <c r="AF131" i="28"/>
  <c r="AE128" i="28"/>
  <c r="AA59" i="28"/>
  <c r="AE128" i="22"/>
  <c r="Z59" i="22"/>
  <c r="AC7" i="28"/>
  <c r="AA74" i="28"/>
  <c r="Y77" i="28"/>
  <c r="AG77" i="28"/>
  <c r="AE80" i="28"/>
  <c r="AC83" i="28"/>
  <c r="AA86" i="28"/>
  <c r="Y89" i="28"/>
  <c r="AE92" i="28"/>
  <c r="AC95" i="28"/>
  <c r="AC119" i="28"/>
  <c r="AA107" i="28"/>
  <c r="Y113" i="28"/>
  <c r="AG113" i="28"/>
  <c r="AE110" i="28"/>
  <c r="AA143" i="28"/>
  <c r="Y131" i="28"/>
  <c r="AG131" i="28"/>
  <c r="AD128" i="28"/>
  <c r="Y59" i="22"/>
  <c r="AD7" i="28"/>
  <c r="AB62" i="28"/>
  <c r="X68" i="28"/>
  <c r="AF68" i="28"/>
  <c r="AD71" i="28"/>
  <c r="Z77" i="28"/>
  <c r="X80" i="28"/>
  <c r="AF80" i="28"/>
  <c r="X92" i="28"/>
  <c r="AD95" i="28"/>
  <c r="AB98" i="28"/>
  <c r="Z101" i="28"/>
  <c r="AF116" i="28"/>
  <c r="AD119" i="28"/>
  <c r="AB107" i="28"/>
  <c r="Z113" i="28"/>
  <c r="X110" i="28"/>
  <c r="Z131" i="28"/>
  <c r="X134" i="28"/>
  <c r="AC128" i="28"/>
  <c r="Y59" i="28"/>
  <c r="AC128" i="22"/>
  <c r="AF59" i="22"/>
  <c r="X59" i="22"/>
  <c r="AE7" i="28"/>
  <c r="AC62" i="28"/>
  <c r="AE71" i="28"/>
  <c r="AC74" i="28"/>
  <c r="Y80" i="28"/>
  <c r="AG80" i="28"/>
  <c r="AE83" i="28"/>
  <c r="AC86" i="28"/>
  <c r="AA89" i="28"/>
  <c r="Y92" i="28"/>
  <c r="AG92" i="28"/>
  <c r="Y116" i="28"/>
  <c r="AE119" i="28"/>
  <c r="AC107" i="28"/>
  <c r="AA113" i="28"/>
  <c r="Y110" i="28"/>
  <c r="AG110" i="28"/>
  <c r="AE125" i="28"/>
  <c r="AC143" i="28"/>
  <c r="AA131" i="28"/>
  <c r="AF59" i="28"/>
  <c r="AB128" i="22"/>
  <c r="AE59" i="22"/>
  <c r="X7" i="28"/>
  <c r="AF7" i="28"/>
  <c r="AD62" i="28"/>
  <c r="AB65" i="28"/>
  <c r="Z68" i="28"/>
  <c r="X71" i="28"/>
  <c r="AF71" i="28"/>
  <c r="Z80" i="28"/>
  <c r="X83" i="28"/>
  <c r="AF83" i="28"/>
  <c r="AD86" i="28"/>
  <c r="AB89" i="28"/>
  <c r="Z92" i="28"/>
  <c r="X95" i="28"/>
  <c r="AF95" i="28"/>
  <c r="AD98" i="28"/>
  <c r="AB101" i="28"/>
  <c r="AD107" i="28"/>
  <c r="AB113" i="28"/>
  <c r="Z110" i="28"/>
  <c r="X125" i="28"/>
  <c r="AF125" i="28"/>
  <c r="AD143" i="28"/>
  <c r="AB131" i="28"/>
  <c r="Z134" i="28"/>
  <c r="AA128" i="28"/>
  <c r="AE59" i="28"/>
  <c r="Y7" i="28"/>
  <c r="AG7" i="28"/>
  <c r="AE62" i="28"/>
  <c r="AC65" i="28"/>
  <c r="AA68" i="28"/>
  <c r="Y71" i="28"/>
  <c r="AG71" i="28"/>
  <c r="AE74" i="28"/>
  <c r="AC77" i="28"/>
  <c r="AA80" i="28"/>
  <c r="Y83" i="28"/>
  <c r="AA92" i="28"/>
  <c r="Y95" i="28"/>
  <c r="AG95" i="28"/>
  <c r="AE98" i="28"/>
  <c r="AC101" i="28"/>
  <c r="AA116" i="28"/>
  <c r="Y119" i="28"/>
  <c r="AG119" i="28"/>
  <c r="AE107" i="28"/>
  <c r="AC113" i="28"/>
  <c r="AG125" i="28"/>
  <c r="AE143" i="28"/>
  <c r="AC131" i="28"/>
  <c r="AA134" i="28"/>
  <c r="Z128" i="28"/>
  <c r="AB68" i="28"/>
  <c r="AF86" i="28"/>
  <c r="Z119" i="28"/>
  <c r="AD131" i="28"/>
  <c r="Y140" i="28"/>
  <c r="AC32" i="28"/>
  <c r="AA35" i="28"/>
  <c r="Y38" i="28"/>
  <c r="AG38" i="28"/>
  <c r="AE41" i="28"/>
  <c r="AC44" i="28"/>
  <c r="AA47" i="28"/>
  <c r="Y50" i="28"/>
  <c r="AG50" i="28"/>
  <c r="AE53" i="28"/>
  <c r="AD4" i="28"/>
  <c r="Z71" i="28"/>
  <c r="AD89" i="28"/>
  <c r="X107" i="28"/>
  <c r="AE131" i="28"/>
  <c r="Z140"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07" i="28"/>
  <c r="AB134" i="28"/>
  <c r="AA140"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4" i="28"/>
  <c r="AB140" i="28"/>
  <c r="Z29" i="28"/>
  <c r="X32" i="28"/>
  <c r="AF32" i="28"/>
  <c r="AD35" i="28"/>
  <c r="AB38" i="28"/>
  <c r="Z41" i="28"/>
  <c r="X44" i="28"/>
  <c r="AF44" i="28"/>
  <c r="AD47" i="28"/>
  <c r="AB50" i="28"/>
  <c r="Z53" i="28"/>
  <c r="X56" i="28"/>
  <c r="AF56" i="28"/>
  <c r="Z4" i="28"/>
  <c r="Z7" i="28"/>
  <c r="AD77" i="28"/>
  <c r="X98" i="28"/>
  <c r="AB110" i="28"/>
  <c r="AD134" i="28"/>
  <c r="AC140" i="28"/>
  <c r="AA29" i="28"/>
  <c r="Y32" i="28"/>
  <c r="AG32" i="28"/>
  <c r="AE35" i="28"/>
  <c r="AC38" i="28"/>
  <c r="AA41" i="28"/>
  <c r="Y44" i="28"/>
  <c r="AG44" i="28"/>
  <c r="AE47" i="28"/>
  <c r="AC50" i="28"/>
  <c r="AA53" i="28"/>
  <c r="Y56" i="28"/>
  <c r="AG56" i="28"/>
  <c r="AA4" i="28"/>
  <c r="AC59" i="22"/>
  <c r="AF62" i="28"/>
  <c r="Z83" i="28"/>
  <c r="AD101" i="28"/>
  <c r="X143" i="28"/>
  <c r="AG134" i="28"/>
  <c r="AE140" i="28"/>
  <c r="AC29" i="28"/>
  <c r="AA32" i="28"/>
  <c r="Y35" i="28"/>
  <c r="AG35" i="28"/>
  <c r="AE38" i="28"/>
  <c r="AC41" i="28"/>
  <c r="AA44" i="28"/>
  <c r="Y47" i="28"/>
  <c r="AG47" i="28"/>
  <c r="AE50" i="28"/>
  <c r="AC53" i="28"/>
  <c r="AA56" i="28"/>
  <c r="AF4" i="28"/>
  <c r="X4" i="28"/>
  <c r="AA4" i="22"/>
  <c r="AB140" i="22"/>
  <c r="AD134" i="22"/>
  <c r="AF131" i="22"/>
  <c r="X131" i="22"/>
  <c r="Z143" i="22"/>
  <c r="AB125" i="22"/>
  <c r="AD110" i="22"/>
  <c r="AF113" i="22"/>
  <c r="X113" i="22"/>
  <c r="Z107" i="22"/>
  <c r="AB119" i="22"/>
  <c r="AD116" i="22"/>
  <c r="AF101" i="22"/>
  <c r="X101" i="22"/>
  <c r="Y98" i="22"/>
  <c r="Z95" i="22"/>
  <c r="Z92" i="22"/>
  <c r="Z89" i="22"/>
  <c r="Z86" i="22"/>
  <c r="X83" i="22"/>
  <c r="X80" i="22"/>
  <c r="X77" i="22"/>
  <c r="AF71" i="22"/>
  <c r="AF68" i="22"/>
  <c r="AF65" i="22"/>
  <c r="AD62" i="22"/>
  <c r="AD7" i="22"/>
  <c r="AF50" i="28"/>
  <c r="AD41" i="28"/>
  <c r="AB32" i="28"/>
  <c r="AF143" i="28"/>
  <c r="Z4" i="22"/>
  <c r="AA140" i="22"/>
  <c r="AC134" i="22"/>
  <c r="AE131" i="22"/>
  <c r="AG143" i="22"/>
  <c r="Y143" i="22"/>
  <c r="AA125" i="22"/>
  <c r="AC110" i="22"/>
  <c r="AE113" i="22"/>
  <c r="AG107" i="22"/>
  <c r="Y107" i="22"/>
  <c r="AA119" i="22"/>
  <c r="AC116" i="22"/>
  <c r="AE101" i="22"/>
  <c r="AG98" i="22"/>
  <c r="X98" i="22"/>
  <c r="X95" i="22"/>
  <c r="Y92" i="22"/>
  <c r="Y89" i="22"/>
  <c r="Y86" i="22"/>
  <c r="AG80" i="22"/>
  <c r="AG77" i="22"/>
  <c r="AG74" i="22"/>
  <c r="AE71" i="22"/>
  <c r="AE68" i="22"/>
  <c r="AE65" i="22"/>
  <c r="AC62" i="22"/>
  <c r="AC7" i="22"/>
  <c r="AB4" i="28"/>
  <c r="AD50" i="28"/>
  <c r="AB41" i="28"/>
  <c r="Z32" i="28"/>
  <c r="Z125" i="28"/>
  <c r="Y4" i="22"/>
  <c r="Z140" i="22"/>
  <c r="AB134" i="22"/>
  <c r="AD131" i="22"/>
  <c r="AF143" i="22"/>
  <c r="X143" i="22"/>
  <c r="Z125" i="22"/>
  <c r="AB110" i="22"/>
  <c r="AD113" i="22"/>
  <c r="AF107" i="22"/>
  <c r="X107" i="22"/>
  <c r="Z119" i="22"/>
  <c r="AB116" i="22"/>
  <c r="AD101" i="22"/>
  <c r="AF98" i="22"/>
  <c r="AF95" i="22"/>
  <c r="AG92" i="22"/>
  <c r="X92" i="22"/>
  <c r="X89" i="22"/>
  <c r="AF83" i="22"/>
  <c r="AF80" i="22"/>
  <c r="AF77" i="22"/>
  <c r="AD74" i="22"/>
  <c r="AD71" i="22"/>
  <c r="AD68" i="22"/>
  <c r="AB65" i="22"/>
  <c r="AB62" i="22"/>
  <c r="AB7" i="22"/>
  <c r="AE4" i="28"/>
  <c r="X50" i="28"/>
  <c r="AF38" i="28"/>
  <c r="AD29" i="28"/>
  <c r="AB116" i="28"/>
  <c r="K92" i="28"/>
  <c r="C62" i="28"/>
  <c r="J92" i="28"/>
  <c r="B62" i="28"/>
  <c r="K95" i="28"/>
  <c r="E68" i="28"/>
  <c r="F71" i="28"/>
  <c r="D89" i="28"/>
  <c r="B68" i="28"/>
  <c r="J62" i="28"/>
  <c r="C89" i="28"/>
  <c r="F95" i="28"/>
  <c r="D74" i="28"/>
  <c r="H62" i="28"/>
  <c r="C92" i="28"/>
  <c r="K68" i="28"/>
  <c r="G62" i="28"/>
  <c r="H101" i="28"/>
  <c r="B92" i="28"/>
  <c r="H65" i="28"/>
  <c r="F62" i="28"/>
  <c r="E44" i="28"/>
  <c r="C95" i="28"/>
  <c r="E62" i="28"/>
  <c r="B113" i="28"/>
  <c r="J89" i="28"/>
  <c r="B77" i="28"/>
  <c r="D62" i="28"/>
  <c r="E71" i="28"/>
  <c r="I134" i="28"/>
  <c r="J95" i="22"/>
  <c r="F89" i="22"/>
  <c r="D68" i="22"/>
  <c r="G95" i="22"/>
  <c r="E77" i="22"/>
  <c r="C95" i="22"/>
  <c r="I68" i="22"/>
  <c r="E68" i="22"/>
  <c r="C68" i="28"/>
  <c r="G131" i="22"/>
  <c r="G92" i="22"/>
  <c r="I77" i="22"/>
  <c r="G74" i="22"/>
  <c r="K62" i="22"/>
  <c r="C89" i="22"/>
  <c r="E74" i="22"/>
  <c r="I62" i="22"/>
  <c r="H62" i="22"/>
  <c r="G71" i="22"/>
  <c r="D11" i="28"/>
  <c r="D143" i="22"/>
  <c r="H95" i="22"/>
  <c r="F92" i="22"/>
  <c r="D89" i="22"/>
  <c r="H77" i="22"/>
  <c r="F74" i="22"/>
  <c r="D71" i="22"/>
  <c r="B68" i="22"/>
  <c r="J62" i="22"/>
  <c r="C119" i="22"/>
  <c r="E92" i="22"/>
  <c r="G77" i="22"/>
  <c r="K65" i="22"/>
  <c r="J65" i="22"/>
  <c r="C92" i="22"/>
  <c r="G62" i="22"/>
  <c r="G56" i="28"/>
  <c r="K62" i="28"/>
  <c r="I140" i="22"/>
  <c r="B71" i="22"/>
  <c r="K71" i="22"/>
  <c r="I74" i="22"/>
  <c r="I95" i="28"/>
  <c r="I62" i="28"/>
  <c r="H14" i="22"/>
  <c r="F113" i="22"/>
  <c r="F95" i="22"/>
  <c r="D92" i="22"/>
  <c r="B89" i="22"/>
  <c r="D74" i="22"/>
  <c r="C74" i="22"/>
  <c r="C77" i="22"/>
  <c r="G92" i="28"/>
  <c r="C26" i="22"/>
  <c r="I125" i="22"/>
  <c r="E95" i="22"/>
  <c r="K68" i="22"/>
  <c r="K89" i="22"/>
  <c r="G65" i="22"/>
  <c r="C65" i="22"/>
  <c r="E89" i="28"/>
  <c r="J20" i="22"/>
  <c r="F110" i="22"/>
  <c r="D95" i="22"/>
  <c r="B92" i="22"/>
  <c r="H83" i="22"/>
  <c r="D77" i="22"/>
  <c r="B74" i="22"/>
  <c r="J68" i="22"/>
  <c r="H65" i="22"/>
  <c r="F62" i="22"/>
  <c r="K143" i="22"/>
  <c r="E62" i="22"/>
  <c r="I77" i="28"/>
  <c r="I86" i="22"/>
  <c r="G77" i="28"/>
  <c r="B11" i="22"/>
  <c r="H116" i="22"/>
  <c r="B95" i="22"/>
  <c r="J89" i="22"/>
  <c r="B77" i="22"/>
  <c r="J71" i="22"/>
  <c r="H68" i="22"/>
  <c r="F65" i="22"/>
  <c r="D62" i="22"/>
  <c r="K92" i="22"/>
  <c r="K74" i="22"/>
  <c r="G68" i="22"/>
  <c r="C62" i="22"/>
  <c r="K95" i="22"/>
  <c r="E35" i="28"/>
  <c r="G74" i="28"/>
  <c r="K131" i="22"/>
  <c r="I89" i="22"/>
  <c r="I71" i="22"/>
  <c r="E65" i="22"/>
  <c r="G89" i="22"/>
  <c r="C32" i="28"/>
  <c r="E74" i="28"/>
  <c r="J131" i="22"/>
  <c r="J92" i="22"/>
  <c r="H89" i="22"/>
  <c r="J74" i="22"/>
  <c r="H71" i="22"/>
  <c r="F68" i="22"/>
  <c r="D65" i="22"/>
  <c r="B62" i="22"/>
  <c r="C101" i="22" l="1"/>
  <c r="C125" i="22"/>
  <c r="G143" i="22"/>
  <c r="F125" i="22"/>
  <c r="I131" i="22"/>
  <c r="F86" i="22"/>
  <c r="D125" i="22"/>
  <c r="J26" i="22"/>
  <c r="C17" i="22"/>
  <c r="E125" i="22"/>
  <c r="K26" i="22"/>
  <c r="I26" i="22"/>
  <c r="B134" i="22"/>
  <c r="K83" i="28"/>
  <c r="I41" i="28"/>
  <c r="B107" i="22"/>
  <c r="F14" i="22"/>
  <c r="E113" i="22"/>
  <c r="I17" i="22"/>
  <c r="E140" i="22"/>
  <c r="B119" i="22"/>
  <c r="H140" i="22"/>
  <c r="E119" i="28"/>
  <c r="I110" i="22"/>
  <c r="H113" i="22"/>
  <c r="D23" i="22"/>
  <c r="I113" i="22"/>
  <c r="D86" i="22"/>
  <c r="F23" i="22"/>
  <c r="F83" i="28"/>
  <c r="F17" i="28"/>
  <c r="C134" i="28"/>
  <c r="J86" i="28"/>
  <c r="B56" i="28"/>
  <c r="I47" i="28"/>
  <c r="J47" i="28"/>
  <c r="C23" i="28"/>
  <c r="F56" i="28"/>
  <c r="I131" i="28"/>
  <c r="K131" i="28"/>
  <c r="F20" i="22"/>
  <c r="E20" i="22"/>
  <c r="H143" i="22"/>
  <c r="I143" i="22"/>
  <c r="F101" i="22"/>
  <c r="D140" i="22"/>
  <c r="G38" i="28"/>
  <c r="D113" i="22"/>
  <c r="H17" i="22"/>
  <c r="G125" i="22"/>
  <c r="G110" i="22"/>
  <c r="K20" i="22"/>
  <c r="D107" i="22"/>
  <c r="F11" i="22"/>
  <c r="E53" i="28"/>
  <c r="E131" i="22"/>
  <c r="G107" i="28"/>
  <c r="B86" i="22"/>
  <c r="J110" i="22"/>
  <c r="E143" i="28"/>
  <c r="K125" i="22"/>
  <c r="K110" i="22"/>
  <c r="H26" i="22"/>
  <c r="H20" i="28"/>
  <c r="C41" i="28"/>
  <c r="B26" i="28"/>
  <c r="H11" i="28"/>
  <c r="J11" i="28"/>
  <c r="F26" i="28"/>
  <c r="E50" i="28"/>
  <c r="G50" i="28"/>
  <c r="D101" i="22"/>
  <c r="B140" i="22"/>
  <c r="G26" i="28"/>
  <c r="E83" i="22"/>
  <c r="C140" i="22"/>
  <c r="C83" i="22"/>
  <c r="J119" i="22"/>
  <c r="D14" i="22"/>
  <c r="C113" i="22"/>
  <c r="G17" i="22"/>
  <c r="J86" i="22"/>
  <c r="H125" i="22"/>
  <c r="B26" i="22"/>
  <c r="I83" i="22"/>
  <c r="C131" i="22"/>
  <c r="J83" i="22"/>
  <c r="H110" i="22"/>
  <c r="J17" i="22"/>
  <c r="G11" i="22"/>
  <c r="G83" i="22"/>
  <c r="C143" i="22"/>
  <c r="F131" i="22"/>
  <c r="K14" i="22"/>
  <c r="H107" i="22"/>
  <c r="G23" i="22"/>
  <c r="D110" i="28"/>
  <c r="G83" i="28"/>
  <c r="I50" i="28"/>
  <c r="H125" i="28"/>
  <c r="K101" i="28"/>
  <c r="B101" i="28"/>
  <c r="I53" i="28"/>
  <c r="F116" i="22"/>
  <c r="B14" i="22"/>
  <c r="C14" i="22"/>
  <c r="G86" i="22"/>
  <c r="B113" i="22"/>
  <c r="F17" i="22"/>
  <c r="E14" i="22"/>
  <c r="K23" i="22"/>
  <c r="B131" i="22"/>
  <c r="E134" i="22"/>
  <c r="C116" i="28"/>
  <c r="J125" i="22"/>
  <c r="B23" i="22"/>
  <c r="G101" i="22"/>
  <c r="I14" i="22"/>
  <c r="H134" i="22"/>
  <c r="C11" i="22"/>
  <c r="C20" i="22"/>
  <c r="E107" i="22"/>
  <c r="J113" i="22"/>
  <c r="J143" i="28"/>
  <c r="I86" i="28"/>
  <c r="I20" i="28"/>
  <c r="B131" i="28"/>
  <c r="K125" i="28"/>
  <c r="B116" i="28"/>
  <c r="J134" i="28"/>
  <c r="J131" i="28"/>
  <c r="E86" i="22"/>
  <c r="H119" i="22"/>
  <c r="D17" i="22"/>
  <c r="E116" i="22"/>
  <c r="G116" i="22"/>
  <c r="E17" i="22"/>
  <c r="I107" i="22"/>
  <c r="F83" i="22"/>
  <c r="D110" i="22"/>
  <c r="H20" i="22"/>
  <c r="I20" i="22"/>
  <c r="D134" i="22"/>
  <c r="K44" i="28"/>
  <c r="I101" i="22"/>
  <c r="G140" i="22"/>
  <c r="C50" i="28"/>
  <c r="B143" i="22"/>
  <c r="D26" i="22"/>
  <c r="C134" i="22"/>
  <c r="K17" i="22"/>
  <c r="B116" i="22"/>
  <c r="J140" i="22"/>
  <c r="C86" i="22"/>
  <c r="E23" i="22"/>
  <c r="G134" i="22"/>
  <c r="B125" i="22"/>
  <c r="E23" i="28"/>
  <c r="J35" i="28"/>
  <c r="K23" i="28"/>
  <c r="F140" i="28"/>
  <c r="K116" i="28"/>
  <c r="D107" i="28"/>
  <c r="G134" i="28"/>
  <c r="D143" i="28"/>
  <c r="F53" i="28"/>
  <c r="F50" i="28"/>
  <c r="G20" i="22"/>
  <c r="H86" i="22"/>
  <c r="H101" i="22"/>
  <c r="F140" i="22"/>
  <c r="K116" i="22"/>
  <c r="E11" i="22"/>
  <c r="D131" i="22"/>
  <c r="C23" i="22"/>
  <c r="D119" i="22"/>
  <c r="H11" i="22"/>
  <c r="H131" i="22"/>
  <c r="B41" i="28"/>
  <c r="E110" i="28"/>
  <c r="F44" i="28"/>
  <c r="C131" i="28"/>
  <c r="D131" i="28"/>
  <c r="G41" i="28"/>
  <c r="J140" i="28"/>
  <c r="J107" i="22"/>
  <c r="K107" i="22"/>
  <c r="E101" i="22"/>
  <c r="J23" i="22"/>
  <c r="K113" i="22"/>
  <c r="D83" i="22"/>
  <c r="B110" i="22"/>
  <c r="H23" i="22"/>
  <c r="K134" i="22"/>
  <c r="C110" i="22"/>
  <c r="I23" i="22"/>
  <c r="K11" i="22"/>
  <c r="I119" i="22"/>
  <c r="J143" i="22"/>
  <c r="C86" i="28"/>
  <c r="J116" i="22"/>
  <c r="D11" i="22"/>
  <c r="C107" i="22"/>
  <c r="G14" i="22"/>
  <c r="I116" i="22"/>
  <c r="J101" i="22"/>
  <c r="F134" i="22"/>
  <c r="G113" i="22"/>
  <c r="E26" i="22"/>
  <c r="F107" i="22"/>
  <c r="J14" i="22"/>
  <c r="G107" i="22"/>
  <c r="B83" i="22"/>
  <c r="D20" i="22"/>
  <c r="F47" i="28"/>
  <c r="G125" i="28"/>
  <c r="H47" i="28"/>
  <c r="I29" i="28"/>
  <c r="J29" i="28"/>
  <c r="C53" i="28"/>
  <c r="H132" i="28"/>
  <c r="K65" i="28"/>
  <c r="K86" i="22"/>
  <c r="C68" i="22"/>
  <c r="C116" i="22"/>
  <c r="K140" i="22"/>
  <c r="G131" i="28"/>
  <c r="C71" i="22"/>
  <c r="H74" i="22"/>
  <c r="D116" i="22"/>
  <c r="J11" i="22"/>
  <c r="K77" i="22"/>
  <c r="F65" i="28"/>
  <c r="F101" i="28"/>
  <c r="D140" i="28"/>
  <c r="J53" i="28"/>
  <c r="I68" i="28"/>
  <c r="I116" i="28"/>
  <c r="G29" i="28"/>
  <c r="C11" i="28"/>
  <c r="B74" i="28"/>
  <c r="B107" i="28"/>
  <c r="J32" i="28"/>
  <c r="F14" i="28"/>
  <c r="E77" i="28"/>
  <c r="E113" i="28"/>
  <c r="C38" i="28"/>
  <c r="I17" i="28"/>
  <c r="J83" i="28"/>
  <c r="H110" i="28"/>
  <c r="D38" i="28"/>
  <c r="J17" i="28"/>
  <c r="E107" i="28"/>
  <c r="K29" i="28"/>
  <c r="I11" i="28"/>
  <c r="F74" i="28"/>
  <c r="F107" i="28"/>
  <c r="D35" i="28"/>
  <c r="J14" i="28"/>
  <c r="J77" i="28"/>
  <c r="F119" i="28"/>
  <c r="D32" i="28"/>
  <c r="E11" i="28"/>
  <c r="I74" i="28"/>
  <c r="E116" i="28"/>
  <c r="C29" i="28"/>
  <c r="I56" i="28"/>
  <c r="F68" i="28"/>
  <c r="F116" i="28"/>
  <c r="D29" i="28"/>
  <c r="J56" i="28"/>
  <c r="G68" i="28"/>
  <c r="G116" i="28"/>
  <c r="E29" i="28"/>
  <c r="K56" i="28"/>
  <c r="E4" i="22"/>
  <c r="D7" i="22"/>
  <c r="C80" i="22"/>
  <c r="D4" i="28"/>
  <c r="E7" i="28"/>
  <c r="I80" i="28"/>
  <c r="D8" i="22"/>
  <c r="F66" i="22"/>
  <c r="H144" i="22"/>
  <c r="J30" i="22"/>
  <c r="F32" i="22"/>
  <c r="C33" i="22"/>
  <c r="G36" i="22"/>
  <c r="H38" i="22"/>
  <c r="H45" i="22"/>
  <c r="J47" i="22"/>
  <c r="B53" i="22"/>
  <c r="F54" i="22"/>
  <c r="F12" i="28"/>
  <c r="H21" i="28"/>
  <c r="J30" i="28"/>
  <c r="B42" i="28"/>
  <c r="D51" i="28"/>
  <c r="F60" i="28"/>
  <c r="H69" i="28"/>
  <c r="J78" i="28"/>
  <c r="B90" i="28"/>
  <c r="D99" i="28"/>
  <c r="F120" i="28"/>
  <c r="H111" i="28"/>
  <c r="J144" i="28"/>
  <c r="I113" i="28"/>
  <c r="E71" i="22"/>
  <c r="E119" i="22"/>
  <c r="I11" i="22"/>
  <c r="K14" i="28"/>
  <c r="K83" i="22"/>
  <c r="J77" i="22"/>
  <c r="F119" i="22"/>
  <c r="B17" i="22"/>
  <c r="I92" i="22"/>
  <c r="H68" i="28"/>
  <c r="H116" i="28"/>
  <c r="F29" i="28"/>
  <c r="B11" i="28"/>
  <c r="K71" i="28"/>
  <c r="K119" i="28"/>
  <c r="I32" i="28"/>
  <c r="E14" i="28"/>
  <c r="D77" i="28"/>
  <c r="D113" i="28"/>
  <c r="B38" i="28"/>
  <c r="H17" i="28"/>
  <c r="I83" i="28"/>
  <c r="G110" i="28"/>
  <c r="E41" i="28"/>
  <c r="K20" i="28"/>
  <c r="B89" i="28"/>
  <c r="J125" i="28"/>
  <c r="F41" i="28"/>
  <c r="B23" i="28"/>
  <c r="G113" i="28"/>
  <c r="C35" i="28"/>
  <c r="I14" i="28"/>
  <c r="H77" i="28"/>
  <c r="H113" i="28"/>
  <c r="F38" i="28"/>
  <c r="B20" i="28"/>
  <c r="B83" i="28"/>
  <c r="H107" i="28"/>
  <c r="F35" i="28"/>
  <c r="B17" i="28"/>
  <c r="K77" i="28"/>
  <c r="G119" i="28"/>
  <c r="E32" i="28"/>
  <c r="F11" i="28"/>
  <c r="H71" i="28"/>
  <c r="H119" i="28"/>
  <c r="F32" i="28"/>
  <c r="B14" i="28"/>
  <c r="I71" i="28"/>
  <c r="I119" i="28"/>
  <c r="G32" i="28"/>
  <c r="C14" i="28"/>
  <c r="D4" i="22"/>
  <c r="E7" i="22"/>
  <c r="E98" i="22"/>
  <c r="E4" i="28"/>
  <c r="F7" i="28"/>
  <c r="B5" i="22"/>
  <c r="E8" i="22"/>
  <c r="H69" i="22"/>
  <c r="B29" i="22"/>
  <c r="K30" i="22"/>
  <c r="H32" i="22"/>
  <c r="F33" i="22"/>
  <c r="J36" i="22"/>
  <c r="F44" i="22"/>
  <c r="J45" i="22"/>
  <c r="B51" i="22"/>
  <c r="D53" i="22"/>
  <c r="H12" i="28"/>
  <c r="J21" i="28"/>
  <c r="B33" i="28"/>
  <c r="D42" i="28"/>
  <c r="F51" i="28"/>
  <c r="H60" i="28"/>
  <c r="J69" i="28"/>
  <c r="B81" i="28"/>
  <c r="D90" i="28"/>
  <c r="F99" i="28"/>
  <c r="H120" i="28"/>
  <c r="J111" i="28"/>
  <c r="B132" i="28"/>
  <c r="G119" i="22"/>
  <c r="J71" i="28"/>
  <c r="J119" i="28"/>
  <c r="H32" i="28"/>
  <c r="D14" i="28"/>
  <c r="C77" i="28"/>
  <c r="C113" i="28"/>
  <c r="K35" i="28"/>
  <c r="G17" i="28"/>
  <c r="H83" i="28"/>
  <c r="F110" i="28"/>
  <c r="D41" i="28"/>
  <c r="J20" i="28"/>
  <c r="K86" i="28"/>
  <c r="I125" i="28"/>
  <c r="G44" i="28"/>
  <c r="C26" i="28"/>
  <c r="D92" i="28"/>
  <c r="B143" i="28"/>
  <c r="H44" i="28"/>
  <c r="D26" i="28"/>
  <c r="I110" i="28"/>
  <c r="E38" i="28"/>
  <c r="K17" i="28"/>
  <c r="B86" i="28"/>
  <c r="J110" i="28"/>
  <c r="H41" i="28"/>
  <c r="D23" i="28"/>
  <c r="D86" i="28"/>
  <c r="J113" i="28"/>
  <c r="H38" i="28"/>
  <c r="D20" i="28"/>
  <c r="C83" i="28"/>
  <c r="I107" i="28"/>
  <c r="G35" i="28"/>
  <c r="C17" i="28"/>
  <c r="J74" i="28"/>
  <c r="J107" i="28"/>
  <c r="H35" i="28"/>
  <c r="D17" i="28"/>
  <c r="K74" i="28"/>
  <c r="K107" i="28"/>
  <c r="I35" i="28"/>
  <c r="E17" i="28"/>
  <c r="H4" i="22"/>
  <c r="F7" i="22"/>
  <c r="G128" i="22"/>
  <c r="F4" i="28"/>
  <c r="G7" i="28"/>
  <c r="G5" i="22"/>
  <c r="F8" i="22"/>
  <c r="D81" i="22"/>
  <c r="D29" i="22"/>
  <c r="I32" i="22"/>
  <c r="G33" i="22"/>
  <c r="B35" i="22"/>
  <c r="H44" i="22"/>
  <c r="H51" i="22"/>
  <c r="J53" i="22"/>
  <c r="B5" i="28"/>
  <c r="D15" i="28"/>
  <c r="F24" i="28"/>
  <c r="H33" i="28"/>
  <c r="J42" i="28"/>
  <c r="B54" i="28"/>
  <c r="D63" i="28"/>
  <c r="F72" i="28"/>
  <c r="H81" i="28"/>
  <c r="J90" i="28"/>
  <c r="B102" i="28"/>
  <c r="D108" i="28"/>
  <c r="F126" i="28"/>
  <c r="F89" i="28"/>
  <c r="B125" i="28"/>
  <c r="J41" i="28"/>
  <c r="F23" i="28"/>
  <c r="E86" i="28"/>
  <c r="K113" i="28"/>
  <c r="I38" i="28"/>
  <c r="E20" i="28"/>
  <c r="D83" i="28"/>
  <c r="B110" i="28"/>
  <c r="J38" i="28"/>
  <c r="F20" i="28"/>
  <c r="E83" i="28"/>
  <c r="C110" i="28"/>
  <c r="K38" i="28"/>
  <c r="G20" i="28"/>
  <c r="G138" i="28"/>
  <c r="E137" i="28"/>
  <c r="K105" i="28"/>
  <c r="C105" i="28"/>
  <c r="I104" i="28"/>
  <c r="G123" i="28"/>
  <c r="I122" i="28"/>
  <c r="G138" i="22"/>
  <c r="I137" i="22"/>
  <c r="K123" i="22"/>
  <c r="C123" i="22"/>
  <c r="E122" i="22"/>
  <c r="C105" i="22"/>
  <c r="I104" i="22"/>
  <c r="F105" i="28"/>
  <c r="E122" i="28"/>
  <c r="B138" i="22"/>
  <c r="H138" i="22"/>
  <c r="F138" i="28"/>
  <c r="D137" i="28"/>
  <c r="J105" i="28"/>
  <c r="B105" i="28"/>
  <c r="H104" i="28"/>
  <c r="C123" i="28"/>
  <c r="H122" i="28"/>
  <c r="F138" i="22"/>
  <c r="H137" i="22"/>
  <c r="J123" i="22"/>
  <c r="B123" i="22"/>
  <c r="D122" i="22"/>
  <c r="D105" i="22"/>
  <c r="H104" i="22"/>
  <c r="E104" i="22"/>
  <c r="B138" i="28"/>
  <c r="F123" i="22"/>
  <c r="F104" i="22"/>
  <c r="B137" i="22"/>
  <c r="B104" i="22"/>
  <c r="E138" i="28"/>
  <c r="K137" i="28"/>
  <c r="C137" i="28"/>
  <c r="I105" i="28"/>
  <c r="G104" i="28"/>
  <c r="D123" i="28"/>
  <c r="G122" i="28"/>
  <c r="E138" i="22"/>
  <c r="G137" i="22"/>
  <c r="I123" i="22"/>
  <c r="K122" i="22"/>
  <c r="C122" i="22"/>
  <c r="E105" i="22"/>
  <c r="C104" i="22"/>
  <c r="H137" i="28"/>
  <c r="J123" i="28"/>
  <c r="J138" i="22"/>
  <c r="I105" i="22"/>
  <c r="J122" i="28"/>
  <c r="H105" i="22"/>
  <c r="D138" i="28"/>
  <c r="J137" i="28"/>
  <c r="B137" i="28"/>
  <c r="H105" i="28"/>
  <c r="F104" i="28"/>
  <c r="E123" i="28"/>
  <c r="C122" i="28"/>
  <c r="D138" i="22"/>
  <c r="F137" i="22"/>
  <c r="H123" i="22"/>
  <c r="J122" i="22"/>
  <c r="B122" i="22"/>
  <c r="F105" i="22"/>
  <c r="D104" i="22"/>
  <c r="G105" i="22"/>
  <c r="D104" i="28"/>
  <c r="B123" i="28"/>
  <c r="D137" i="22"/>
  <c r="B105" i="22"/>
  <c r="D123" i="22"/>
  <c r="J104" i="22"/>
  <c r="K138" i="28"/>
  <c r="C138" i="28"/>
  <c r="I137" i="28"/>
  <c r="G105" i="28"/>
  <c r="E104" i="28"/>
  <c r="K123" i="28"/>
  <c r="F123" i="28"/>
  <c r="D122" i="28"/>
  <c r="K138" i="22"/>
  <c r="C138" i="22"/>
  <c r="E137" i="22"/>
  <c r="G123" i="22"/>
  <c r="I122" i="22"/>
  <c r="K105" i="22"/>
  <c r="J138" i="28"/>
  <c r="H122" i="22"/>
  <c r="F122" i="22"/>
  <c r="I138" i="28"/>
  <c r="G137" i="28"/>
  <c r="E105" i="28"/>
  <c r="K104" i="28"/>
  <c r="C104" i="28"/>
  <c r="I123" i="28"/>
  <c r="K122" i="28"/>
  <c r="F122" i="28"/>
  <c r="I138" i="22"/>
  <c r="K137" i="22"/>
  <c r="C137" i="22"/>
  <c r="E123" i="22"/>
  <c r="G122" i="22"/>
  <c r="J105" i="22"/>
  <c r="K104" i="22"/>
  <c r="G104" i="22"/>
  <c r="H138" i="28"/>
  <c r="F137" i="28"/>
  <c r="D105" i="28"/>
  <c r="J104" i="28"/>
  <c r="B104" i="28"/>
  <c r="H123" i="28"/>
  <c r="B122" i="28"/>
  <c r="J137" i="22"/>
  <c r="K141" i="28"/>
  <c r="C141" i="28"/>
  <c r="E135" i="28"/>
  <c r="G132" i="28"/>
  <c r="I144" i="28"/>
  <c r="K129" i="28"/>
  <c r="C129" i="28"/>
  <c r="E126" i="28"/>
  <c r="G111" i="28"/>
  <c r="I114" i="28"/>
  <c r="K108" i="28"/>
  <c r="C108" i="28"/>
  <c r="E120" i="28"/>
  <c r="G117" i="28"/>
  <c r="I102" i="28"/>
  <c r="K99" i="28"/>
  <c r="C99" i="28"/>
  <c r="E96" i="28"/>
  <c r="G93" i="28"/>
  <c r="I90" i="28"/>
  <c r="K87" i="28"/>
  <c r="C87" i="28"/>
  <c r="E84" i="28"/>
  <c r="G81" i="28"/>
  <c r="I78" i="28"/>
  <c r="K75" i="28"/>
  <c r="C75" i="28"/>
  <c r="E72" i="28"/>
  <c r="G69" i="28"/>
  <c r="I66" i="28"/>
  <c r="K63" i="28"/>
  <c r="C63" i="28"/>
  <c r="E60" i="28"/>
  <c r="G57" i="28"/>
  <c r="I54" i="28"/>
  <c r="K51" i="28"/>
  <c r="C51" i="28"/>
  <c r="E48" i="28"/>
  <c r="G45" i="28"/>
  <c r="I42" i="28"/>
  <c r="K39" i="28"/>
  <c r="C39" i="28"/>
  <c r="E36" i="28"/>
  <c r="G33" i="28"/>
  <c r="I30" i="28"/>
  <c r="K27" i="28"/>
  <c r="C27" i="28"/>
  <c r="E24" i="28"/>
  <c r="G21" i="28"/>
  <c r="I18" i="28"/>
  <c r="K15" i="28"/>
  <c r="C15" i="28"/>
  <c r="E12" i="28"/>
  <c r="G8" i="28"/>
  <c r="I5" i="28"/>
  <c r="G57" i="22"/>
  <c r="E56" i="22"/>
  <c r="K54" i="22"/>
  <c r="C54" i="22"/>
  <c r="I53" i="22"/>
  <c r="G51" i="22"/>
  <c r="E50" i="22"/>
  <c r="K48" i="22"/>
  <c r="C48" i="22"/>
  <c r="I47" i="22"/>
  <c r="G45" i="22"/>
  <c r="E44" i="22"/>
  <c r="K42" i="22"/>
  <c r="C42" i="22"/>
  <c r="I41" i="22"/>
  <c r="G39" i="22"/>
  <c r="E38" i="22"/>
  <c r="K36" i="22"/>
  <c r="J141" i="28"/>
  <c r="B141" i="28"/>
  <c r="D135" i="28"/>
  <c r="F132" i="28"/>
  <c r="H144" i="28"/>
  <c r="J129" i="28"/>
  <c r="B129" i="28"/>
  <c r="D126" i="28"/>
  <c r="F111" i="28"/>
  <c r="H114" i="28"/>
  <c r="J108" i="28"/>
  <c r="B108" i="28"/>
  <c r="D120" i="28"/>
  <c r="F117" i="28"/>
  <c r="H102" i="28"/>
  <c r="J99" i="28"/>
  <c r="B99" i="28"/>
  <c r="D96" i="28"/>
  <c r="F93" i="28"/>
  <c r="H90" i="28"/>
  <c r="J87" i="28"/>
  <c r="B87" i="28"/>
  <c r="D84" i="28"/>
  <c r="F81" i="28"/>
  <c r="H78" i="28"/>
  <c r="J75" i="28"/>
  <c r="B75" i="28"/>
  <c r="D72" i="28"/>
  <c r="F69" i="28"/>
  <c r="H66" i="28"/>
  <c r="J63" i="28"/>
  <c r="B63" i="28"/>
  <c r="D60" i="28"/>
  <c r="F57" i="28"/>
  <c r="H54" i="28"/>
  <c r="J51" i="28"/>
  <c r="B51" i="28"/>
  <c r="D48" i="28"/>
  <c r="F45" i="28"/>
  <c r="H42" i="28"/>
  <c r="J39" i="28"/>
  <c r="B39" i="28"/>
  <c r="D36" i="28"/>
  <c r="F33" i="28"/>
  <c r="H30" i="28"/>
  <c r="J27" i="28"/>
  <c r="B27" i="28"/>
  <c r="D24" i="28"/>
  <c r="F21" i="28"/>
  <c r="H18" i="28"/>
  <c r="J15" i="28"/>
  <c r="B15" i="28"/>
  <c r="D12" i="28"/>
  <c r="F8" i="28"/>
  <c r="H5" i="28"/>
  <c r="F57" i="22"/>
  <c r="D56" i="22"/>
  <c r="J54" i="22"/>
  <c r="B54" i="22"/>
  <c r="H53" i="22"/>
  <c r="F51" i="22"/>
  <c r="D50" i="22"/>
  <c r="J48" i="22"/>
  <c r="B48" i="22"/>
  <c r="H47" i="22"/>
  <c r="F45" i="22"/>
  <c r="D44" i="22"/>
  <c r="J42" i="22"/>
  <c r="B42" i="22"/>
  <c r="H41" i="22"/>
  <c r="F39" i="22"/>
  <c r="I141" i="28"/>
  <c r="K135" i="28"/>
  <c r="C135" i="28"/>
  <c r="E132" i="28"/>
  <c r="G144" i="28"/>
  <c r="I129" i="28"/>
  <c r="K126" i="28"/>
  <c r="C126" i="28"/>
  <c r="E111" i="28"/>
  <c r="G114" i="28"/>
  <c r="I108" i="28"/>
  <c r="K120" i="28"/>
  <c r="C120" i="28"/>
  <c r="E117" i="28"/>
  <c r="G102" i="28"/>
  <c r="I99" i="28"/>
  <c r="K96" i="28"/>
  <c r="C96" i="28"/>
  <c r="E93" i="28"/>
  <c r="G90" i="28"/>
  <c r="I87" i="28"/>
  <c r="K84" i="28"/>
  <c r="C84" i="28"/>
  <c r="E81" i="28"/>
  <c r="G78" i="28"/>
  <c r="I75" i="28"/>
  <c r="K72" i="28"/>
  <c r="C72" i="28"/>
  <c r="E69" i="28"/>
  <c r="G66" i="28"/>
  <c r="I63" i="28"/>
  <c r="K60" i="28"/>
  <c r="C60" i="28"/>
  <c r="E57" i="28"/>
  <c r="G54" i="28"/>
  <c r="I51" i="28"/>
  <c r="K48" i="28"/>
  <c r="C48" i="28"/>
  <c r="E45" i="28"/>
  <c r="G42" i="28"/>
  <c r="I39" i="28"/>
  <c r="K36" i="28"/>
  <c r="C36" i="28"/>
  <c r="E33" i="28"/>
  <c r="G30" i="28"/>
  <c r="I27" i="28"/>
  <c r="K24" i="28"/>
  <c r="C24" i="28"/>
  <c r="E21" i="28"/>
  <c r="G18" i="28"/>
  <c r="I15" i="28"/>
  <c r="K12" i="28"/>
  <c r="C12" i="28"/>
  <c r="E8" i="28"/>
  <c r="C5" i="28"/>
  <c r="E57" i="22"/>
  <c r="K56" i="22"/>
  <c r="C56" i="22"/>
  <c r="I54" i="22"/>
  <c r="G53" i="22"/>
  <c r="E51" i="22"/>
  <c r="K50" i="22"/>
  <c r="C50" i="22"/>
  <c r="I48" i="22"/>
  <c r="G47" i="22"/>
  <c r="E45" i="22"/>
  <c r="K44" i="22"/>
  <c r="C44" i="22"/>
  <c r="I42" i="22"/>
  <c r="G41" i="22"/>
  <c r="E39" i="22"/>
  <c r="K38" i="22"/>
  <c r="C38" i="22"/>
  <c r="I36" i="22"/>
  <c r="G35" i="22"/>
  <c r="E33" i="22"/>
  <c r="K32" i="22"/>
  <c r="C32" i="22"/>
  <c r="I30" i="22"/>
  <c r="G29" i="22"/>
  <c r="D111" i="22"/>
  <c r="B78" i="22"/>
  <c r="K8" i="22"/>
  <c r="C8" i="22"/>
  <c r="E5" i="22"/>
  <c r="H141" i="28"/>
  <c r="J135" i="28"/>
  <c r="B135" i="28"/>
  <c r="D132" i="28"/>
  <c r="F144" i="28"/>
  <c r="H129" i="28"/>
  <c r="J126" i="28"/>
  <c r="B126" i="28"/>
  <c r="D111" i="28"/>
  <c r="F114" i="28"/>
  <c r="H108" i="28"/>
  <c r="J120" i="28"/>
  <c r="B120" i="28"/>
  <c r="D117" i="28"/>
  <c r="F102" i="28"/>
  <c r="H99" i="28"/>
  <c r="J96" i="28"/>
  <c r="B96" i="28"/>
  <c r="D93" i="28"/>
  <c r="F90" i="28"/>
  <c r="H87" i="28"/>
  <c r="J84" i="28"/>
  <c r="B84" i="28"/>
  <c r="D81" i="28"/>
  <c r="F78" i="28"/>
  <c r="H75" i="28"/>
  <c r="J72" i="28"/>
  <c r="B72" i="28"/>
  <c r="D69" i="28"/>
  <c r="F66" i="28"/>
  <c r="H63" i="28"/>
  <c r="J60" i="28"/>
  <c r="B60" i="28"/>
  <c r="D57" i="28"/>
  <c r="F54" i="28"/>
  <c r="H51" i="28"/>
  <c r="J48" i="28"/>
  <c r="B48" i="28"/>
  <c r="D45" i="28"/>
  <c r="F42" i="28"/>
  <c r="H39" i="28"/>
  <c r="J36" i="28"/>
  <c r="B36" i="28"/>
  <c r="D33" i="28"/>
  <c r="F30" i="28"/>
  <c r="H27" i="28"/>
  <c r="J24" i="28"/>
  <c r="B24" i="28"/>
  <c r="D21" i="28"/>
  <c r="F18" i="28"/>
  <c r="H15" i="28"/>
  <c r="J12" i="28"/>
  <c r="B12" i="28"/>
  <c r="D8" i="28"/>
  <c r="D5" i="28"/>
  <c r="D57" i="22"/>
  <c r="J56" i="22"/>
  <c r="B56" i="22"/>
  <c r="H54" i="22"/>
  <c r="F53" i="22"/>
  <c r="D51" i="22"/>
  <c r="J50" i="22"/>
  <c r="B50" i="22"/>
  <c r="H48" i="22"/>
  <c r="F47" i="22"/>
  <c r="D45" i="22"/>
  <c r="J44" i="22"/>
  <c r="B44" i="22"/>
  <c r="H42" i="22"/>
  <c r="F41" i="22"/>
  <c r="D39" i="22"/>
  <c r="J38" i="22"/>
  <c r="B38" i="22"/>
  <c r="H36" i="22"/>
  <c r="F35" i="22"/>
  <c r="D33" i="22"/>
  <c r="J32" i="22"/>
  <c r="B32" i="22"/>
  <c r="H30" i="22"/>
  <c r="F29" i="22"/>
  <c r="B114" i="22"/>
  <c r="J72" i="22"/>
  <c r="J8" i="22"/>
  <c r="B8" i="22"/>
  <c r="F5" i="22"/>
  <c r="G141" i="28"/>
  <c r="I135" i="28"/>
  <c r="K132" i="28"/>
  <c r="C132" i="28"/>
  <c r="E144" i="28"/>
  <c r="G129" i="28"/>
  <c r="I126" i="28"/>
  <c r="K111" i="28"/>
  <c r="C111" i="28"/>
  <c r="E114" i="28"/>
  <c r="G108" i="28"/>
  <c r="I120" i="28"/>
  <c r="K117" i="28"/>
  <c r="C117" i="28"/>
  <c r="E102" i="28"/>
  <c r="G99" i="28"/>
  <c r="I96" i="28"/>
  <c r="K93" i="28"/>
  <c r="C93" i="28"/>
  <c r="E90" i="28"/>
  <c r="G87" i="28"/>
  <c r="I84" i="28"/>
  <c r="K81" i="28"/>
  <c r="C81" i="28"/>
  <c r="E78" i="28"/>
  <c r="G75" i="28"/>
  <c r="I72" i="28"/>
  <c r="K69" i="28"/>
  <c r="C69" i="28"/>
  <c r="E66" i="28"/>
  <c r="G63" i="28"/>
  <c r="I60" i="28"/>
  <c r="K57" i="28"/>
  <c r="C57" i="28"/>
  <c r="E54" i="28"/>
  <c r="G51" i="28"/>
  <c r="I48" i="28"/>
  <c r="K45" i="28"/>
  <c r="C45" i="28"/>
  <c r="E42" i="28"/>
  <c r="G39" i="28"/>
  <c r="I36" i="28"/>
  <c r="K33" i="28"/>
  <c r="C33" i="28"/>
  <c r="E30" i="28"/>
  <c r="G27" i="28"/>
  <c r="I24" i="28"/>
  <c r="K21" i="28"/>
  <c r="C21" i="28"/>
  <c r="E18" i="28"/>
  <c r="G15" i="28"/>
  <c r="I12" i="28"/>
  <c r="K8" i="28"/>
  <c r="C8" i="28"/>
  <c r="E5" i="28"/>
  <c r="K57" i="22"/>
  <c r="C57" i="22"/>
  <c r="I56" i="22"/>
  <c r="G54" i="22"/>
  <c r="E53" i="22"/>
  <c r="K51" i="22"/>
  <c r="C51" i="22"/>
  <c r="I50" i="22"/>
  <c r="G48" i="22"/>
  <c r="E47" i="22"/>
  <c r="K45" i="22"/>
  <c r="C45" i="22"/>
  <c r="I44" i="22"/>
  <c r="G42" i="22"/>
  <c r="E41" i="22"/>
  <c r="K39" i="22"/>
  <c r="C39" i="22"/>
  <c r="I38" i="22"/>
  <c r="E141" i="28"/>
  <c r="G135" i="28"/>
  <c r="I132" i="28"/>
  <c r="K144" i="28"/>
  <c r="C144" i="28"/>
  <c r="E129" i="28"/>
  <c r="G126" i="28"/>
  <c r="I111" i="28"/>
  <c r="K114" i="28"/>
  <c r="C114" i="28"/>
  <c r="E108" i="28"/>
  <c r="G120" i="28"/>
  <c r="I117" i="28"/>
  <c r="K102" i="28"/>
  <c r="C102" i="28"/>
  <c r="E99" i="28"/>
  <c r="G96" i="28"/>
  <c r="I93" i="28"/>
  <c r="K90" i="28"/>
  <c r="C90" i="28"/>
  <c r="E87" i="28"/>
  <c r="G84" i="28"/>
  <c r="I81" i="28"/>
  <c r="K78" i="28"/>
  <c r="C78" i="28"/>
  <c r="E75" i="28"/>
  <c r="G72" i="28"/>
  <c r="I69" i="28"/>
  <c r="K66" i="28"/>
  <c r="C66" i="28"/>
  <c r="E63" i="28"/>
  <c r="G60" i="28"/>
  <c r="I57" i="28"/>
  <c r="K54" i="28"/>
  <c r="C54" i="28"/>
  <c r="E51" i="28"/>
  <c r="G48" i="28"/>
  <c r="I45" i="28"/>
  <c r="K42" i="28"/>
  <c r="C42" i="28"/>
  <c r="E39" i="28"/>
  <c r="G36" i="28"/>
  <c r="I33" i="28"/>
  <c r="K30" i="28"/>
  <c r="C30" i="28"/>
  <c r="E27" i="28"/>
  <c r="G24" i="28"/>
  <c r="I21" i="28"/>
  <c r="K18" i="28"/>
  <c r="C18" i="28"/>
  <c r="E15" i="28"/>
  <c r="G12" i="28"/>
  <c r="I8" i="28"/>
  <c r="K5" i="28"/>
  <c r="G5" i="28"/>
  <c r="I57" i="22"/>
  <c r="G56" i="22"/>
  <c r="E54" i="22"/>
  <c r="K53" i="22"/>
  <c r="C53" i="22"/>
  <c r="I51" i="22"/>
  <c r="G50" i="22"/>
  <c r="E48" i="22"/>
  <c r="K47" i="22"/>
  <c r="C47" i="22"/>
  <c r="I45" i="22"/>
  <c r="G44" i="22"/>
  <c r="E42" i="22"/>
  <c r="K41" i="22"/>
  <c r="C41" i="22"/>
  <c r="I39" i="22"/>
  <c r="G38" i="22"/>
  <c r="E36" i="22"/>
  <c r="K35" i="22"/>
  <c r="C35" i="22"/>
  <c r="I33" i="22"/>
  <c r="G32" i="22"/>
  <c r="E30" i="22"/>
  <c r="K29" i="22"/>
  <c r="C29" i="22"/>
  <c r="F102" i="22"/>
  <c r="D63" i="22"/>
  <c r="G8" i="22"/>
  <c r="J5" i="22"/>
  <c r="K98" i="28"/>
  <c r="I4" i="22"/>
  <c r="G7" i="22"/>
  <c r="B4" i="28"/>
  <c r="H4" i="28"/>
  <c r="H7" i="28"/>
  <c r="D5" i="22"/>
  <c r="H8" i="22"/>
  <c r="B96" i="22"/>
  <c r="E29" i="22"/>
  <c r="B30" i="22"/>
  <c r="H33" i="22"/>
  <c r="D35" i="22"/>
  <c r="D42" i="22"/>
  <c r="F50" i="22"/>
  <c r="J51" i="22"/>
  <c r="B57" i="22"/>
  <c r="F5" i="28"/>
  <c r="F15" i="28"/>
  <c r="H24" i="28"/>
  <c r="J33" i="28"/>
  <c r="B45" i="28"/>
  <c r="D54" i="28"/>
  <c r="F63" i="28"/>
  <c r="H72" i="28"/>
  <c r="J81" i="28"/>
  <c r="B93" i="28"/>
  <c r="D102" i="28"/>
  <c r="F108" i="28"/>
  <c r="H126" i="28"/>
  <c r="J132" i="28"/>
  <c r="E95" i="28"/>
  <c r="E134" i="28"/>
  <c r="K50" i="28"/>
  <c r="J65" i="28"/>
  <c r="J101" i="28"/>
  <c r="F134" i="28"/>
  <c r="B53" i="28"/>
  <c r="E92" i="28"/>
  <c r="C143" i="28"/>
  <c r="I44" i="28"/>
  <c r="E26" i="28"/>
  <c r="F92" i="28"/>
  <c r="F131" i="28"/>
  <c r="B50" i="28"/>
  <c r="B65" i="28"/>
  <c r="H92" i="28"/>
  <c r="F143" i="28"/>
  <c r="B47" i="28"/>
  <c r="H26" i="28"/>
  <c r="G89" i="28"/>
  <c r="C125" i="28"/>
  <c r="K41" i="28"/>
  <c r="G23" i="28"/>
  <c r="F86" i="28"/>
  <c r="D125" i="28"/>
  <c r="B44" i="28"/>
  <c r="H23" i="28"/>
  <c r="G86" i="28"/>
  <c r="E125" i="28"/>
  <c r="C44" i="28"/>
  <c r="I23" i="28"/>
  <c r="B4" i="22"/>
  <c r="J4" i="22"/>
  <c r="H7" i="22"/>
  <c r="G4" i="28"/>
  <c r="I4" i="28"/>
  <c r="I7" i="28"/>
  <c r="C5" i="22"/>
  <c r="I8" i="22"/>
  <c r="D99" i="22"/>
  <c r="H29" i="22"/>
  <c r="C30" i="22"/>
  <c r="J33" i="22"/>
  <c r="E35" i="22"/>
  <c r="B36" i="22"/>
  <c r="B41" i="22"/>
  <c r="F42" i="22"/>
  <c r="H50" i="22"/>
  <c r="H57" i="22"/>
  <c r="J5" i="28"/>
  <c r="B18" i="28"/>
  <c r="D27" i="28"/>
  <c r="F36" i="28"/>
  <c r="H45" i="28"/>
  <c r="J54" i="28"/>
  <c r="B66" i="28"/>
  <c r="D75" i="28"/>
  <c r="F84" i="28"/>
  <c r="H93" i="28"/>
  <c r="J102" i="28"/>
  <c r="B114" i="28"/>
  <c r="D129" i="28"/>
  <c r="F135" i="28"/>
  <c r="B20" i="22"/>
  <c r="K119" i="22"/>
  <c r="K101" i="22"/>
  <c r="E89" i="22"/>
  <c r="E143" i="22"/>
  <c r="G26" i="22"/>
  <c r="E110" i="22"/>
  <c r="B65" i="22"/>
  <c r="H92" i="22"/>
  <c r="F143" i="22"/>
  <c r="C71" i="28"/>
  <c r="K140" i="28"/>
  <c r="H86" i="28"/>
  <c r="F125" i="28"/>
  <c r="D44" i="28"/>
  <c r="J23" i="28"/>
  <c r="K89" i="28"/>
  <c r="K143" i="28"/>
  <c r="G47" i="28"/>
  <c r="D95" i="28"/>
  <c r="D134" i="28"/>
  <c r="J50" i="28"/>
  <c r="I65" i="28"/>
  <c r="I101" i="28"/>
  <c r="G140" i="28"/>
  <c r="C56" i="28"/>
  <c r="B71" i="28"/>
  <c r="B119" i="28"/>
  <c r="H140" i="28"/>
  <c r="D56" i="28"/>
  <c r="G95" i="28"/>
  <c r="E131" i="28"/>
  <c r="K47" i="28"/>
  <c r="H95" i="28"/>
  <c r="H134" i="28"/>
  <c r="D53" i="28"/>
  <c r="D68" i="28"/>
  <c r="J95" i="28"/>
  <c r="H131" i="28"/>
  <c r="D50" i="28"/>
  <c r="C65" i="28"/>
  <c r="I92" i="28"/>
  <c r="G143" i="28"/>
  <c r="C47" i="28"/>
  <c r="I26" i="28"/>
  <c r="H89" i="28"/>
  <c r="H143" i="28"/>
  <c r="D47" i="28"/>
  <c r="J26" i="28"/>
  <c r="I89" i="28"/>
  <c r="I143" i="28"/>
  <c r="E47" i="28"/>
  <c r="K26" i="28"/>
  <c r="C4" i="22"/>
  <c r="K4" i="22"/>
  <c r="I7" i="22"/>
  <c r="J4" i="28"/>
  <c r="B7" i="28"/>
  <c r="J7" i="28"/>
  <c r="H5" i="22"/>
  <c r="H21" i="22"/>
  <c r="H117" i="22"/>
  <c r="I29" i="22"/>
  <c r="D30" i="22"/>
  <c r="K33" i="22"/>
  <c r="H35" i="22"/>
  <c r="C36" i="22"/>
  <c r="B39" i="22"/>
  <c r="D41" i="22"/>
  <c r="D48" i="22"/>
  <c r="F56" i="22"/>
  <c r="J57" i="22"/>
  <c r="B8" i="28"/>
  <c r="D18" i="28"/>
  <c r="F27" i="28"/>
  <c r="H36" i="28"/>
  <c r="J45" i="28"/>
  <c r="B57" i="28"/>
  <c r="D66" i="28"/>
  <c r="F75" i="28"/>
  <c r="H84" i="28"/>
  <c r="J93" i="28"/>
  <c r="B117" i="28"/>
  <c r="D114" i="28"/>
  <c r="F129" i="28"/>
  <c r="H135" i="28"/>
  <c r="G4" i="22"/>
  <c r="B7" i="22"/>
  <c r="J7" i="22"/>
  <c r="K4" i="28"/>
  <c r="C7" i="28"/>
  <c r="K7" i="28"/>
  <c r="I5" i="22"/>
  <c r="J24" i="22"/>
  <c r="J120" i="22"/>
  <c r="J29" i="22"/>
  <c r="F30" i="22"/>
  <c r="D32" i="22"/>
  <c r="I35" i="22"/>
  <c r="D36" i="22"/>
  <c r="D38" i="22"/>
  <c r="H39" i="22"/>
  <c r="J41" i="22"/>
  <c r="B47" i="22"/>
  <c r="F48" i="22"/>
  <c r="H56" i="22"/>
  <c r="H8" i="28"/>
  <c r="J18" i="28"/>
  <c r="B30" i="28"/>
  <c r="D39" i="28"/>
  <c r="F48" i="28"/>
  <c r="H57" i="28"/>
  <c r="J66" i="28"/>
  <c r="B78" i="28"/>
  <c r="D87" i="28"/>
  <c r="F96" i="28"/>
  <c r="H117" i="28"/>
  <c r="J114" i="28"/>
  <c r="B144" i="28"/>
  <c r="D141" i="28"/>
  <c r="F26" i="22"/>
  <c r="I65" i="22"/>
  <c r="I95" i="22"/>
  <c r="I134" i="22"/>
  <c r="K110" i="28"/>
  <c r="F77" i="22"/>
  <c r="F71" i="22"/>
  <c r="B101" i="22"/>
  <c r="J134" i="22"/>
  <c r="C20" i="28"/>
  <c r="B95" i="28"/>
  <c r="B134" i="28"/>
  <c r="H50" i="28"/>
  <c r="G65" i="28"/>
  <c r="G101" i="28"/>
  <c r="E140" i="28"/>
  <c r="K53" i="28"/>
  <c r="J68" i="28"/>
  <c r="J116" i="28"/>
  <c r="H29" i="28"/>
  <c r="G11" i="28"/>
  <c r="C74" i="28"/>
  <c r="C107" i="28"/>
  <c r="K32" i="28"/>
  <c r="G14" i="28"/>
  <c r="F77" i="28"/>
  <c r="F113" i="28"/>
  <c r="B35" i="28"/>
  <c r="H14" i="28"/>
  <c r="C119" i="28"/>
  <c r="I140" i="28"/>
  <c r="E56" i="28"/>
  <c r="D71" i="28"/>
  <c r="D119" i="28"/>
  <c r="B32" i="28"/>
  <c r="K11" i="28"/>
  <c r="H74" i="28"/>
  <c r="D116" i="28"/>
  <c r="B29" i="28"/>
  <c r="H56" i="28"/>
  <c r="G71" i="28"/>
  <c r="C101" i="28"/>
  <c r="K134" i="28"/>
  <c r="G53" i="28"/>
  <c r="D65" i="28"/>
  <c r="D101" i="28"/>
  <c r="B140" i="28"/>
  <c r="H53" i="28"/>
  <c r="E65" i="28"/>
  <c r="E101" i="28"/>
  <c r="C140" i="28"/>
  <c r="F4" i="22"/>
  <c r="C7" i="22"/>
  <c r="K7" i="22"/>
  <c r="C4" i="28"/>
  <c r="D7" i="28"/>
  <c r="G59" i="28"/>
  <c r="K5" i="22"/>
  <c r="B60" i="22"/>
  <c r="F126" i="22"/>
  <c r="G30" i="22"/>
  <c r="E32" i="22"/>
  <c r="B33" i="22"/>
  <c r="J35" i="22"/>
  <c r="F36" i="22"/>
  <c r="F38" i="22"/>
  <c r="J39" i="22"/>
  <c r="B45" i="22"/>
  <c r="D47" i="22"/>
  <c r="D54" i="22"/>
  <c r="J8" i="28"/>
  <c r="B21" i="28"/>
  <c r="D30" i="28"/>
  <c r="F39" i="28"/>
  <c r="H48" i="28"/>
  <c r="J57" i="28"/>
  <c r="B69" i="28"/>
  <c r="D78" i="28"/>
  <c r="F87" i="28"/>
  <c r="H96" i="28"/>
  <c r="J117" i="28"/>
  <c r="B111" i="28"/>
  <c r="D144" i="28"/>
  <c r="F141" i="28"/>
  <c r="S110" i="22"/>
  <c r="T110" i="28"/>
  <c r="S95" i="28"/>
  <c r="R65" i="28"/>
  <c r="S56" i="28"/>
  <c r="M110" i="22"/>
  <c r="N59" i="22"/>
  <c r="Q47" i="28"/>
  <c r="N92" i="22"/>
  <c r="R113" i="28"/>
  <c r="N95" i="28"/>
  <c r="Q131" i="22"/>
  <c r="V83" i="22"/>
  <c r="O119" i="28"/>
  <c r="N77" i="28"/>
  <c r="Q53" i="28"/>
  <c r="P86" i="22"/>
  <c r="S92" i="22"/>
  <c r="Q62" i="28"/>
  <c r="T101" i="22"/>
  <c r="N131" i="28"/>
  <c r="O71" i="22"/>
  <c r="P110" i="28"/>
  <c r="S134" i="22"/>
  <c r="R95" i="22"/>
  <c r="U110" i="28"/>
  <c r="T86" i="28"/>
  <c r="S38" i="28"/>
  <c r="T74" i="22"/>
  <c r="Q89" i="22"/>
  <c r="T29" i="28"/>
  <c r="R32" i="28"/>
  <c r="U140" i="22"/>
  <c r="U110" i="22"/>
  <c r="Q134" i="28"/>
  <c r="N107" i="28"/>
  <c r="P125" i="22"/>
  <c r="O125" i="28"/>
  <c r="U77" i="22"/>
  <c r="V89" i="28"/>
  <c r="R29" i="28"/>
  <c r="N71" i="22"/>
  <c r="V71" i="22"/>
  <c r="T32" i="28"/>
  <c r="T62" i="28"/>
  <c r="V110" i="22"/>
  <c r="S125" i="22"/>
  <c r="R47" i="28"/>
  <c r="S89" i="28"/>
  <c r="V140" i="28"/>
  <c r="O68" i="28"/>
  <c r="P101" i="28"/>
  <c r="R101" i="28"/>
  <c r="N41" i="28"/>
  <c r="Q92" i="28"/>
  <c r="R83" i="22"/>
  <c r="P44" i="28"/>
  <c r="P74" i="28"/>
  <c r="V134" i="22"/>
  <c r="Q68" i="22"/>
  <c r="S71" i="28"/>
  <c r="V113" i="28"/>
  <c r="T68" i="22"/>
  <c r="T50" i="28"/>
  <c r="N131" i="22"/>
  <c r="M116" i="28"/>
  <c r="N95" i="22"/>
  <c r="V53" i="28"/>
  <c r="V83" i="28"/>
  <c r="O65" i="22"/>
  <c r="P86" i="28"/>
  <c r="R74" i="22"/>
  <c r="P134" i="22"/>
  <c r="S113" i="28"/>
  <c r="R62" i="22"/>
  <c r="R95" i="28"/>
  <c r="U125" i="22"/>
  <c r="M62" i="22"/>
  <c r="Q143" i="22"/>
  <c r="R71" i="28"/>
  <c r="X140" i="22"/>
  <c r="AE107" i="22"/>
  <c r="AD11" i="22"/>
  <c r="AC17" i="28"/>
  <c r="X17" i="22"/>
  <c r="AF140" i="22"/>
  <c r="AA62" i="22"/>
  <c r="Y140"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16" i="22"/>
  <c r="AB17" i="28"/>
  <c r="AC14" i="22"/>
  <c r="AD26" i="28"/>
  <c r="Z14" i="22"/>
  <c r="Z26" i="28"/>
  <c r="B12" i="22"/>
  <c r="F84" i="22"/>
  <c r="J129" i="22"/>
  <c r="D15" i="22"/>
  <c r="H87" i="22"/>
  <c r="B135" i="22"/>
  <c r="F18" i="22"/>
  <c r="J90" i="22"/>
  <c r="D141" i="22"/>
  <c r="Q86" i="28"/>
  <c r="R38" i="28"/>
  <c r="O86" i="22"/>
  <c r="S128" i="22"/>
  <c r="T77" i="28"/>
  <c r="M56" i="28"/>
  <c r="M125" i="22"/>
  <c r="M119" i="28"/>
  <c r="O98" i="22"/>
  <c r="V65" i="22"/>
  <c r="U113" i="22"/>
  <c r="U128" i="22"/>
  <c r="S98" i="28"/>
  <c r="Q83" i="22"/>
  <c r="T98" i="22"/>
  <c r="M95" i="28"/>
  <c r="Q38" i="28"/>
  <c r="N68" i="22"/>
  <c r="R128" i="28"/>
  <c r="T128" i="28"/>
  <c r="U89" i="28"/>
  <c r="P68" i="28"/>
  <c r="S134" i="28"/>
  <c r="R113" i="22"/>
  <c r="R110" i="22"/>
  <c r="U47" i="28"/>
  <c r="N83" i="22"/>
  <c r="Q131" i="28"/>
  <c r="M71" i="22"/>
  <c r="N98" i="22"/>
  <c r="Q119" i="28"/>
  <c r="T113" i="28"/>
  <c r="U65" i="22"/>
  <c r="R86" i="22"/>
  <c r="R26" i="28"/>
  <c r="N128" i="28"/>
  <c r="O116" i="28"/>
  <c r="R107" i="28"/>
  <c r="S62" i="22"/>
  <c r="S50" i="28"/>
  <c r="Y23" i="22"/>
  <c r="Z11" i="22"/>
  <c r="AD81" i="22"/>
  <c r="AF99" i="22"/>
  <c r="AA101" i="28"/>
  <c r="AG68" i="28"/>
  <c r="AB143" i="28"/>
  <c r="Z89" i="28"/>
  <c r="AG59" i="22"/>
  <c r="AE116" i="28"/>
  <c r="AE68" i="28"/>
  <c r="AF113" i="28"/>
  <c r="AF77" i="28"/>
  <c r="X128" i="28"/>
  <c r="AC92" i="28"/>
  <c r="Y128" i="22"/>
  <c r="Y80" i="22"/>
  <c r="AC125" i="22"/>
  <c r="AB89" i="22"/>
  <c r="AF134" i="22"/>
  <c r="AF35" i="28"/>
  <c r="AA101" i="22"/>
  <c r="Z65" i="22"/>
  <c r="AF119" i="22"/>
  <c r="AC71" i="22"/>
  <c r="Y125" i="22"/>
  <c r="X14" i="28"/>
  <c r="Y20" i="22"/>
  <c r="AG23" i="22"/>
  <c r="AD11" i="28"/>
  <c r="AE23" i="22"/>
  <c r="AC26" i="28"/>
  <c r="AF12" i="22"/>
  <c r="AE81" i="22"/>
  <c r="AG99" i="22"/>
  <c r="AF41" i="28"/>
  <c r="AE29" i="28"/>
  <c r="Y125" i="28"/>
  <c r="AC89" i="28"/>
  <c r="X119" i="28"/>
  <c r="AB77" i="28"/>
  <c r="AB128" i="28"/>
  <c r="AC98" i="28"/>
  <c r="Y68" i="28"/>
  <c r="AD125" i="28"/>
  <c r="AB86" i="28"/>
  <c r="AD128" i="22"/>
  <c r="AG101" i="28"/>
  <c r="AG65" i="28"/>
  <c r="Z107" i="28"/>
  <c r="X77" i="28"/>
  <c r="AF128" i="28"/>
  <c r="AE89" i="28"/>
  <c r="AG128" i="22"/>
  <c r="AA83" i="22"/>
  <c r="AA143" i="22"/>
  <c r="AD65" i="28"/>
  <c r="AC92" i="22"/>
  <c r="X47" i="28"/>
  <c r="Y116" i="22"/>
  <c r="Z68" i="22"/>
  <c r="Z110" i="22"/>
  <c r="AC74" i="22"/>
  <c r="AC131" i="22"/>
  <c r="AD23" i="28"/>
  <c r="Y26" i="22"/>
  <c r="AA26" i="22"/>
  <c r="AE20" i="22"/>
  <c r="AF17" i="22"/>
  <c r="AF23" i="22"/>
  <c r="AF81" i="22"/>
  <c r="X129" i="22"/>
  <c r="X41" i="28"/>
  <c r="AC56" i="28"/>
  <c r="AG140" i="28"/>
  <c r="AA110" i="28"/>
  <c r="AE86" i="28"/>
  <c r="AA128" i="22"/>
  <c r="Z116" i="28"/>
  <c r="AD74" i="28"/>
  <c r="Y134" i="28"/>
  <c r="AE95" i="28"/>
  <c r="AA65" i="28"/>
  <c r="AF110" i="28"/>
  <c r="AD83" i="28"/>
  <c r="Z59" i="28"/>
  <c r="AA98" i="28"/>
  <c r="Y65" i="28"/>
  <c r="AB119" i="28"/>
  <c r="Z74" i="28"/>
  <c r="AG143" i="28"/>
  <c r="AA83" i="28"/>
  <c r="Y128" i="28"/>
  <c r="AA86" i="22"/>
  <c r="Y131" i="22"/>
  <c r="X140" i="28"/>
  <c r="AB95" i="22"/>
  <c r="Z56" i="28"/>
  <c r="AG116" i="22"/>
  <c r="AB71" i="22"/>
  <c r="AD143" i="22"/>
  <c r="AE77" i="22"/>
  <c r="AA134" i="22"/>
  <c r="AF26" i="28"/>
  <c r="Z14" i="28"/>
  <c r="AB14" i="28"/>
  <c r="AG11" i="22"/>
  <c r="Y17" i="22"/>
  <c r="X17" i="28"/>
  <c r="AG81" i="22"/>
  <c r="Y129" i="22"/>
  <c r="X99" i="22"/>
  <c r="Z129" i="22"/>
  <c r="Y99" i="22"/>
  <c r="AA129" i="22"/>
  <c r="X81" i="22"/>
  <c r="Z99" i="22"/>
  <c r="AB129" i="22"/>
  <c r="AC23" i="28"/>
  <c r="X20" i="22"/>
  <c r="Z20" i="22"/>
  <c r="AE11" i="28"/>
  <c r="Y11" i="28"/>
  <c r="AA11" i="28"/>
  <c r="AE11" i="22"/>
  <c r="Y81" i="22"/>
  <c r="AA99" i="22"/>
  <c r="AC129" i="22"/>
  <c r="AE26" i="28"/>
  <c r="X26" i="22"/>
  <c r="Z26" i="22"/>
  <c r="AD20" i="22"/>
  <c r="AD23" i="22"/>
  <c r="Z17" i="22"/>
  <c r="AB23" i="22"/>
  <c r="Z81" i="22"/>
  <c r="AB99" i="22"/>
  <c r="AD129" i="22"/>
  <c r="X11" i="28"/>
  <c r="AC20" i="28"/>
  <c r="AA14" i="28"/>
  <c r="AB20" i="22"/>
  <c r="AF14" i="22"/>
  <c r="Z23" i="22"/>
  <c r="AA81" i="22"/>
  <c r="AC99" i="22"/>
  <c r="AE129" i="22"/>
  <c r="AB81" i="22"/>
  <c r="AD99" i="22"/>
  <c r="AF129" i="22"/>
  <c r="AC81" i="22"/>
  <c r="AE99" i="22"/>
  <c r="P119" i="22"/>
  <c r="P71" i="28"/>
  <c r="O134" i="28"/>
  <c r="M92" i="22"/>
  <c r="N62" i="28"/>
  <c r="S99" i="22"/>
  <c r="N113" i="28"/>
  <c r="R80" i="28"/>
  <c r="M131" i="22"/>
  <c r="N71" i="28"/>
  <c r="P92" i="22"/>
  <c r="Q92" i="22"/>
  <c r="P62" i="28"/>
  <c r="T116" i="22"/>
  <c r="V116" i="28"/>
  <c r="P134" i="28"/>
  <c r="S131" i="22"/>
  <c r="T35" i="28"/>
  <c r="M140" i="22"/>
  <c r="M98" i="22"/>
  <c r="Q35" i="28"/>
  <c r="M59" i="22"/>
  <c r="R71" i="22"/>
  <c r="T107" i="28"/>
  <c r="Q119" i="22"/>
  <c r="O53" i="28"/>
  <c r="M83" i="28"/>
  <c r="N116" i="22"/>
  <c r="R134" i="28"/>
  <c r="N68" i="28"/>
  <c r="U101" i="22"/>
  <c r="M131" i="28"/>
  <c r="U65" i="28"/>
  <c r="Q80" i="22"/>
  <c r="S101" i="28"/>
  <c r="V128" i="28"/>
  <c r="S35" i="28"/>
  <c r="O128" i="22"/>
  <c r="P50" i="28"/>
  <c r="P128" i="22"/>
  <c r="R81" i="22"/>
  <c r="T99" i="22"/>
  <c r="V129" i="22"/>
  <c r="V47" i="28"/>
  <c r="M119" i="22"/>
  <c r="M71" i="28"/>
  <c r="N128" i="22"/>
  <c r="U38" i="28"/>
  <c r="R53" i="28"/>
  <c r="Q81" i="22"/>
  <c r="T143" i="28"/>
  <c r="T101" i="28"/>
  <c r="O134" i="22"/>
  <c r="T80" i="28"/>
  <c r="V101" i="22"/>
  <c r="M116" i="22"/>
  <c r="V71" i="28"/>
  <c r="Q110" i="22"/>
  <c r="R110" i="28"/>
  <c r="V32" i="28"/>
  <c r="U62" i="28"/>
  <c r="U134" i="22"/>
  <c r="P47" i="28"/>
  <c r="P77" i="28"/>
  <c r="U92" i="22"/>
  <c r="S131" i="28"/>
  <c r="Q128" i="22"/>
  <c r="P68" i="22"/>
  <c r="R119" i="28"/>
  <c r="O116" i="22"/>
  <c r="M50" i="28"/>
  <c r="U77" i="28"/>
  <c r="V98" i="22"/>
  <c r="P131" i="28"/>
  <c r="S98" i="22"/>
  <c r="U125" i="28"/>
  <c r="S62" i="28"/>
  <c r="S65" i="22"/>
  <c r="Q98" i="28"/>
  <c r="N113" i="22"/>
  <c r="Q32" i="28"/>
  <c r="S143" i="22"/>
  <c r="T38" i="28"/>
  <c r="T59" i="28"/>
  <c r="S81" i="22"/>
  <c r="U99" i="22"/>
  <c r="O86" i="28"/>
  <c r="U116" i="28"/>
  <c r="U129" i="22"/>
  <c r="R50" i="28"/>
  <c r="P113" i="28"/>
  <c r="Q140" i="22"/>
  <c r="P92" i="28"/>
  <c r="S113" i="22"/>
  <c r="O71" i="28"/>
  <c r="T113" i="22"/>
  <c r="R83" i="28"/>
  <c r="N134" i="28"/>
  <c r="P74" i="22"/>
  <c r="Q74" i="28"/>
  <c r="T86" i="22"/>
  <c r="R98" i="28"/>
  <c r="Q86" i="22"/>
  <c r="Q143" i="28"/>
  <c r="U59" i="28"/>
  <c r="N65" i="22"/>
  <c r="T92" i="28"/>
  <c r="M101" i="22"/>
  <c r="U44" i="28"/>
  <c r="S74" i="28"/>
  <c r="T95" i="22"/>
  <c r="N143" i="28"/>
  <c r="T128" i="22"/>
  <c r="Q95" i="22"/>
  <c r="S110" i="28"/>
  <c r="U86" i="28"/>
  <c r="U119" i="22"/>
  <c r="U131" i="28"/>
  <c r="O110" i="22"/>
  <c r="V134" i="28"/>
  <c r="T98" i="28"/>
  <c r="N26" i="22"/>
  <c r="T81" i="22"/>
  <c r="V99" i="22"/>
  <c r="R89" i="28"/>
  <c r="U95" i="22"/>
  <c r="S41" i="28"/>
  <c r="Q71" i="28"/>
  <c r="V80" i="22"/>
  <c r="V110" i="28"/>
  <c r="P128" i="28"/>
  <c r="S80" i="22"/>
  <c r="Q113" i="28"/>
  <c r="S128" i="28"/>
  <c r="Q80" i="28"/>
  <c r="S116" i="22"/>
  <c r="Q101" i="28"/>
  <c r="V107" i="22"/>
  <c r="V107" i="28"/>
  <c r="T47" i="28"/>
  <c r="S77" i="28"/>
  <c r="Q17" i="22"/>
  <c r="U81" i="22"/>
  <c r="M129" i="22"/>
  <c r="O107" i="28"/>
  <c r="P59" i="28"/>
  <c r="U53" i="28"/>
  <c r="S65" i="28"/>
  <c r="Q101" i="22"/>
  <c r="O98" i="28"/>
  <c r="T119" i="22"/>
  <c r="T119" i="28"/>
  <c r="U98" i="28"/>
  <c r="S14" i="22"/>
  <c r="V81" i="22"/>
  <c r="N129" i="22"/>
  <c r="V14" i="22"/>
  <c r="M99" i="22"/>
  <c r="O129" i="22"/>
  <c r="N99" i="22"/>
  <c r="P129" i="22"/>
  <c r="N110" i="22"/>
  <c r="U92" i="28"/>
  <c r="T107" i="22"/>
  <c r="P35" i="28"/>
  <c r="N65" i="28"/>
  <c r="M83" i="22"/>
  <c r="O143" i="28"/>
  <c r="O128" i="28"/>
  <c r="V62" i="22"/>
  <c r="R92" i="28"/>
  <c r="N59" i="28"/>
  <c r="O92" i="28"/>
  <c r="P113" i="22"/>
  <c r="U35" i="28"/>
  <c r="U59" i="22"/>
  <c r="O80" i="22"/>
  <c r="S86" i="28"/>
  <c r="N80" i="22"/>
  <c r="N98" i="28"/>
  <c r="S77" i="22"/>
  <c r="M23" i="28"/>
  <c r="M81" i="22"/>
  <c r="O99" i="22"/>
  <c r="Q129" i="22"/>
  <c r="M107" i="22"/>
  <c r="Q110" i="28"/>
  <c r="M128" i="22"/>
  <c r="U71" i="22"/>
  <c r="Q83" i="28"/>
  <c r="T71" i="22"/>
  <c r="T89" i="28"/>
  <c r="U98" i="22"/>
  <c r="O17" i="28"/>
  <c r="N81" i="22"/>
  <c r="P99" i="22"/>
  <c r="R129" i="22"/>
  <c r="Q77" i="28"/>
  <c r="Q98" i="22"/>
  <c r="O113" i="28"/>
  <c r="Q59" i="28"/>
  <c r="O80" i="28"/>
  <c r="P65" i="22"/>
  <c r="N80" i="28"/>
  <c r="O81" i="22"/>
  <c r="Q99" i="22"/>
  <c r="S129" i="22"/>
  <c r="Q116" i="22"/>
  <c r="M47" i="28"/>
  <c r="M80" i="28"/>
  <c r="V77" i="22"/>
  <c r="T134" i="28"/>
  <c r="R128" i="22"/>
  <c r="M101" i="28"/>
  <c r="R107" i="22"/>
  <c r="P56" i="28"/>
  <c r="R74" i="28"/>
  <c r="O107" i="22"/>
  <c r="S47" i="28"/>
  <c r="O74" i="28"/>
  <c r="O95" i="22"/>
  <c r="M107" i="28"/>
  <c r="U128" i="28"/>
  <c r="M44" i="28"/>
  <c r="O62" i="28"/>
  <c r="R68" i="28"/>
  <c r="P81" i="22"/>
  <c r="R99" i="22"/>
  <c r="B59" i="22"/>
  <c r="D80" i="22"/>
  <c r="F98" i="22"/>
  <c r="H128" i="22"/>
  <c r="H59" i="28"/>
  <c r="J80" i="28"/>
  <c r="B128" i="28"/>
  <c r="C12" i="22"/>
  <c r="E15" i="22"/>
  <c r="G18" i="22"/>
  <c r="I21" i="22"/>
  <c r="K24" i="22"/>
  <c r="C60" i="22"/>
  <c r="E63" i="22"/>
  <c r="G66" i="22"/>
  <c r="I69" i="22"/>
  <c r="K72" i="22"/>
  <c r="C78" i="22"/>
  <c r="E81" i="22"/>
  <c r="G84" i="22"/>
  <c r="I87" i="22"/>
  <c r="K90" i="22"/>
  <c r="C96" i="22"/>
  <c r="E99" i="22"/>
  <c r="G102" i="22"/>
  <c r="I117" i="22"/>
  <c r="K120" i="22"/>
  <c r="C114" i="22"/>
  <c r="E111" i="22"/>
  <c r="G126" i="22"/>
  <c r="I144" i="22"/>
  <c r="K129" i="22"/>
  <c r="C135" i="22"/>
  <c r="E141" i="22"/>
  <c r="C59" i="22"/>
  <c r="E80" i="22"/>
  <c r="G98" i="22"/>
  <c r="I128" i="22"/>
  <c r="I59" i="28"/>
  <c r="K80" i="28"/>
  <c r="C128" i="28"/>
  <c r="D12" i="22"/>
  <c r="F15" i="22"/>
  <c r="H18" i="22"/>
  <c r="J21" i="22"/>
  <c r="B27" i="22"/>
  <c r="D60" i="22"/>
  <c r="F63" i="22"/>
  <c r="H66" i="22"/>
  <c r="J69" i="22"/>
  <c r="B75" i="22"/>
  <c r="D78" i="22"/>
  <c r="F81" i="22"/>
  <c r="H84" i="22"/>
  <c r="J87" i="22"/>
  <c r="B93" i="22"/>
  <c r="D96" i="22"/>
  <c r="F99" i="22"/>
  <c r="H102" i="22"/>
  <c r="J117" i="22"/>
  <c r="B108" i="22"/>
  <c r="D114" i="22"/>
  <c r="F111" i="22"/>
  <c r="H126" i="22"/>
  <c r="J144" i="22"/>
  <c r="B132" i="22"/>
  <c r="D135" i="22"/>
  <c r="F141" i="22"/>
  <c r="D59" i="22"/>
  <c r="F80" i="22"/>
  <c r="H98" i="22"/>
  <c r="J128" i="22"/>
  <c r="J59" i="28"/>
  <c r="B98" i="28"/>
  <c r="D128" i="28"/>
  <c r="E12" i="22"/>
  <c r="G15" i="22"/>
  <c r="I18" i="22"/>
  <c r="K21" i="22"/>
  <c r="C27" i="22"/>
  <c r="E60" i="22"/>
  <c r="G63" i="22"/>
  <c r="I66" i="22"/>
  <c r="K69" i="22"/>
  <c r="C75" i="22"/>
  <c r="E78" i="22"/>
  <c r="G81" i="22"/>
  <c r="I84" i="22"/>
  <c r="K87" i="22"/>
  <c r="C93" i="22"/>
  <c r="E96" i="22"/>
  <c r="G99" i="22"/>
  <c r="I102" i="22"/>
  <c r="K117" i="22"/>
  <c r="C108" i="22"/>
  <c r="E114" i="22"/>
  <c r="G111" i="22"/>
  <c r="I126" i="22"/>
  <c r="K144" i="22"/>
  <c r="C132" i="22"/>
  <c r="E135" i="22"/>
  <c r="G141" i="22"/>
  <c r="E59" i="22"/>
  <c r="G80" i="22"/>
  <c r="I98" i="22"/>
  <c r="K128" i="22"/>
  <c r="K59" i="28"/>
  <c r="C98" i="28"/>
  <c r="E128" i="28"/>
  <c r="F12" i="22"/>
  <c r="H15" i="22"/>
  <c r="J18" i="22"/>
  <c r="B24" i="22"/>
  <c r="D27" i="22"/>
  <c r="F60" i="22"/>
  <c r="H63" i="22"/>
  <c r="J66" i="22"/>
  <c r="B72" i="22"/>
  <c r="D75" i="22"/>
  <c r="F78" i="22"/>
  <c r="H81" i="22"/>
  <c r="J84" i="22"/>
  <c r="B90" i="22"/>
  <c r="D93" i="22"/>
  <c r="F96" i="22"/>
  <c r="H99" i="22"/>
  <c r="J102" i="22"/>
  <c r="B120" i="22"/>
  <c r="D108" i="22"/>
  <c r="F114" i="22"/>
  <c r="H111" i="22"/>
  <c r="J126" i="22"/>
  <c r="B129" i="22"/>
  <c r="D132" i="22"/>
  <c r="F135" i="22"/>
  <c r="H141" i="22"/>
  <c r="F59" i="22"/>
  <c r="H80" i="22"/>
  <c r="J98" i="22"/>
  <c r="B80" i="28"/>
  <c r="D98" i="28"/>
  <c r="F128" i="28"/>
  <c r="G12" i="22"/>
  <c r="I15" i="22"/>
  <c r="K18" i="22"/>
  <c r="C24" i="22"/>
  <c r="E27" i="22"/>
  <c r="G60" i="22"/>
  <c r="I63" i="22"/>
  <c r="K66" i="22"/>
  <c r="C72" i="22"/>
  <c r="E75" i="22"/>
  <c r="G78" i="22"/>
  <c r="I81" i="22"/>
  <c r="K84" i="22"/>
  <c r="C90" i="22"/>
  <c r="E93" i="22"/>
  <c r="G96" i="22"/>
  <c r="I99" i="22"/>
  <c r="K102" i="22"/>
  <c r="C120" i="22"/>
  <c r="E108" i="22"/>
  <c r="G114" i="22"/>
  <c r="I111" i="22"/>
  <c r="K126" i="22"/>
  <c r="C129" i="22"/>
  <c r="E132" i="22"/>
  <c r="G135" i="22"/>
  <c r="I141" i="22"/>
  <c r="G59" i="22"/>
  <c r="I80" i="22"/>
  <c r="K98" i="22"/>
  <c r="C80" i="28"/>
  <c r="E98" i="28"/>
  <c r="G128" i="28"/>
  <c r="H12" i="22"/>
  <c r="J15" i="22"/>
  <c r="B21" i="22"/>
  <c r="D24" i="22"/>
  <c r="F27" i="22"/>
  <c r="H60" i="22"/>
  <c r="J63" i="22"/>
  <c r="B69" i="22"/>
  <c r="D72" i="22"/>
  <c r="F75" i="22"/>
  <c r="H78" i="22"/>
  <c r="J81" i="22"/>
  <c r="B87" i="22"/>
  <c r="D90" i="22"/>
  <c r="F93" i="22"/>
  <c r="H96" i="22"/>
  <c r="J99" i="22"/>
  <c r="B117" i="22"/>
  <c r="D120" i="22"/>
  <c r="F108" i="22"/>
  <c r="H114" i="22"/>
  <c r="J111" i="22"/>
  <c r="B144" i="22"/>
  <c r="D129" i="22"/>
  <c r="F132" i="22"/>
  <c r="H135" i="22"/>
  <c r="J141" i="22"/>
  <c r="H59" i="22"/>
  <c r="J80" i="22"/>
  <c r="B128" i="22"/>
  <c r="B59" i="28"/>
  <c r="D80" i="28"/>
  <c r="F98" i="28"/>
  <c r="H128" i="28"/>
  <c r="I12" i="22"/>
  <c r="K15" i="22"/>
  <c r="C21" i="22"/>
  <c r="E24" i="22"/>
  <c r="G27" i="22"/>
  <c r="I60" i="22"/>
  <c r="K63" i="22"/>
  <c r="C69" i="22"/>
  <c r="E72" i="22"/>
  <c r="G75" i="22"/>
  <c r="I78" i="22"/>
  <c r="K81" i="22"/>
  <c r="C87" i="22"/>
  <c r="E90" i="22"/>
  <c r="G93" i="22"/>
  <c r="I96" i="22"/>
  <c r="K99" i="22"/>
  <c r="C117" i="22"/>
  <c r="E120" i="22"/>
  <c r="G108" i="22"/>
  <c r="I114" i="22"/>
  <c r="K111" i="22"/>
  <c r="C144" i="22"/>
  <c r="E129" i="22"/>
  <c r="G132" i="22"/>
  <c r="I135" i="22"/>
  <c r="K141" i="22"/>
  <c r="I59" i="22"/>
  <c r="K80" i="22"/>
  <c r="C128" i="22"/>
  <c r="C59" i="28"/>
  <c r="E80" i="28"/>
  <c r="G98" i="28"/>
  <c r="I128" i="28"/>
  <c r="J12" i="22"/>
  <c r="B18" i="22"/>
  <c r="D21" i="22"/>
  <c r="F24" i="22"/>
  <c r="H27" i="22"/>
  <c r="J60" i="22"/>
  <c r="B66" i="22"/>
  <c r="D69" i="22"/>
  <c r="F72" i="22"/>
  <c r="H75" i="22"/>
  <c r="J78" i="22"/>
  <c r="B84" i="22"/>
  <c r="D87" i="22"/>
  <c r="F90" i="22"/>
  <c r="H93" i="22"/>
  <c r="J96" i="22"/>
  <c r="B102" i="22"/>
  <c r="D117" i="22"/>
  <c r="F120" i="22"/>
  <c r="H108" i="22"/>
  <c r="J114" i="22"/>
  <c r="B126" i="22"/>
  <c r="D144" i="22"/>
  <c r="F129" i="22"/>
  <c r="H132" i="22"/>
  <c r="J135" i="22"/>
  <c r="J59" i="22"/>
  <c r="B98" i="22"/>
  <c r="D128" i="22"/>
  <c r="D59" i="28"/>
  <c r="F80" i="28"/>
  <c r="H98" i="28"/>
  <c r="J128" i="28"/>
  <c r="K12" i="22"/>
  <c r="C18" i="22"/>
  <c r="E21" i="22"/>
  <c r="G24" i="22"/>
  <c r="I27" i="22"/>
  <c r="K60" i="22"/>
  <c r="C66" i="22"/>
  <c r="E69" i="22"/>
  <c r="G72" i="22"/>
  <c r="I75" i="22"/>
  <c r="K78" i="22"/>
  <c r="C84" i="22"/>
  <c r="E87" i="22"/>
  <c r="G90" i="22"/>
  <c r="I93" i="22"/>
  <c r="K96" i="22"/>
  <c r="C102" i="22"/>
  <c r="E117" i="22"/>
  <c r="G120" i="22"/>
  <c r="I108" i="22"/>
  <c r="K114" i="22"/>
  <c r="C126" i="22"/>
  <c r="E144" i="22"/>
  <c r="G129" i="22"/>
  <c r="I132" i="22"/>
  <c r="K135" i="22"/>
  <c r="K59" i="22"/>
  <c r="C98" i="22"/>
  <c r="E128" i="22"/>
  <c r="E59" i="28"/>
  <c r="G80" i="28"/>
  <c r="I98" i="28"/>
  <c r="K128" i="28"/>
  <c r="B15" i="22"/>
  <c r="D18" i="22"/>
  <c r="F21" i="22"/>
  <c r="H24" i="22"/>
  <c r="J27" i="22"/>
  <c r="B63" i="22"/>
  <c r="D66" i="22"/>
  <c r="F69" i="22"/>
  <c r="H72" i="22"/>
  <c r="J75" i="22"/>
  <c r="B81" i="22"/>
  <c r="D84" i="22"/>
  <c r="F87" i="22"/>
  <c r="H90" i="22"/>
  <c r="J93" i="22"/>
  <c r="B99" i="22"/>
  <c r="D102" i="22"/>
  <c r="F117" i="22"/>
  <c r="H120" i="22"/>
  <c r="J108" i="22"/>
  <c r="B111" i="22"/>
  <c r="D126" i="22"/>
  <c r="F144" i="22"/>
  <c r="H129" i="22"/>
  <c r="J132" i="22"/>
  <c r="B141" i="22"/>
  <c r="B80" i="22"/>
  <c r="D98" i="22"/>
  <c r="F128" i="22"/>
  <c r="F59" i="28"/>
  <c r="H80" i="28"/>
  <c r="J98" i="28"/>
  <c r="C15" i="22"/>
  <c r="E18" i="22"/>
  <c r="G21" i="22"/>
  <c r="I24" i="22"/>
  <c r="K27" i="22"/>
  <c r="C63" i="22"/>
  <c r="E66" i="22"/>
  <c r="G69" i="22"/>
  <c r="I72" i="22"/>
  <c r="K75" i="22"/>
  <c r="C81" i="22"/>
  <c r="E84" i="22"/>
  <c r="G87" i="22"/>
  <c r="I90" i="22"/>
  <c r="K93" i="22"/>
  <c r="C99" i="22"/>
  <c r="E102" i="22"/>
  <c r="G117" i="22"/>
  <c r="I120" i="22"/>
  <c r="K108" i="22"/>
  <c r="C111" i="22"/>
  <c r="E126" i="22"/>
  <c r="G144" i="22"/>
  <c r="I129" i="22"/>
  <c r="K132" i="22"/>
  <c r="C141" i="22"/>
  <c r="Y86" i="28"/>
  <c r="AB59" i="22"/>
  <c r="AG62" i="22"/>
  <c r="Y101" i="22"/>
  <c r="AE134" i="22"/>
  <c r="X71" i="22"/>
  <c r="AF116" i="22"/>
  <c r="AA77" i="22"/>
  <c r="AC107" i="22"/>
  <c r="X86" i="28"/>
  <c r="AB113" i="22"/>
  <c r="AB29" i="28"/>
  <c r="AE83" i="22"/>
  <c r="AA110" i="22"/>
  <c r="X11" i="22"/>
  <c r="AA17" i="28"/>
  <c r="AF23" i="28"/>
  <c r="AE17" i="22"/>
  <c r="AB14" i="22"/>
  <c r="AC26" i="22"/>
  <c r="AG17" i="28"/>
  <c r="AB26" i="28"/>
  <c r="AE26" i="22"/>
  <c r="AB17" i="22"/>
  <c r="AB66" i="22"/>
  <c r="AD69" i="22"/>
  <c r="Y107" i="28"/>
  <c r="AG68" i="22"/>
  <c r="AE116" i="22"/>
  <c r="Z77" i="22"/>
  <c r="AB107" i="22"/>
  <c r="AC83" i="22"/>
  <c r="Y110" i="22"/>
  <c r="X38" i="28"/>
  <c r="AD86" i="22"/>
  <c r="X125" i="22"/>
  <c r="AF47" i="28"/>
  <c r="AG89" i="22"/>
  <c r="AG125" i="22"/>
  <c r="Z17" i="28"/>
  <c r="AE23" i="28"/>
  <c r="AD17" i="22"/>
  <c r="AA14" i="22"/>
  <c r="AB26" i="22"/>
  <c r="AF17" i="28"/>
  <c r="AA26" i="28"/>
  <c r="AD26" i="22"/>
  <c r="AA17" i="22"/>
  <c r="AC11" i="22"/>
  <c r="AF72" i="22"/>
  <c r="AB84" i="22"/>
  <c r="AF92" i="28"/>
  <c r="Z65" i="28"/>
  <c r="AC125" i="28"/>
  <c r="AG89" i="28"/>
  <c r="AA62" i="28"/>
  <c r="X113" i="28"/>
  <c r="AB83" i="28"/>
  <c r="AA119" i="28"/>
  <c r="AE77" i="28"/>
  <c r="AC59" i="28"/>
  <c r="Y74" i="22"/>
  <c r="AC119" i="22"/>
  <c r="Z113" i="22"/>
  <c r="AD140" i="28"/>
  <c r="AC86" i="22"/>
  <c r="AG110" i="22"/>
  <c r="Z47" i="28"/>
  <c r="AF89" i="22"/>
  <c r="AF125" i="22"/>
  <c r="AF92" i="22"/>
  <c r="AE143" i="22"/>
  <c r="Y17" i="28"/>
  <c r="AB20" i="28"/>
  <c r="AG26" i="28"/>
  <c r="AG20" i="22"/>
  <c r="AA20" i="22"/>
  <c r="AC14" i="28"/>
  <c r="X23" i="28"/>
  <c r="Z11" i="28"/>
  <c r="AF20" i="22"/>
  <c r="AA23" i="22"/>
  <c r="X78" i="22"/>
  <c r="AD87" i="22"/>
  <c r="Z102" i="22"/>
  <c r="AB11" i="22"/>
  <c r="AF90" i="22"/>
  <c r="AB117" i="22"/>
  <c r="AD120" i="22"/>
  <c r="AF108" i="22"/>
  <c r="AG141" i="22"/>
  <c r="AE96" i="22"/>
  <c r="AC27" i="22"/>
  <c r="AA24" i="22"/>
  <c r="Y21" i="22"/>
  <c r="AG15" i="22"/>
  <c r="AE12" i="22"/>
  <c r="AG135" i="22"/>
  <c r="AE132" i="22"/>
  <c r="AC144" i="22"/>
  <c r="Y126" i="22"/>
  <c r="AG114" i="22"/>
  <c r="AE108" i="22"/>
  <c r="AC120" i="22"/>
  <c r="AA117" i="22"/>
  <c r="Y102" i="22"/>
  <c r="AG93" i="22"/>
  <c r="AE90" i="22"/>
  <c r="AC87" i="22"/>
  <c r="AA84" i="22"/>
  <c r="AG75" i="22"/>
  <c r="AE72" i="22"/>
  <c r="AC69" i="22"/>
  <c r="AA66" i="22"/>
  <c r="Y63" i="22"/>
  <c r="AF141" i="22"/>
  <c r="AD96" i="22"/>
  <c r="AB27" i="22"/>
  <c r="Z24" i="22"/>
  <c r="X21" i="22"/>
  <c r="AF15" i="22"/>
  <c r="AD12" i="22"/>
  <c r="AF135" i="22"/>
  <c r="AD132" i="22"/>
  <c r="AB144" i="22"/>
  <c r="X126" i="22"/>
  <c r="AF114" i="22"/>
  <c r="AD108" i="22"/>
  <c r="AB120" i="22"/>
  <c r="Z117" i="22"/>
  <c r="X102" i="22"/>
  <c r="AF93" i="22"/>
  <c r="AD90" i="22"/>
  <c r="AB87" i="22"/>
  <c r="Z84" i="22"/>
  <c r="AF75" i="22"/>
  <c r="AD72" i="22"/>
  <c r="AB69" i="22"/>
  <c r="Z66" i="22"/>
  <c r="X63" i="22"/>
  <c r="AE141" i="22"/>
  <c r="AC96" i="22"/>
  <c r="AA27" i="22"/>
  <c r="Y24" i="22"/>
  <c r="AG18" i="22"/>
  <c r="AE15" i="22"/>
  <c r="AC12" i="22"/>
  <c r="AE135" i="22"/>
  <c r="AC132" i="22"/>
  <c r="AA144" i="22"/>
  <c r="AG111" i="22"/>
  <c r="AE114" i="22"/>
  <c r="AC108" i="22"/>
  <c r="AA120" i="22"/>
  <c r="Y117" i="22"/>
  <c r="AE93" i="22"/>
  <c r="AC90" i="22"/>
  <c r="AA87" i="22"/>
  <c r="Y84" i="22"/>
  <c r="AG78" i="22"/>
  <c r="AE75" i="22"/>
  <c r="AC72" i="22"/>
  <c r="AA69" i="22"/>
  <c r="Y66" i="22"/>
  <c r="AG60" i="22"/>
  <c r="AD141" i="22"/>
  <c r="AB96" i="22"/>
  <c r="Z27" i="22"/>
  <c r="X24" i="22"/>
  <c r="AF18" i="22"/>
  <c r="AD15" i="22"/>
  <c r="AB12" i="22"/>
  <c r="AD135" i="22"/>
  <c r="AB132" i="22"/>
  <c r="Z144" i="22"/>
  <c r="AF111" i="22"/>
  <c r="AD114" i="22"/>
  <c r="AB108" i="22"/>
  <c r="Z120" i="22"/>
  <c r="X117" i="22"/>
  <c r="AD93" i="22"/>
  <c r="AB90" i="22"/>
  <c r="Z87" i="22"/>
  <c r="X84" i="22"/>
  <c r="AF78" i="22"/>
  <c r="AD75" i="22"/>
  <c r="AB72" i="22"/>
  <c r="Z69" i="22"/>
  <c r="X66" i="22"/>
  <c r="AF60" i="22"/>
  <c r="AC141" i="22"/>
  <c r="AA96" i="22"/>
  <c r="Y27" i="22"/>
  <c r="AG21" i="22"/>
  <c r="AE18" i="22"/>
  <c r="AC15" i="22"/>
  <c r="AA12" i="22"/>
  <c r="AC135" i="22"/>
  <c r="AA132" i="22"/>
  <c r="Y144" i="22"/>
  <c r="AG126" i="22"/>
  <c r="AE111" i="22"/>
  <c r="AC114" i="22"/>
  <c r="AA108" i="22"/>
  <c r="Y120" i="22"/>
  <c r="AG102" i="22"/>
  <c r="AC93" i="22"/>
  <c r="AA90" i="22"/>
  <c r="Y87" i="22"/>
  <c r="AE78" i="22"/>
  <c r="AC75" i="22"/>
  <c r="AA72" i="22"/>
  <c r="Y69" i="22"/>
  <c r="AG63" i="22"/>
  <c r="AE60" i="22"/>
  <c r="AB141" i="22"/>
  <c r="Z96" i="22"/>
  <c r="X27" i="22"/>
  <c r="AF21" i="22"/>
  <c r="AD18" i="22"/>
  <c r="AB15" i="22"/>
  <c r="Z12" i="22"/>
  <c r="AB135" i="22"/>
  <c r="Z132" i="22"/>
  <c r="X144" i="22"/>
  <c r="AF126" i="22"/>
  <c r="AD111" i="22"/>
  <c r="AB114" i="22"/>
  <c r="Z108" i="22"/>
  <c r="X120" i="22"/>
  <c r="AF102" i="22"/>
  <c r="AB93" i="22"/>
  <c r="Z90" i="22"/>
  <c r="X87" i="22"/>
  <c r="AD78" i="22"/>
  <c r="AB75" i="22"/>
  <c r="Z72" i="22"/>
  <c r="X69" i="22"/>
  <c r="AF63" i="22"/>
  <c r="AD60" i="22"/>
  <c r="AA141" i="22"/>
  <c r="Y96" i="22"/>
  <c r="AG24" i="22"/>
  <c r="AE21" i="22"/>
  <c r="AC18" i="22"/>
  <c r="AA15" i="22"/>
  <c r="Y12" i="22"/>
  <c r="AA135" i="22"/>
  <c r="Y132" i="22"/>
  <c r="AE126" i="22"/>
  <c r="AC111" i="22"/>
  <c r="AA114" i="22"/>
  <c r="Y108" i="22"/>
  <c r="AG117" i="22"/>
  <c r="AE102" i="22"/>
  <c r="AA93" i="22"/>
  <c r="Y90" i="22"/>
  <c r="AG84" i="22"/>
  <c r="AC78" i="22"/>
  <c r="AA75" i="22"/>
  <c r="Y72" i="22"/>
  <c r="AG66" i="22"/>
  <c r="AE63" i="22"/>
  <c r="AC60" i="22"/>
  <c r="Z141" i="22"/>
  <c r="X96" i="22"/>
  <c r="AF24" i="22"/>
  <c r="AD21" i="22"/>
  <c r="AB18" i="22"/>
  <c r="Z15" i="22"/>
  <c r="X12" i="22"/>
  <c r="Z135" i="22"/>
  <c r="X132" i="22"/>
  <c r="AD126" i="22"/>
  <c r="AB111" i="22"/>
  <c r="Z114" i="22"/>
  <c r="X108" i="22"/>
  <c r="AF117" i="22"/>
  <c r="AD102" i="22"/>
  <c r="Z93" i="22"/>
  <c r="X90" i="22"/>
  <c r="AF84" i="22"/>
  <c r="AB78" i="22"/>
  <c r="Z75" i="22"/>
  <c r="X72" i="22"/>
  <c r="AF66" i="22"/>
  <c r="AD63" i="22"/>
  <c r="AB60" i="22"/>
  <c r="Y141" i="22"/>
  <c r="AG27" i="22"/>
  <c r="AE24" i="22"/>
  <c r="AC21" i="22"/>
  <c r="AA18" i="22"/>
  <c r="Y15" i="22"/>
  <c r="Y135" i="22"/>
  <c r="AG144" i="22"/>
  <c r="AC126" i="22"/>
  <c r="AA111" i="22"/>
  <c r="Y114" i="22"/>
  <c r="AG120" i="22"/>
  <c r="AE117" i="22"/>
  <c r="AC102" i="22"/>
  <c r="Y93" i="22"/>
  <c r="AG87" i="22"/>
  <c r="AE84" i="22"/>
  <c r="AA78" i="22"/>
  <c r="Y75" i="22"/>
  <c r="AG69" i="22"/>
  <c r="AE66" i="22"/>
  <c r="AC63" i="22"/>
  <c r="AA60" i="22"/>
  <c r="X141" i="22"/>
  <c r="AF27" i="22"/>
  <c r="AD24" i="22"/>
  <c r="AB21" i="22"/>
  <c r="Z18" i="22"/>
  <c r="X15" i="22"/>
  <c r="X135" i="22"/>
  <c r="AF144" i="22"/>
  <c r="AB126" i="22"/>
  <c r="Z111" i="22"/>
  <c r="X114" i="22"/>
  <c r="AF120" i="22"/>
  <c r="AD117" i="22"/>
  <c r="AB102" i="22"/>
  <c r="X93" i="22"/>
  <c r="AF87" i="22"/>
  <c r="AD84" i="22"/>
  <c r="Z78" i="22"/>
  <c r="X75" i="22"/>
  <c r="AF69" i="22"/>
  <c r="AD66" i="22"/>
  <c r="AB63" i="22"/>
  <c r="Z60" i="22"/>
  <c r="AG96" i="22"/>
  <c r="AE27" i="22"/>
  <c r="AC24" i="22"/>
  <c r="AA21" i="22"/>
  <c r="Y18" i="22"/>
  <c r="AG12" i="22"/>
  <c r="AG132" i="22"/>
  <c r="AE144" i="22"/>
  <c r="AA126" i="22"/>
  <c r="Y111" i="22"/>
  <c r="AG108" i="22"/>
  <c r="AE120" i="22"/>
  <c r="AC117" i="22"/>
  <c r="AA102" i="22"/>
  <c r="AG90" i="22"/>
  <c r="AE87" i="22"/>
  <c r="AC84" i="22"/>
  <c r="Y78" i="22"/>
  <c r="AG72" i="22"/>
  <c r="AE69" i="22"/>
  <c r="AC66" i="22"/>
  <c r="AA63" i="22"/>
  <c r="Y60" i="22"/>
  <c r="X111" i="22"/>
  <c r="AD144" i="22"/>
  <c r="X18" i="22"/>
  <c r="Z126" i="22"/>
  <c r="AF132" i="22"/>
  <c r="Z21" i="22"/>
  <c r="X23" i="22"/>
  <c r="AF14" i="28"/>
  <c r="AA23" i="28"/>
  <c r="AC11" i="28"/>
  <c r="AB24" i="22"/>
  <c r="X60" i="22"/>
  <c r="AD27" i="22"/>
  <c r="AG83" i="28"/>
  <c r="AD59" i="22"/>
  <c r="AF119" i="28"/>
  <c r="X59" i="28"/>
  <c r="AG116" i="28"/>
  <c r="AA77" i="28"/>
  <c r="AG59" i="28"/>
  <c r="X116" i="28"/>
  <c r="AB74" i="28"/>
  <c r="AE134" i="28"/>
  <c r="Y101" i="28"/>
  <c r="AC71" i="28"/>
  <c r="Z143" i="28"/>
  <c r="AD92" i="28"/>
  <c r="X65" i="28"/>
  <c r="AC110" i="28"/>
  <c r="AG86" i="28"/>
  <c r="AG131" i="22"/>
  <c r="X68" i="22"/>
  <c r="X116" i="22"/>
  <c r="AD140" i="22"/>
  <c r="AA74" i="22"/>
  <c r="AE119" i="22"/>
  <c r="AB77" i="22"/>
  <c r="AD107" i="22"/>
  <c r="AC113" i="22"/>
  <c r="AC23" i="22"/>
  <c r="Y14" i="28"/>
  <c r="AD20" i="28"/>
  <c r="AF11" i="28"/>
  <c r="AG26" i="22"/>
  <c r="AC20" i="22"/>
  <c r="AE14" i="28"/>
  <c r="Z23" i="28"/>
  <c r="AB11" i="28"/>
  <c r="AF26" i="22"/>
  <c r="Z63" i="22"/>
  <c r="AF96" i="22"/>
  <c r="U29" i="28"/>
  <c r="T116" i="28"/>
  <c r="P131" i="22"/>
  <c r="R62" i="28"/>
  <c r="T83" i="22"/>
  <c r="R44" i="28"/>
  <c r="M35" i="28"/>
  <c r="V56" i="28"/>
  <c r="O32" i="28"/>
  <c r="O83" i="28"/>
  <c r="R119" i="22"/>
  <c r="P53" i="28"/>
  <c r="P116" i="28"/>
  <c r="V59" i="28"/>
  <c r="M65" i="22"/>
  <c r="M125" i="28"/>
  <c r="M65" i="28"/>
  <c r="R92" i="22"/>
  <c r="N35" i="28"/>
  <c r="P89" i="28"/>
  <c r="M59" i="28"/>
  <c r="O92" i="22"/>
  <c r="Q44" i="28"/>
  <c r="M89" i="28"/>
  <c r="O77" i="22"/>
  <c r="S32" i="28"/>
  <c r="T143" i="22"/>
  <c r="S68" i="22"/>
  <c r="S143" i="28"/>
  <c r="P83" i="22"/>
  <c r="R35" i="28"/>
  <c r="R86" i="28"/>
  <c r="V125" i="28"/>
  <c r="O89" i="22"/>
  <c r="P140" i="22"/>
  <c r="M26" i="22"/>
  <c r="O17" i="22"/>
  <c r="T20" i="22"/>
  <c r="M11" i="28"/>
  <c r="Q26" i="28"/>
  <c r="S20" i="28"/>
  <c r="M17" i="28"/>
  <c r="R134" i="22"/>
  <c r="N74" i="28"/>
  <c r="P95" i="22"/>
  <c r="N56" i="28"/>
  <c r="O56" i="28"/>
  <c r="R65" i="22"/>
  <c r="T65" i="22"/>
  <c r="U74" i="22"/>
  <c r="M29" i="28"/>
  <c r="T92" i="22"/>
  <c r="N50" i="28"/>
  <c r="N101" i="28"/>
  <c r="U113" i="28"/>
  <c r="P89" i="22"/>
  <c r="V29" i="28"/>
  <c r="N86" i="28"/>
  <c r="M89" i="22"/>
  <c r="S29" i="28"/>
  <c r="U83" i="28"/>
  <c r="V143" i="22"/>
  <c r="M74" i="22"/>
  <c r="Q29" i="28"/>
  <c r="M74" i="28"/>
  <c r="R125" i="22"/>
  <c r="Q65" i="22"/>
  <c r="Q125" i="28"/>
  <c r="P32" i="28"/>
  <c r="R140" i="28"/>
  <c r="R23" i="22"/>
  <c r="N17" i="22"/>
  <c r="T17" i="22"/>
  <c r="Q11" i="28"/>
  <c r="P26" i="28"/>
  <c r="R20" i="28"/>
  <c r="V14" i="28"/>
  <c r="P29" i="28"/>
  <c r="N92" i="28"/>
  <c r="Q113" i="22"/>
  <c r="M53" i="28"/>
  <c r="V131" i="28"/>
  <c r="T140" i="22"/>
  <c r="T83" i="28"/>
  <c r="V116" i="22"/>
  <c r="T62" i="22"/>
  <c r="Q74" i="22"/>
  <c r="N77" i="22"/>
  <c r="P77" i="22"/>
  <c r="R143" i="22"/>
  <c r="S71" i="22"/>
  <c r="U134" i="28"/>
  <c r="U74" i="28"/>
  <c r="R89" i="22"/>
  <c r="V44" i="28"/>
  <c r="V95" i="28"/>
  <c r="P143" i="22"/>
  <c r="S107" i="28"/>
  <c r="O59" i="22"/>
  <c r="T140" i="28"/>
  <c r="R59" i="22"/>
  <c r="U83" i="22"/>
  <c r="Q140" i="28"/>
  <c r="T125" i="22"/>
  <c r="U68" i="22"/>
  <c r="O140" i="28"/>
  <c r="U68" i="28"/>
  <c r="P110" i="22"/>
  <c r="O62" i="22"/>
  <c r="S116" i="28"/>
  <c r="S59" i="28"/>
  <c r="V74" i="22"/>
  <c r="N29" i="28"/>
  <c r="T71" i="28"/>
  <c r="N38" i="28"/>
  <c r="M68" i="28"/>
  <c r="O140" i="22"/>
  <c r="Q23" i="22"/>
  <c r="M17" i="22"/>
  <c r="T14" i="22"/>
  <c r="P11" i="28"/>
  <c r="O26" i="28"/>
  <c r="Q20" i="28"/>
  <c r="T14" i="28"/>
  <c r="P23" i="22"/>
  <c r="O14" i="22"/>
  <c r="U11" i="22"/>
  <c r="O11" i="28"/>
  <c r="U23" i="28"/>
  <c r="P20" i="28"/>
  <c r="S14" i="28"/>
  <c r="U56" i="28"/>
  <c r="Q125" i="22"/>
  <c r="R68" i="22"/>
  <c r="N110" i="28"/>
  <c r="P65" i="28"/>
  <c r="M11" i="22"/>
  <c r="O23" i="22"/>
  <c r="N14" i="22"/>
  <c r="U26" i="22"/>
  <c r="N11" i="28"/>
  <c r="T23" i="28"/>
  <c r="O20" i="28"/>
  <c r="O14" i="28"/>
  <c r="M143" i="28"/>
  <c r="R11" i="22"/>
  <c r="N23" i="22"/>
  <c r="M14" i="22"/>
  <c r="U23" i="22"/>
  <c r="R11" i="28"/>
  <c r="S23" i="28"/>
  <c r="N20" i="28"/>
  <c r="N14" i="28"/>
  <c r="M113" i="22"/>
  <c r="R77" i="22"/>
  <c r="S140" i="28"/>
  <c r="Q11" i="22"/>
  <c r="P20" i="22"/>
  <c r="S11" i="22"/>
  <c r="U20" i="22"/>
  <c r="V11" i="28"/>
  <c r="R23" i="28"/>
  <c r="M20" i="28"/>
  <c r="M14" i="28"/>
  <c r="N89" i="22"/>
  <c r="U143" i="22"/>
  <c r="O38" i="28"/>
  <c r="P11" i="22"/>
  <c r="O20" i="22"/>
  <c r="S26" i="22"/>
  <c r="U17" i="22"/>
  <c r="V26" i="28"/>
  <c r="Q23" i="28"/>
  <c r="V17" i="28"/>
  <c r="S141" i="22"/>
  <c r="Q135" i="22"/>
  <c r="O132" i="22"/>
  <c r="M144" i="22"/>
  <c r="U126" i="22"/>
  <c r="S111" i="22"/>
  <c r="Q114" i="22"/>
  <c r="O108" i="22"/>
  <c r="M120" i="22"/>
  <c r="U102" i="22"/>
  <c r="Q96" i="22"/>
  <c r="O93" i="22"/>
  <c r="M90" i="22"/>
  <c r="U84" i="22"/>
  <c r="Q78" i="22"/>
  <c r="O75" i="22"/>
  <c r="M72" i="22"/>
  <c r="U66" i="22"/>
  <c r="S63" i="22"/>
  <c r="Q60" i="22"/>
  <c r="O27" i="22"/>
  <c r="M24" i="22"/>
  <c r="U18" i="22"/>
  <c r="S15" i="22"/>
  <c r="N12" i="22"/>
  <c r="R141" i="22"/>
  <c r="P135" i="22"/>
  <c r="N132" i="22"/>
  <c r="T126" i="22"/>
  <c r="R111" i="22"/>
  <c r="P114" i="22"/>
  <c r="N108" i="22"/>
  <c r="V117" i="22"/>
  <c r="T102" i="22"/>
  <c r="P96" i="22"/>
  <c r="N93" i="22"/>
  <c r="V87" i="22"/>
  <c r="T84" i="22"/>
  <c r="P78" i="22"/>
  <c r="N75" i="22"/>
  <c r="V69" i="22"/>
  <c r="T66" i="22"/>
  <c r="R63" i="22"/>
  <c r="P60" i="22"/>
  <c r="N27" i="22"/>
  <c r="V21" i="22"/>
  <c r="T18" i="22"/>
  <c r="R15" i="22"/>
  <c r="O12" i="22"/>
  <c r="Q141" i="22"/>
  <c r="O135" i="22"/>
  <c r="M132" i="22"/>
  <c r="S126" i="22"/>
  <c r="Q111" i="22"/>
  <c r="O114" i="22"/>
  <c r="M108" i="22"/>
  <c r="U117" i="22"/>
  <c r="S102" i="22"/>
  <c r="O96" i="22"/>
  <c r="M93" i="22"/>
  <c r="U87" i="22"/>
  <c r="S84" i="22"/>
  <c r="O78" i="22"/>
  <c r="M75" i="22"/>
  <c r="U69" i="22"/>
  <c r="S66" i="22"/>
  <c r="Q63" i="22"/>
  <c r="O60" i="22"/>
  <c r="M27" i="22"/>
  <c r="U21" i="22"/>
  <c r="S18" i="22"/>
  <c r="Q15" i="22"/>
  <c r="P12" i="22"/>
  <c r="P141" i="22"/>
  <c r="N135" i="22"/>
  <c r="V144" i="22"/>
  <c r="R126" i="22"/>
  <c r="P111" i="22"/>
  <c r="N114" i="22"/>
  <c r="V120" i="22"/>
  <c r="T117" i="22"/>
  <c r="R102" i="22"/>
  <c r="N96" i="22"/>
  <c r="V90" i="22"/>
  <c r="T87" i="22"/>
  <c r="R84" i="22"/>
  <c r="N78" i="22"/>
  <c r="V72" i="22"/>
  <c r="T69" i="22"/>
  <c r="R66" i="22"/>
  <c r="P63" i="22"/>
  <c r="N60" i="22"/>
  <c r="V24" i="22"/>
  <c r="T21" i="22"/>
  <c r="R18" i="22"/>
  <c r="P15" i="22"/>
  <c r="Q12" i="22"/>
  <c r="O141" i="22"/>
  <c r="M135" i="22"/>
  <c r="U144" i="22"/>
  <c r="Q126" i="22"/>
  <c r="O111" i="22"/>
  <c r="M114" i="22"/>
  <c r="U120" i="22"/>
  <c r="S117" i="22"/>
  <c r="Q102" i="22"/>
  <c r="M96" i="22"/>
  <c r="U90" i="22"/>
  <c r="S87" i="22"/>
  <c r="Q84" i="22"/>
  <c r="M78" i="22"/>
  <c r="U72" i="22"/>
  <c r="S69" i="22"/>
  <c r="Q66" i="22"/>
  <c r="O63" i="22"/>
  <c r="M60" i="22"/>
  <c r="U24" i="22"/>
  <c r="S21" i="22"/>
  <c r="Q18" i="22"/>
  <c r="O15" i="22"/>
  <c r="M12" i="22"/>
  <c r="N141" i="22"/>
  <c r="V132" i="22"/>
  <c r="T144" i="22"/>
  <c r="P126" i="22"/>
  <c r="N111" i="22"/>
  <c r="V108" i="22"/>
  <c r="T120" i="22"/>
  <c r="R117" i="22"/>
  <c r="P102" i="22"/>
  <c r="V93" i="22"/>
  <c r="T90" i="22"/>
  <c r="R87" i="22"/>
  <c r="P84" i="22"/>
  <c r="V75" i="22"/>
  <c r="T72" i="22"/>
  <c r="R69" i="22"/>
  <c r="P66" i="22"/>
  <c r="N63" i="22"/>
  <c r="V27" i="22"/>
  <c r="T24" i="22"/>
  <c r="R21" i="22"/>
  <c r="P18" i="22"/>
  <c r="N15" i="22"/>
  <c r="M141" i="22"/>
  <c r="U132" i="22"/>
  <c r="S144" i="22"/>
  <c r="O126" i="22"/>
  <c r="M111" i="22"/>
  <c r="U108" i="22"/>
  <c r="S120" i="22"/>
  <c r="Q117" i="22"/>
  <c r="O102" i="22"/>
  <c r="U93" i="22"/>
  <c r="S90" i="22"/>
  <c r="Q87" i="22"/>
  <c r="O84" i="22"/>
  <c r="U75" i="22"/>
  <c r="S72" i="22"/>
  <c r="Q69" i="22"/>
  <c r="O66" i="22"/>
  <c r="M63" i="22"/>
  <c r="U27" i="22"/>
  <c r="S24" i="22"/>
  <c r="Q21" i="22"/>
  <c r="O18" i="22"/>
  <c r="M15" i="22"/>
  <c r="V135" i="22"/>
  <c r="T132" i="22"/>
  <c r="R144" i="22"/>
  <c r="N126" i="22"/>
  <c r="V114" i="22"/>
  <c r="T108" i="22"/>
  <c r="R120" i="22"/>
  <c r="P117" i="22"/>
  <c r="N102" i="22"/>
  <c r="V96" i="22"/>
  <c r="T93" i="22"/>
  <c r="R90" i="22"/>
  <c r="P87" i="22"/>
  <c r="N84" i="22"/>
  <c r="V78" i="22"/>
  <c r="T75" i="22"/>
  <c r="R72" i="22"/>
  <c r="P69" i="22"/>
  <c r="N66" i="22"/>
  <c r="V60" i="22"/>
  <c r="T27" i="22"/>
  <c r="R24" i="22"/>
  <c r="P21" i="22"/>
  <c r="N18" i="22"/>
  <c r="V12" i="22"/>
  <c r="U135" i="22"/>
  <c r="S132" i="22"/>
  <c r="Q144" i="22"/>
  <c r="M126" i="22"/>
  <c r="U114" i="22"/>
  <c r="S108" i="22"/>
  <c r="Q120" i="22"/>
  <c r="O117" i="22"/>
  <c r="M102" i="22"/>
  <c r="U96" i="22"/>
  <c r="S93" i="22"/>
  <c r="Q90" i="22"/>
  <c r="O87" i="22"/>
  <c r="M84" i="22"/>
  <c r="U78" i="22"/>
  <c r="S75" i="22"/>
  <c r="Q72" i="22"/>
  <c r="O69" i="22"/>
  <c r="M66" i="22"/>
  <c r="U60" i="22"/>
  <c r="S27" i="22"/>
  <c r="Q24" i="22"/>
  <c r="O21" i="22"/>
  <c r="M18" i="22"/>
  <c r="U12" i="22"/>
  <c r="V141" i="22"/>
  <c r="T135" i="22"/>
  <c r="R132" i="22"/>
  <c r="P144" i="22"/>
  <c r="V111" i="22"/>
  <c r="T114" i="22"/>
  <c r="R108" i="22"/>
  <c r="P120" i="22"/>
  <c r="N117" i="22"/>
  <c r="T96" i="22"/>
  <c r="R93" i="22"/>
  <c r="P90" i="22"/>
  <c r="N87" i="22"/>
  <c r="T78" i="22"/>
  <c r="R75" i="22"/>
  <c r="P72" i="22"/>
  <c r="N69" i="22"/>
  <c r="V63" i="22"/>
  <c r="T60" i="22"/>
  <c r="R27" i="22"/>
  <c r="P24" i="22"/>
  <c r="N21" i="22"/>
  <c r="V15" i="22"/>
  <c r="T12" i="22"/>
  <c r="U141" i="22"/>
  <c r="S135" i="22"/>
  <c r="Q132" i="22"/>
  <c r="O144" i="22"/>
  <c r="U111" i="22"/>
  <c r="S114" i="22"/>
  <c r="Q108" i="22"/>
  <c r="O120" i="22"/>
  <c r="M117" i="22"/>
  <c r="S96" i="22"/>
  <c r="Q93" i="22"/>
  <c r="O90" i="22"/>
  <c r="M87" i="22"/>
  <c r="S78" i="22"/>
  <c r="Q75" i="22"/>
  <c r="O72" i="22"/>
  <c r="M69" i="22"/>
  <c r="U63" i="22"/>
  <c r="S60" i="22"/>
  <c r="Q27" i="22"/>
  <c r="O24" i="22"/>
  <c r="M21" i="22"/>
  <c r="U15" i="22"/>
  <c r="S12" i="22"/>
  <c r="T141" i="22"/>
  <c r="R135" i="22"/>
  <c r="P132" i="22"/>
  <c r="N144" i="22"/>
  <c r="V126" i="22"/>
  <c r="T111" i="22"/>
  <c r="R114" i="22"/>
  <c r="P108" i="22"/>
  <c r="N120"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4" i="22"/>
  <c r="Q107" i="28"/>
  <c r="V89" i="22"/>
  <c r="V131" i="22"/>
  <c r="P107" i="28"/>
  <c r="V74" i="28"/>
  <c r="P125" i="28"/>
  <c r="T56" i="28"/>
  <c r="Q65" i="28"/>
  <c r="U119" i="28"/>
  <c r="O47" i="28"/>
  <c r="S86" i="22"/>
  <c r="R59" i="28"/>
  <c r="O77" i="28"/>
  <c r="S125" i="28"/>
  <c r="O59" i="28"/>
  <c r="Q95" i="28"/>
  <c r="U32" i="28"/>
  <c r="O74" i="22"/>
  <c r="T110" i="22"/>
  <c r="P59" i="22"/>
  <c r="P38" i="28"/>
  <c r="T77" i="22"/>
  <c r="O143" i="22"/>
  <c r="Q89" i="28"/>
  <c r="U140" i="28"/>
  <c r="O68" i="22"/>
  <c r="S107" i="22"/>
  <c r="T74" i="28"/>
  <c r="N125" i="28"/>
  <c r="R56" i="28"/>
  <c r="V95" i="22"/>
  <c r="M62" i="28"/>
  <c r="Q116" i="28"/>
  <c r="U41" i="28"/>
  <c r="O83" i="22"/>
  <c r="N107" i="22"/>
  <c r="V86" i="28"/>
  <c r="N140" i="28"/>
  <c r="U62" i="22"/>
  <c r="N119" i="22"/>
  <c r="Q14" i="28"/>
  <c r="S17" i="28"/>
  <c r="U20" i="28"/>
  <c r="M26" i="28"/>
  <c r="T11" i="28"/>
  <c r="V26" i="22"/>
  <c r="T26" i="22"/>
  <c r="Q14" i="22"/>
  <c r="R20" i="22"/>
  <c r="R26" i="22"/>
  <c r="V38" i="28"/>
  <c r="N143" i="22"/>
  <c r="M143" i="22"/>
  <c r="R143" i="28"/>
  <c r="P101" i="22"/>
  <c r="S68" i="28"/>
  <c r="M113" i="28"/>
  <c r="Q50" i="28"/>
  <c r="U89" i="22"/>
  <c r="U143" i="28"/>
  <c r="S101" i="22"/>
  <c r="S59" i="22"/>
  <c r="M38" i="28"/>
  <c r="Q77" i="22"/>
  <c r="V125" i="22"/>
  <c r="N116" i="28"/>
  <c r="R41" i="28"/>
  <c r="S92" i="28"/>
  <c r="M32" i="28"/>
  <c r="Q71" i="22"/>
  <c r="V113" i="22"/>
  <c r="V77" i="28"/>
  <c r="P143" i="28"/>
  <c r="N101" i="22"/>
  <c r="O65" i="28"/>
  <c r="S119" i="28"/>
  <c r="R14" i="28"/>
  <c r="T17" i="28"/>
  <c r="V20" i="28"/>
  <c r="N26" i="28"/>
  <c r="S11" i="28"/>
  <c r="V11" i="22"/>
  <c r="T11" i="22"/>
  <c r="R14" i="22"/>
  <c r="M23" i="22"/>
  <c r="N11" i="22"/>
  <c r="Q107" i="22"/>
  <c r="O89" i="28"/>
  <c r="P107" i="22"/>
  <c r="N89" i="28"/>
  <c r="P83" i="28"/>
  <c r="T131" i="28"/>
  <c r="N62" i="22"/>
  <c r="R116" i="22"/>
  <c r="U71" i="28"/>
  <c r="O110" i="28"/>
  <c r="S53" i="28"/>
  <c r="M95" i="22"/>
  <c r="V59" i="22"/>
  <c r="S83" i="28"/>
  <c r="M134" i="28"/>
  <c r="Q62" i="22"/>
  <c r="U116" i="22"/>
  <c r="U101" i="28"/>
  <c r="O41" i="28"/>
  <c r="V62" i="28"/>
  <c r="P119" i="28"/>
  <c r="T44" i="28"/>
  <c r="N86" i="22"/>
  <c r="U95" i="28"/>
  <c r="O35" i="28"/>
  <c r="S74" i="22"/>
  <c r="N125" i="22"/>
  <c r="N83" i="28"/>
  <c r="R131" i="28"/>
  <c r="P116" i="22"/>
  <c r="Q68" i="28"/>
  <c r="U107" i="28"/>
  <c r="O50" i="28"/>
  <c r="S89" i="22"/>
  <c r="V86" i="22"/>
  <c r="T65" i="28"/>
  <c r="T131" i="22"/>
  <c r="V119" i="28"/>
  <c r="S44" i="28"/>
  <c r="O11" i="22"/>
  <c r="N20" i="22"/>
  <c r="S23" i="22"/>
  <c r="U14" i="22"/>
  <c r="U26" i="28"/>
  <c r="P23" i="28"/>
  <c r="U17" i="28"/>
  <c r="U86" i="22"/>
  <c r="O44" i="28"/>
  <c r="O95" i="28"/>
  <c r="O29" i="28"/>
  <c r="V92" i="22"/>
  <c r="N47" i="28"/>
  <c r="V65" i="28"/>
  <c r="N140" i="22"/>
  <c r="P26" i="22"/>
  <c r="M20" i="22"/>
  <c r="S20" i="22"/>
  <c r="V20" i="22"/>
  <c r="T26" i="28"/>
  <c r="O23" i="28"/>
  <c r="Q17" i="28"/>
  <c r="N53" i="28"/>
  <c r="T95" i="28"/>
  <c r="Q59" i="22"/>
  <c r="U50" i="28"/>
  <c r="T59" i="22"/>
  <c r="S83" i="22"/>
  <c r="M41" i="28"/>
  <c r="M92" i="28"/>
  <c r="M77" i="22"/>
  <c r="M140" i="28"/>
  <c r="M77" i="28"/>
  <c r="T89" i="22"/>
  <c r="V41" i="28"/>
  <c r="V92" i="28"/>
  <c r="R77" i="28"/>
  <c r="M68" i="22"/>
  <c r="O26" i="22"/>
  <c r="R17" i="22"/>
  <c r="S17" i="22"/>
  <c r="V17" i="22"/>
  <c r="S26" i="28"/>
  <c r="N23" i="28"/>
  <c r="P17"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tc={258133A0-6D55-47E8-9A7B-56428911FBC7}</author>
  </authors>
  <commentList>
    <comment ref="A52" authorId="0" shapeId="0" xr:uid="{258133A0-6D55-47E8-9A7B-56428911FBC7}">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tc={41AA1F1D-94EB-4EAD-B2C3-C8F84E02122D}</author>
  </authors>
  <commentList>
    <comment ref="A50" authorId="0" shapeId="0" xr:uid="{41AA1F1D-94EB-4EAD-B2C3-C8F84E02122D}">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tc={67D1A9DD-7A61-43CA-9B14-D430984C3971}</author>
  </authors>
  <commentList>
    <comment ref="A50" authorId="0" shapeId="0" xr:uid="{67D1A9DD-7A61-43CA-9B14-D430984C3971}">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sharedStrings.xml><?xml version="1.0" encoding="utf-8"?>
<sst xmlns="http://schemas.openxmlformats.org/spreadsheetml/2006/main" count="923" uniqueCount="139">
  <si>
    <t>Occupancy</t>
  </si>
  <si>
    <t>ADR</t>
  </si>
  <si>
    <t>RevPAR</t>
  </si>
  <si>
    <t>WD Total</t>
  </si>
  <si>
    <t>WE Total</t>
  </si>
  <si>
    <t>Total Week</t>
  </si>
  <si>
    <t>SUN</t>
  </si>
  <si>
    <t>MON</t>
  </si>
  <si>
    <t>TUE</t>
  </si>
  <si>
    <t>WED</t>
  </si>
  <si>
    <t>THU</t>
  </si>
  <si>
    <t>FRI</t>
  </si>
  <si>
    <t>SAT</t>
  </si>
  <si>
    <t>United States</t>
  </si>
  <si>
    <t>% Change Vs. 2024</t>
  </si>
  <si>
    <t>Virginia</t>
  </si>
  <si>
    <t>Virginia Class Scales</t>
  </si>
  <si>
    <t>Luxury</t>
  </si>
  <si>
    <t>Upper Upscale</t>
  </si>
  <si>
    <t>Upscale</t>
  </si>
  <si>
    <t>Upper Midscale</t>
  </si>
  <si>
    <t>Midscale</t>
  </si>
  <si>
    <t>Economy</t>
  </si>
  <si>
    <t>VTC Defined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</si>
  <si>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</si>
  <si>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</si>
  <si>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</si>
  <si>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</si>
  <si>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</si>
  <si>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</si>
  <si>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</si>
  <si>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</si>
  <si>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</si>
  <si>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</si>
  <si>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</si>
  <si>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</si>
  <si>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</si>
  <si>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Fairfax/Tysons Corner, VA</t>
  </si>
  <si>
    <t>Suburban Virginia Area</t>
  </si>
  <si>
    <t>I-95 Fredericksburg, VA</t>
  </si>
  <si>
    <t>Dulles Airport Area, VA</t>
  </si>
  <si>
    <t>Norfolk/Virginia Beach, VA</t>
  </si>
  <si>
    <t>Chesapeake/Suffolk, VA</t>
  </si>
  <si>
    <t>Newport News/Hampton, VA</t>
  </si>
  <si>
    <t>Norfolk/Portsmouth, VA</t>
  </si>
  <si>
    <t>Virginia Beach, VA</t>
  </si>
  <si>
    <t>Williamsburg, VA</t>
  </si>
  <si>
    <t>Virginia Area</t>
  </si>
  <si>
    <t>Virginia South Central</t>
  </si>
  <si>
    <t>Virginia Area (non-MSA)</t>
  </si>
  <si>
    <t>Lynchburg, VA</t>
  </si>
  <si>
    <t>Blacksburg &amp; Wytheville, VA</t>
  </si>
  <si>
    <t>Staunton &amp; Harrisonburg, VA</t>
  </si>
  <si>
    <t>Virginia Shenandoah Valley Regional</t>
  </si>
  <si>
    <t>Roanoke, VA</t>
  </si>
  <si>
    <t>Charlottesville, VA</t>
  </si>
  <si>
    <t>Bristol-Kingsport MSA</t>
  </si>
  <si>
    <t>Richmond - Petersburg, VA</t>
  </si>
  <si>
    <t>Petersburg/Chester, VA</t>
  </si>
  <si>
    <t>Richmond CBD, VA</t>
  </si>
  <si>
    <t>Richmond East-Airport</t>
  </si>
  <si>
    <t>Richmond North/Glen Allen, VA</t>
  </si>
  <si>
    <t>Richmond West/Midlothian, VA</t>
  </si>
  <si>
    <t>SOURCE: COSTAR REALTY INFORMATION, INC. 
REPUBLICATION OR OTHER RE-USE OF THIS DATA WITHOUT THE EXPRESS WRITTEN PERMISSION OF COSTAR IS STRICTLY PROHIBITED</t>
  </si>
  <si>
    <t>Tab 2 - Weekly Year Over Year Translation Table</t>
  </si>
  <si>
    <t>Sun</t>
  </si>
  <si>
    <t>Mon</t>
  </si>
  <si>
    <t>Tue</t>
  </si>
  <si>
    <t>Wed</t>
  </si>
  <si>
    <t>Thu</t>
  </si>
  <si>
    <t>Fri</t>
  </si>
  <si>
    <t>Sat</t>
  </si>
  <si>
    <t>→</t>
  </si>
  <si>
    <t>May</t>
  </si>
  <si>
    <t>May / Jun</t>
  </si>
  <si>
    <t>Jun</t>
  </si>
  <si>
    <t>This Year</t>
  </si>
  <si>
    <t>Last Year</t>
  </si>
  <si>
    <t>Sunday, May 11th</t>
  </si>
  <si>
    <t xml:space="preserve"> - Mother's Day</t>
  </si>
  <si>
    <t>Sunday, May 12th</t>
  </si>
  <si>
    <t>Monday, May 26th</t>
  </si>
  <si>
    <t xml:space="preserve"> - Memorial Day</t>
  </si>
  <si>
    <t>Monday, May 27th</t>
  </si>
  <si>
    <t>Number of Weekdays:</t>
  </si>
  <si>
    <t>Number of Weekend Days: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</si>
  <si>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</si>
  <si>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Update Current Week Date Here</t>
  </si>
  <si>
    <t>Update Rolling 28 day period date here.</t>
  </si>
  <si>
    <t>Currency</t>
  </si>
  <si>
    <t>Current Week Occupancy (%)</t>
  </si>
  <si>
    <t>Current Week Occupancy Percent Change (%)</t>
  </si>
  <si>
    <t>Running 28 Day Occupancy (%)</t>
  </si>
  <si>
    <t>Running 28 Day Occupancy Percent Change (%)</t>
  </si>
  <si>
    <t>ISO Code</t>
  </si>
  <si>
    <t>Rate</t>
  </si>
  <si>
    <t>Tues</t>
  </si>
  <si>
    <t>Thur</t>
  </si>
  <si>
    <t>WD</t>
  </si>
  <si>
    <t>WE</t>
  </si>
  <si>
    <t>Total</t>
  </si>
  <si>
    <t>USD</t>
  </si>
  <si>
    <t>1.00000000</t>
  </si>
  <si>
    <t xml:space="preserve">Virginia </t>
  </si>
  <si>
    <t>Richmond/Petersburg, VA</t>
  </si>
  <si>
    <t xml:space="preserve">Virginia Area </t>
  </si>
  <si>
    <t xml:space="preserve">Washington, DC </t>
  </si>
  <si>
    <t xml:space="preserve">Arlington, VA </t>
  </si>
  <si>
    <t xml:space="preserve">Alexandria, VA </t>
  </si>
  <si>
    <t xml:space="preserve">Dulles Airport Area, VA </t>
  </si>
  <si>
    <t xml:space="preserve">Virginia Beach, VA </t>
  </si>
  <si>
    <t xml:space="preserve">Norfolk/Portsmouth, VA </t>
  </si>
  <si>
    <t xml:space="preserve">Chesapeake/Suffolk, VA </t>
  </si>
  <si>
    <t xml:space="preserve">Richmond North/Glen Allen, VA </t>
  </si>
  <si>
    <t>Virginia Regional</t>
  </si>
  <si>
    <t>Bristol/Kingsport, TN</t>
  </si>
  <si>
    <t>Virginia Luxury</t>
  </si>
  <si>
    <t>Virginia Upper Upscale</t>
  </si>
  <si>
    <t>Virginia Upscale</t>
  </si>
  <si>
    <t>Virginia Upper Midscale</t>
  </si>
  <si>
    <t>Virginia Midscale</t>
  </si>
  <si>
    <t>Virginia Economy</t>
  </si>
  <si>
    <t>Current Week ADR</t>
  </si>
  <si>
    <t>Current Week ADR Percent Change (%)</t>
  </si>
  <si>
    <t>Running 28 Day ADR</t>
  </si>
  <si>
    <t>Running 28 Day ADR Percent Change (%)</t>
  </si>
  <si>
    <t>Current Week RevPAR</t>
  </si>
  <si>
    <t>Current Week RevPAR Percent Change (%)</t>
  </si>
  <si>
    <t>Running 28 Day RevPAR</t>
  </si>
  <si>
    <t>Running 28 Day RevPAR Percent Change (%)</t>
  </si>
  <si>
    <t>Tab 21 - Help</t>
  </si>
  <si>
    <t>Glossary:</t>
  </si>
  <si>
    <t>Frequently Asked Questions (FAQ):</t>
  </si>
  <si>
    <t xml:space="preserve">Virginia Tourism Regions. </t>
  </si>
  <si>
    <t>Refer to tabs to the right for STR Submarket Maps</t>
  </si>
  <si>
    <t>Week of May 25 to May 31, 2025</t>
  </si>
  <si>
    <t>May 3 - May 31, 2025
Rolling-28 Day Period</t>
  </si>
  <si>
    <t>For the Week of May 25, 2025 to May 31, 2025</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</si>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</sst>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1" x14ac:knownFonts="1">
    <font>
      <sz val="10"/>
      <name val="Arial"/>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b/>
      <sz val="14"/>
      <name val="Arial"/>
      <family val="2"/>
    </font>
    <font>
      <sz val="10"/>
      <name val="Arial"/>
      <family val="2"/>
    </font>
    <font>
      <sz val="10"/>
      <name val="Arial"/>
    </font>
    <font>
      <sz val="26"/>
      <name val="Arial"/>
    </font>
    <font>
      <sz val="11"/>
      <name val="Asap"/>
    </font>
    <font>
      <b/>
      <sz val="11"/>
      <name val="Asap"/>
    </font>
    <font>
      <b/>
      <sz val="11"/>
      <color theme="0"/>
      <name val="Asap"/>
    </font>
    <font>
      <sz val="8"/>
      <name val="Arial"/>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4" fillId="0" borderId="0" applyFont="0" applyFill="0" applyBorder="0" applyAlignment="0" applyProtection="0"/>
  </cellStyleXfs>
  <cellXfs count="243">
    <xf numFmtId="0" fontId="0" fillId="0" borderId="0" xfId="0"/>
    <xf numFmtId="0" fontId="4" fillId="0" borderId="0" xfId="0" applyFont="1"/>
    <xf numFmtId="0" fontId="1" fillId="0" borderId="0" xfId="0" applyFont="1"/>
    <xf numFmtId="0" fontId="8" fillId="2" borderId="9" xfId="0" applyFont="1" applyFill="1" applyBorder="1" applyAlignment="1">
      <alignment horizontal="center"/>
    </xf>
    <xf numFmtId="0" fontId="6"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5" fillId="0" borderId="0" xfId="0" applyFont="1"/>
    <xf numFmtId="0" fontId="10" fillId="0" borderId="0" xfId="0" applyFont="1" applyAlignment="1">
      <alignment horizontal="center"/>
    </xf>
    <xf numFmtId="0" fontId="11" fillId="0" borderId="0" xfId="0" applyFont="1"/>
    <xf numFmtId="0" fontId="12" fillId="0" borderId="0" xfId="0" applyFont="1"/>
    <xf numFmtId="0" fontId="13" fillId="0" borderId="0" xfId="0" applyFont="1"/>
    <xf numFmtId="0" fontId="14" fillId="0" borderId="0" xfId="0" applyFont="1" applyAlignment="1">
      <alignment vertical="top"/>
    </xf>
    <xf numFmtId="0" fontId="15" fillId="0" borderId="0" xfId="0" applyFont="1"/>
    <xf numFmtId="0" fontId="16" fillId="0" borderId="0" xfId="0" applyFont="1"/>
    <xf numFmtId="0" fontId="16" fillId="0" borderId="0" xfId="0" applyFont="1" applyAlignment="1">
      <alignment vertical="top" wrapText="1"/>
    </xf>
    <xf numFmtId="0" fontId="11"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5" fillId="0" borderId="0" xfId="0" applyFont="1" applyAlignment="1">
      <alignment horizontal="center" vertical="center" wrapText="1"/>
    </xf>
    <xf numFmtId="0" fontId="9"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3" fillId="0" borderId="1" xfId="0" applyFont="1" applyBorder="1" applyAlignment="1">
      <alignment horizontal="center" wrapText="1"/>
    </xf>
    <xf numFmtId="0" fontId="3"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23" fillId="6" borderId="29" xfId="0" applyFont="1" applyFill="1" applyBorder="1"/>
    <xf numFmtId="0" fontId="23" fillId="6" borderId="29" xfId="0" applyFont="1" applyFill="1" applyBorder="1" applyAlignment="1">
      <alignment wrapText="1"/>
    </xf>
    <xf numFmtId="0" fontId="17" fillId="0" borderId="0" xfId="0" applyFont="1" applyAlignment="1">
      <alignment horizontal="left"/>
    </xf>
    <xf numFmtId="0" fontId="1" fillId="0" borderId="0" xfId="0" applyFont="1" applyAlignment="1">
      <alignment horizontal="left"/>
    </xf>
    <xf numFmtId="0" fontId="18" fillId="3" borderId="0" xfId="0" applyFont="1" applyFill="1"/>
    <xf numFmtId="0" fontId="18" fillId="3" borderId="0" xfId="0" applyFont="1" applyFill="1" applyAlignment="1">
      <alignment vertical="center"/>
    </xf>
    <xf numFmtId="0" fontId="19" fillId="3" borderId="0" xfId="0" applyFont="1"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21" fillId="3" borderId="0" xfId="0" applyFont="1" applyFill="1" applyAlignment="1">
      <alignment horizontal="center"/>
    </xf>
    <xf numFmtId="0" fontId="4" fillId="5" borderId="0" xfId="0" applyFont="1" applyFill="1" applyAlignment="1">
      <alignment horizontal="center"/>
    </xf>
    <xf numFmtId="0" fontId="4" fillId="0" borderId="0" xfId="0" applyFont="1" applyAlignment="1">
      <alignment horizontal="center"/>
    </xf>
    <xf numFmtId="16" fontId="4" fillId="3" borderId="0" xfId="0" applyNumberFormat="1" applyFont="1" applyFill="1" applyAlignment="1">
      <alignment horizontal="right"/>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0" xfId="0" applyFont="1" applyFill="1" applyAlignment="1">
      <alignment horizontal="center" vertical="center"/>
    </xf>
    <xf numFmtId="0" fontId="2" fillId="4" borderId="5"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0" xfId="0" applyFont="1" applyFill="1" applyAlignment="1">
      <alignment horizontal="center" vertical="center"/>
    </xf>
    <xf numFmtId="0" fontId="2" fillId="3" borderId="5" xfId="0"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4" fillId="3" borderId="0" xfId="0" applyFont="1" applyFill="1"/>
    <xf numFmtId="0" fontId="4" fillId="5" borderId="0" xfId="0" applyFont="1" applyFill="1"/>
    <xf numFmtId="49" fontId="4" fillId="3" borderId="0" xfId="0" applyNumberFormat="1" applyFont="1" applyFill="1" applyAlignment="1">
      <alignment horizontal="left"/>
    </xf>
    <xf numFmtId="49" fontId="1" fillId="3" borderId="0" xfId="0" applyNumberFormat="1" applyFont="1" applyFill="1" applyAlignment="1">
      <alignment horizontal="left"/>
    </xf>
    <xf numFmtId="0" fontId="5" fillId="3" borderId="0" xfId="0" applyFont="1" applyFill="1" applyAlignment="1">
      <alignment horizontal="right"/>
    </xf>
    <xf numFmtId="0" fontId="22" fillId="3" borderId="0" xfId="0" applyFont="1" applyFill="1" applyAlignment="1">
      <alignment horizontal="left" indent="2"/>
    </xf>
    <xf numFmtId="0" fontId="22" fillId="3" borderId="0" xfId="0" applyFont="1" applyFill="1"/>
    <xf numFmtId="0" fontId="5" fillId="3" borderId="0" xfId="0" applyFont="1" applyFill="1" applyAlignment="1">
      <alignment horizontal="left" indent="2"/>
    </xf>
    <xf numFmtId="0" fontId="21" fillId="4" borderId="4" xfId="0" applyFont="1" applyFill="1" applyBorder="1" applyAlignment="1">
      <alignment horizontal="center" vertical="center"/>
    </xf>
    <xf numFmtId="0" fontId="21" fillId="4" borderId="0" xfId="0" applyFont="1" applyFill="1" applyAlignment="1">
      <alignment horizontal="center" vertical="center"/>
    </xf>
    <xf numFmtId="0" fontId="21" fillId="4" borderId="5"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25" fillId="3" borderId="0" xfId="0" applyFont="1" applyFill="1"/>
    <xf numFmtId="0" fontId="25" fillId="5" borderId="0" xfId="0" applyFont="1" applyFill="1"/>
    <xf numFmtId="0" fontId="25" fillId="3" borderId="0" xfId="0" applyFont="1" applyFill="1" applyAlignment="1">
      <alignment horizontal="center"/>
    </xf>
    <xf numFmtId="0" fontId="25" fillId="3" borderId="0" xfId="0" applyFont="1" applyFill="1" applyAlignment="1">
      <alignment horizontal="left"/>
    </xf>
    <xf numFmtId="0" fontId="23" fillId="6" borderId="29" xfId="0" applyFont="1" applyFill="1" applyBorder="1" applyAlignment="1">
      <alignment vertical="center" wrapText="1"/>
    </xf>
    <xf numFmtId="165" fontId="25" fillId="0" borderId="1" xfId="0" applyNumberFormat="1" applyFont="1" applyBorder="1" applyAlignment="1">
      <alignment horizontal="center"/>
    </xf>
    <xf numFmtId="165" fontId="25" fillId="0" borderId="2" xfId="0" applyNumberFormat="1" applyFont="1" applyBorder="1" applyAlignment="1">
      <alignment horizontal="center"/>
    </xf>
    <xf numFmtId="165" fontId="25" fillId="0" borderId="3" xfId="0" applyNumberFormat="1" applyFont="1" applyBorder="1" applyAlignment="1">
      <alignment horizontal="center"/>
    </xf>
    <xf numFmtId="165" fontId="25" fillId="0" borderId="0" xfId="0" applyNumberFormat="1" applyFont="1" applyAlignment="1">
      <alignment horizontal="center"/>
    </xf>
    <xf numFmtId="165" fontId="25" fillId="4" borderId="1" xfId="0" applyNumberFormat="1" applyFont="1" applyFill="1" applyBorder="1" applyAlignment="1">
      <alignment horizontal="center"/>
    </xf>
    <xf numFmtId="165" fontId="25" fillId="4" borderId="2" xfId="0" applyNumberFormat="1" applyFont="1" applyFill="1" applyBorder="1" applyAlignment="1">
      <alignment horizontal="center"/>
    </xf>
    <xf numFmtId="165" fontId="25" fillId="4" borderId="3" xfId="0" applyNumberFormat="1" applyFont="1" applyFill="1" applyBorder="1" applyAlignment="1">
      <alignment horizontal="center"/>
    </xf>
    <xf numFmtId="165" fontId="25" fillId="0" borderId="10" xfId="0" applyNumberFormat="1" applyFont="1" applyBorder="1" applyAlignment="1">
      <alignment horizontal="center"/>
    </xf>
    <xf numFmtId="0" fontId="25" fillId="0" borderId="0" xfId="0" applyFont="1" applyAlignment="1">
      <alignment horizontal="center"/>
    </xf>
    <xf numFmtId="165" fontId="25" fillId="0" borderId="4" xfId="0" applyNumberFormat="1" applyFont="1" applyBorder="1" applyAlignment="1">
      <alignment horizontal="center"/>
    </xf>
    <xf numFmtId="165" fontId="25" fillId="0" borderId="5" xfId="0" applyNumberFormat="1" applyFont="1" applyBorder="1" applyAlignment="1">
      <alignment horizontal="center"/>
    </xf>
    <xf numFmtId="165" fontId="25" fillId="4" borderId="4" xfId="0" applyNumberFormat="1" applyFont="1" applyFill="1" applyBorder="1" applyAlignment="1">
      <alignment horizontal="center"/>
    </xf>
    <xf numFmtId="165" fontId="25" fillId="4" borderId="0" xfId="0" applyNumberFormat="1" applyFont="1" applyFill="1" applyAlignment="1">
      <alignment horizontal="center"/>
    </xf>
    <xf numFmtId="165" fontId="25" fillId="4" borderId="5" xfId="0" applyNumberFormat="1" applyFont="1" applyFill="1" applyBorder="1" applyAlignment="1">
      <alignment horizontal="center"/>
    </xf>
    <xf numFmtId="165" fontId="25" fillId="0" borderId="14" xfId="0" applyNumberFormat="1" applyFont="1" applyBorder="1" applyAlignment="1">
      <alignment horizontal="center"/>
    </xf>
    <xf numFmtId="165" fontId="25" fillId="0" borderId="15" xfId="0" applyNumberFormat="1" applyFont="1" applyBorder="1" applyAlignment="1">
      <alignment horizontal="center"/>
    </xf>
    <xf numFmtId="165" fontId="25" fillId="0" borderId="16" xfId="0" applyNumberFormat="1" applyFont="1" applyBorder="1" applyAlignment="1">
      <alignment horizontal="center"/>
    </xf>
    <xf numFmtId="165" fontId="25" fillId="0" borderId="17" xfId="0" applyNumberFormat="1" applyFont="1" applyBorder="1" applyAlignment="1">
      <alignment horizontal="center"/>
    </xf>
    <xf numFmtId="165" fontId="25" fillId="4" borderId="15" xfId="0" applyNumberFormat="1" applyFont="1" applyFill="1" applyBorder="1" applyAlignment="1">
      <alignment horizontal="center"/>
    </xf>
    <xf numFmtId="165" fontId="25" fillId="4" borderId="16" xfId="0" applyNumberFormat="1" applyFont="1" applyFill="1" applyBorder="1" applyAlignment="1">
      <alignment horizontal="center"/>
    </xf>
    <xf numFmtId="165" fontId="25" fillId="4" borderId="17" xfId="0" applyNumberFormat="1" applyFont="1" applyFill="1" applyBorder="1" applyAlignment="1">
      <alignment horizontal="center"/>
    </xf>
    <xf numFmtId="165" fontId="25" fillId="0" borderId="11" xfId="0" applyNumberFormat="1" applyFont="1" applyBorder="1" applyAlignment="1">
      <alignment horizontal="center"/>
    </xf>
    <xf numFmtId="2" fontId="25" fillId="0" borderId="1" xfId="0" applyNumberFormat="1" applyFont="1" applyBorder="1" applyAlignment="1">
      <alignment horizontal="center"/>
    </xf>
    <xf numFmtId="2" fontId="25" fillId="0" borderId="2" xfId="0" applyNumberFormat="1" applyFont="1" applyBorder="1" applyAlignment="1">
      <alignment horizontal="center"/>
    </xf>
    <xf numFmtId="2" fontId="25" fillId="0" borderId="3" xfId="0" applyNumberFormat="1" applyFont="1" applyBorder="1" applyAlignment="1">
      <alignment horizontal="center"/>
    </xf>
    <xf numFmtId="2" fontId="25" fillId="0" borderId="0" xfId="0" applyNumberFormat="1" applyFont="1" applyAlignment="1">
      <alignment horizontal="center"/>
    </xf>
    <xf numFmtId="2" fontId="25" fillId="4" borderId="1" xfId="0" applyNumberFormat="1" applyFont="1" applyFill="1" applyBorder="1" applyAlignment="1">
      <alignment horizontal="center"/>
    </xf>
    <xf numFmtId="2" fontId="25" fillId="4" borderId="2" xfId="0" applyNumberFormat="1" applyFont="1" applyFill="1" applyBorder="1" applyAlignment="1">
      <alignment horizontal="center"/>
    </xf>
    <xf numFmtId="2" fontId="25" fillId="4" borderId="3" xfId="0" applyNumberFormat="1" applyFont="1" applyFill="1" applyBorder="1" applyAlignment="1">
      <alignment horizontal="center"/>
    </xf>
    <xf numFmtId="2" fontId="25" fillId="0" borderId="10" xfId="0" applyNumberFormat="1" applyFont="1" applyBorder="1" applyAlignment="1">
      <alignment horizontal="center"/>
    </xf>
    <xf numFmtId="2" fontId="25" fillId="0" borderId="4" xfId="0" applyNumberFormat="1" applyFont="1" applyBorder="1" applyAlignment="1">
      <alignment horizontal="center"/>
    </xf>
    <xf numFmtId="2" fontId="25" fillId="0" borderId="5" xfId="0" applyNumberFormat="1" applyFont="1" applyBorder="1" applyAlignment="1">
      <alignment horizontal="center"/>
    </xf>
    <xf numFmtId="2" fontId="25" fillId="4" borderId="4" xfId="0" applyNumberFormat="1" applyFont="1" applyFill="1" applyBorder="1" applyAlignment="1">
      <alignment horizontal="center"/>
    </xf>
    <xf numFmtId="2" fontId="25" fillId="4" borderId="0" xfId="0" applyNumberFormat="1" applyFont="1" applyFill="1" applyAlignment="1">
      <alignment horizontal="center"/>
    </xf>
    <xf numFmtId="2" fontId="25" fillId="4" borderId="5" xfId="0" applyNumberFormat="1" applyFont="1" applyFill="1" applyBorder="1" applyAlignment="1">
      <alignment horizontal="center"/>
    </xf>
    <xf numFmtId="2" fontId="25" fillId="0" borderId="14" xfId="0" applyNumberFormat="1" applyFont="1" applyBorder="1" applyAlignment="1">
      <alignment horizontal="center"/>
    </xf>
    <xf numFmtId="2" fontId="25" fillId="0" borderId="15" xfId="0" applyNumberFormat="1" applyFont="1" applyBorder="1" applyAlignment="1">
      <alignment horizontal="center"/>
    </xf>
    <xf numFmtId="2" fontId="25" fillId="0" borderId="16" xfId="0" applyNumberFormat="1" applyFont="1" applyBorder="1" applyAlignment="1">
      <alignment horizontal="center"/>
    </xf>
    <xf numFmtId="2" fontId="25" fillId="0" borderId="17" xfId="0" applyNumberFormat="1" applyFont="1" applyBorder="1" applyAlignment="1">
      <alignment horizontal="center"/>
    </xf>
    <xf numFmtId="2" fontId="25" fillId="4" borderId="15" xfId="0" applyNumberFormat="1" applyFont="1" applyFill="1" applyBorder="1" applyAlignment="1">
      <alignment horizontal="center"/>
    </xf>
    <xf numFmtId="2" fontId="25" fillId="4" borderId="16" xfId="0" applyNumberFormat="1" applyFont="1" applyFill="1" applyBorder="1" applyAlignment="1">
      <alignment horizontal="center"/>
    </xf>
    <xf numFmtId="2" fontId="25" fillId="4" borderId="17" xfId="0" applyNumberFormat="1" applyFont="1" applyFill="1" applyBorder="1" applyAlignment="1">
      <alignment horizontal="center"/>
    </xf>
    <xf numFmtId="2" fontId="25" fillId="0" borderId="11" xfId="0" applyNumberFormat="1" applyFont="1" applyBorder="1" applyAlignment="1">
      <alignment horizontal="center"/>
    </xf>
    <xf numFmtId="168" fontId="27" fillId="7" borderId="18" xfId="1" applyNumberFormat="1" applyFont="1" applyFill="1" applyBorder="1" applyAlignment="1">
      <alignment horizontal="center" vertical="center"/>
    </xf>
    <xf numFmtId="168" fontId="27" fillId="7" borderId="0" xfId="1" applyNumberFormat="1" applyFont="1" applyFill="1" applyBorder="1" applyAlignment="1">
      <alignment horizontal="center" vertical="center"/>
    </xf>
    <xf numFmtId="168" fontId="27" fillId="7" borderId="0" xfId="0" applyNumberFormat="1" applyFont="1" applyFill="1" applyAlignment="1">
      <alignment horizontal="center" vertical="center"/>
    </xf>
    <xf numFmtId="168" fontId="27" fillId="7" borderId="19" xfId="1" applyNumberFormat="1" applyFont="1" applyFill="1" applyBorder="1" applyAlignment="1">
      <alignment horizontal="center" vertical="center"/>
    </xf>
    <xf numFmtId="168" fontId="27" fillId="0" borderId="18" xfId="0" applyNumberFormat="1" applyFont="1" applyBorder="1" applyAlignment="1">
      <alignment horizontal="center" vertical="center"/>
    </xf>
    <xf numFmtId="168" fontId="28" fillId="0" borderId="19" xfId="0" applyNumberFormat="1" applyFont="1" applyBorder="1" applyAlignment="1">
      <alignment horizontal="center" vertical="center"/>
    </xf>
    <xf numFmtId="168" fontId="27" fillId="7" borderId="20" xfId="1" applyNumberFormat="1" applyFont="1" applyFill="1" applyBorder="1" applyAlignment="1">
      <alignment horizontal="center" vertical="center"/>
    </xf>
    <xf numFmtId="168" fontId="27" fillId="7" borderId="21" xfId="1" applyNumberFormat="1" applyFont="1" applyFill="1" applyBorder="1" applyAlignment="1">
      <alignment horizontal="center" vertical="center"/>
    </xf>
    <xf numFmtId="168" fontId="27" fillId="7" borderId="21" xfId="0" applyNumberFormat="1" applyFont="1" applyFill="1" applyBorder="1" applyAlignment="1">
      <alignment horizontal="center" vertical="center"/>
    </xf>
    <xf numFmtId="168" fontId="27" fillId="7" borderId="22" xfId="1" applyNumberFormat="1" applyFont="1" applyFill="1" applyBorder="1" applyAlignment="1">
      <alignment horizontal="center" vertical="center"/>
    </xf>
    <xf numFmtId="168" fontId="27" fillId="0" borderId="0" xfId="0" applyNumberFormat="1" applyFont="1" applyAlignment="1">
      <alignment horizontal="center" vertical="center"/>
    </xf>
    <xf numFmtId="168" fontId="28" fillId="0" borderId="0" xfId="0" applyNumberFormat="1" applyFont="1" applyAlignment="1">
      <alignment horizontal="center" vertical="center"/>
    </xf>
    <xf numFmtId="0" fontId="27" fillId="7" borderId="38" xfId="0" applyFont="1" applyFill="1" applyBorder="1" applyAlignment="1">
      <alignment horizontal="right" vertical="center"/>
    </xf>
    <xf numFmtId="0" fontId="27" fillId="0" borderId="0" xfId="0" applyFont="1" applyAlignment="1">
      <alignment vertical="center"/>
    </xf>
    <xf numFmtId="0" fontId="28" fillId="0" borderId="0" xfId="0" applyFont="1" applyAlignment="1">
      <alignment horizontal="center" vertical="center"/>
    </xf>
    <xf numFmtId="166" fontId="27" fillId="0" borderId="0" xfId="0" applyNumberFormat="1" applyFont="1" applyAlignment="1">
      <alignment vertical="center"/>
    </xf>
    <xf numFmtId="0" fontId="27" fillId="7" borderId="30" xfId="0" applyFont="1" applyFill="1" applyBorder="1" applyAlignment="1">
      <alignment horizontal="right" vertical="center"/>
    </xf>
    <xf numFmtId="0" fontId="28" fillId="0" borderId="40" xfId="0" applyFont="1" applyBorder="1" applyAlignment="1">
      <alignment horizontal="center" vertical="center"/>
    </xf>
    <xf numFmtId="0" fontId="28" fillId="0" borderId="18" xfId="0" applyFont="1" applyBorder="1" applyAlignment="1">
      <alignment vertical="center"/>
    </xf>
    <xf numFmtId="0" fontId="28" fillId="0" borderId="0" xfId="0" applyFont="1" applyAlignment="1">
      <alignment vertical="center"/>
    </xf>
    <xf numFmtId="0" fontId="28" fillId="0" borderId="0" xfId="0" applyFont="1" applyAlignment="1">
      <alignment vertical="center" wrapText="1"/>
    </xf>
    <xf numFmtId="0" fontId="28" fillId="0" borderId="36" xfId="0" applyFont="1" applyBorder="1" applyAlignment="1">
      <alignment vertical="center"/>
    </xf>
    <xf numFmtId="0" fontId="28" fillId="0" borderId="32" xfId="0" applyFont="1" applyBorder="1" applyAlignment="1">
      <alignment vertical="center"/>
    </xf>
    <xf numFmtId="0" fontId="28" fillId="0" borderId="32" xfId="0" applyFont="1" applyBorder="1" applyAlignment="1">
      <alignment vertical="center" wrapText="1"/>
    </xf>
    <xf numFmtId="0" fontId="28" fillId="0" borderId="33" xfId="0" applyFont="1" applyBorder="1" applyAlignment="1">
      <alignment horizontal="center" vertical="center"/>
    </xf>
    <xf numFmtId="0" fontId="28" fillId="0" borderId="34" xfId="0" applyFont="1" applyBorder="1" applyAlignment="1">
      <alignment horizontal="center" vertical="center"/>
    </xf>
    <xf numFmtId="0" fontId="28" fillId="0" borderId="34" xfId="0" applyFont="1" applyBorder="1" applyAlignment="1">
      <alignment horizontal="center" vertical="center" wrapText="1"/>
    </xf>
    <xf numFmtId="0" fontId="28" fillId="0" borderId="38" xfId="0" applyFont="1" applyBorder="1" applyAlignment="1">
      <alignment horizontal="right" vertical="center"/>
    </xf>
    <xf numFmtId="168" fontId="27" fillId="0" borderId="18" xfId="1" applyNumberFormat="1" applyFont="1" applyBorder="1" applyAlignment="1">
      <alignment horizontal="center" vertical="center"/>
    </xf>
    <xf numFmtId="168" fontId="27" fillId="0" borderId="0" xfId="1" applyNumberFormat="1" applyFont="1" applyBorder="1" applyAlignment="1">
      <alignment horizontal="center" vertical="center"/>
    </xf>
    <xf numFmtId="168" fontId="28" fillId="0" borderId="0" xfId="1" applyNumberFormat="1" applyFont="1" applyBorder="1" applyAlignment="1">
      <alignment horizontal="center" vertical="center"/>
    </xf>
    <xf numFmtId="168" fontId="28" fillId="0" borderId="19" xfId="1" applyNumberFormat="1" applyFont="1" applyBorder="1" applyAlignment="1">
      <alignment horizontal="center" vertical="center"/>
    </xf>
    <xf numFmtId="166" fontId="27" fillId="0" borderId="18" xfId="0" applyNumberFormat="1" applyFont="1" applyBorder="1" applyAlignment="1">
      <alignment horizontal="center" vertical="center"/>
    </xf>
    <xf numFmtId="166" fontId="27" fillId="0" borderId="0" xfId="0" applyNumberFormat="1" applyFont="1" applyAlignment="1">
      <alignment horizontal="center" vertical="center"/>
    </xf>
    <xf numFmtId="166" fontId="28" fillId="0" borderId="0" xfId="0" applyNumberFormat="1" applyFont="1" applyAlignment="1">
      <alignment horizontal="center" vertical="center"/>
    </xf>
    <xf numFmtId="166" fontId="28" fillId="0" borderId="19" xfId="0" applyNumberFormat="1" applyFont="1" applyBorder="1" applyAlignment="1">
      <alignment horizontal="center" vertical="center"/>
    </xf>
    <xf numFmtId="168" fontId="27" fillId="0" borderId="18" xfId="1" applyNumberFormat="1" applyFont="1" applyFill="1" applyBorder="1" applyAlignment="1">
      <alignment horizontal="center" vertical="center"/>
    </xf>
    <xf numFmtId="168" fontId="27" fillId="0" borderId="0" xfId="1" applyNumberFormat="1" applyFont="1" applyFill="1" applyBorder="1" applyAlignment="1">
      <alignment horizontal="center" vertical="center"/>
    </xf>
    <xf numFmtId="168" fontId="28" fillId="0" borderId="0" xfId="1" applyNumberFormat="1" applyFont="1" applyFill="1" applyBorder="1" applyAlignment="1">
      <alignment horizontal="center" vertical="center"/>
    </xf>
    <xf numFmtId="168" fontId="28" fillId="0" borderId="19" xfId="1" applyNumberFormat="1" applyFont="1" applyFill="1" applyBorder="1" applyAlignment="1">
      <alignment horizontal="center" vertical="center"/>
    </xf>
    <xf numFmtId="0" fontId="28" fillId="9" borderId="38" xfId="0" applyFont="1" applyFill="1" applyBorder="1" applyAlignment="1">
      <alignment horizontal="right" vertical="center"/>
    </xf>
    <xf numFmtId="167" fontId="27" fillId="9" borderId="18" xfId="0" applyNumberFormat="1" applyFont="1" applyFill="1" applyBorder="1" applyAlignment="1">
      <alignment horizontal="center" vertical="center"/>
    </xf>
    <xf numFmtId="167" fontId="27" fillId="9" borderId="0" xfId="0" applyNumberFormat="1" applyFont="1" applyFill="1" applyAlignment="1">
      <alignment horizontal="center" vertical="center"/>
    </xf>
    <xf numFmtId="167" fontId="28" fillId="9" borderId="0" xfId="0" applyNumberFormat="1" applyFont="1" applyFill="1" applyAlignment="1">
      <alignment horizontal="center" vertical="center"/>
    </xf>
    <xf numFmtId="167" fontId="28" fillId="9" borderId="19" xfId="0" applyNumberFormat="1" applyFont="1" applyFill="1" applyBorder="1" applyAlignment="1">
      <alignment horizontal="center" vertical="center"/>
    </xf>
    <xf numFmtId="0" fontId="28" fillId="0" borderId="38" xfId="0" applyFont="1" applyBorder="1" applyAlignment="1">
      <alignment horizontal="left" vertical="center"/>
    </xf>
    <xf numFmtId="167" fontId="27" fillId="0" borderId="18" xfId="0" applyNumberFormat="1" applyFont="1" applyBorder="1" applyAlignment="1">
      <alignment horizontal="center" vertical="center"/>
    </xf>
    <xf numFmtId="167" fontId="27" fillId="0" borderId="0" xfId="0" applyNumberFormat="1" applyFont="1" applyAlignment="1">
      <alignment horizontal="center" vertical="center"/>
    </xf>
    <xf numFmtId="167" fontId="28" fillId="0" borderId="0" xfId="0" applyNumberFormat="1" applyFont="1" applyAlignment="1">
      <alignment horizontal="center" vertical="center"/>
    </xf>
    <xf numFmtId="167" fontId="28" fillId="0" borderId="19" xfId="0" applyNumberFormat="1" applyFont="1" applyBorder="1" applyAlignment="1">
      <alignment horizontal="center" vertical="center"/>
    </xf>
    <xf numFmtId="0" fontId="27" fillId="0" borderId="38" xfId="0" applyFont="1" applyBorder="1" applyAlignment="1">
      <alignment horizontal="right" vertical="center"/>
    </xf>
    <xf numFmtId="1" fontId="27" fillId="0" borderId="38" xfId="0" applyNumberFormat="1" applyFont="1" applyBorder="1" applyAlignment="1">
      <alignment horizontal="right" vertical="center"/>
    </xf>
    <xf numFmtId="168" fontId="27" fillId="0" borderId="19" xfId="1" applyNumberFormat="1" applyFont="1" applyBorder="1" applyAlignment="1">
      <alignment horizontal="center" vertical="center"/>
    </xf>
    <xf numFmtId="0" fontId="27" fillId="0" borderId="38" xfId="0" applyFont="1" applyBorder="1" applyAlignment="1">
      <alignment vertical="center"/>
    </xf>
    <xf numFmtId="0" fontId="28" fillId="0" borderId="38" xfId="0" applyFont="1" applyBorder="1" applyAlignment="1">
      <alignment vertical="center"/>
    </xf>
    <xf numFmtId="0" fontId="27" fillId="0" borderId="19" xfId="0" applyFont="1" applyBorder="1" applyAlignment="1">
      <alignment vertical="center"/>
    </xf>
    <xf numFmtId="0" fontId="27" fillId="0" borderId="21" xfId="0" applyFont="1" applyBorder="1" applyAlignment="1">
      <alignment vertical="center"/>
    </xf>
    <xf numFmtId="0" fontId="28" fillId="0" borderId="21" xfId="0" applyFont="1" applyBorder="1" applyAlignment="1">
      <alignment vertical="center"/>
    </xf>
    <xf numFmtId="0" fontId="27" fillId="0" borderId="22" xfId="0" applyFont="1" applyBorder="1" applyAlignment="1">
      <alignment vertical="center"/>
    </xf>
    <xf numFmtId="10" fontId="28" fillId="0" borderId="0" xfId="0" applyNumberFormat="1" applyFont="1" applyAlignment="1">
      <alignment vertical="center"/>
    </xf>
    <xf numFmtId="10" fontId="27" fillId="0" borderId="0" xfId="0" applyNumberFormat="1" applyFont="1" applyAlignment="1">
      <alignment vertical="center"/>
    </xf>
    <xf numFmtId="10" fontId="27" fillId="0" borderId="21" xfId="0" applyNumberFormat="1" applyFont="1" applyBorder="1" applyAlignment="1">
      <alignment vertical="center"/>
    </xf>
    <xf numFmtId="10" fontId="28" fillId="0" borderId="21" xfId="0" applyNumberFormat="1" applyFont="1" applyBorder="1" applyAlignment="1">
      <alignment vertical="center"/>
    </xf>
    <xf numFmtId="10" fontId="27" fillId="0" borderId="19" xfId="0" applyNumberFormat="1" applyFont="1" applyBorder="1" applyAlignment="1">
      <alignment vertical="center"/>
    </xf>
    <xf numFmtId="10" fontId="27" fillId="0" borderId="22" xfId="0" applyNumberFormat="1" applyFont="1" applyBorder="1" applyAlignment="1">
      <alignment vertical="center"/>
    </xf>
    <xf numFmtId="0" fontId="29" fillId="9" borderId="38" xfId="0" applyFont="1" applyFill="1" applyBorder="1" applyAlignment="1">
      <alignment horizontal="center" vertical="center"/>
    </xf>
    <xf numFmtId="0" fontId="25" fillId="0" borderId="14" xfId="0" applyFont="1" applyBorder="1"/>
    <xf numFmtId="0" fontId="25" fillId="0" borderId="11" xfId="0" applyFont="1" applyBorder="1"/>
    <xf numFmtId="0" fontId="29" fillId="8" borderId="23" xfId="0" applyFont="1" applyFill="1" applyBorder="1" applyAlignment="1">
      <alignment horizontal="center" vertical="center"/>
    </xf>
    <xf numFmtId="0" fontId="29" fillId="8" borderId="24" xfId="0" applyFont="1" applyFill="1" applyBorder="1" applyAlignment="1">
      <alignment horizontal="center" vertical="center"/>
    </xf>
    <xf numFmtId="0" fontId="29" fillId="8" borderId="25" xfId="0" applyFont="1" applyFill="1" applyBorder="1" applyAlignment="1">
      <alignment horizontal="center" vertical="center"/>
    </xf>
    <xf numFmtId="0" fontId="28" fillId="0" borderId="0" xfId="0" applyFont="1" applyAlignment="1">
      <alignment horizontal="center" vertical="center" wrapText="1"/>
    </xf>
    <xf numFmtId="0" fontId="28" fillId="0" borderId="34" xfId="0" applyFont="1" applyBorder="1" applyAlignment="1">
      <alignment horizontal="center" vertical="center" wrapText="1"/>
    </xf>
    <xf numFmtId="0" fontId="28" fillId="0" borderId="19"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Border="1" applyAlignment="1">
      <alignment horizontal="center" vertical="center" wrapText="1"/>
    </xf>
    <xf numFmtId="0" fontId="28" fillId="0" borderId="31" xfId="0" applyFont="1" applyBorder="1" applyAlignment="1">
      <alignment horizontal="center" vertical="center" wrapText="1"/>
    </xf>
    <xf numFmtId="0" fontId="28" fillId="0" borderId="18" xfId="0" applyFont="1" applyBorder="1" applyAlignment="1">
      <alignment horizontal="left" vertical="center" wrapText="1"/>
    </xf>
    <xf numFmtId="0" fontId="28" fillId="0" borderId="0" xfId="0" applyFont="1" applyAlignment="1">
      <alignment horizontal="left" vertical="center" wrapText="1"/>
    </xf>
    <xf numFmtId="0" fontId="28" fillId="0" borderId="20" xfId="0" applyFont="1" applyBorder="1" applyAlignment="1">
      <alignment horizontal="left" vertical="center" wrapText="1"/>
    </xf>
    <xf numFmtId="0" fontId="28" fillId="0" borderId="21" xfId="0" applyFont="1" applyBorder="1" applyAlignment="1">
      <alignment horizontal="left" vertical="center" wrapText="1"/>
    </xf>
    <xf numFmtId="0" fontId="28" fillId="0" borderId="37" xfId="0" applyFont="1" applyBorder="1" applyAlignment="1">
      <alignment horizontal="left" vertical="center" wrapText="1"/>
    </xf>
    <xf numFmtId="0" fontId="28" fillId="0" borderId="38" xfId="0" applyFont="1" applyBorder="1" applyAlignment="1">
      <alignment horizontal="left" vertical="center" wrapText="1"/>
    </xf>
    <xf numFmtId="0" fontId="28" fillId="0" borderId="39" xfId="0" applyFont="1" applyBorder="1" applyAlignment="1">
      <alignment horizontal="left" vertical="center" wrapText="1"/>
    </xf>
    <xf numFmtId="0" fontId="26" fillId="3" borderId="0" xfId="0" applyFont="1" applyFill="1" applyAlignment="1">
      <alignment horizontal="center" vertical="center"/>
    </xf>
    <xf numFmtId="0" fontId="25" fillId="3" borderId="0" xfId="0" applyFont="1" applyFill="1" applyAlignment="1">
      <alignment horizontal="center" vertical="center"/>
    </xf>
    <xf numFmtId="0" fontId="1" fillId="3" borderId="0" xfId="0" applyFont="1" applyFill="1" applyAlignment="1">
      <alignment horizontal="right"/>
    </xf>
    <xf numFmtId="0" fontId="25" fillId="0" borderId="0" xfId="0" applyFont="1" applyAlignment="1">
      <alignment horizontal="right"/>
    </xf>
    <xf numFmtId="0" fontId="6" fillId="3" borderId="0" xfId="0" applyFont="1" applyFill="1" applyAlignment="1">
      <alignment horizontal="left" vertical="center" wrapText="1"/>
    </xf>
    <xf numFmtId="49" fontId="20" fillId="2" borderId="0" xfId="0" applyNumberFormat="1" applyFont="1" applyFill="1" applyAlignment="1">
      <alignment horizontal="center"/>
    </xf>
    <xf numFmtId="0" fontId="5" fillId="3" borderId="0" xfId="0" applyFont="1" applyFill="1" applyAlignment="1">
      <alignment horizontal="center"/>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8" fillId="2" borderId="8" xfId="0" applyFont="1" applyFill="1" applyBorder="1" applyAlignment="1">
      <alignment horizontal="center"/>
    </xf>
    <xf numFmtId="0" fontId="8" fillId="2" borderId="9" xfId="0" applyFont="1" applyFill="1" applyBorder="1" applyAlignment="1">
      <alignment horizont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164" fontId="5" fillId="0" borderId="10" xfId="0" applyNumberFormat="1" applyFont="1" applyBorder="1" applyAlignment="1">
      <alignment horizontal="center" vertical="center"/>
    </xf>
    <xf numFmtId="164" fontId="5" fillId="0" borderId="1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10" xfId="0" applyFont="1" applyBorder="1" applyAlignment="1">
      <alignment horizontal="center" wrapText="1"/>
    </xf>
    <xf numFmtId="0" fontId="5" fillId="0" borderId="13" xfId="0" applyFont="1" applyBorder="1" applyAlignment="1">
      <alignment horizontal="center" wrapText="1"/>
    </xf>
    <xf numFmtId="0" fontId="3" fillId="0" borderId="10" xfId="0" applyFont="1" applyBorder="1" applyAlignment="1">
      <alignment horizontal="center" wrapText="1"/>
    </xf>
    <xf numFmtId="0" fontId="3" fillId="0" borderId="13" xfId="0" applyFont="1" applyBorder="1" applyAlignment="1">
      <alignment horizont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wrapText="1"/>
    </xf>
    <xf numFmtId="0" fontId="5" fillId="0" borderId="11" xfId="0" applyFont="1" applyBorder="1" applyAlignment="1">
      <alignment horizontal="center" wrapText="1"/>
    </xf>
    <xf numFmtId="0" fontId="3" fillId="0" borderId="11" xfId="0" applyFont="1" applyBorder="1" applyAlignment="1">
      <alignment horizontal="center" wrapText="1"/>
    </xf>
    <xf numFmtId="0" fontId="9" fillId="0" borderId="0" xfId="0" applyFont="1" applyAlignment="1">
      <alignment horizontal="left" vertical="top" wrapText="1"/>
    </xf>
    <xf numFmtId="0" fontId="9"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144</xdr:row>
      <xdr:rowOff>85726</xdr:rowOff>
    </xdr:from>
    <xdr:to>
      <xdr:col>32</xdr:col>
      <xdr:colOff>447674</xdr:colOff>
      <xdr:row>146</xdr:row>
      <xdr:rowOff>66671</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19</xdr:col>
      <xdr:colOff>279611</xdr:colOff>
      <xdr:row>35</xdr:row>
      <xdr:rowOff>133350</xdr:rowOff>
    </xdr:to>
    <xdr:pic>
      <xdr:nvPicPr>
        <xdr:cNvPr id="2" name="Picture 1">
          <a:extLst>
            <a:ext uri="{FF2B5EF4-FFF2-40B4-BE49-F238E27FC236}">
              <a16:creationId xmlns:a16="http://schemas.microsoft.com/office/drawing/2014/main" id="{F1C6A269-9BA4-9C45-2A81-A4489AE4DD7A}"/>
            </a:ext>
          </a:extLst>
        </xdr:cNvPr>
        <xdr:cNvPicPr>
          <a:picLocks noChangeAspect="1"/>
        </xdr:cNvPicPr>
      </xdr:nvPicPr>
      <xdr:blipFill>
        <a:blip xmlns:r="http://schemas.openxmlformats.org/officeDocument/2006/relationships" r:embed="rId1"/>
        <a:stretch>
          <a:fillRect/>
        </a:stretch>
      </xdr:blipFill>
      <xdr:spPr>
        <a:xfrm>
          <a:off x="0" y="161925"/>
          <a:ext cx="11862011" cy="5638800"/>
        </a:xfrm>
        <a:prstGeom prst="rect">
          <a:avLst/>
        </a:prstGeom>
      </xdr:spPr>
    </xdr:pic>
    <xdr:clientData/>
  </xdr:twoCellAnchor>
  <xdr:twoCellAnchor>
    <xdr:from>
      <xdr:col>7</xdr:col>
      <xdr:colOff>428625</xdr:colOff>
      <xdr:row>25</xdr:row>
      <xdr:rowOff>104775</xdr:rowOff>
    </xdr:from>
    <xdr:to>
      <xdr:col>12</xdr:col>
      <xdr:colOff>447675</xdr:colOff>
      <xdr:row>29</xdr:row>
      <xdr:rowOff>152400</xdr:rowOff>
    </xdr:to>
    <xdr:sp macro="" textlink="">
      <xdr:nvSpPr>
        <xdr:cNvPr id="3" name="TextBox 2">
          <a:extLst>
            <a:ext uri="{FF2B5EF4-FFF2-40B4-BE49-F238E27FC236}">
              <a16:creationId xmlns:a16="http://schemas.microsoft.com/office/drawing/2014/main" id="{B2811038-62EB-4DB7-A958-1D5DF3983E1F}"/>
            </a:ext>
          </a:extLst>
        </xdr:cNvPr>
        <xdr:cNvSpPr txBox="1"/>
      </xdr:nvSpPr>
      <xdr:spPr>
        <a:xfrm>
          <a:off x="4695825" y="4152900"/>
          <a:ext cx="3067050"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Virginia South Central</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419100</xdr:colOff>
      <xdr:row>9</xdr:row>
      <xdr:rowOff>47624</xdr:rowOff>
    </xdr:from>
    <xdr:to>
      <xdr:col>24</xdr:col>
      <xdr:colOff>242410</xdr:colOff>
      <xdr:row>38</xdr:row>
      <xdr:rowOff>161924</xdr:rowOff>
    </xdr:to>
    <xdr:pic>
      <xdr:nvPicPr>
        <xdr:cNvPr id="3" name="Picture 2">
          <a:extLst>
            <a:ext uri="{FF2B5EF4-FFF2-40B4-BE49-F238E27FC236}">
              <a16:creationId xmlns:a16="http://schemas.microsoft.com/office/drawing/2014/main" id="{E01F1D5B-63C2-7A53-E4CC-22AE54EBC7C9}"/>
            </a:ext>
          </a:extLst>
        </xdr:cNvPr>
        <xdr:cNvPicPr>
          <a:picLocks noChangeAspect="1"/>
        </xdr:cNvPicPr>
      </xdr:nvPicPr>
      <xdr:blipFill>
        <a:blip xmlns:r="http://schemas.openxmlformats.org/officeDocument/2006/relationships" r:embed="rId2"/>
        <a:stretch>
          <a:fillRect/>
        </a:stretch>
      </xdr:blipFill>
      <xdr:spPr>
        <a:xfrm>
          <a:off x="8343900" y="1504949"/>
          <a:ext cx="6528910" cy="4810125"/>
        </a:xfrm>
        <a:prstGeom prst="rect">
          <a:avLst/>
        </a:prstGeom>
      </xdr:spPr>
    </xdr:pic>
    <xdr:clientData/>
  </xdr:twoCellAnchor>
  <xdr:twoCellAnchor>
    <xdr:from>
      <xdr:col>18</xdr:col>
      <xdr:colOff>600074</xdr:colOff>
      <xdr:row>20</xdr:row>
      <xdr:rowOff>133350</xdr:rowOff>
    </xdr:from>
    <xdr:to>
      <xdr:col>21</xdr:col>
      <xdr:colOff>47625</xdr:colOff>
      <xdr:row>25</xdr:row>
      <xdr:rowOff>19050</xdr:rowOff>
    </xdr:to>
    <xdr:sp macro="" textlink="">
      <xdr:nvSpPr>
        <xdr:cNvPr id="4" name="TextBox 3">
          <a:extLst>
            <a:ext uri="{FF2B5EF4-FFF2-40B4-BE49-F238E27FC236}">
              <a16:creationId xmlns:a16="http://schemas.microsoft.com/office/drawing/2014/main" id="{31C0E293-2EC2-0D75-04C7-428384AD2B72}"/>
            </a:ext>
          </a:extLst>
        </xdr:cNvPr>
        <xdr:cNvSpPr txBox="1"/>
      </xdr:nvSpPr>
      <xdr:spPr>
        <a:xfrm>
          <a:off x="11572874" y="3371850"/>
          <a:ext cx="1276351"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Richmond</a:t>
          </a:r>
          <a:r>
            <a:rPr lang="en-US" sz="1600" b="1" baseline="0">
              <a:solidFill>
                <a:schemeClr val="bg1"/>
              </a:solidFill>
            </a:rPr>
            <a:t> East-Airport</a:t>
          </a:r>
          <a:endParaRPr lang="en-US" sz="1600" b="1">
            <a:solidFill>
              <a:schemeClr val="bg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144</xdr:row>
      <xdr:rowOff>138906</xdr:rowOff>
    </xdr:from>
    <xdr:to>
      <xdr:col>32</xdr:col>
      <xdr:colOff>463946</xdr:colOff>
      <xdr:row>146</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twoCellAnchor>
    <xdr:from>
      <xdr:col>0</xdr:col>
      <xdr:colOff>3092824</xdr:colOff>
      <xdr:row>0</xdr:row>
      <xdr:rowOff>22411</xdr:rowOff>
    </xdr:from>
    <xdr:to>
      <xdr:col>0</xdr:col>
      <xdr:colOff>3395383</xdr:colOff>
      <xdr:row>0</xdr:row>
      <xdr:rowOff>190500</xdr:rowOff>
    </xdr:to>
    <xdr:sp macro="" textlink="">
      <xdr:nvSpPr>
        <xdr:cNvPr id="4" name="Arrow: Right 3">
          <a:extLst>
            <a:ext uri="{FF2B5EF4-FFF2-40B4-BE49-F238E27FC236}">
              <a16:creationId xmlns:a16="http://schemas.microsoft.com/office/drawing/2014/main" id="{A7FE7878-2691-47ED-9133-7B85DAD4055C}"/>
            </a:ext>
          </a:extLst>
        </xdr:cNvPr>
        <xdr:cNvSpPr/>
      </xdr:nvSpPr>
      <xdr:spPr bwMode="auto">
        <a:xfrm>
          <a:off x="1864099" y="22411"/>
          <a:ext cx="7284"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5" name="Arrow: Right 4">
          <a:extLst>
            <a:ext uri="{FF2B5EF4-FFF2-40B4-BE49-F238E27FC236}">
              <a16:creationId xmlns:a16="http://schemas.microsoft.com/office/drawing/2014/main" id="{5FBA6FA8-F8BB-49E6-B424-E00F6FB655B5}"/>
            </a:ext>
          </a:extLst>
        </xdr:cNvPr>
        <xdr:cNvSpPr/>
      </xdr:nvSpPr>
      <xdr:spPr bwMode="auto">
        <a:xfrm>
          <a:off x="1864323" y="288665"/>
          <a:ext cx="7284"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381001</xdr:colOff>
      <xdr:row>0</xdr:row>
      <xdr:rowOff>1</xdr:rowOff>
    </xdr:from>
    <xdr:to>
      <xdr:col>9</xdr:col>
      <xdr:colOff>357435</xdr:colOff>
      <xdr:row>36</xdr:row>
      <xdr:rowOff>19051</xdr:rowOff>
    </xdr:to>
    <xdr:pic>
      <xdr:nvPicPr>
        <xdr:cNvPr id="2" name="Picture 1">
          <a:extLst>
            <a:ext uri="{FF2B5EF4-FFF2-40B4-BE49-F238E27FC236}">
              <a16:creationId xmlns:a16="http://schemas.microsoft.com/office/drawing/2014/main" id="{CDDB9736-8EFA-9D20-8510-418A11DF7942}"/>
            </a:ext>
          </a:extLst>
        </xdr:cNvPr>
        <xdr:cNvPicPr>
          <a:picLocks noChangeAspect="1"/>
        </xdr:cNvPicPr>
      </xdr:nvPicPr>
      <xdr:blipFill>
        <a:blip xmlns:r="http://schemas.openxmlformats.org/officeDocument/2006/relationships" r:embed="rId1"/>
        <a:stretch>
          <a:fillRect/>
        </a:stretch>
      </xdr:blipFill>
      <xdr:spPr>
        <a:xfrm>
          <a:off x="381001" y="1"/>
          <a:ext cx="5462834" cy="5848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2" dT="2025-05-29T15:27:27.11" personId="{00000000-0000-0000-0000-000000000000}" id="{258133A0-6D55-47E8-9A7B-56428911FBC7}">
    <text>These are new for this week. I added them at the bottom for copy-paste</text>
  </threadedComment>
</ThreadedComments>
</file>

<file path=xl/threadedComments/threadedComment2.xml><?xml version="1.0" encoding="utf-8"?>
<ThreadedComments xmlns="http://schemas.microsoft.com/office/spreadsheetml/2018/threadedcomments" xmlns:x="http://schemas.openxmlformats.org/spreadsheetml/2006/main">
  <threadedComment ref="A50" dT="2025-05-29T15:27:27.11" personId="{00000000-0000-0000-0000-000000000000}" id="{41AA1F1D-94EB-4EAD-B2C3-C8F84E02122D}">
    <text>These are new for this week. I added them at the bottom for copy-paste</text>
  </threadedComment>
</ThreadedComments>
</file>

<file path=xl/threadedComments/threadedComment3.xml><?xml version="1.0" encoding="utf-8"?>
<ThreadedComments xmlns="http://schemas.microsoft.com/office/spreadsheetml/2018/threadedcomments" xmlns:x="http://schemas.openxmlformats.org/spreadsheetml/2006/main">
  <threadedComment ref="A50" dT="2025-05-29T15:27:27.11" personId="{00000000-0000-0000-0000-000000000000}" id="{67D1A9DD-7A61-43CA-9B14-D430984C3971}">
    <text>These are new for this week. I added them at the bottom for copy-paste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47"/>
  <sheetViews>
    <sheetView showGridLines="0" tabSelected="1" zoomScaleNormal="100" zoomScaleSheetLayoutView="100" workbookViewId="0">
      <pane xSplit="1" ySplit="3" topLeftCell="O93" activePane="bottomRight" state="frozen"/>
      <selection pane="topRight" activeCell="B1" sqref="B1"/>
      <selection pane="bottomLeft" activeCell="A4" sqref="A4"/>
      <selection pane="bottomRight" activeCell="A104" sqref="A104"/>
    </sheetView>
  </sheetViews>
  <sheetFormatPr defaultColWidth="9.1796875" defaultRowHeight="15" x14ac:dyDescent="0.25"/>
  <cols>
    <col min="1" max="1" width="44.7265625" style="140" customWidth="1"/>
    <col min="2" max="6" width="9" style="140" customWidth="1"/>
    <col min="7" max="7" width="9" style="146" customWidth="1"/>
    <col min="8" max="9" width="9" style="140" customWidth="1"/>
    <col min="10" max="11" width="9" style="146" customWidth="1"/>
    <col min="12" max="12" width="2.7265625" style="140" customWidth="1"/>
    <col min="13" max="17" width="9" style="140" customWidth="1"/>
    <col min="18" max="18" width="9" style="146" customWidth="1"/>
    <col min="19" max="22" width="9" style="140" customWidth="1"/>
    <col min="23" max="23" width="2.7265625" style="140" customWidth="1"/>
    <col min="24" max="33" width="9" style="140" customWidth="1"/>
    <col min="34" max="16384" width="9.1796875" style="140"/>
  </cols>
  <sheetData>
    <row r="1" spans="1:34" x14ac:dyDescent="0.25">
      <c r="A1" s="208" t="str">
        <f>'Occupancy Raw Data'!B1</f>
        <v>Week of May 25 to May 31, 2025</v>
      </c>
      <c r="B1" s="195" t="s">
        <v>0</v>
      </c>
      <c r="C1" s="196"/>
      <c r="D1" s="196"/>
      <c r="E1" s="196"/>
      <c r="F1" s="196"/>
      <c r="G1" s="196"/>
      <c r="H1" s="196"/>
      <c r="I1" s="196"/>
      <c r="J1" s="196"/>
      <c r="K1" s="197"/>
      <c r="L1" s="144"/>
      <c r="M1" s="195" t="s">
        <v>1</v>
      </c>
      <c r="N1" s="196"/>
      <c r="O1" s="196"/>
      <c r="P1" s="196"/>
      <c r="Q1" s="196"/>
      <c r="R1" s="196"/>
      <c r="S1" s="196"/>
      <c r="T1" s="196"/>
      <c r="U1" s="196"/>
      <c r="V1" s="197"/>
      <c r="W1" s="144"/>
      <c r="X1" s="195" t="s">
        <v>2</v>
      </c>
      <c r="Y1" s="196"/>
      <c r="Z1" s="196"/>
      <c r="AA1" s="196"/>
      <c r="AB1" s="196"/>
      <c r="AC1" s="196"/>
      <c r="AD1" s="196"/>
      <c r="AE1" s="196"/>
      <c r="AF1" s="196"/>
      <c r="AG1" s="197"/>
      <c r="AH1" s="141"/>
    </row>
    <row r="2" spans="1:34" x14ac:dyDescent="0.25">
      <c r="A2" s="209"/>
      <c r="B2" s="145"/>
      <c r="C2" s="146"/>
      <c r="D2" s="146"/>
      <c r="E2" s="146"/>
      <c r="F2" s="147"/>
      <c r="G2" s="198" t="s">
        <v>3</v>
      </c>
      <c r="H2" s="146"/>
      <c r="I2" s="146"/>
      <c r="J2" s="198" t="s">
        <v>4</v>
      </c>
      <c r="K2" s="200" t="s">
        <v>5</v>
      </c>
      <c r="L2" s="141"/>
      <c r="M2" s="145"/>
      <c r="N2" s="146"/>
      <c r="O2" s="146"/>
      <c r="P2" s="146"/>
      <c r="Q2" s="146"/>
      <c r="R2" s="198" t="s">
        <v>3</v>
      </c>
      <c r="S2" s="146"/>
      <c r="T2" s="146"/>
      <c r="U2" s="198" t="s">
        <v>4</v>
      </c>
      <c r="V2" s="200" t="s">
        <v>5</v>
      </c>
      <c r="W2" s="141"/>
      <c r="X2" s="148"/>
      <c r="Y2" s="149"/>
      <c r="Z2" s="149"/>
      <c r="AA2" s="149"/>
      <c r="AB2" s="149"/>
      <c r="AC2" s="202" t="s">
        <v>3</v>
      </c>
      <c r="AD2" s="150"/>
      <c r="AE2" s="150"/>
      <c r="AF2" s="202" t="s">
        <v>4</v>
      </c>
      <c r="AG2" s="203" t="s">
        <v>5</v>
      </c>
      <c r="AH2" s="141"/>
    </row>
    <row r="3" spans="1:34" x14ac:dyDescent="0.25">
      <c r="A3" s="210"/>
      <c r="B3" s="151" t="s">
        <v>6</v>
      </c>
      <c r="C3" s="152" t="s">
        <v>7</v>
      </c>
      <c r="D3" s="152" t="s">
        <v>8</v>
      </c>
      <c r="E3" s="152" t="s">
        <v>9</v>
      </c>
      <c r="F3" s="153" t="s">
        <v>10</v>
      </c>
      <c r="G3" s="199"/>
      <c r="H3" s="152" t="s">
        <v>11</v>
      </c>
      <c r="I3" s="152" t="s">
        <v>12</v>
      </c>
      <c r="J3" s="199"/>
      <c r="K3" s="201"/>
      <c r="L3" s="141"/>
      <c r="M3" s="151" t="s">
        <v>6</v>
      </c>
      <c r="N3" s="152" t="s">
        <v>7</v>
      </c>
      <c r="O3" s="152" t="s">
        <v>8</v>
      </c>
      <c r="P3" s="152" t="s">
        <v>9</v>
      </c>
      <c r="Q3" s="152" t="s">
        <v>10</v>
      </c>
      <c r="R3" s="199"/>
      <c r="S3" s="152" t="s">
        <v>11</v>
      </c>
      <c r="T3" s="152" t="s">
        <v>12</v>
      </c>
      <c r="U3" s="199"/>
      <c r="V3" s="201"/>
      <c r="W3" s="141"/>
      <c r="X3" s="151" t="s">
        <v>6</v>
      </c>
      <c r="Y3" s="152" t="s">
        <v>7</v>
      </c>
      <c r="Z3" s="152" t="s">
        <v>8</v>
      </c>
      <c r="AA3" s="152" t="s">
        <v>9</v>
      </c>
      <c r="AB3" s="152" t="s">
        <v>10</v>
      </c>
      <c r="AC3" s="199"/>
      <c r="AD3" s="153" t="s">
        <v>11</v>
      </c>
      <c r="AE3" s="153" t="s">
        <v>12</v>
      </c>
      <c r="AF3" s="199"/>
      <c r="AG3" s="201"/>
      <c r="AH3" s="141"/>
    </row>
    <row r="4" spans="1:34" x14ac:dyDescent="0.25">
      <c r="A4" s="172" t="s">
        <v>13</v>
      </c>
      <c r="B4" s="155">
        <f>(VLOOKUP($A4,'Occupancy Raw Data'!$B$8:$BE$45,'Occupancy Raw Data'!G$3,FALSE))/100</f>
        <v>0.63474603966507503</v>
      </c>
      <c r="C4" s="156">
        <f>(VLOOKUP($A4,'Occupancy Raw Data'!$B$8:$BE$45,'Occupancy Raw Data'!H$3,FALSE))/100</f>
        <v>0.43743761921831203</v>
      </c>
      <c r="D4" s="156">
        <f>(VLOOKUP($A4,'Occupancy Raw Data'!$B$8:$BE$45,'Occupancy Raw Data'!I$3,FALSE))/100</f>
        <v>0.55825422612513698</v>
      </c>
      <c r="E4" s="156">
        <f>(VLOOKUP($A4,'Occupancy Raw Data'!$B$8:$BE$45,'Occupancy Raw Data'!J$3,FALSE))/100</f>
        <v>0.61018795729139197</v>
      </c>
      <c r="F4" s="156">
        <f>(VLOOKUP($A4,'Occupancy Raw Data'!$B$8:$BE$45,'Occupancy Raw Data'!K$3,FALSE))/100</f>
        <v>0.62189779303759307</v>
      </c>
      <c r="G4" s="157">
        <f>(VLOOKUP($A4,'Occupancy Raw Data'!$B$8:$BE$45,'Occupancy Raw Data'!L$3,FALSE))/100</f>
        <v>0.57250491112968094</v>
      </c>
      <c r="H4" s="137">
        <f>(VLOOKUP($A4,'Occupancy Raw Data'!$B$8:$BE$45,'Occupancy Raw Data'!N$3,FALSE))/100</f>
        <v>0.68865731063019997</v>
      </c>
      <c r="I4" s="137">
        <f>(VLOOKUP($A4,'Occupancy Raw Data'!$B$8:$BE$45,'Occupancy Raw Data'!O$3,FALSE))/100</f>
        <v>0.72099252933023905</v>
      </c>
      <c r="J4" s="157">
        <f>(VLOOKUP($A4,'Occupancy Raw Data'!$B$8:$BE$45,'Occupancy Raw Data'!P$3,FALSE))/100</f>
        <v>0.70482521249987007</v>
      </c>
      <c r="K4" s="158">
        <f>(VLOOKUP($A4,'Occupancy Raw Data'!$B$8:$BE$45,'Occupancy Raw Data'!R$3,FALSE))/100</f>
        <v>0.61031123047138203</v>
      </c>
      <c r="M4" s="159">
        <f>VLOOKUP($A4,'ADR Raw Data'!$B$6:$BE$43,'ADR Raw Data'!G$1,FALSE)</f>
        <v>156.52707640274099</v>
      </c>
      <c r="N4" s="160">
        <f>VLOOKUP($A4,'ADR Raw Data'!$B$6:$BE$43,'ADR Raw Data'!H$1,FALSE)</f>
        <v>133.17431660296899</v>
      </c>
      <c r="O4" s="160">
        <f>VLOOKUP($A4,'ADR Raw Data'!$B$6:$BE$43,'ADR Raw Data'!I$1,FALSE)</f>
        <v>139.92520252862701</v>
      </c>
      <c r="P4" s="160">
        <f>VLOOKUP($A4,'ADR Raw Data'!$B$6:$BE$43,'ADR Raw Data'!J$1,FALSE)</f>
        <v>146.54232208195799</v>
      </c>
      <c r="Q4" s="160">
        <f>VLOOKUP($A4,'ADR Raw Data'!$B$6:$BE$43,'ADR Raw Data'!K$1,FALSE)</f>
        <v>147.55625641258001</v>
      </c>
      <c r="R4" s="161">
        <f>VLOOKUP($A4,'ADR Raw Data'!$B$6:$BE$43,'ADR Raw Data'!L$1,FALSE)</f>
        <v>145.64339377394001</v>
      </c>
      <c r="S4" s="160">
        <f>VLOOKUP($A4,'ADR Raw Data'!$B$6:$BE$43,'ADR Raw Data'!N$1,FALSE)</f>
        <v>162.17225616208401</v>
      </c>
      <c r="T4" s="160">
        <f>VLOOKUP($A4,'ADR Raw Data'!$B$6:$BE$43,'ADR Raw Data'!O$1,FALSE)</f>
        <v>164.45345519512699</v>
      </c>
      <c r="U4" s="161">
        <f>VLOOKUP($A4,'ADR Raw Data'!$B$6:$BE$43,'ADR Raw Data'!P$1,FALSE)</f>
        <v>163.339039918916</v>
      </c>
      <c r="V4" s="162">
        <f>VLOOKUP($A4,'ADR Raw Data'!$B$6:$BE$43,'ADR Raw Data'!R$1,FALSE)</f>
        <v>151.482339140178</v>
      </c>
      <c r="X4" s="159">
        <f>VLOOKUP($A4,'RevPAR Raw Data'!$B$6:$BE$43,'RevPAR Raw Data'!G$1,FALSE)</f>
        <v>99.354941846992403</v>
      </c>
      <c r="Y4" s="160">
        <f>VLOOKUP($A4,'RevPAR Raw Data'!$B$6:$BE$43,'RevPAR Raw Data'!H$1,FALSE)</f>
        <v>58.255455995828797</v>
      </c>
      <c r="Z4" s="160">
        <f>VLOOKUP($A4,'RevPAR Raw Data'!$B$6:$BE$43,'RevPAR Raw Data'!I$1,FALSE)</f>
        <v>78.113835653021795</v>
      </c>
      <c r="AA4" s="160">
        <f>VLOOKUP($A4,'RevPAR Raw Data'!$B$6:$BE$43,'RevPAR Raw Data'!J$1,FALSE)</f>
        <v>89.418360167927801</v>
      </c>
      <c r="AB4" s="160">
        <f>VLOOKUP($A4,'RevPAR Raw Data'!$B$6:$BE$43,'RevPAR Raw Data'!K$1,FALSE)</f>
        <v>91.764910211872802</v>
      </c>
      <c r="AC4" s="161">
        <f>VLOOKUP($A4,'RevPAR Raw Data'!$B$6:$BE$43,'RevPAR Raw Data'!L$1,FALSE)</f>
        <v>83.381558209175097</v>
      </c>
      <c r="AD4" s="160">
        <f>VLOOKUP($A4,'RevPAR Raw Data'!$B$6:$BE$43,'RevPAR Raw Data'!N$1,FALSE)</f>
        <v>111.68110978741301</v>
      </c>
      <c r="AE4" s="160">
        <f>VLOOKUP($A4,'RevPAR Raw Data'!$B$6:$BE$43,'RevPAR Raw Data'!O$1,FALSE)</f>
        <v>118.569712618232</v>
      </c>
      <c r="AF4" s="161">
        <f>VLOOKUP($A4,'RevPAR Raw Data'!$B$6:$BE$43,'RevPAR Raw Data'!P$1,FALSE)</f>
        <v>115.125473520375</v>
      </c>
      <c r="AG4" s="162">
        <f>VLOOKUP($A4,'RevPAR Raw Data'!$B$6:$BE$43,'RevPAR Raw Data'!R$1,FALSE)</f>
        <v>92.451372795325298</v>
      </c>
    </row>
    <row r="5" spans="1:34" x14ac:dyDescent="0.25">
      <c r="A5" s="139" t="s">
        <v>14</v>
      </c>
      <c r="B5" s="127">
        <f>(VLOOKUP($A4,'Occupancy Raw Data'!$B$8:$BE$51,'Occupancy Raw Data'!T$3,FALSE))/100</f>
        <v>-7.3997211365040205E-3</v>
      </c>
      <c r="C5" s="128">
        <f>(VLOOKUP($A4,'Occupancy Raw Data'!$B$8:$BE$51,'Occupancy Raw Data'!U$3,FALSE))/100</f>
        <v>-1.2707346773846299E-2</v>
      </c>
      <c r="D5" s="128">
        <f>(VLOOKUP($A4,'Occupancy Raw Data'!$B$8:$BE$51,'Occupancy Raw Data'!V$3,FALSE))/100</f>
        <v>-1.8049856702803999E-2</v>
      </c>
      <c r="E5" s="128">
        <f>(VLOOKUP($A4,'Occupancy Raw Data'!$B$8:$BE$51,'Occupancy Raw Data'!W$3,FALSE))/100</f>
        <v>-1.38884765768584E-2</v>
      </c>
      <c r="F5" s="128">
        <f>(VLOOKUP($A4,'Occupancy Raw Data'!$B$8:$BE$51,'Occupancy Raw Data'!X$3,FALSE))/100</f>
        <v>-1.6955099348193302E-2</v>
      </c>
      <c r="G5" s="128">
        <f>(VLOOKUP($A4,'Occupancy Raw Data'!$B$8:$BE$51,'Occupancy Raw Data'!Y$3,FALSE))/100</f>
        <v>-1.37611900178397E-2</v>
      </c>
      <c r="H5" s="129">
        <f>(VLOOKUP($A4,'Occupancy Raw Data'!$B$8:$BE$51,'Occupancy Raw Data'!AA$3,FALSE))/100</f>
        <v>-2.1490583427814899E-2</v>
      </c>
      <c r="I5" s="129">
        <f>(VLOOKUP($A4,'Occupancy Raw Data'!$B$8:$BE$51,'Occupancy Raw Data'!AB$3,FALSE))/100</f>
        <v>-2.1551888461564101E-2</v>
      </c>
      <c r="J5" s="128">
        <f>(VLOOKUP($A4,'Occupancy Raw Data'!$B$8:$BE$51,'Occupancy Raw Data'!AC$3,FALSE))/100</f>
        <v>-2.15339417815207E-2</v>
      </c>
      <c r="K5" s="130">
        <f>(VLOOKUP($A4,'Occupancy Raw Data'!$B$8:$BE$51,'Occupancy Raw Data'!AE$3,FALSE))/100</f>
        <v>-1.63641866032306E-2</v>
      </c>
      <c r="M5" s="127">
        <f>(VLOOKUP($A4,'ADR Raw Data'!$B$6:$BE$43,'ADR Raw Data'!T$1,FALSE))/100</f>
        <v>-6.3588838097732E-3</v>
      </c>
      <c r="N5" s="128">
        <f>(VLOOKUP($A4,'ADR Raw Data'!$B$6:$BE$43,'ADR Raw Data'!U$1,FALSE))/100</f>
        <v>5.9983980152835507E-3</v>
      </c>
      <c r="O5" s="128">
        <f>(VLOOKUP($A4,'ADR Raw Data'!$B$6:$BE$43,'ADR Raw Data'!V$1,FALSE))/100</f>
        <v>1.49733635172769E-2</v>
      </c>
      <c r="P5" s="128">
        <f>(VLOOKUP($A4,'ADR Raw Data'!$B$6:$BE$43,'ADR Raw Data'!W$1,FALSE))/100</f>
        <v>2.67360937711425E-2</v>
      </c>
      <c r="Q5" s="128">
        <f>(VLOOKUP($A4,'ADR Raw Data'!$B$6:$BE$43,'ADR Raw Data'!X$1,FALSE))/100</f>
        <v>6.9524706760425202E-3</v>
      </c>
      <c r="R5" s="128">
        <f>(VLOOKUP($A4,'ADR Raw Data'!$B$6:$BE$43,'ADR Raw Data'!Y$1,FALSE))/100</f>
        <v>9.4081104000864908E-3</v>
      </c>
      <c r="S5" s="129">
        <f>(VLOOKUP($A4,'ADR Raw Data'!$B$6:$BE$43,'ADR Raw Data'!AA$1,FALSE))/100</f>
        <v>-1.32724553351033E-2</v>
      </c>
      <c r="T5" s="129">
        <f>(VLOOKUP($A4,'ADR Raw Data'!$B$6:$BE$43,'ADR Raw Data'!AB$1,FALSE))/100</f>
        <v>-3.2478600194964402E-2</v>
      </c>
      <c r="U5" s="128">
        <f>(VLOOKUP($A4,'ADR Raw Data'!$B$6:$BE$43,'ADR Raw Data'!AC$1,FALSE))/100</f>
        <v>-2.3266543534343799E-2</v>
      </c>
      <c r="V5" s="130">
        <f>(VLOOKUP($A4,'ADR Raw Data'!$B$6:$BE$43,'ADR Raw Data'!AE$1,FALSE))/100</f>
        <v>-2.7469808922826501E-3</v>
      </c>
      <c r="X5" s="127">
        <f>(VLOOKUP($A4,'RevPAR Raw Data'!$B$6:$BE$43,'RevPAR Raw Data'!T$1,FALSE))/100</f>
        <v>-1.3711550979345399E-2</v>
      </c>
      <c r="Y5" s="128">
        <f>(VLOOKUP($A4,'RevPAR Raw Data'!$B$6:$BE$43,'RevPAR Raw Data'!U$1,FALSE))/100</f>
        <v>-6.7851724822305401E-3</v>
      </c>
      <c r="Z5" s="128">
        <f>(VLOOKUP($A4,'RevPAR Raw Data'!$B$6:$BE$43,'RevPAR Raw Data'!V$1,FALSE))/100</f>
        <v>-3.3467602513728499E-3</v>
      </c>
      <c r="AA5" s="128">
        <f>(VLOOKUP($A4,'RevPAR Raw Data'!$B$6:$BE$43,'RevPAR Raw Data'!W$1,FALSE))/100</f>
        <v>1.24762935821868E-2</v>
      </c>
      <c r="AB5" s="128">
        <f>(VLOOKUP($A4,'RevPAR Raw Data'!$B$6:$BE$43,'RevPAR Raw Data'!X$1,FALSE))/100</f>
        <v>-1.0120508503178501E-2</v>
      </c>
      <c r="AC5" s="128">
        <f>(VLOOKUP($A4,'RevPAR Raw Data'!$B$6:$BE$43,'RevPAR Raw Data'!Y$1,FALSE))/100</f>
        <v>-4.4825464126776902E-3</v>
      </c>
      <c r="AD5" s="129">
        <f>(VLOOKUP($A4,'RevPAR Raw Data'!$B$6:$BE$43,'RevPAR Raw Data'!AA$1,FALSE))/100</f>
        <v>-3.4477805954247202E-2</v>
      </c>
      <c r="AE5" s="129">
        <f>(VLOOKUP($A4,'RevPAR Raw Data'!$B$6:$BE$43,'RevPAR Raw Data'!AB$1,FALSE))/100</f>
        <v>-5.3330513487738901E-2</v>
      </c>
      <c r="AF5" s="128">
        <f>(VLOOKUP($A4,'RevPAR Raw Data'!$B$6:$BE$43,'RevPAR Raw Data'!AC$1,FALSE))/100</f>
        <v>-4.4299464921938793E-2</v>
      </c>
      <c r="AG5" s="130">
        <f>(VLOOKUP($A4,'RevPAR Raw Data'!$B$6:$BE$43,'RevPAR Raw Data'!AE$1,FALSE))/100</f>
        <v>-1.90662153875964E-2</v>
      </c>
    </row>
    <row r="6" spans="1:34" x14ac:dyDescent="0.25">
      <c r="A6" s="154"/>
      <c r="B6" s="155"/>
      <c r="C6" s="156"/>
      <c r="D6" s="156"/>
      <c r="E6" s="156"/>
      <c r="F6" s="156"/>
      <c r="G6" s="157"/>
      <c r="H6" s="137"/>
      <c r="I6" s="137"/>
      <c r="J6" s="157"/>
      <c r="K6" s="158"/>
      <c r="M6" s="159"/>
      <c r="N6" s="160"/>
      <c r="O6" s="160"/>
      <c r="P6" s="160"/>
      <c r="Q6" s="160"/>
      <c r="R6" s="161"/>
      <c r="S6" s="160"/>
      <c r="T6" s="160"/>
      <c r="U6" s="161"/>
      <c r="V6" s="162"/>
      <c r="X6" s="159"/>
      <c r="Y6" s="160"/>
      <c r="Z6" s="160"/>
      <c r="AA6" s="160"/>
      <c r="AB6" s="160"/>
      <c r="AC6" s="161"/>
      <c r="AD6" s="160"/>
      <c r="AE6" s="160"/>
      <c r="AF6" s="161"/>
      <c r="AG6" s="162"/>
    </row>
    <row r="7" spans="1:34" x14ac:dyDescent="0.25">
      <c r="A7" s="172" t="s">
        <v>15</v>
      </c>
      <c r="B7" s="163">
        <f>(VLOOKUP($A7,'Occupancy Raw Data'!$B$8:$BE$45,'Occupancy Raw Data'!G$3,FALSE))/100</f>
        <v>0.62893817792094997</v>
      </c>
      <c r="C7" s="164">
        <f>(VLOOKUP($A7,'Occupancy Raw Data'!$B$8:$BE$45,'Occupancy Raw Data'!H$3,FALSE))/100</f>
        <v>0.40838173609357298</v>
      </c>
      <c r="D7" s="164">
        <f>(VLOOKUP($A7,'Occupancy Raw Data'!$B$8:$BE$45,'Occupancy Raw Data'!I$3,FALSE))/100</f>
        <v>0.55471103090179996</v>
      </c>
      <c r="E7" s="164">
        <f>(VLOOKUP($A7,'Occupancy Raw Data'!$B$8:$BE$45,'Occupancy Raw Data'!J$3,FALSE))/100</f>
        <v>0.61910774670009094</v>
      </c>
      <c r="F7" s="164">
        <f>(VLOOKUP($A7,'Occupancy Raw Data'!$B$8:$BE$45,'Occupancy Raw Data'!K$3,FALSE))/100</f>
        <v>0.62571064285846201</v>
      </c>
      <c r="G7" s="165">
        <f>(VLOOKUP($A7,'Occupancy Raw Data'!$B$8:$BE$45,'Occupancy Raw Data'!L$3,FALSE))/100</f>
        <v>0.56736986689497504</v>
      </c>
      <c r="H7" s="137">
        <f>(VLOOKUP($A7,'Occupancy Raw Data'!$B$8:$BE$45,'Occupancy Raw Data'!N$3,FALSE))/100</f>
        <v>0.689553011031517</v>
      </c>
      <c r="I7" s="137">
        <f>(VLOOKUP($A7,'Occupancy Raw Data'!$B$8:$BE$45,'Occupancy Raw Data'!O$3,FALSE))/100</f>
        <v>0.72299865108744499</v>
      </c>
      <c r="J7" s="165">
        <f>(VLOOKUP($A7,'Occupancy Raw Data'!$B$8:$BE$45,'Occupancy Raw Data'!P$3,FALSE))/100</f>
        <v>0.706275831059481</v>
      </c>
      <c r="K7" s="166">
        <f>(VLOOKUP($A7,'Occupancy Raw Data'!$B$8:$BE$45,'Occupancy Raw Data'!R$3,FALSE))/100</f>
        <v>0.60705728522769098</v>
      </c>
      <c r="M7" s="159">
        <f>VLOOKUP($A7,'ADR Raw Data'!$B$6:$BE$43,'ADR Raw Data'!G$1,FALSE)</f>
        <v>134.041744415826</v>
      </c>
      <c r="N7" s="160">
        <f>VLOOKUP($A7,'ADR Raw Data'!$B$6:$BE$43,'ADR Raw Data'!H$1,FALSE)</f>
        <v>110.589053529305</v>
      </c>
      <c r="O7" s="160">
        <f>VLOOKUP($A7,'ADR Raw Data'!$B$6:$BE$43,'ADR Raw Data'!I$1,FALSE)</f>
        <v>123.33830997346099</v>
      </c>
      <c r="P7" s="160">
        <f>VLOOKUP($A7,'ADR Raw Data'!$B$6:$BE$43,'ADR Raw Data'!J$1,FALSE)</f>
        <v>128.04253728535301</v>
      </c>
      <c r="Q7" s="160">
        <f>VLOOKUP($A7,'ADR Raw Data'!$B$6:$BE$43,'ADR Raw Data'!K$1,FALSE)</f>
        <v>125.703529782647</v>
      </c>
      <c r="R7" s="161">
        <f>VLOOKUP($A7,'ADR Raw Data'!$B$6:$BE$43,'ADR Raw Data'!L$1,FALSE)</f>
        <v>125.424286758176</v>
      </c>
      <c r="S7" s="160">
        <f>VLOOKUP($A7,'ADR Raw Data'!$B$6:$BE$43,'ADR Raw Data'!N$1,FALSE)</f>
        <v>138.73286793150501</v>
      </c>
      <c r="T7" s="160">
        <f>VLOOKUP($A7,'ADR Raw Data'!$B$6:$BE$43,'ADR Raw Data'!O$1,FALSE)</f>
        <v>141.82211749431301</v>
      </c>
      <c r="U7" s="161">
        <f>VLOOKUP($A7,'ADR Raw Data'!$B$6:$BE$43,'ADR Raw Data'!P$1,FALSE)</f>
        <v>140.31406550939201</v>
      </c>
      <c r="V7" s="162">
        <f>VLOOKUP($A7,'ADR Raw Data'!$B$6:$BE$43,'ADR Raw Data'!R$1,FALSE)</f>
        <v>130.37382711468101</v>
      </c>
      <c r="X7" s="159">
        <f>VLOOKUP($A7,'RevPAR Raw Data'!$B$6:$BE$43,'RevPAR Raw Data'!G$1,FALSE)</f>
        <v>84.303970498235302</v>
      </c>
      <c r="Y7" s="160">
        <f>VLOOKUP($A7,'RevPAR Raw Data'!$B$6:$BE$43,'RevPAR Raw Data'!H$1,FALSE)</f>
        <v>45.1625496732428</v>
      </c>
      <c r="Z7" s="160">
        <f>VLOOKUP($A7,'RevPAR Raw Data'!$B$6:$BE$43,'RevPAR Raw Data'!I$1,FALSE)</f>
        <v>68.417121075064799</v>
      </c>
      <c r="AA7" s="160">
        <f>VLOOKUP($A7,'RevPAR Raw Data'!$B$6:$BE$43,'RevPAR Raw Data'!J$1,FALSE)</f>
        <v>79.272126740497498</v>
      </c>
      <c r="AB7" s="160">
        <f>VLOOKUP($A7,'RevPAR Raw Data'!$B$6:$BE$43,'RevPAR Raw Data'!K$1,FALSE)</f>
        <v>78.654036429878104</v>
      </c>
      <c r="AC7" s="161">
        <f>VLOOKUP($A7,'RevPAR Raw Data'!$B$6:$BE$43,'RevPAR Raw Data'!L$1,FALSE)</f>
        <v>71.161960883383699</v>
      </c>
      <c r="AD7" s="160">
        <f>VLOOKUP($A7,'RevPAR Raw Data'!$B$6:$BE$43,'RevPAR Raw Data'!N$1,FALSE)</f>
        <v>95.663666811207605</v>
      </c>
      <c r="AE7" s="160">
        <f>VLOOKUP($A7,'RevPAR Raw Data'!$B$6:$BE$43,'RevPAR Raw Data'!O$1,FALSE)</f>
        <v>102.537199642753</v>
      </c>
      <c r="AF7" s="161">
        <f>VLOOKUP($A7,'RevPAR Raw Data'!$B$6:$BE$43,'RevPAR Raw Data'!P$1,FALSE)</f>
        <v>99.100433226980698</v>
      </c>
      <c r="AG7" s="162">
        <f>VLOOKUP($A7,'RevPAR Raw Data'!$B$6:$BE$43,'RevPAR Raw Data'!R$1,FALSE)</f>
        <v>79.144381552982793</v>
      </c>
    </row>
    <row r="8" spans="1:34" x14ac:dyDescent="0.25">
      <c r="A8" s="139" t="s">
        <v>14</v>
      </c>
      <c r="B8" s="127">
        <f>(VLOOKUP($A7,'Occupancy Raw Data'!$B$8:$BE$51,'Occupancy Raw Data'!T$3,FALSE))/100</f>
        <v>-1.0770306631458499E-2</v>
      </c>
      <c r="C8" s="128">
        <f>(VLOOKUP($A7,'Occupancy Raw Data'!$B$8:$BE$51,'Occupancy Raw Data'!U$3,FALSE))/100</f>
        <v>-2.9342641567951203E-2</v>
      </c>
      <c r="D8" s="128">
        <f>(VLOOKUP($A7,'Occupancy Raw Data'!$B$8:$BE$51,'Occupancy Raw Data'!V$3,FALSE))/100</f>
        <v>-2.71985958555277E-2</v>
      </c>
      <c r="E8" s="128">
        <f>(VLOOKUP($A7,'Occupancy Raw Data'!$B$8:$BE$51,'Occupancy Raw Data'!W$3,FALSE))/100</f>
        <v>-2.7084224902002001E-2</v>
      </c>
      <c r="F8" s="128">
        <f>(VLOOKUP($A7,'Occupancy Raw Data'!$B$8:$BE$51,'Occupancy Raw Data'!X$3,FALSE))/100</f>
        <v>-1.65628709070317E-2</v>
      </c>
      <c r="G8" s="128">
        <f>(VLOOKUP($A7,'Occupancy Raw Data'!$B$8:$BE$51,'Occupancy Raw Data'!Y$3,FALSE))/100</f>
        <v>-2.1548120479417201E-2</v>
      </c>
      <c r="H8" s="129">
        <f>(VLOOKUP($A7,'Occupancy Raw Data'!$B$8:$BE$51,'Occupancy Raw Data'!AA$3,FALSE))/100</f>
        <v>-1.04136069665661E-2</v>
      </c>
      <c r="I8" s="129">
        <f>(VLOOKUP($A7,'Occupancy Raw Data'!$B$8:$BE$51,'Occupancy Raw Data'!AB$3,FALSE))/100</f>
        <v>3.1277420303542098E-3</v>
      </c>
      <c r="J8" s="128">
        <f>(VLOOKUP($A7,'Occupancy Raw Data'!$B$8:$BE$51,'Occupancy Raw Data'!AC$3,FALSE))/100</f>
        <v>-3.54438565413764E-3</v>
      </c>
      <c r="K8" s="130">
        <f>(VLOOKUP($A7,'Occupancy Raw Data'!$B$8:$BE$51,'Occupancy Raw Data'!AE$3,FALSE))/100</f>
        <v>-1.5675485303178902E-2</v>
      </c>
      <c r="M8" s="127">
        <f>(VLOOKUP($A7,'ADR Raw Data'!$B$6:$BE$43,'ADR Raw Data'!T$1,FALSE))/100</f>
        <v>-1.9554839474856599E-2</v>
      </c>
      <c r="N8" s="128">
        <f>(VLOOKUP($A7,'ADR Raw Data'!$B$6:$BE$43,'ADR Raw Data'!U$1,FALSE))/100</f>
        <v>-2.5397104289602603E-2</v>
      </c>
      <c r="O8" s="128">
        <f>(VLOOKUP($A7,'ADR Raw Data'!$B$6:$BE$43,'ADR Raw Data'!V$1,FALSE))/100</f>
        <v>-2.02554311439931E-2</v>
      </c>
      <c r="P8" s="128">
        <f>(VLOOKUP($A7,'ADR Raw Data'!$B$6:$BE$43,'ADR Raw Data'!W$1,FALSE))/100</f>
        <v>-1.3966770085689998E-2</v>
      </c>
      <c r="Q8" s="128">
        <f>(VLOOKUP($A7,'ADR Raw Data'!$B$6:$BE$43,'ADR Raw Data'!X$1,FALSE))/100</f>
        <v>-2.0514686661903099E-2</v>
      </c>
      <c r="R8" s="128">
        <f>(VLOOKUP($A7,'ADR Raw Data'!$B$6:$BE$43,'ADR Raw Data'!Y$1,FALSE))/100</f>
        <v>-1.9116245991435701E-2</v>
      </c>
      <c r="S8" s="129">
        <f>(VLOOKUP($A7,'ADR Raw Data'!$B$6:$BE$43,'ADR Raw Data'!AA$1,FALSE))/100</f>
        <v>-3.1957108153714699E-2</v>
      </c>
      <c r="T8" s="129">
        <f>(VLOOKUP($A7,'ADR Raw Data'!$B$6:$BE$43,'ADR Raw Data'!AB$1,FALSE))/100</f>
        <v>-4.7893095071693398E-2</v>
      </c>
      <c r="U8" s="128">
        <f>(VLOOKUP($A7,'ADR Raw Data'!$B$6:$BE$43,'ADR Raw Data'!AC$1,FALSE))/100</f>
        <v>-4.0158987904339201E-2</v>
      </c>
      <c r="V8" s="130">
        <f>(VLOOKUP($A7,'ADR Raw Data'!$B$6:$BE$43,'ADR Raw Data'!AE$1,FALSE))/100</f>
        <v>-2.6240080408869798E-2</v>
      </c>
      <c r="X8" s="127">
        <f>(VLOOKUP($A7,'RevPAR Raw Data'!$B$6:$BE$43,'RevPAR Raw Data'!T$1,FALSE))/100</f>
        <v>-3.0114534489042E-2</v>
      </c>
      <c r="Y8" s="128">
        <f>(VLOOKUP($A7,'RevPAR Raw Data'!$B$6:$BE$43,'RevPAR Raw Data'!U$1,FALSE))/100</f>
        <v>-5.3994527729520098E-2</v>
      </c>
      <c r="Z8" s="128">
        <f>(VLOOKUP($A7,'RevPAR Raw Data'!$B$6:$BE$43,'RevPAR Raw Data'!V$1,FALSE))/100</f>
        <v>-4.6903107713955998E-2</v>
      </c>
      <c r="AA8" s="128">
        <f>(VLOOKUP($A7,'RevPAR Raw Data'!$B$6:$BE$43,'RevPAR Raw Data'!W$1,FALSE))/100</f>
        <v>-4.0672715845536597E-2</v>
      </c>
      <c r="AB8" s="128">
        <f>(VLOOKUP($A7,'RevPAR Raw Data'!$B$6:$BE$43,'RevPAR Raw Data'!X$1,FALSE))/100</f>
        <v>-3.6737775462055602E-2</v>
      </c>
      <c r="AC8" s="128">
        <f>(VLOOKUP($A7,'RevPAR Raw Data'!$B$6:$BE$43,'RevPAR Raw Data'!Y$1,FALSE))/100</f>
        <v>-4.0252447299115299E-2</v>
      </c>
      <c r="AD8" s="129">
        <f>(VLOOKUP($A7,'RevPAR Raw Data'!$B$6:$BE$43,'RevPAR Raw Data'!AA$1,FALSE))/100</f>
        <v>-4.2037926356179998E-2</v>
      </c>
      <c r="AE8" s="129">
        <f>(VLOOKUP($A7,'RevPAR Raw Data'!$B$6:$BE$43,'RevPAR Raw Data'!AB$1,FALSE))/100</f>
        <v>-4.49151502877587E-2</v>
      </c>
      <c r="AF8" s="128">
        <f>(VLOOKUP($A7,'RevPAR Raw Data'!$B$6:$BE$43,'RevPAR Raw Data'!AC$1,FALSE))/100</f>
        <v>-4.3561034617864001E-2</v>
      </c>
      <c r="AG8" s="130">
        <f>(VLOOKUP($A7,'RevPAR Raw Data'!$B$6:$BE$43,'RevPAR Raw Data'!AE$1,FALSE))/100</f>
        <v>-4.1504239717245303E-2</v>
      </c>
    </row>
    <row r="9" spans="1:34" x14ac:dyDescent="0.25">
      <c r="A9" s="167"/>
      <c r="B9" s="168"/>
      <c r="C9" s="169"/>
      <c r="D9" s="169"/>
      <c r="E9" s="169"/>
      <c r="F9" s="169"/>
      <c r="G9" s="170"/>
      <c r="H9" s="169"/>
      <c r="I9" s="169"/>
      <c r="J9" s="170"/>
      <c r="K9" s="171"/>
      <c r="M9" s="168"/>
      <c r="N9" s="169"/>
      <c r="O9" s="169"/>
      <c r="P9" s="169"/>
      <c r="Q9" s="169"/>
      <c r="R9" s="170"/>
      <c r="S9" s="169"/>
      <c r="T9" s="169"/>
      <c r="U9" s="170"/>
      <c r="V9" s="171"/>
      <c r="X9" s="168"/>
      <c r="Y9" s="169"/>
      <c r="Z9" s="169"/>
      <c r="AA9" s="169"/>
      <c r="AB9" s="169"/>
      <c r="AC9" s="170"/>
      <c r="AD9" s="169"/>
      <c r="AE9" s="169"/>
      <c r="AF9" s="170"/>
      <c r="AG9" s="171"/>
    </row>
    <row r="10" spans="1:34" x14ac:dyDescent="0.25">
      <c r="A10" s="172" t="s">
        <v>16</v>
      </c>
      <c r="B10" s="173"/>
      <c r="C10" s="174"/>
      <c r="D10" s="174"/>
      <c r="E10" s="174"/>
      <c r="F10" s="174"/>
      <c r="G10" s="175"/>
      <c r="H10" s="174"/>
      <c r="I10" s="174"/>
      <c r="J10" s="175"/>
      <c r="K10" s="176"/>
      <c r="M10" s="159"/>
      <c r="N10" s="160"/>
      <c r="O10" s="160"/>
      <c r="P10" s="160"/>
      <c r="Q10" s="160"/>
      <c r="R10" s="161"/>
      <c r="S10" s="160"/>
      <c r="T10" s="160"/>
      <c r="U10" s="161"/>
      <c r="V10" s="162"/>
      <c r="X10" s="159"/>
      <c r="Y10" s="160"/>
      <c r="Z10" s="160"/>
      <c r="AA10" s="160"/>
      <c r="AB10" s="160"/>
      <c r="AC10" s="161"/>
      <c r="AD10" s="160"/>
      <c r="AE10" s="160"/>
      <c r="AF10" s="161"/>
      <c r="AG10" s="162"/>
    </row>
    <row r="11" spans="1:34" x14ac:dyDescent="0.25">
      <c r="A11" s="154" t="s">
        <v>17</v>
      </c>
      <c r="B11" s="131">
        <f>(VLOOKUP($A11,'Occupancy Raw Data'!$B$8:$BE$51,'Occupancy Raw Data'!G$3,FALSE))/100</f>
        <v>0.62560721721027002</v>
      </c>
      <c r="C11" s="137">
        <f>(VLOOKUP($A11,'Occupancy Raw Data'!$B$8:$BE$51,'Occupancy Raw Data'!H$3,FALSE))/100</f>
        <v>0.31783483691880599</v>
      </c>
      <c r="D11" s="137">
        <f>(VLOOKUP($A11,'Occupancy Raw Data'!$B$8:$BE$51,'Occupancy Raw Data'!I$3,FALSE))/100</f>
        <v>0.48889659958362203</v>
      </c>
      <c r="E11" s="137">
        <f>(VLOOKUP($A11,'Occupancy Raw Data'!$B$8:$BE$51,'Occupancy Raw Data'!J$3,FALSE))/100</f>
        <v>0.61797362942401102</v>
      </c>
      <c r="F11" s="137">
        <f>(VLOOKUP($A11,'Occupancy Raw Data'!$B$8:$BE$51,'Occupancy Raw Data'!K$3,FALSE))/100</f>
        <v>0.60582928521859802</v>
      </c>
      <c r="G11" s="138">
        <f>(VLOOKUP($A11,'Occupancy Raw Data'!$B$8:$BE$51,'Occupancy Raw Data'!L$3,FALSE))/100</f>
        <v>0.53122831367106105</v>
      </c>
      <c r="H11" s="137">
        <f>(VLOOKUP($A11,'Occupancy Raw Data'!$B$8:$BE$51,'Occupancy Raw Data'!N$3,FALSE))/100</f>
        <v>0.69396252602359398</v>
      </c>
      <c r="I11" s="137">
        <f>(VLOOKUP($A11,'Occupancy Raw Data'!$B$8:$BE$51,'Occupancy Raw Data'!O$3,FALSE))/100</f>
        <v>0.72414989590562096</v>
      </c>
      <c r="J11" s="138">
        <f>(VLOOKUP($A11,'Occupancy Raw Data'!$B$8:$BE$51,'Occupancy Raw Data'!P$3,FALSE))/100</f>
        <v>0.70905621096460703</v>
      </c>
      <c r="K11" s="132">
        <f>(VLOOKUP($A11,'Occupancy Raw Data'!$B$8:$BE$51,'Occupancy Raw Data'!R$3,FALSE))/100</f>
        <v>0.58203628432636001</v>
      </c>
      <c r="M11" s="159">
        <f>VLOOKUP($A11,'ADR Raw Data'!$B$6:$BE$49,'ADR Raw Data'!G$1,FALSE)</f>
        <v>379.231625069328</v>
      </c>
      <c r="N11" s="160">
        <f>VLOOKUP($A11,'ADR Raw Data'!$B$6:$BE$49,'ADR Raw Data'!H$1,FALSE)</f>
        <v>316.791299126637</v>
      </c>
      <c r="O11" s="160">
        <f>VLOOKUP($A11,'ADR Raw Data'!$B$6:$BE$49,'ADR Raw Data'!I$1,FALSE)</f>
        <v>311.20231369765702</v>
      </c>
      <c r="P11" s="160">
        <f>VLOOKUP($A11,'ADR Raw Data'!$B$6:$BE$49,'ADR Raw Data'!J$1,FALSE)</f>
        <v>316.88730488489603</v>
      </c>
      <c r="Q11" s="160">
        <f>VLOOKUP($A11,'ADR Raw Data'!$B$6:$BE$49,'ADR Raw Data'!K$1,FALSE)</f>
        <v>330.18876861397399</v>
      </c>
      <c r="R11" s="161">
        <f>VLOOKUP($A11,'ADR Raw Data'!$B$6:$BE$49,'ADR Raw Data'!L$1,FALSE)</f>
        <v>333.54740561724299</v>
      </c>
      <c r="S11" s="160">
        <f>VLOOKUP($A11,'ADR Raw Data'!$B$6:$BE$49,'ADR Raw Data'!N$1,FALSE)</f>
        <v>397.08366000000001</v>
      </c>
      <c r="T11" s="160">
        <f>VLOOKUP($A11,'ADR Raw Data'!$B$6:$BE$49,'ADR Raw Data'!O$1,FALSE)</f>
        <v>404.53771921418303</v>
      </c>
      <c r="U11" s="161">
        <f>VLOOKUP($A11,'ADR Raw Data'!$B$6:$BE$49,'ADR Raw Data'!P$1,FALSE)</f>
        <v>400.89002691460701</v>
      </c>
      <c r="V11" s="162">
        <f>VLOOKUP($A11,'ADR Raw Data'!$B$6:$BE$49,'ADR Raw Data'!R$1,FALSE)</f>
        <v>356.98713421904199</v>
      </c>
      <c r="X11" s="159">
        <f>VLOOKUP($A11,'RevPAR Raw Data'!$B$6:$BE$49,'RevPAR Raw Data'!G$1,FALSE)</f>
        <v>237.250041637751</v>
      </c>
      <c r="Y11" s="160">
        <f>VLOOKUP($A11,'RevPAR Raw Data'!$B$6:$BE$49,'RevPAR Raw Data'!H$1,FALSE)</f>
        <v>100.687310895211</v>
      </c>
      <c r="Z11" s="160">
        <f>VLOOKUP($A11,'RevPAR Raw Data'!$B$6:$BE$49,'RevPAR Raw Data'!I$1,FALSE)</f>
        <v>152.14575294933999</v>
      </c>
      <c r="AA11" s="160">
        <f>VLOOKUP($A11,'RevPAR Raw Data'!$B$6:$BE$49,'RevPAR Raw Data'!J$1,FALSE)</f>
        <v>195.827997918112</v>
      </c>
      <c r="AB11" s="160">
        <f>VLOOKUP($A11,'RevPAR Raw Data'!$B$6:$BE$49,'RevPAR Raw Data'!K$1,FALSE)</f>
        <v>200.03802567661299</v>
      </c>
      <c r="AC11" s="161">
        <f>VLOOKUP($A11,'RevPAR Raw Data'!$B$6:$BE$49,'RevPAR Raw Data'!L$1,FALSE)</f>
        <v>177.18982581540499</v>
      </c>
      <c r="AD11" s="160">
        <f>VLOOKUP($A11,'RevPAR Raw Data'!$B$6:$BE$49,'RevPAR Raw Data'!N$1,FALSE)</f>
        <v>275.56117973629398</v>
      </c>
      <c r="AE11" s="160">
        <f>VLOOKUP($A11,'RevPAR Raw Data'!$B$6:$BE$49,'RevPAR Raw Data'!O$1,FALSE)</f>
        <v>292.94594725884798</v>
      </c>
      <c r="AF11" s="161">
        <f>VLOOKUP($A11,'RevPAR Raw Data'!$B$6:$BE$49,'RevPAR Raw Data'!P$1,FALSE)</f>
        <v>284.25356349757101</v>
      </c>
      <c r="AG11" s="162">
        <f>VLOOKUP($A11,'RevPAR Raw Data'!$B$6:$BE$49,'RevPAR Raw Data'!R$1,FALSE)</f>
        <v>207.779465153167</v>
      </c>
    </row>
    <row r="12" spans="1:34" x14ac:dyDescent="0.25">
      <c r="A12" s="139" t="s">
        <v>14</v>
      </c>
      <c r="B12" s="127">
        <f>(VLOOKUP($A11,'Occupancy Raw Data'!$B$8:$BE$51,'Occupancy Raw Data'!T$3,FALSE))/100</f>
        <v>-6.6500546490792595E-2</v>
      </c>
      <c r="C12" s="128">
        <f>(VLOOKUP($A11,'Occupancy Raw Data'!$B$8:$BE$51,'Occupancy Raw Data'!U$3,FALSE))/100</f>
        <v>-5.8115257475020998E-2</v>
      </c>
      <c r="D12" s="128">
        <f>(VLOOKUP($A11,'Occupancy Raw Data'!$B$8:$BE$51,'Occupancy Raw Data'!V$3,FALSE))/100</f>
        <v>-0.13071030422421701</v>
      </c>
      <c r="E12" s="128">
        <f>(VLOOKUP($A11,'Occupancy Raw Data'!$B$8:$BE$51,'Occupancy Raw Data'!W$3,FALSE))/100</f>
        <v>-4.1027408393820596E-2</v>
      </c>
      <c r="F12" s="128">
        <f>(VLOOKUP($A11,'Occupancy Raw Data'!$B$8:$BE$51,'Occupancy Raw Data'!X$3,FALSE))/100</f>
        <v>-3.8764818616893099E-2</v>
      </c>
      <c r="G12" s="128">
        <f>(VLOOKUP($A11,'Occupancy Raw Data'!$B$8:$BE$51,'Occupancy Raw Data'!Y$3,FALSE))/100</f>
        <v>-6.6284928266934801E-2</v>
      </c>
      <c r="H12" s="129">
        <f>(VLOOKUP($A11,'Occupancy Raw Data'!$B$8:$BE$51,'Occupancy Raw Data'!AA$3,FALSE))/100</f>
        <v>7.4472315573610698E-2</v>
      </c>
      <c r="I12" s="129">
        <f>(VLOOKUP($A11,'Occupancy Raw Data'!$B$8:$BE$51,'Occupancy Raw Data'!AB$3,FALSE))/100</f>
        <v>-1.4228356492112499E-2</v>
      </c>
      <c r="J12" s="128">
        <f>(VLOOKUP($A11,'Occupancy Raw Data'!$B$8:$BE$51,'Occupancy Raw Data'!AC$3,FALSE))/100</f>
        <v>2.5706217552184499E-2</v>
      </c>
      <c r="K12" s="130">
        <f>(VLOOKUP($A11,'Occupancy Raw Data'!$B$8:$BE$51,'Occupancy Raw Data'!AE$3,FALSE))/100</f>
        <v>-3.7159426098621905E-2</v>
      </c>
      <c r="M12" s="127">
        <f>(VLOOKUP($A11,'ADR Raw Data'!$B$6:$BE$49,'ADR Raw Data'!T$1,FALSE))/100</f>
        <v>6.0170640449925795E-2</v>
      </c>
      <c r="N12" s="128">
        <f>(VLOOKUP($A11,'ADR Raw Data'!$B$6:$BE$49,'ADR Raw Data'!U$1,FALSE))/100</f>
        <v>1.4222613449865499E-2</v>
      </c>
      <c r="O12" s="128">
        <f>(VLOOKUP($A11,'ADR Raw Data'!$B$6:$BE$49,'ADR Raw Data'!V$1,FALSE))/100</f>
        <v>6.1343920447081597E-2</v>
      </c>
      <c r="P12" s="128">
        <f>(VLOOKUP($A11,'ADR Raw Data'!$B$6:$BE$49,'ADR Raw Data'!W$1,FALSE))/100</f>
        <v>7.2268235622000895E-2</v>
      </c>
      <c r="Q12" s="128">
        <f>(VLOOKUP($A11,'ADR Raw Data'!$B$6:$BE$49,'ADR Raw Data'!X$1,FALSE))/100</f>
        <v>3.3285467990956601E-2</v>
      </c>
      <c r="R12" s="128">
        <f>(VLOOKUP($A11,'ADR Raw Data'!$B$6:$BE$49,'ADR Raw Data'!Y$1,FALSE))/100</f>
        <v>5.2073639177456804E-2</v>
      </c>
      <c r="S12" s="129">
        <f>(VLOOKUP($A11,'ADR Raw Data'!$B$6:$BE$49,'ADR Raw Data'!AA$1,FALSE))/100</f>
        <v>3.9570705072877702E-2</v>
      </c>
      <c r="T12" s="129">
        <f>(VLOOKUP($A11,'ADR Raw Data'!$B$6:$BE$49,'ADR Raw Data'!AB$1,FALSE))/100</f>
        <v>3.60977993828396E-2</v>
      </c>
      <c r="U12" s="128">
        <f>(VLOOKUP($A11,'ADR Raw Data'!$B$6:$BE$49,'ADR Raw Data'!AC$1,FALSE))/100</f>
        <v>3.7020726146524401E-2</v>
      </c>
      <c r="V12" s="130">
        <f>(VLOOKUP($A11,'ADR Raw Data'!$B$6:$BE$49,'ADR Raw Data'!AE$1,FALSE))/100</f>
        <v>4.9495627010728599E-2</v>
      </c>
      <c r="X12" s="127">
        <f>(VLOOKUP($A11,'RevPAR Raw Data'!$B$6:$BE$49,'RevPAR Raw Data'!T$1,FALSE))/100</f>
        <v>-1.03312865134879E-2</v>
      </c>
      <c r="Y12" s="128">
        <f>(VLOOKUP($A11,'RevPAR Raw Data'!$B$6:$BE$49,'RevPAR Raw Data'!U$1,FALSE))/100</f>
        <v>-4.4719194867762102E-2</v>
      </c>
      <c r="Z12" s="128">
        <f>(VLOOKUP($A11,'RevPAR Raw Data'!$B$6:$BE$49,'RevPAR Raw Data'!V$1,FALSE))/100</f>
        <v>-7.7384666281079498E-2</v>
      </c>
      <c r="AA12" s="128">
        <f>(VLOOKUP($A11,'RevPAR Raw Data'!$B$6:$BE$49,'RevPAR Raw Data'!W$1,FALSE))/100</f>
        <v>2.8275848811415601E-2</v>
      </c>
      <c r="AB12" s="128">
        <f>(VLOOKUP($A11,'RevPAR Raw Data'!$B$6:$BE$49,'RevPAR Raw Data'!X$1,FALSE))/100</f>
        <v>-6.7696557551842999E-3</v>
      </c>
      <c r="AC12" s="128">
        <f>(VLOOKUP($A11,'RevPAR Raw Data'!$B$6:$BE$49,'RevPAR Raw Data'!Y$1,FALSE))/100</f>
        <v>-1.7662986526953903E-2</v>
      </c>
      <c r="AD12" s="129">
        <f>(VLOOKUP($A11,'RevPAR Raw Data'!$B$6:$BE$49,'RevPAR Raw Data'!AA$1,FALSE))/100</f>
        <v>0.11698994268214599</v>
      </c>
      <c r="AE12" s="129">
        <f>(VLOOKUP($A11,'RevPAR Raw Data'!$B$6:$BE$49,'RevPAR Raw Data'!AB$1,FALSE))/100</f>
        <v>2.1355830532527199E-2</v>
      </c>
      <c r="AF12" s="128">
        <f>(VLOOKUP($A11,'RevPAR Raw Data'!$B$6:$BE$49,'RevPAR Raw Data'!AC$1,FALSE))/100</f>
        <v>6.3678606538971297E-2</v>
      </c>
      <c r="AG12" s="130">
        <f>(VLOOKUP($A11,'RevPAR Raw Data'!$B$6:$BE$49,'RevPAR Raw Data'!AE$1,FALSE))/100</f>
        <v>1.0496971817996501E-2</v>
      </c>
    </row>
    <row r="13" spans="1:34" x14ac:dyDescent="0.25">
      <c r="A13" s="177"/>
      <c r="B13" s="155"/>
      <c r="C13" s="156"/>
      <c r="D13" s="156"/>
      <c r="E13" s="156"/>
      <c r="F13" s="156"/>
      <c r="G13" s="157"/>
      <c r="H13" s="137"/>
      <c r="I13" s="137"/>
      <c r="J13" s="157"/>
      <c r="K13" s="158"/>
      <c r="M13" s="159"/>
      <c r="N13" s="160"/>
      <c r="O13" s="160"/>
      <c r="P13" s="160"/>
      <c r="Q13" s="160"/>
      <c r="R13" s="161"/>
      <c r="S13" s="160"/>
      <c r="T13" s="160"/>
      <c r="U13" s="161"/>
      <c r="V13" s="162"/>
      <c r="X13" s="159"/>
      <c r="Y13" s="160"/>
      <c r="Z13" s="160"/>
      <c r="AA13" s="160"/>
      <c r="AB13" s="160"/>
      <c r="AC13" s="161"/>
      <c r="AD13" s="160"/>
      <c r="AE13" s="160"/>
      <c r="AF13" s="161"/>
      <c r="AG13" s="162"/>
    </row>
    <row r="14" spans="1:34" x14ac:dyDescent="0.25">
      <c r="A14" s="154" t="s">
        <v>18</v>
      </c>
      <c r="B14" s="131">
        <f>(VLOOKUP($A14,'Occupancy Raw Data'!$B$8:$BE$51,'Occupancy Raw Data'!G$3,FALSE))/100</f>
        <v>0.68946509519492194</v>
      </c>
      <c r="C14" s="137">
        <f>(VLOOKUP($A14,'Occupancy Raw Data'!$B$8:$BE$51,'Occupancy Raw Data'!H$3,FALSE))/100</f>
        <v>0.36377153218495001</v>
      </c>
      <c r="D14" s="137">
        <f>(VLOOKUP($A14,'Occupancy Raw Data'!$B$8:$BE$51,'Occupancy Raw Data'!I$3,FALSE))/100</f>
        <v>0.57744333635539402</v>
      </c>
      <c r="E14" s="137">
        <f>(VLOOKUP($A14,'Occupancy Raw Data'!$B$8:$BE$51,'Occupancy Raw Data'!J$3,FALSE))/100</f>
        <v>0.68300997280144993</v>
      </c>
      <c r="F14" s="137">
        <f>(VLOOKUP($A14,'Occupancy Raw Data'!$B$8:$BE$51,'Occupancy Raw Data'!K$3,FALSE))/100</f>
        <v>0.65976427923843994</v>
      </c>
      <c r="G14" s="138">
        <f>(VLOOKUP($A14,'Occupancy Raw Data'!$B$8:$BE$51,'Occupancy Raw Data'!L$3,FALSE))/100</f>
        <v>0.59469084315503107</v>
      </c>
      <c r="H14" s="137">
        <f>(VLOOKUP($A14,'Occupancy Raw Data'!$B$8:$BE$51,'Occupancy Raw Data'!N$3,FALSE))/100</f>
        <v>0.72177697189483192</v>
      </c>
      <c r="I14" s="137">
        <f>(VLOOKUP($A14,'Occupancy Raw Data'!$B$8:$BE$51,'Occupancy Raw Data'!O$3,FALSE))/100</f>
        <v>0.75292837715321792</v>
      </c>
      <c r="J14" s="138">
        <f>(VLOOKUP($A14,'Occupancy Raw Data'!$B$8:$BE$51,'Occupancy Raw Data'!P$3,FALSE))/100</f>
        <v>0.73735267452402498</v>
      </c>
      <c r="K14" s="132">
        <f>(VLOOKUP($A14,'Occupancy Raw Data'!$B$8:$BE$51,'Occupancy Raw Data'!R$3,FALSE))/100</f>
        <v>0.63545136640331501</v>
      </c>
      <c r="M14" s="159">
        <f>VLOOKUP($A14,'ADR Raw Data'!$B$6:$BE$49,'ADR Raw Data'!G$1,FALSE)</f>
        <v>184.77731537976001</v>
      </c>
      <c r="N14" s="160">
        <f>VLOOKUP($A14,'ADR Raw Data'!$B$6:$BE$49,'ADR Raw Data'!H$1,FALSE)</f>
        <v>163.78988136775899</v>
      </c>
      <c r="O14" s="160">
        <f>VLOOKUP($A14,'ADR Raw Data'!$B$6:$BE$49,'ADR Raw Data'!I$1,FALSE)</f>
        <v>187.043560258745</v>
      </c>
      <c r="P14" s="160">
        <f>VLOOKUP($A14,'ADR Raw Data'!$B$6:$BE$49,'ADR Raw Data'!J$1,FALSE)</f>
        <v>193.14616863119801</v>
      </c>
      <c r="Q14" s="160">
        <f>VLOOKUP($A14,'ADR Raw Data'!$B$6:$BE$49,'ADR Raw Data'!K$1,FALSE)</f>
        <v>188.02565931951801</v>
      </c>
      <c r="R14" s="161">
        <f>VLOOKUP($A14,'ADR Raw Data'!$B$6:$BE$49,'ADR Raw Data'!L$1,FALSE)</f>
        <v>185.29292732306399</v>
      </c>
      <c r="S14" s="160">
        <f>VLOOKUP($A14,'ADR Raw Data'!$B$6:$BE$49,'ADR Raw Data'!N$1,FALSE)</f>
        <v>194.27053258302701</v>
      </c>
      <c r="T14" s="160">
        <f>VLOOKUP($A14,'ADR Raw Data'!$B$6:$BE$49,'ADR Raw Data'!O$1,FALSE)</f>
        <v>196.83176235430099</v>
      </c>
      <c r="U14" s="161">
        <f>VLOOKUP($A14,'ADR Raw Data'!$B$6:$BE$49,'ADR Raw Data'!P$1,FALSE)</f>
        <v>195.57819894257901</v>
      </c>
      <c r="V14" s="162">
        <f>VLOOKUP($A14,'ADR Raw Data'!$B$6:$BE$49,'ADR Raw Data'!R$1,FALSE)</f>
        <v>188.70281962856001</v>
      </c>
      <c r="X14" s="159">
        <f>VLOOKUP($A14,'RevPAR Raw Data'!$B$6:$BE$49,'RevPAR Raw Data'!G$1,FALSE)</f>
        <v>127.39750933816801</v>
      </c>
      <c r="Y14" s="160">
        <f>VLOOKUP($A14,'RevPAR Raw Data'!$B$6:$BE$49,'RevPAR Raw Data'!H$1,FALSE)</f>
        <v>59.582096101541197</v>
      </c>
      <c r="Z14" s="160">
        <f>VLOOKUP($A14,'RevPAR Raw Data'!$B$6:$BE$49,'RevPAR Raw Data'!I$1,FALSE)</f>
        <v>108.007057479601</v>
      </c>
      <c r="AA14" s="160">
        <f>VLOOKUP($A14,'RevPAR Raw Data'!$B$6:$BE$49,'RevPAR Raw Data'!J$1,FALSE)</f>
        <v>131.92075938349899</v>
      </c>
      <c r="AB14" s="160">
        <f>VLOOKUP($A14,'RevPAR Raw Data'!$B$6:$BE$49,'RevPAR Raw Data'!K$1,FALSE)</f>
        <v>124.052613599274</v>
      </c>
      <c r="AC14" s="161">
        <f>VLOOKUP($A14,'RevPAR Raw Data'!$B$6:$BE$49,'RevPAR Raw Data'!L$1,FALSE)</f>
        <v>110.19200718041699</v>
      </c>
      <c r="AD14" s="160">
        <f>VLOOKUP($A14,'RevPAR Raw Data'!$B$6:$BE$49,'RevPAR Raw Data'!N$1,FALSE)</f>
        <v>140.21999673617401</v>
      </c>
      <c r="AE14" s="160">
        <f>VLOOKUP($A14,'RevPAR Raw Data'!$B$6:$BE$49,'RevPAR Raw Data'!O$1,FALSE)</f>
        <v>148.20021940163099</v>
      </c>
      <c r="AF14" s="161">
        <f>VLOOKUP($A14,'RevPAR Raw Data'!$B$6:$BE$49,'RevPAR Raw Data'!P$1,FALSE)</f>
        <v>144.210108068902</v>
      </c>
      <c r="AG14" s="162">
        <f>VLOOKUP($A14,'RevPAR Raw Data'!$B$6:$BE$49,'RevPAR Raw Data'!R$1,FALSE)</f>
        <v>119.91146457712701</v>
      </c>
    </row>
    <row r="15" spans="1:34" x14ac:dyDescent="0.25">
      <c r="A15" s="139" t="s">
        <v>14</v>
      </c>
      <c r="B15" s="127">
        <f>(VLOOKUP($A14,'Occupancy Raw Data'!$B$8:$BE$51,'Occupancy Raw Data'!T$3,FALSE))/100</f>
        <v>-6.0948191468411491E-3</v>
      </c>
      <c r="C15" s="128">
        <f>(VLOOKUP($A14,'Occupancy Raw Data'!$B$8:$BE$51,'Occupancy Raw Data'!U$3,FALSE))/100</f>
        <v>-8.4506621378694705E-2</v>
      </c>
      <c r="D15" s="128">
        <f>(VLOOKUP($A14,'Occupancy Raw Data'!$B$8:$BE$51,'Occupancy Raw Data'!V$3,FALSE))/100</f>
        <v>-3.8469729907077796E-2</v>
      </c>
      <c r="E15" s="128">
        <f>(VLOOKUP($A14,'Occupancy Raw Data'!$B$8:$BE$51,'Occupancy Raw Data'!W$3,FALSE))/100</f>
        <v>-1.93132029991041E-2</v>
      </c>
      <c r="F15" s="128">
        <f>(VLOOKUP($A14,'Occupancy Raw Data'!$B$8:$BE$51,'Occupancy Raw Data'!X$3,FALSE))/100</f>
        <v>1.0606708565518602E-2</v>
      </c>
      <c r="G15" s="128">
        <f>(VLOOKUP($A14,'Occupancy Raw Data'!$B$8:$BE$51,'Occupancy Raw Data'!Y$3,FALSE))/100</f>
        <v>-2.2176374897031802E-2</v>
      </c>
      <c r="H15" s="129">
        <f>(VLOOKUP($A14,'Occupancy Raw Data'!$B$8:$BE$51,'Occupancy Raw Data'!AA$3,FALSE))/100</f>
        <v>5.7588850237077195E-2</v>
      </c>
      <c r="I15" s="129">
        <f>(VLOOKUP($A14,'Occupancy Raw Data'!$B$8:$BE$51,'Occupancy Raw Data'!AB$3,FALSE))/100</f>
        <v>6.0967669007416306E-2</v>
      </c>
      <c r="J15" s="128">
        <f>(VLOOKUP($A14,'Occupancy Raw Data'!$B$8:$BE$51,'Occupancy Raw Data'!AC$3,FALSE))/100</f>
        <v>5.9311634867729897E-2</v>
      </c>
      <c r="K15" s="130">
        <f>(VLOOKUP($A14,'Occupancy Raw Data'!$B$8:$BE$51,'Occupancy Raw Data'!AE$3,FALSE))/100</f>
        <v>3.4144260924243203E-3</v>
      </c>
      <c r="M15" s="127">
        <f>(VLOOKUP($A14,'ADR Raw Data'!$B$6:$BE$49,'ADR Raw Data'!T$1,FALSE))/100</f>
        <v>-1.7534298988739601E-2</v>
      </c>
      <c r="N15" s="128">
        <f>(VLOOKUP($A14,'ADR Raw Data'!$B$6:$BE$49,'ADR Raw Data'!U$1,FALSE))/100</f>
        <v>-1.1483384411551601E-2</v>
      </c>
      <c r="O15" s="128">
        <f>(VLOOKUP($A14,'ADR Raw Data'!$B$6:$BE$49,'ADR Raw Data'!V$1,FALSE))/100</f>
        <v>-1.50967850728947E-2</v>
      </c>
      <c r="P15" s="128">
        <f>(VLOOKUP($A14,'ADR Raw Data'!$B$6:$BE$49,'ADR Raw Data'!W$1,FALSE))/100</f>
        <v>2.2279825738518401E-3</v>
      </c>
      <c r="Q15" s="128">
        <f>(VLOOKUP($A14,'ADR Raw Data'!$B$6:$BE$49,'ADR Raw Data'!X$1,FALSE))/100</f>
        <v>-3.0057226180997499E-3</v>
      </c>
      <c r="R15" s="128">
        <f>(VLOOKUP($A14,'ADR Raw Data'!$B$6:$BE$49,'ADR Raw Data'!Y$1,FALSE))/100</f>
        <v>-7.4677909709375198E-3</v>
      </c>
      <c r="S15" s="129">
        <f>(VLOOKUP($A14,'ADR Raw Data'!$B$6:$BE$49,'ADR Raw Data'!AA$1,FALSE))/100</f>
        <v>-1.6837897798721101E-2</v>
      </c>
      <c r="T15" s="129">
        <f>(VLOOKUP($A14,'ADR Raw Data'!$B$6:$BE$49,'ADR Raw Data'!AB$1,FALSE))/100</f>
        <v>-5.1718313056845398E-2</v>
      </c>
      <c r="U15" s="128">
        <f>(VLOOKUP($A14,'ADR Raw Data'!$B$6:$BE$49,'ADR Raw Data'!AC$1,FALSE))/100</f>
        <v>-3.5036943203931102E-2</v>
      </c>
      <c r="V15" s="130">
        <f>(VLOOKUP($A14,'ADR Raw Data'!$B$6:$BE$49,'ADR Raw Data'!AE$1,FALSE))/100</f>
        <v>-1.5682057008481399E-2</v>
      </c>
      <c r="X15" s="127">
        <f>(VLOOKUP($A14,'RevPAR Raw Data'!$B$6:$BE$49,'RevPAR Raw Data'!T$1,FALSE))/100</f>
        <v>-2.3522249754377701E-2</v>
      </c>
      <c r="Y15" s="128">
        <f>(VLOOKUP($A14,'RevPAR Raw Data'!$B$6:$BE$49,'RevPAR Raw Data'!U$1,FALSE))/100</f>
        <v>-9.5019583771633304E-2</v>
      </c>
      <c r="Z15" s="128">
        <f>(VLOOKUP($A14,'RevPAR Raw Data'!$B$6:$BE$49,'RevPAR Raw Data'!V$1,FALSE))/100</f>
        <v>-5.2985745735753105E-2</v>
      </c>
      <c r="AA15" s="128">
        <f>(VLOOKUP($A14,'RevPAR Raw Data'!$B$6:$BE$49,'RevPAR Raw Data'!W$1,FALSE))/100</f>
        <v>-1.7128249904979499E-2</v>
      </c>
      <c r="AB15" s="128">
        <f>(VLOOKUP($A14,'RevPAR Raw Data'!$B$6:$BE$49,'RevPAR Raw Data'!X$1,FALSE))/100</f>
        <v>7.5691051235799497E-3</v>
      </c>
      <c r="AC15" s="128">
        <f>(VLOOKUP($A14,'RevPAR Raw Data'!$B$6:$BE$49,'RevPAR Raw Data'!Y$1,FALSE))/100</f>
        <v>-2.9478557335745101E-2</v>
      </c>
      <c r="AD15" s="129">
        <f>(VLOOKUP($A14,'RevPAR Raw Data'!$B$6:$BE$49,'RevPAR Raw Data'!AA$1,FALSE))/100</f>
        <v>3.9781277263718301E-2</v>
      </c>
      <c r="AE15" s="129">
        <f>(VLOOKUP($A14,'RevPAR Raw Data'!$B$6:$BE$49,'RevPAR Raw Data'!AB$1,FALSE))/100</f>
        <v>6.0962109584991701E-3</v>
      </c>
      <c r="AF15" s="128">
        <f>(VLOOKUP($A14,'RevPAR Raw Data'!$B$6:$BE$49,'RevPAR Raw Data'!AC$1,FALSE))/100</f>
        <v>2.2196593281605698E-2</v>
      </c>
      <c r="AG15" s="130">
        <f>(VLOOKUP($A14,'RevPAR Raw Data'!$B$6:$BE$49,'RevPAR Raw Data'!AE$1,FALSE))/100</f>
        <v>-1.2321176140689701E-2</v>
      </c>
    </row>
    <row r="16" spans="1:34" x14ac:dyDescent="0.25">
      <c r="A16" s="177"/>
      <c r="B16" s="131"/>
      <c r="C16" s="137"/>
      <c r="D16" s="137"/>
      <c r="E16" s="137"/>
      <c r="F16" s="137"/>
      <c r="G16" s="138"/>
      <c r="H16" s="137"/>
      <c r="I16" s="137"/>
      <c r="J16" s="138"/>
      <c r="K16" s="132"/>
      <c r="M16" s="159"/>
      <c r="N16" s="160"/>
      <c r="O16" s="160"/>
      <c r="P16" s="160"/>
      <c r="Q16" s="160"/>
      <c r="R16" s="161"/>
      <c r="S16" s="160"/>
      <c r="T16" s="160"/>
      <c r="U16" s="161"/>
      <c r="V16" s="162"/>
      <c r="X16" s="159"/>
      <c r="Y16" s="160"/>
      <c r="Z16" s="160"/>
      <c r="AA16" s="160"/>
      <c r="AB16" s="160"/>
      <c r="AC16" s="161"/>
      <c r="AD16" s="160"/>
      <c r="AE16" s="160"/>
      <c r="AF16" s="161"/>
      <c r="AG16" s="162"/>
    </row>
    <row r="17" spans="1:33" x14ac:dyDescent="0.25">
      <c r="A17" s="154" t="s">
        <v>19</v>
      </c>
      <c r="B17" s="131">
        <f>(VLOOKUP($A17,'Occupancy Raw Data'!$B$8:$BE$51,'Occupancy Raw Data'!G$3,FALSE))/100</f>
        <v>0.69280948851000701</v>
      </c>
      <c r="C17" s="137">
        <f>(VLOOKUP($A17,'Occupancy Raw Data'!$B$8:$BE$51,'Occupancy Raw Data'!H$3,FALSE))/100</f>
        <v>0.39033358042994798</v>
      </c>
      <c r="D17" s="137">
        <f>(VLOOKUP($A17,'Occupancy Raw Data'!$B$8:$BE$51,'Occupancy Raw Data'!I$3,FALSE))/100</f>
        <v>0.57079318013343194</v>
      </c>
      <c r="E17" s="137">
        <f>(VLOOKUP($A17,'Occupancy Raw Data'!$B$8:$BE$51,'Occupancy Raw Data'!J$3,FALSE))/100</f>
        <v>0.64545589325426211</v>
      </c>
      <c r="F17" s="137">
        <f>(VLOOKUP($A17,'Occupancy Raw Data'!$B$8:$BE$51,'Occupancy Raw Data'!K$3,FALSE))/100</f>
        <v>0.65162342475908008</v>
      </c>
      <c r="G17" s="138">
        <f>(VLOOKUP($A17,'Occupancy Raw Data'!$B$8:$BE$51,'Occupancy Raw Data'!L$3,FALSE))/100</f>
        <v>0.59020311341734599</v>
      </c>
      <c r="H17" s="137">
        <f>(VLOOKUP($A17,'Occupancy Raw Data'!$B$8:$BE$51,'Occupancy Raw Data'!N$3,FALSE))/100</f>
        <v>0.7276204595997029</v>
      </c>
      <c r="I17" s="137">
        <f>(VLOOKUP($A17,'Occupancy Raw Data'!$B$8:$BE$51,'Occupancy Raw Data'!O$3,FALSE))/100</f>
        <v>0.77909562638991803</v>
      </c>
      <c r="J17" s="138">
        <f>(VLOOKUP($A17,'Occupancy Raw Data'!$B$8:$BE$51,'Occupancy Raw Data'!P$3,FALSE))/100</f>
        <v>0.75335804299481002</v>
      </c>
      <c r="K17" s="132">
        <f>(VLOOKUP($A17,'Occupancy Raw Data'!$B$8:$BE$51,'Occupancy Raw Data'!R$3,FALSE))/100</f>
        <v>0.636818807582336</v>
      </c>
      <c r="M17" s="159">
        <f>VLOOKUP($A17,'ADR Raw Data'!$B$6:$BE$49,'ADR Raw Data'!G$1,FALSE)</f>
        <v>151.92811170554199</v>
      </c>
      <c r="N17" s="160">
        <f>VLOOKUP($A17,'ADR Raw Data'!$B$6:$BE$49,'ADR Raw Data'!H$1,FALSE)</f>
        <v>133.87057733211699</v>
      </c>
      <c r="O17" s="160">
        <f>VLOOKUP($A17,'ADR Raw Data'!$B$6:$BE$49,'ADR Raw Data'!I$1,FALSE)</f>
        <v>141.98264</v>
      </c>
      <c r="P17" s="160">
        <f>VLOOKUP($A17,'ADR Raw Data'!$B$6:$BE$49,'ADR Raw Data'!J$1,FALSE)</f>
        <v>144.52880558618099</v>
      </c>
      <c r="Q17" s="160">
        <f>VLOOKUP($A17,'ADR Raw Data'!$B$6:$BE$49,'ADR Raw Data'!K$1,FALSE)</f>
        <v>142.054882599199</v>
      </c>
      <c r="R17" s="161">
        <f>VLOOKUP($A17,'ADR Raw Data'!$B$6:$BE$49,'ADR Raw Data'!L$1,FALSE)</f>
        <v>143.81740472051601</v>
      </c>
      <c r="S17" s="160">
        <f>VLOOKUP($A17,'ADR Raw Data'!$B$6:$BE$49,'ADR Raw Data'!N$1,FALSE)</f>
        <v>153.90772484616301</v>
      </c>
      <c r="T17" s="160">
        <f>VLOOKUP($A17,'ADR Raw Data'!$B$6:$BE$49,'ADR Raw Data'!O$1,FALSE)</f>
        <v>157.695586298763</v>
      </c>
      <c r="U17" s="161">
        <f>VLOOKUP($A17,'ADR Raw Data'!$B$6:$BE$49,'ADR Raw Data'!P$1,FALSE)</f>
        <v>155.86635946786299</v>
      </c>
      <c r="V17" s="162">
        <f>VLOOKUP($A17,'ADR Raw Data'!$B$6:$BE$49,'ADR Raw Data'!R$1,FALSE)</f>
        <v>147.889958958872</v>
      </c>
      <c r="X17" s="159">
        <f>VLOOKUP($A17,'RevPAR Raw Data'!$B$6:$BE$49,'RevPAR Raw Data'!G$1,FALSE)</f>
        <v>105.25723736100799</v>
      </c>
      <c r="Y17" s="160">
        <f>VLOOKUP($A17,'RevPAR Raw Data'!$B$6:$BE$49,'RevPAR Raw Data'!H$1,FALSE)</f>
        <v>52.254181764269802</v>
      </c>
      <c r="Z17" s="160">
        <f>VLOOKUP($A17,'RevPAR Raw Data'!$B$6:$BE$49,'RevPAR Raw Data'!I$1,FALSE)</f>
        <v>81.042722609340203</v>
      </c>
      <c r="AA17" s="160">
        <f>VLOOKUP($A17,'RevPAR Raw Data'!$B$6:$BE$49,'RevPAR Raw Data'!J$1,FALSE)</f>
        <v>93.286969310600398</v>
      </c>
      <c r="AB17" s="160">
        <f>VLOOKUP($A17,'RevPAR Raw Data'!$B$6:$BE$49,'RevPAR Raw Data'!K$1,FALSE)</f>
        <v>92.566289103039196</v>
      </c>
      <c r="AC17" s="161">
        <f>VLOOKUP($A17,'RevPAR Raw Data'!$B$6:$BE$49,'RevPAR Raw Data'!L$1,FALSE)</f>
        <v>84.881480029651499</v>
      </c>
      <c r="AD17" s="160">
        <f>VLOOKUP($A17,'RevPAR Raw Data'!$B$6:$BE$49,'RevPAR Raw Data'!N$1,FALSE)</f>
        <v>111.98640948851001</v>
      </c>
      <c r="AE17" s="160">
        <f>VLOOKUP($A17,'RevPAR Raw Data'!$B$6:$BE$49,'RevPAR Raw Data'!O$1,FALSE)</f>
        <v>122.85994158635999</v>
      </c>
      <c r="AF17" s="161">
        <f>VLOOKUP($A17,'RevPAR Raw Data'!$B$6:$BE$49,'RevPAR Raw Data'!P$1,FALSE)</f>
        <v>117.423175537435</v>
      </c>
      <c r="AG17" s="162">
        <f>VLOOKUP($A17,'RevPAR Raw Data'!$B$6:$BE$49,'RevPAR Raw Data'!R$1,FALSE)</f>
        <v>94.179107317589697</v>
      </c>
    </row>
    <row r="18" spans="1:33" x14ac:dyDescent="0.25">
      <c r="A18" s="139" t="s">
        <v>14</v>
      </c>
      <c r="B18" s="127">
        <f>(VLOOKUP($A17,'Occupancy Raw Data'!$B$8:$BE$51,'Occupancy Raw Data'!T$3,FALSE))/100</f>
        <v>3.0254031449773E-3</v>
      </c>
      <c r="C18" s="128">
        <f>(VLOOKUP($A17,'Occupancy Raw Data'!$B$8:$BE$51,'Occupancy Raw Data'!U$3,FALSE))/100</f>
        <v>-4.5764852623112598E-2</v>
      </c>
      <c r="D18" s="128">
        <f>(VLOOKUP($A17,'Occupancy Raw Data'!$B$8:$BE$51,'Occupancy Raw Data'!V$3,FALSE))/100</f>
        <v>-2.24204257134814E-2</v>
      </c>
      <c r="E18" s="128">
        <f>(VLOOKUP($A17,'Occupancy Raw Data'!$B$8:$BE$51,'Occupancy Raw Data'!W$3,FALSE))/100</f>
        <v>-3.6830397523981699E-2</v>
      </c>
      <c r="F18" s="128">
        <f>(VLOOKUP($A17,'Occupancy Raw Data'!$B$8:$BE$51,'Occupancy Raw Data'!X$3,FALSE))/100</f>
        <v>-2.0080685332116599E-2</v>
      </c>
      <c r="G18" s="128">
        <f>(VLOOKUP($A17,'Occupancy Raw Data'!$B$8:$BE$51,'Occupancy Raw Data'!Y$3,FALSE))/100</f>
        <v>-2.24449317142488E-2</v>
      </c>
      <c r="H18" s="129">
        <f>(VLOOKUP($A17,'Occupancy Raw Data'!$B$8:$BE$51,'Occupancy Raw Data'!AA$3,FALSE))/100</f>
        <v>-1.0112336638357E-2</v>
      </c>
      <c r="I18" s="129">
        <f>(VLOOKUP($A17,'Occupancy Raw Data'!$B$8:$BE$51,'Occupancy Raw Data'!AB$3,FALSE))/100</f>
        <v>1.2744852176476E-2</v>
      </c>
      <c r="J18" s="128">
        <f>(VLOOKUP($A17,'Occupancy Raw Data'!$B$8:$BE$51,'Occupancy Raw Data'!AC$3,FALSE))/100</f>
        <v>1.57567455769765E-3</v>
      </c>
      <c r="K18" s="130">
        <f>(VLOOKUP($A17,'Occupancy Raw Data'!$B$8:$BE$51,'Occupancy Raw Data'!AE$3,FALSE))/100</f>
        <v>-1.4457301335779001E-2</v>
      </c>
      <c r="M18" s="127">
        <f>(VLOOKUP($A17,'ADR Raw Data'!$B$6:$BE$49,'ADR Raw Data'!T$1,FALSE))/100</f>
        <v>-2.2923873713707299E-2</v>
      </c>
      <c r="N18" s="128">
        <f>(VLOOKUP($A17,'ADR Raw Data'!$B$6:$BE$49,'ADR Raw Data'!U$1,FALSE))/100</f>
        <v>-2.3740908709499901E-2</v>
      </c>
      <c r="O18" s="128">
        <f>(VLOOKUP($A17,'ADR Raw Data'!$B$6:$BE$49,'ADR Raw Data'!V$1,FALSE))/100</f>
        <v>-4.1826433354508599E-2</v>
      </c>
      <c r="P18" s="128">
        <f>(VLOOKUP($A17,'ADR Raw Data'!$B$6:$BE$49,'ADR Raw Data'!W$1,FALSE))/100</f>
        <v>-5.3311725183365598E-2</v>
      </c>
      <c r="Q18" s="128">
        <f>(VLOOKUP($A17,'ADR Raw Data'!$B$6:$BE$49,'ADR Raw Data'!X$1,FALSE))/100</f>
        <v>-6.1797490252228401E-2</v>
      </c>
      <c r="R18" s="128">
        <f>(VLOOKUP($A17,'ADR Raw Data'!$B$6:$BE$49,'ADR Raw Data'!Y$1,FALSE))/100</f>
        <v>-4.1623476755499003E-2</v>
      </c>
      <c r="S18" s="129">
        <f>(VLOOKUP($A17,'ADR Raw Data'!$B$6:$BE$49,'ADR Raw Data'!AA$1,FALSE))/100</f>
        <v>-4.57765057405694E-2</v>
      </c>
      <c r="T18" s="129">
        <f>(VLOOKUP($A17,'ADR Raw Data'!$B$6:$BE$49,'ADR Raw Data'!AB$1,FALSE))/100</f>
        <v>-5.3793023479476398E-2</v>
      </c>
      <c r="U18" s="128">
        <f>(VLOOKUP($A17,'ADR Raw Data'!$B$6:$BE$49,'ADR Raw Data'!AC$1,FALSE))/100</f>
        <v>-4.9810352988286101E-2</v>
      </c>
      <c r="V18" s="130">
        <f>(VLOOKUP($A17,'ADR Raw Data'!$B$6:$BE$49,'ADR Raw Data'!AE$1,FALSE))/100</f>
        <v>-4.4089723354351802E-2</v>
      </c>
      <c r="X18" s="127">
        <f>(VLOOKUP($A17,'RevPAR Raw Data'!$B$6:$BE$49,'RevPAR Raw Data'!T$1,FALSE))/100</f>
        <v>-1.9967824528358599E-2</v>
      </c>
      <c r="Y18" s="128">
        <f>(VLOOKUP($A17,'RevPAR Raw Data'!$B$6:$BE$49,'RevPAR Raw Data'!U$1,FALSE))/100</f>
        <v>-6.8419262144383597E-2</v>
      </c>
      <c r="Z18" s="128">
        <f>(VLOOKUP($A17,'RevPAR Raw Data'!$B$6:$BE$49,'RevPAR Raw Data'!V$1,FALSE))/100</f>
        <v>-6.3309092626105304E-2</v>
      </c>
      <c r="AA18" s="128">
        <f>(VLOOKUP($A17,'RevPAR Raw Data'!$B$6:$BE$49,'RevPAR Raw Data'!W$1,FALSE))/100</f>
        <v>-8.8178630676154696E-2</v>
      </c>
      <c r="AB18" s="128">
        <f>(VLOOKUP($A17,'RevPAR Raw Data'!$B$6:$BE$49,'RevPAR Raw Data'!X$1,FALSE))/100</f>
        <v>-8.0637239628275501E-2</v>
      </c>
      <c r="AC18" s="128">
        <f>(VLOOKUP($A17,'RevPAR Raw Data'!$B$6:$BE$49,'RevPAR Raw Data'!Y$1,FALSE))/100</f>
        <v>-6.3134172376261011E-2</v>
      </c>
      <c r="AD18" s="129">
        <f>(VLOOKUP($A17,'RevPAR Raw Data'!$B$6:$BE$49,'RevPAR Raw Data'!AA$1,FALSE))/100</f>
        <v>-5.5425934942750103E-2</v>
      </c>
      <c r="AE18" s="129">
        <f>(VLOOKUP($A17,'RevPAR Raw Data'!$B$6:$BE$49,'RevPAR Raw Data'!AB$1,FALSE))/100</f>
        <v>-4.1733755435372E-2</v>
      </c>
      <c r="AF18" s="128">
        <f>(VLOOKUP($A17,'RevPAR Raw Data'!$B$6:$BE$49,'RevPAR Raw Data'!AC$1,FALSE))/100</f>
        <v>-4.8313163336501999E-2</v>
      </c>
      <c r="AG18" s="130">
        <f>(VLOOKUP($A17,'RevPAR Raw Data'!$B$6:$BE$49,'RevPAR Raw Data'!AE$1,FALSE))/100</f>
        <v>-5.7909606273785802E-2</v>
      </c>
    </row>
    <row r="19" spans="1:33" x14ac:dyDescent="0.25">
      <c r="A19" s="177"/>
      <c r="B19" s="155"/>
      <c r="C19" s="156"/>
      <c r="D19" s="156"/>
      <c r="E19" s="156"/>
      <c r="F19" s="156"/>
      <c r="G19" s="157"/>
      <c r="H19" s="137"/>
      <c r="I19" s="137"/>
      <c r="J19" s="157"/>
      <c r="K19" s="158"/>
      <c r="M19" s="159"/>
      <c r="N19" s="160"/>
      <c r="O19" s="160"/>
      <c r="P19" s="160"/>
      <c r="Q19" s="160"/>
      <c r="R19" s="161"/>
      <c r="S19" s="160"/>
      <c r="T19" s="160"/>
      <c r="U19" s="161"/>
      <c r="V19" s="162"/>
      <c r="X19" s="159"/>
      <c r="Y19" s="160"/>
      <c r="Z19" s="160"/>
      <c r="AA19" s="160"/>
      <c r="AB19" s="160"/>
      <c r="AC19" s="161"/>
      <c r="AD19" s="160"/>
      <c r="AE19" s="160"/>
      <c r="AF19" s="161"/>
      <c r="AG19" s="162"/>
    </row>
    <row r="20" spans="1:33" x14ac:dyDescent="0.25">
      <c r="A20" s="154" t="s">
        <v>20</v>
      </c>
      <c r="B20" s="131">
        <f>(VLOOKUP($A20,'Occupancy Raw Data'!$B$8:$BE$51,'Occupancy Raw Data'!G$3,FALSE))/100</f>
        <v>0.61613861860710306</v>
      </c>
      <c r="C20" s="137">
        <f>(VLOOKUP($A20,'Occupancy Raw Data'!$B$8:$BE$51,'Occupancy Raw Data'!H$3,FALSE))/100</f>
        <v>0.39608397641758103</v>
      </c>
      <c r="D20" s="137">
        <f>(VLOOKUP($A20,'Occupancy Raw Data'!$B$8:$BE$51,'Occupancy Raw Data'!I$3,FALSE))/100</f>
        <v>0.56914154244355997</v>
      </c>
      <c r="E20" s="137">
        <f>(VLOOKUP($A20,'Occupancy Raw Data'!$B$8:$BE$51,'Occupancy Raw Data'!J$3,FALSE))/100</f>
        <v>0.63821118726932802</v>
      </c>
      <c r="F20" s="137">
        <f>(VLOOKUP($A20,'Occupancy Raw Data'!$B$8:$BE$51,'Occupancy Raw Data'!K$3,FALSE))/100</f>
        <v>0.64945118151751902</v>
      </c>
      <c r="G20" s="138">
        <f>(VLOOKUP($A20,'Occupancy Raw Data'!$B$8:$BE$51,'Occupancy Raw Data'!L$3,FALSE))/100</f>
        <v>0.57380530125101803</v>
      </c>
      <c r="H20" s="137">
        <f>(VLOOKUP($A20,'Occupancy Raw Data'!$B$8:$BE$51,'Occupancy Raw Data'!N$3,FALSE))/100</f>
        <v>0.71221780185016503</v>
      </c>
      <c r="I20" s="137">
        <f>(VLOOKUP($A20,'Occupancy Raw Data'!$B$8:$BE$51,'Occupancy Raw Data'!O$3,FALSE))/100</f>
        <v>0.75161769640032505</v>
      </c>
      <c r="J20" s="138">
        <f>(VLOOKUP($A20,'Occupancy Raw Data'!$B$8:$BE$51,'Occupancy Raw Data'!P$3,FALSE))/100</f>
        <v>0.73191774912524499</v>
      </c>
      <c r="K20" s="132">
        <f>(VLOOKUP($A20,'Occupancy Raw Data'!$B$8:$BE$51,'Occupancy Raw Data'!R$3,FALSE))/100</f>
        <v>0.61898028635794</v>
      </c>
      <c r="M20" s="159">
        <f>VLOOKUP($A20,'ADR Raw Data'!$B$6:$BE$49,'ADR Raw Data'!G$1,FALSE)</f>
        <v>131.040234159243</v>
      </c>
      <c r="N20" s="160">
        <f>VLOOKUP($A20,'ADR Raw Data'!$B$6:$BE$49,'ADR Raw Data'!H$1,FALSE)</f>
        <v>110.513410782356</v>
      </c>
      <c r="O20" s="160">
        <f>VLOOKUP($A20,'ADR Raw Data'!$B$6:$BE$49,'ADR Raw Data'!I$1,FALSE)</f>
        <v>117.32085733535401</v>
      </c>
      <c r="P20" s="160">
        <f>VLOOKUP($A20,'ADR Raw Data'!$B$6:$BE$49,'ADR Raw Data'!J$1,FALSE)</f>
        <v>118.843180998873</v>
      </c>
      <c r="Q20" s="160">
        <f>VLOOKUP($A20,'ADR Raw Data'!$B$6:$BE$49,'ADR Raw Data'!K$1,FALSE)</f>
        <v>118.903233329643</v>
      </c>
      <c r="R20" s="161">
        <f>VLOOKUP($A20,'ADR Raw Data'!$B$6:$BE$49,'ADR Raw Data'!L$1,FALSE)</f>
        <v>120.024198457978</v>
      </c>
      <c r="S20" s="160">
        <f>VLOOKUP($A20,'ADR Raw Data'!$B$6:$BE$49,'ADR Raw Data'!N$1,FALSE)</f>
        <v>138.145169257688</v>
      </c>
      <c r="T20" s="160">
        <f>VLOOKUP($A20,'ADR Raw Data'!$B$6:$BE$49,'ADR Raw Data'!O$1,FALSE)</f>
        <v>140.64144282890101</v>
      </c>
      <c r="U20" s="161">
        <f>VLOOKUP($A20,'ADR Raw Data'!$B$6:$BE$49,'ADR Raw Data'!P$1,FALSE)</f>
        <v>139.426900294695</v>
      </c>
      <c r="V20" s="162">
        <f>VLOOKUP($A20,'ADR Raw Data'!$B$6:$BE$49,'ADR Raw Data'!R$1,FALSE)</f>
        <v>126.579303070362</v>
      </c>
      <c r="X20" s="159">
        <f>VLOOKUP($A20,'RevPAR Raw Data'!$B$6:$BE$49,'RevPAR Raw Data'!G$1,FALSE)</f>
        <v>80.738948856827804</v>
      </c>
      <c r="Y20" s="160">
        <f>VLOOKUP($A20,'RevPAR Raw Data'!$B$6:$BE$49,'RevPAR Raw Data'!H$1,FALSE)</f>
        <v>43.772591190145199</v>
      </c>
      <c r="Z20" s="160">
        <f>VLOOKUP($A20,'RevPAR Raw Data'!$B$6:$BE$49,'RevPAR Raw Data'!I$1,FALSE)</f>
        <v>66.772173704644501</v>
      </c>
      <c r="AA20" s="160">
        <f>VLOOKUP($A20,'RevPAR Raw Data'!$B$6:$BE$49,'RevPAR Raw Data'!J$1,FALSE)</f>
        <v>75.847047644154699</v>
      </c>
      <c r="AB20" s="160">
        <f>VLOOKUP($A20,'RevPAR Raw Data'!$B$6:$BE$49,'RevPAR Raw Data'!K$1,FALSE)</f>
        <v>77.221845372190003</v>
      </c>
      <c r="AC20" s="161">
        <f>VLOOKUP($A20,'RevPAR Raw Data'!$B$6:$BE$49,'RevPAR Raw Data'!L$1,FALSE)</f>
        <v>68.870521353592395</v>
      </c>
      <c r="AD20" s="160">
        <f>VLOOKUP($A20,'RevPAR Raw Data'!$B$6:$BE$49,'RevPAR Raw Data'!N$1,FALSE)</f>
        <v>98.389448784930195</v>
      </c>
      <c r="AE20" s="160">
        <f>VLOOKUP($A20,'RevPAR Raw Data'!$B$6:$BE$49,'RevPAR Raw Data'!O$1,FALSE)</f>
        <v>105.708597277476</v>
      </c>
      <c r="AF20" s="161">
        <f>VLOOKUP($A20,'RevPAR Raw Data'!$B$6:$BE$49,'RevPAR Raw Data'!P$1,FALSE)</f>
        <v>102.04902303120301</v>
      </c>
      <c r="AG20" s="162">
        <f>VLOOKUP($A20,'RevPAR Raw Data'!$B$6:$BE$49,'RevPAR Raw Data'!R$1,FALSE)</f>
        <v>78.350093261481305</v>
      </c>
    </row>
    <row r="21" spans="1:33" x14ac:dyDescent="0.25">
      <c r="A21" s="139" t="s">
        <v>14</v>
      </c>
      <c r="B21" s="127">
        <f>(VLOOKUP($A20,'Occupancy Raw Data'!$B$8:$BE$51,'Occupancy Raw Data'!T$3,FALSE))/100</f>
        <v>-2.1808245691788901E-2</v>
      </c>
      <c r="C21" s="128">
        <f>(VLOOKUP($A20,'Occupancy Raw Data'!$B$8:$BE$51,'Occupancy Raw Data'!U$3,FALSE))/100</f>
        <v>-2.9422088939072003E-2</v>
      </c>
      <c r="D21" s="128">
        <f>(VLOOKUP($A20,'Occupancy Raw Data'!$B$8:$BE$51,'Occupancy Raw Data'!V$3,FALSE))/100</f>
        <v>-4.54179311470383E-2</v>
      </c>
      <c r="E21" s="128">
        <f>(VLOOKUP($A20,'Occupancy Raw Data'!$B$8:$BE$51,'Occupancy Raw Data'!W$3,FALSE))/100</f>
        <v>-4.11831853990164E-2</v>
      </c>
      <c r="F21" s="128">
        <f>(VLOOKUP($A20,'Occupancy Raw Data'!$B$8:$BE$51,'Occupancy Raw Data'!X$3,FALSE))/100</f>
        <v>-3.6704768623622097E-2</v>
      </c>
      <c r="G21" s="128">
        <f>(VLOOKUP($A20,'Occupancy Raw Data'!$B$8:$BE$51,'Occupancy Raw Data'!Y$3,FALSE))/100</f>
        <v>-3.5299581960468202E-2</v>
      </c>
      <c r="H21" s="129">
        <f>(VLOOKUP($A20,'Occupancy Raw Data'!$B$8:$BE$51,'Occupancy Raw Data'!AA$3,FALSE))/100</f>
        <v>-4.2267149506481499E-2</v>
      </c>
      <c r="I21" s="129">
        <f>(VLOOKUP($A20,'Occupancy Raw Data'!$B$8:$BE$51,'Occupancy Raw Data'!AB$3,FALSE))/100</f>
        <v>-2.8917004359111198E-3</v>
      </c>
      <c r="J21" s="128">
        <f>(VLOOKUP($A20,'Occupancy Raw Data'!$B$8:$BE$51,'Occupancy Raw Data'!AC$3,FALSE))/100</f>
        <v>-2.2459201440880698E-2</v>
      </c>
      <c r="K21" s="130">
        <f>(VLOOKUP($A20,'Occupancy Raw Data'!$B$8:$BE$51,'Occupancy Raw Data'!AE$3,FALSE))/100</f>
        <v>-3.1094460188822701E-2</v>
      </c>
      <c r="M21" s="127">
        <f>(VLOOKUP($A20,'ADR Raw Data'!$B$6:$BE$49,'ADR Raw Data'!T$1,FALSE))/100</f>
        <v>-2.05434407987647E-2</v>
      </c>
      <c r="N21" s="128">
        <f>(VLOOKUP($A20,'ADR Raw Data'!$B$6:$BE$49,'ADR Raw Data'!U$1,FALSE))/100</f>
        <v>-2.0084572077103201E-2</v>
      </c>
      <c r="O21" s="128">
        <f>(VLOOKUP($A20,'ADR Raw Data'!$B$6:$BE$49,'ADR Raw Data'!V$1,FALSE))/100</f>
        <v>-4.9571226713531098E-3</v>
      </c>
      <c r="P21" s="128">
        <f>(VLOOKUP($A20,'ADR Raw Data'!$B$6:$BE$49,'ADR Raw Data'!W$1,FALSE))/100</f>
        <v>-1.55854448530874E-2</v>
      </c>
      <c r="Q21" s="128">
        <f>(VLOOKUP($A20,'ADR Raw Data'!$B$6:$BE$49,'ADR Raw Data'!X$1,FALSE))/100</f>
        <v>-2.3817885826885998E-2</v>
      </c>
      <c r="R21" s="128">
        <f>(VLOOKUP($A20,'ADR Raw Data'!$B$6:$BE$49,'ADR Raw Data'!Y$1,FALSE))/100</f>
        <v>-1.6845785547590399E-2</v>
      </c>
      <c r="S21" s="129">
        <f>(VLOOKUP($A20,'ADR Raw Data'!$B$6:$BE$49,'ADR Raw Data'!AA$1,FALSE))/100</f>
        <v>-5.7338323457987103E-2</v>
      </c>
      <c r="T21" s="129">
        <f>(VLOOKUP($A20,'ADR Raw Data'!$B$6:$BE$49,'ADR Raw Data'!AB$1,FALSE))/100</f>
        <v>-5.2481179261049199E-2</v>
      </c>
      <c r="U21" s="128">
        <f>(VLOOKUP($A20,'ADR Raw Data'!$B$6:$BE$49,'ADR Raw Data'!AC$1,FALSE))/100</f>
        <v>-5.4719389998720801E-2</v>
      </c>
      <c r="V21" s="130">
        <f>(VLOOKUP($A20,'ADR Raw Data'!$B$6:$BE$49,'ADR Raw Data'!AE$1,FALSE))/100</f>
        <v>-3.0816553485937401E-2</v>
      </c>
      <c r="X21" s="127">
        <f>(VLOOKUP($A20,'RevPAR Raw Data'!$B$6:$BE$49,'RevPAR Raw Data'!T$1,FALSE))/100</f>
        <v>-4.1903670086259497E-2</v>
      </c>
      <c r="Y21" s="128">
        <f>(VLOOKUP($A20,'RevPAR Raw Data'!$B$6:$BE$49,'RevPAR Raw Data'!U$1,FALSE))/100</f>
        <v>-4.8915730950219498E-2</v>
      </c>
      <c r="Z21" s="128">
        <f>(VLOOKUP($A20,'RevPAR Raw Data'!$B$6:$BE$49,'RevPAR Raw Data'!V$1,FALSE))/100</f>
        <v>-5.0149911562216501E-2</v>
      </c>
      <c r="AA21" s="128">
        <f>(VLOOKUP($A20,'RevPAR Raw Data'!$B$6:$BE$49,'RevPAR Raw Data'!W$1,FALSE))/100</f>
        <v>-5.6126771987193E-2</v>
      </c>
      <c r="AB21" s="128">
        <f>(VLOOKUP($A20,'RevPAR Raw Data'!$B$6:$BE$49,'RevPAR Raw Data'!X$1,FALSE))/100</f>
        <v>-5.9648424462128397E-2</v>
      </c>
      <c r="AC21" s="128">
        <f>(VLOOKUP($A20,'RevPAR Raw Data'!$B$6:$BE$49,'RevPAR Raw Data'!Y$1,FALSE))/100</f>
        <v>-5.1550718320433002E-2</v>
      </c>
      <c r="AD21" s="129">
        <f>(VLOOKUP($A20,'RevPAR Raw Data'!$B$6:$BE$49,'RevPAR Raw Data'!AA$1,FALSE))/100</f>
        <v>-9.7181945474418802E-2</v>
      </c>
      <c r="AE21" s="129">
        <f>(VLOOKUP($A20,'RevPAR Raw Data'!$B$6:$BE$49,'RevPAR Raw Data'!AB$1,FALSE))/100</f>
        <v>-5.5221119848014005E-2</v>
      </c>
      <c r="AF21" s="128">
        <f>(VLOOKUP($A20,'RevPAR Raw Data'!$B$6:$BE$49,'RevPAR Raw Data'!AC$1,FALSE))/100</f>
        <v>-7.5949637636898201E-2</v>
      </c>
      <c r="AG21" s="130">
        <f>(VLOOKUP($A20,'RevPAR Raw Data'!$B$6:$BE$49,'RevPAR Raw Data'!AE$1,FALSE))/100</f>
        <v>-6.0952789579235001E-2</v>
      </c>
    </row>
    <row r="22" spans="1:33" x14ac:dyDescent="0.25">
      <c r="A22" s="177"/>
      <c r="B22" s="155"/>
      <c r="C22" s="156"/>
      <c r="D22" s="156"/>
      <c r="E22" s="156"/>
      <c r="F22" s="156"/>
      <c r="G22" s="157"/>
      <c r="H22" s="137"/>
      <c r="I22" s="137"/>
      <c r="J22" s="157"/>
      <c r="K22" s="158"/>
      <c r="M22" s="159"/>
      <c r="N22" s="160"/>
      <c r="O22" s="160"/>
      <c r="P22" s="160"/>
      <c r="Q22" s="160"/>
      <c r="R22" s="161"/>
      <c r="S22" s="160"/>
      <c r="T22" s="160"/>
      <c r="U22" s="161"/>
      <c r="V22" s="162"/>
      <c r="X22" s="159"/>
      <c r="Y22" s="160"/>
      <c r="Z22" s="160"/>
      <c r="AA22" s="160"/>
      <c r="AB22" s="160"/>
      <c r="AC22" s="161"/>
      <c r="AD22" s="160"/>
      <c r="AE22" s="160"/>
      <c r="AF22" s="161"/>
      <c r="AG22" s="162"/>
    </row>
    <row r="23" spans="1:33" x14ac:dyDescent="0.25">
      <c r="A23" s="154" t="s">
        <v>21</v>
      </c>
      <c r="B23" s="131">
        <f>(VLOOKUP($A23,'Occupancy Raw Data'!$B$8:$BE$51,'Occupancy Raw Data'!G$3,FALSE))/100</f>
        <v>0.58776907142213797</v>
      </c>
      <c r="C23" s="137">
        <f>(VLOOKUP($A23,'Occupancy Raw Data'!$B$8:$BE$51,'Occupancy Raw Data'!H$3,FALSE))/100</f>
        <v>0.454516797262001</v>
      </c>
      <c r="D23" s="137">
        <f>(VLOOKUP($A23,'Occupancy Raw Data'!$B$8:$BE$51,'Occupancy Raw Data'!I$3,FALSE))/100</f>
        <v>0.57191749977483497</v>
      </c>
      <c r="E23" s="137">
        <f>(VLOOKUP($A23,'Occupancy Raw Data'!$B$8:$BE$51,'Occupancy Raw Data'!J$3,FALSE))/100</f>
        <v>0.61397820408898396</v>
      </c>
      <c r="F23" s="137">
        <f>(VLOOKUP($A23,'Occupancy Raw Data'!$B$8:$BE$51,'Occupancy Raw Data'!K$3,FALSE))/100</f>
        <v>0.62447086373052296</v>
      </c>
      <c r="G23" s="138">
        <f>(VLOOKUP($A23,'Occupancy Raw Data'!$B$8:$BE$51,'Occupancy Raw Data'!L$3,FALSE))/100</f>
        <v>0.57053048725569599</v>
      </c>
      <c r="H23" s="137">
        <f>(VLOOKUP($A23,'Occupancy Raw Data'!$B$8:$BE$51,'Occupancy Raw Data'!N$3,FALSE))/100</f>
        <v>0.67905070701612102</v>
      </c>
      <c r="I23" s="137">
        <f>(VLOOKUP($A23,'Occupancy Raw Data'!$B$8:$BE$51,'Occupancy Raw Data'!O$3,FALSE))/100</f>
        <v>0.71075385031072602</v>
      </c>
      <c r="J23" s="138">
        <f>(VLOOKUP($A23,'Occupancy Raw Data'!$B$8:$BE$51,'Occupancy Raw Data'!P$3,FALSE))/100</f>
        <v>0.69490227866342391</v>
      </c>
      <c r="K23" s="132">
        <f>(VLOOKUP($A23,'Occupancy Raw Data'!$B$8:$BE$51,'Occupancy Raw Data'!R$3,FALSE))/100</f>
        <v>0.60606528480076105</v>
      </c>
      <c r="M23" s="159">
        <f>VLOOKUP($A23,'ADR Raw Data'!$B$6:$BE$49,'ADR Raw Data'!G$1,FALSE)</f>
        <v>91.424720349371697</v>
      </c>
      <c r="N23" s="160">
        <f>VLOOKUP($A23,'ADR Raw Data'!$B$6:$BE$49,'ADR Raw Data'!H$1,FALSE)</f>
        <v>82.4518032299613</v>
      </c>
      <c r="O23" s="160">
        <f>VLOOKUP($A23,'ADR Raw Data'!$B$6:$BE$49,'ADR Raw Data'!I$1,FALSE)</f>
        <v>85.8851291338582</v>
      </c>
      <c r="P23" s="160">
        <f>VLOOKUP($A23,'ADR Raw Data'!$B$6:$BE$49,'ADR Raw Data'!J$1,FALSE)</f>
        <v>89.346529998533001</v>
      </c>
      <c r="Q23" s="160">
        <f>VLOOKUP($A23,'ADR Raw Data'!$B$6:$BE$49,'ADR Raw Data'!K$1,FALSE)</f>
        <v>88.531895867887698</v>
      </c>
      <c r="R23" s="161">
        <f>VLOOKUP($A23,'ADR Raw Data'!$B$6:$BE$49,'ADR Raw Data'!L$1,FALSE)</f>
        <v>87.803887064692304</v>
      </c>
      <c r="S23" s="160">
        <f>VLOOKUP($A23,'ADR Raw Data'!$B$6:$BE$49,'ADR Raw Data'!N$1,FALSE)</f>
        <v>97.943268784402093</v>
      </c>
      <c r="T23" s="160">
        <f>VLOOKUP($A23,'ADR Raw Data'!$B$6:$BE$49,'ADR Raw Data'!O$1,FALSE)</f>
        <v>100.044378128365</v>
      </c>
      <c r="U23" s="161">
        <f>VLOOKUP($A23,'ADR Raw Data'!$B$6:$BE$49,'ADR Raw Data'!P$1,FALSE)</f>
        <v>99.017787894497999</v>
      </c>
      <c r="V23" s="162">
        <f>VLOOKUP($A23,'ADR Raw Data'!$B$6:$BE$49,'ADR Raw Data'!R$1,FALSE)</f>
        <v>91.477496603260803</v>
      </c>
      <c r="X23" s="159">
        <f>VLOOKUP($A23,'RevPAR Raw Data'!$B$6:$BE$49,'RevPAR Raw Data'!G$1,FALSE)</f>
        <v>53.736622984778798</v>
      </c>
      <c r="Y23" s="160">
        <f>VLOOKUP($A23,'RevPAR Raw Data'!$B$6:$BE$49,'RevPAR Raw Data'!H$1,FALSE)</f>
        <v>37.475729532558702</v>
      </c>
      <c r="Z23" s="160">
        <f>VLOOKUP($A23,'RevPAR Raw Data'!$B$6:$BE$49,'RevPAR Raw Data'!I$1,FALSE)</f>
        <v>49.119208322075103</v>
      </c>
      <c r="AA23" s="160">
        <f>VLOOKUP($A23,'RevPAR Raw Data'!$B$6:$BE$49,'RevPAR Raw Data'!J$1,FALSE)</f>
        <v>54.856822030081901</v>
      </c>
      <c r="AB23" s="160">
        <f>VLOOKUP($A23,'RevPAR Raw Data'!$B$6:$BE$49,'RevPAR Raw Data'!K$1,FALSE)</f>
        <v>55.285589480320603</v>
      </c>
      <c r="AC23" s="161">
        <f>VLOOKUP($A23,'RevPAR Raw Data'!$B$6:$BE$49,'RevPAR Raw Data'!L$1,FALSE)</f>
        <v>50.094794469962999</v>
      </c>
      <c r="AD23" s="160">
        <f>VLOOKUP($A23,'RevPAR Raw Data'!$B$6:$BE$49,'RevPAR Raw Data'!N$1,FALSE)</f>
        <v>66.508445915518294</v>
      </c>
      <c r="AE23" s="160">
        <f>VLOOKUP($A23,'RevPAR Raw Data'!$B$6:$BE$49,'RevPAR Raw Data'!O$1,FALSE)</f>
        <v>71.106926956678294</v>
      </c>
      <c r="AF23" s="161">
        <f>VLOOKUP($A23,'RevPAR Raw Data'!$B$6:$BE$49,'RevPAR Raw Data'!P$1,FALSE)</f>
        <v>68.807686436098294</v>
      </c>
      <c r="AG23" s="162">
        <f>VLOOKUP($A23,'RevPAR Raw Data'!$B$6:$BE$49,'RevPAR Raw Data'!R$1,FALSE)</f>
        <v>55.441335031716001</v>
      </c>
    </row>
    <row r="24" spans="1:33" x14ac:dyDescent="0.25">
      <c r="A24" s="139" t="s">
        <v>14</v>
      </c>
      <c r="B24" s="127">
        <f>(VLOOKUP($A23,'Occupancy Raw Data'!$B$8:$BE$51,'Occupancy Raw Data'!T$3,FALSE))/100</f>
        <v>-1.93227648532821E-2</v>
      </c>
      <c r="C24" s="128">
        <f>(VLOOKUP($A23,'Occupancy Raw Data'!$B$8:$BE$51,'Occupancy Raw Data'!U$3,FALSE))/100</f>
        <v>-1.4476974224126599E-2</v>
      </c>
      <c r="D24" s="128">
        <f>(VLOOKUP($A23,'Occupancy Raw Data'!$B$8:$BE$51,'Occupancy Raw Data'!V$3,FALSE))/100</f>
        <v>-2.00312706751581E-2</v>
      </c>
      <c r="E24" s="128">
        <f>(VLOOKUP($A23,'Occupancy Raw Data'!$B$8:$BE$51,'Occupancy Raw Data'!W$3,FALSE))/100</f>
        <v>-2.5589969078909102E-2</v>
      </c>
      <c r="F24" s="128">
        <f>(VLOOKUP($A23,'Occupancy Raw Data'!$B$8:$BE$51,'Occupancy Raw Data'!X$3,FALSE))/100</f>
        <v>-2.6402874269449497E-2</v>
      </c>
      <c r="G24" s="128">
        <f>(VLOOKUP($A23,'Occupancy Raw Data'!$B$8:$BE$51,'Occupancy Raw Data'!Y$3,FALSE))/100</f>
        <v>-2.1610016204582697E-2</v>
      </c>
      <c r="H24" s="129">
        <f>(VLOOKUP($A23,'Occupancy Raw Data'!$B$8:$BE$51,'Occupancy Raw Data'!AA$3,FALSE))/100</f>
        <v>-9.7026128059067695E-3</v>
      </c>
      <c r="I24" s="129">
        <f>(VLOOKUP($A23,'Occupancy Raw Data'!$B$8:$BE$51,'Occupancy Raw Data'!AB$3,FALSE))/100</f>
        <v>6.6862431203409097E-3</v>
      </c>
      <c r="J24" s="128">
        <f>(VLOOKUP($A23,'Occupancy Raw Data'!$B$8:$BE$51,'Occupancy Raw Data'!AC$3,FALSE))/100</f>
        <v>-1.38648470684309E-3</v>
      </c>
      <c r="K24" s="130">
        <f>(VLOOKUP($A23,'Occupancy Raw Data'!$B$8:$BE$51,'Occupancy Raw Data'!AE$3,FALSE))/100</f>
        <v>-1.50706661366229E-2</v>
      </c>
      <c r="M24" s="127">
        <f>(VLOOKUP($A23,'ADR Raw Data'!$B$6:$BE$49,'ADR Raw Data'!T$1,FALSE))/100</f>
        <v>-3.4591154888241403E-2</v>
      </c>
      <c r="N24" s="128">
        <f>(VLOOKUP($A23,'ADR Raw Data'!$B$6:$BE$49,'ADR Raw Data'!U$1,FALSE))/100</f>
        <v>-3.8097158105018401E-3</v>
      </c>
      <c r="O24" s="128">
        <f>(VLOOKUP($A23,'ADR Raw Data'!$B$6:$BE$49,'ADR Raw Data'!V$1,FALSE))/100</f>
        <v>-1.2768000446835499E-2</v>
      </c>
      <c r="P24" s="128">
        <f>(VLOOKUP($A23,'ADR Raw Data'!$B$6:$BE$49,'ADR Raw Data'!W$1,FALSE))/100</f>
        <v>1.2321971986169499E-2</v>
      </c>
      <c r="Q24" s="128">
        <f>(VLOOKUP($A23,'ADR Raw Data'!$B$6:$BE$49,'ADR Raw Data'!X$1,FALSE))/100</f>
        <v>-3.4176167903878702E-3</v>
      </c>
      <c r="R24" s="128">
        <f>(VLOOKUP($A23,'ADR Raw Data'!$B$6:$BE$49,'ADR Raw Data'!Y$1,FALSE))/100</f>
        <v>-8.8561112677935198E-3</v>
      </c>
      <c r="S24" s="129">
        <f>(VLOOKUP($A23,'ADR Raw Data'!$B$6:$BE$49,'ADR Raw Data'!AA$1,FALSE))/100</f>
        <v>-6.0241917771012697E-2</v>
      </c>
      <c r="T24" s="129">
        <f>(VLOOKUP($A23,'ADR Raw Data'!$B$6:$BE$49,'ADR Raw Data'!AB$1,FALSE))/100</f>
        <v>-6.9498382675982601E-2</v>
      </c>
      <c r="U24" s="128">
        <f>(VLOOKUP($A23,'ADR Raw Data'!$B$6:$BE$49,'ADR Raw Data'!AC$1,FALSE))/100</f>
        <v>-6.4926354183152193E-2</v>
      </c>
      <c r="V24" s="130">
        <f>(VLOOKUP($A23,'ADR Raw Data'!$B$6:$BE$49,'ADR Raw Data'!AE$1,FALSE))/100</f>
        <v>-2.8685742376773803E-2</v>
      </c>
      <c r="X24" s="127">
        <f>(VLOOKUP($A23,'RevPAR Raw Data'!$B$6:$BE$49,'RevPAR Raw Data'!T$1,FALSE))/100</f>
        <v>-5.3245522989614595E-2</v>
      </c>
      <c r="Y24" s="128">
        <f>(VLOOKUP($A23,'RevPAR Raw Data'!$B$6:$BE$49,'RevPAR Raw Data'!U$1,FALSE))/100</f>
        <v>-1.8231536877038601E-2</v>
      </c>
      <c r="Z24" s="128">
        <f>(VLOOKUP($A23,'RevPAR Raw Data'!$B$6:$BE$49,'RevPAR Raw Data'!V$1,FALSE))/100</f>
        <v>-3.2543511849062498E-2</v>
      </c>
      <c r="AA24" s="128">
        <f>(VLOOKUP($A23,'RevPAR Raw Data'!$B$6:$BE$49,'RevPAR Raw Data'!W$1,FALSE))/100</f>
        <v>-1.35833159748569E-2</v>
      </c>
      <c r="AB24" s="128">
        <f>(VLOOKUP($A23,'RevPAR Raw Data'!$B$6:$BE$49,'RevPAR Raw Data'!X$1,FALSE))/100</f>
        <v>-2.97302561534196E-2</v>
      </c>
      <c r="AC24" s="128">
        <f>(VLOOKUP($A23,'RevPAR Raw Data'!$B$6:$BE$49,'RevPAR Raw Data'!Y$1,FALSE))/100</f>
        <v>-3.0274746764369701E-2</v>
      </c>
      <c r="AD24" s="129">
        <f>(VLOOKUP($A23,'RevPAR Raw Data'!$B$6:$BE$49,'RevPAR Raw Data'!AA$1,FALSE))/100</f>
        <v>-6.9360026574102104E-2</v>
      </c>
      <c r="AE24" s="129">
        <f>(VLOOKUP($A23,'RevPAR Raw Data'!$B$6:$BE$49,'RevPAR Raw Data'!AB$1,FALSE))/100</f>
        <v>-6.3276822638683797E-2</v>
      </c>
      <c r="AF24" s="128">
        <f>(VLOOKUP($A23,'RevPAR Raw Data'!$B$6:$BE$49,'RevPAR Raw Data'!AC$1,FALSE))/100</f>
        <v>-6.6222819492849194E-2</v>
      </c>
      <c r="AG24" s="130">
        <f>(VLOOKUP($A23,'RevPAR Raw Data'!$B$6:$BE$49,'RevPAR Raw Data'!AE$1,FALSE))/100</f>
        <v>-4.3324095267155201E-2</v>
      </c>
    </row>
    <row r="25" spans="1:33" x14ac:dyDescent="0.25">
      <c r="A25" s="177"/>
      <c r="B25" s="155"/>
      <c r="C25" s="156"/>
      <c r="D25" s="156"/>
      <c r="E25" s="156"/>
      <c r="F25" s="156"/>
      <c r="G25" s="157"/>
      <c r="H25" s="137"/>
      <c r="I25" s="137"/>
      <c r="J25" s="157"/>
      <c r="K25" s="158"/>
      <c r="M25" s="159"/>
      <c r="N25" s="160"/>
      <c r="O25" s="160"/>
      <c r="P25" s="160"/>
      <c r="Q25" s="160"/>
      <c r="R25" s="161"/>
      <c r="S25" s="160"/>
      <c r="T25" s="160"/>
      <c r="U25" s="161"/>
      <c r="V25" s="162"/>
      <c r="X25" s="159"/>
      <c r="Y25" s="160"/>
      <c r="Z25" s="160"/>
      <c r="AA25" s="160"/>
      <c r="AB25" s="160"/>
      <c r="AC25" s="161"/>
      <c r="AD25" s="160"/>
      <c r="AE25" s="160"/>
      <c r="AF25" s="161"/>
      <c r="AG25" s="162"/>
    </row>
    <row r="26" spans="1:33" x14ac:dyDescent="0.25">
      <c r="A26" s="154" t="s">
        <v>22</v>
      </c>
      <c r="B26" s="131">
        <f>(VLOOKUP($A26,'Occupancy Raw Data'!$B$8:$BE$51,'Occupancy Raw Data'!G$3,FALSE))/100</f>
        <v>0.55985864073132907</v>
      </c>
      <c r="C26" s="137">
        <f>(VLOOKUP($A26,'Occupancy Raw Data'!$B$8:$BE$51,'Occupancy Raw Data'!H$3,FALSE))/100</f>
        <v>0.45477379596366702</v>
      </c>
      <c r="D26" s="137">
        <f>(VLOOKUP($A26,'Occupancy Raw Data'!$B$8:$BE$51,'Occupancy Raw Data'!I$3,FALSE))/100</f>
        <v>0.49735681532755005</v>
      </c>
      <c r="E26" s="137">
        <f>(VLOOKUP($A26,'Occupancy Raw Data'!$B$8:$BE$51,'Occupancy Raw Data'!J$3,FALSE))/100</f>
        <v>0.52183182920061899</v>
      </c>
      <c r="F26" s="137">
        <f>(VLOOKUP($A26,'Occupancy Raw Data'!$B$8:$BE$51,'Occupancy Raw Data'!K$3,FALSE))/100</f>
        <v>0.54630684307368704</v>
      </c>
      <c r="G26" s="138">
        <f>(VLOOKUP($A26,'Occupancy Raw Data'!$B$8:$BE$51,'Occupancy Raw Data'!L$3,FALSE))/100</f>
        <v>0.51602558485937</v>
      </c>
      <c r="H26" s="137">
        <f>(VLOOKUP($A26,'Occupancy Raw Data'!$B$8:$BE$51,'Occupancy Raw Data'!N$3,FALSE))/100</f>
        <v>0.60492420923508194</v>
      </c>
      <c r="I26" s="137">
        <f>(VLOOKUP($A26,'Occupancy Raw Data'!$B$8:$BE$51,'Occupancy Raw Data'!O$3,FALSE))/100</f>
        <v>0.61660679342270497</v>
      </c>
      <c r="J26" s="138">
        <f>(VLOOKUP($A26,'Occupancy Raw Data'!$B$8:$BE$51,'Occupancy Raw Data'!P$3,FALSE))/100</f>
        <v>0.61076550132889307</v>
      </c>
      <c r="K26" s="132">
        <f>(VLOOKUP($A26,'Occupancy Raw Data'!$B$8:$BE$51,'Occupancy Raw Data'!R$3,FALSE))/100</f>
        <v>0.54309413242209092</v>
      </c>
      <c r="M26" s="159">
        <f>VLOOKUP($A26,'ADR Raw Data'!$B$6:$BE$49,'ADR Raw Data'!G$1,FALSE)</f>
        <v>71.901112332411699</v>
      </c>
      <c r="N26" s="160">
        <f>VLOOKUP($A26,'ADR Raw Data'!$B$6:$BE$49,'ADR Raw Data'!H$1,FALSE)</f>
        <v>62.822222535482602</v>
      </c>
      <c r="O26" s="160">
        <f>VLOOKUP($A26,'ADR Raw Data'!$B$6:$BE$49,'ADR Raw Data'!I$1,FALSE)</f>
        <v>63.474279634740697</v>
      </c>
      <c r="P26" s="160">
        <f>VLOOKUP($A26,'ADR Raw Data'!$B$6:$BE$49,'ADR Raw Data'!J$1,FALSE)</f>
        <v>63.744826926736401</v>
      </c>
      <c r="Q26" s="160">
        <f>VLOOKUP($A26,'ADR Raw Data'!$B$6:$BE$49,'ADR Raw Data'!K$1,FALSE)</f>
        <v>64.198329136594396</v>
      </c>
      <c r="R26" s="161">
        <f>VLOOKUP($A26,'ADR Raw Data'!$B$6:$BE$49,'ADR Raw Data'!L$1,FALSE)</f>
        <v>65.395901410443599</v>
      </c>
      <c r="S26" s="160">
        <f>VLOOKUP($A26,'ADR Raw Data'!$B$6:$BE$49,'ADR Raw Data'!N$1,FALSE)</f>
        <v>72.978139136732295</v>
      </c>
      <c r="T26" s="160">
        <f>VLOOKUP($A26,'ADR Raw Data'!$B$6:$BE$49,'ADR Raw Data'!O$1,FALSE)</f>
        <v>74.984929120879102</v>
      </c>
      <c r="U26" s="161">
        <f>VLOOKUP($A26,'ADR Raw Data'!$B$6:$BE$49,'ADR Raw Data'!P$1,FALSE)</f>
        <v>73.991130484888998</v>
      </c>
      <c r="V26" s="162">
        <f>VLOOKUP($A26,'ADR Raw Data'!$B$6:$BE$49,'ADR Raw Data'!R$1,FALSE)</f>
        <v>68.157679621249898</v>
      </c>
      <c r="X26" s="159">
        <f>VLOOKUP($A26,'RevPAR Raw Data'!$B$6:$BE$49,'RevPAR Raw Data'!G$1,FALSE)</f>
        <v>40.254459017494597</v>
      </c>
      <c r="Y26" s="160">
        <f>VLOOKUP($A26,'RevPAR Raw Data'!$B$6:$BE$49,'RevPAR Raw Data'!H$1,FALSE)</f>
        <v>28.569900613335601</v>
      </c>
      <c r="Z26" s="160">
        <f>VLOOKUP($A26,'RevPAR Raw Data'!$B$6:$BE$49,'RevPAR Raw Data'!I$1,FALSE)</f>
        <v>31.569365574344999</v>
      </c>
      <c r="AA26" s="160">
        <f>VLOOKUP($A26,'RevPAR Raw Data'!$B$6:$BE$49,'RevPAR Raw Data'!J$1,FALSE)</f>
        <v>33.264079637255698</v>
      </c>
      <c r="AB26" s="160">
        <f>VLOOKUP($A26,'RevPAR Raw Data'!$B$6:$BE$49,'RevPAR Raw Data'!K$1,FALSE)</f>
        <v>35.071986521218399</v>
      </c>
      <c r="AC26" s="161">
        <f>VLOOKUP($A26,'RevPAR Raw Data'!$B$6:$BE$49,'RevPAR Raw Data'!L$1,FALSE)</f>
        <v>33.745958272729901</v>
      </c>
      <c r="AD26" s="160">
        <f>VLOOKUP($A26,'RevPAR Raw Data'!$B$6:$BE$49,'RevPAR Raw Data'!N$1,FALSE)</f>
        <v>44.146243108735597</v>
      </c>
      <c r="AE26" s="160">
        <f>VLOOKUP($A26,'RevPAR Raw Data'!$B$6:$BE$49,'RevPAR Raw Data'!O$1,FALSE)</f>
        <v>46.236216700253998</v>
      </c>
      <c r="AF26" s="161">
        <f>VLOOKUP($A26,'RevPAR Raw Data'!$B$6:$BE$49,'RevPAR Raw Data'!P$1,FALSE)</f>
        <v>45.191229904494797</v>
      </c>
      <c r="AG26" s="162">
        <f>VLOOKUP($A26,'RevPAR Raw Data'!$B$6:$BE$49,'RevPAR Raw Data'!R$1,FALSE)</f>
        <v>37.0160358818056</v>
      </c>
    </row>
    <row r="27" spans="1:33" x14ac:dyDescent="0.25">
      <c r="A27" s="139" t="s">
        <v>14</v>
      </c>
      <c r="B27" s="127">
        <f>(VLOOKUP($A26,'Occupancy Raw Data'!$B$8:$BE$51,'Occupancy Raw Data'!T$3,FALSE))/100</f>
        <v>-8.4768046214210597E-3</v>
      </c>
      <c r="C27" s="128">
        <f>(VLOOKUP($A26,'Occupancy Raw Data'!$B$8:$BE$51,'Occupancy Raw Data'!U$3,FALSE))/100</f>
        <v>1.9094887529679E-2</v>
      </c>
      <c r="D27" s="128">
        <f>(VLOOKUP($A26,'Occupancy Raw Data'!$B$8:$BE$51,'Occupancy Raw Data'!V$3,FALSE))/100</f>
        <v>5.4958799269337099E-3</v>
      </c>
      <c r="E27" s="128">
        <f>(VLOOKUP($A26,'Occupancy Raw Data'!$B$8:$BE$51,'Occupancy Raw Data'!W$3,FALSE))/100</f>
        <v>-6.4869384407155797E-3</v>
      </c>
      <c r="F27" s="128">
        <f>(VLOOKUP($A26,'Occupancy Raw Data'!$B$8:$BE$51,'Occupancy Raw Data'!X$3,FALSE))/100</f>
        <v>-3.0247784785386901E-3</v>
      </c>
      <c r="G27" s="128">
        <f>(VLOOKUP($A26,'Occupancy Raw Data'!$B$8:$BE$51,'Occupancy Raw Data'!Y$3,FALSE))/100</f>
        <v>5.3846764009442402E-4</v>
      </c>
      <c r="H27" s="129">
        <f>(VLOOKUP($A26,'Occupancy Raw Data'!$B$8:$BE$51,'Occupancy Raw Data'!AA$3,FALSE))/100</f>
        <v>-3.5445671470810701E-2</v>
      </c>
      <c r="I27" s="129">
        <f>(VLOOKUP($A26,'Occupancy Raw Data'!$B$8:$BE$51,'Occupancy Raw Data'!AB$3,FALSE))/100</f>
        <v>-5.39535602384991E-2</v>
      </c>
      <c r="J27" s="128">
        <f>(VLOOKUP($A26,'Occupancy Raw Data'!$B$8:$BE$51,'Occupancy Raw Data'!AC$3,FALSE))/100</f>
        <v>-4.4880149449753499E-2</v>
      </c>
      <c r="K27" s="130">
        <f>(VLOOKUP($A26,'Occupancy Raw Data'!$B$8:$BE$51,'Occupancy Raw Data'!AE$3,FALSE))/100</f>
        <v>-1.4525030262233301E-2</v>
      </c>
      <c r="M27" s="127">
        <f>(VLOOKUP($A26,'ADR Raw Data'!$B$6:$BE$49,'ADR Raw Data'!T$1,FALSE))/100</f>
        <v>-5.4851768154389503E-2</v>
      </c>
      <c r="N27" s="128">
        <f>(VLOOKUP($A26,'ADR Raw Data'!$B$6:$BE$49,'ADR Raw Data'!U$1,FALSE))/100</f>
        <v>-3.09506234845143E-2</v>
      </c>
      <c r="O27" s="128">
        <f>(VLOOKUP($A26,'ADR Raw Data'!$B$6:$BE$49,'ADR Raw Data'!V$1,FALSE))/100</f>
        <v>-1.7323743258262702E-2</v>
      </c>
      <c r="P27" s="128">
        <f>(VLOOKUP($A26,'ADR Raw Data'!$B$6:$BE$49,'ADR Raw Data'!W$1,FALSE))/100</f>
        <v>-2.3131639226366102E-2</v>
      </c>
      <c r="Q27" s="128">
        <f>(VLOOKUP($A26,'ADR Raw Data'!$B$6:$BE$49,'ADR Raw Data'!X$1,FALSE))/100</f>
        <v>-2.8301295188379098E-2</v>
      </c>
      <c r="R27" s="128">
        <f>(VLOOKUP($A26,'ADR Raw Data'!$B$6:$BE$49,'ADR Raw Data'!Y$1,FALSE))/100</f>
        <v>-3.25458253978625E-2</v>
      </c>
      <c r="S27" s="129">
        <f>(VLOOKUP($A26,'ADR Raw Data'!$B$6:$BE$49,'ADR Raw Data'!AA$1,FALSE))/100</f>
        <v>-8.1312308644119397E-2</v>
      </c>
      <c r="T27" s="129">
        <f>(VLOOKUP($A26,'ADR Raw Data'!$B$6:$BE$49,'ADR Raw Data'!AB$1,FALSE))/100</f>
        <v>-0.117381562923347</v>
      </c>
      <c r="U27" s="128">
        <f>(VLOOKUP($A26,'ADR Raw Data'!$B$6:$BE$49,'ADR Raw Data'!AC$1,FALSE))/100</f>
        <v>-0.10042112672963199</v>
      </c>
      <c r="V27" s="130">
        <f>(VLOOKUP($A26,'ADR Raw Data'!$B$6:$BE$49,'ADR Raw Data'!AE$1,FALSE))/100</f>
        <v>-5.9308184395477796E-2</v>
      </c>
      <c r="X27" s="127">
        <f>(VLOOKUP($A26,'RevPAR Raw Data'!$B$6:$BE$49,'RevPAR Raw Data'!T$1,FALSE))/100</f>
        <v>-6.28636050540263E-2</v>
      </c>
      <c r="Y27" s="128">
        <f>(VLOOKUP($A26,'RevPAR Raw Data'!$B$6:$BE$49,'RevPAR Raw Data'!U$1,FALSE))/100</f>
        <v>-1.2446734629245599E-2</v>
      </c>
      <c r="Z27" s="128">
        <f>(VLOOKUP($A26,'RevPAR Raw Data'!$B$6:$BE$49,'RevPAR Raw Data'!V$1,FALSE))/100</f>
        <v>-1.19230725441614E-2</v>
      </c>
      <c r="AA27" s="128">
        <f>(VLOOKUP($A26,'RevPAR Raw Data'!$B$6:$BE$49,'RevPAR Raw Data'!W$1,FALSE))/100</f>
        <v>-2.94685241473874E-2</v>
      </c>
      <c r="AB27" s="128">
        <f>(VLOOKUP($A26,'RevPAR Raw Data'!$B$6:$BE$49,'RevPAR Raw Data'!X$1,FALSE))/100</f>
        <v>-3.1240468518317202E-2</v>
      </c>
      <c r="AC27" s="128">
        <f>(VLOOKUP($A26,'RevPAR Raw Data'!$B$6:$BE$49,'RevPAR Raw Data'!Y$1,FALSE))/100</f>
        <v>-3.2024882631564902E-2</v>
      </c>
      <c r="AD27" s="129">
        <f>(VLOOKUP($A26,'RevPAR Raw Data'!$B$6:$BE$49,'RevPAR Raw Data'!AA$1,FALSE))/100</f>
        <v>-0.113875810736197</v>
      </c>
      <c r="AE27" s="129">
        <f>(VLOOKUP($A26,'RevPAR Raw Data'!$B$6:$BE$49,'RevPAR Raw Data'!AB$1,FALSE))/100</f>
        <v>-0.16500196993577201</v>
      </c>
      <c r="AF27" s="128">
        <f>(VLOOKUP($A26,'RevPAR Raw Data'!$B$6:$BE$49,'RevPAR Raw Data'!AC$1,FALSE))/100</f>
        <v>-0.14079436100384701</v>
      </c>
      <c r="AG27" s="130">
        <f>(VLOOKUP($A26,'RevPAR Raw Data'!$B$6:$BE$49,'RevPAR Raw Data'!AE$1,FALSE))/100</f>
        <v>-7.2971761484568701E-2</v>
      </c>
    </row>
    <row r="28" spans="1:33" x14ac:dyDescent="0.25">
      <c r="A28" s="192" t="s">
        <v>23</v>
      </c>
      <c r="B28" s="168"/>
      <c r="C28" s="169"/>
      <c r="D28" s="169"/>
      <c r="E28" s="169"/>
      <c r="F28" s="169"/>
      <c r="G28" s="170"/>
      <c r="H28" s="169"/>
      <c r="I28" s="169"/>
      <c r="J28" s="170"/>
      <c r="K28" s="171"/>
      <c r="M28" s="168"/>
      <c r="N28" s="169"/>
      <c r="O28" s="169"/>
      <c r="P28" s="169"/>
      <c r="Q28" s="169"/>
      <c r="R28" s="170"/>
      <c r="S28" s="169"/>
      <c r="T28" s="169"/>
      <c r="U28" s="170"/>
      <c r="V28" s="171"/>
      <c r="X28" s="168"/>
      <c r="Y28" s="169"/>
      <c r="Z28" s="169"/>
      <c r="AA28" s="169"/>
      <c r="AB28" s="169"/>
      <c r="AC28" s="170"/>
      <c r="AD28" s="169"/>
      <c r="AE28" s="169"/>
      <c r="AF28" s="170"/>
      <c r="AG28" s="171"/>
    </row>
    <row r="29" spans="1:33" x14ac:dyDescent="0.25">
      <c r="A29" s="154" t="s">
        <v>24</v>
      </c>
      <c r="B29" s="155">
        <f>(VLOOKUP($A29,'Occupancy Raw Data'!$B$8:$BE$45,'Occupancy Raw Data'!G$3,FALSE))/100</f>
        <v>0.66494096276112602</v>
      </c>
      <c r="C29" s="156">
        <f>(VLOOKUP($A29,'Occupancy Raw Data'!$B$8:$BE$45,'Occupancy Raw Data'!H$3,FALSE))/100</f>
        <v>0.38331819557977498</v>
      </c>
      <c r="D29" s="156">
        <f>(VLOOKUP($A29,'Occupancy Raw Data'!$B$8:$BE$45,'Occupancy Raw Data'!I$3,FALSE))/100</f>
        <v>0.54190130184680496</v>
      </c>
      <c r="E29" s="156">
        <f>(VLOOKUP($A29,'Occupancy Raw Data'!$B$8:$BE$45,'Occupancy Raw Data'!J$3,FALSE))/100</f>
        <v>0.600635785649409</v>
      </c>
      <c r="F29" s="156">
        <f>(VLOOKUP($A29,'Occupancy Raw Data'!$B$8:$BE$45,'Occupancy Raw Data'!K$3,FALSE))/100</f>
        <v>0.58664850136239699</v>
      </c>
      <c r="G29" s="157">
        <f>(VLOOKUP($A29,'Occupancy Raw Data'!$B$8:$BE$45,'Occupancy Raw Data'!L$3,FALSE))/100</f>
        <v>0.55548894943990301</v>
      </c>
      <c r="H29" s="137">
        <f>(VLOOKUP($A29,'Occupancy Raw Data'!$B$8:$BE$45,'Occupancy Raw Data'!N$3,FALSE))/100</f>
        <v>0.66972449288525493</v>
      </c>
      <c r="I29" s="137">
        <f>(VLOOKUP($A29,'Occupancy Raw Data'!$B$8:$BE$45,'Occupancy Raw Data'!O$3,FALSE))/100</f>
        <v>0.70420829548894903</v>
      </c>
      <c r="J29" s="157">
        <f>(VLOOKUP($A29,'Occupancy Raw Data'!$B$8:$BE$45,'Occupancy Raw Data'!P$3,FALSE))/100</f>
        <v>0.68696639418710204</v>
      </c>
      <c r="K29" s="158">
        <f>(VLOOKUP($A29,'Occupancy Raw Data'!$B$8:$BE$45,'Occupancy Raw Data'!R$3,FALSE))/100</f>
        <v>0.59305393365338799</v>
      </c>
      <c r="M29" s="159">
        <f>VLOOKUP($A29,'ADR Raw Data'!$B$6:$BE$43,'ADR Raw Data'!G$1,FALSE)</f>
        <v>132.28393707599099</v>
      </c>
      <c r="N29" s="160">
        <f>VLOOKUP($A29,'ADR Raw Data'!$B$6:$BE$43,'ADR Raw Data'!H$1,FALSE)</f>
        <v>100.60926625069099</v>
      </c>
      <c r="O29" s="160">
        <f>VLOOKUP($A29,'ADR Raw Data'!$B$6:$BE$43,'ADR Raw Data'!I$1,FALSE)</f>
        <v>109.95131795072299</v>
      </c>
      <c r="P29" s="160">
        <f>VLOOKUP($A29,'ADR Raw Data'!$B$6:$BE$43,'ADR Raw Data'!J$1,FALSE)</f>
        <v>112.757314380765</v>
      </c>
      <c r="Q29" s="160">
        <f>VLOOKUP($A29,'ADR Raw Data'!$B$6:$BE$43,'ADR Raw Data'!K$1,FALSE)</f>
        <v>115.27690715797</v>
      </c>
      <c r="R29" s="161">
        <f>VLOOKUP($A29,'ADR Raw Data'!$B$6:$BE$43,'ADR Raw Data'!L$1,FALSE)</f>
        <v>115.740281232627</v>
      </c>
      <c r="S29" s="160">
        <f>VLOOKUP($A29,'ADR Raw Data'!$B$6:$BE$43,'ADR Raw Data'!N$1,FALSE)</f>
        <v>144.66231635097799</v>
      </c>
      <c r="T29" s="160">
        <f>VLOOKUP($A29,'ADR Raw Data'!$B$6:$BE$43,'ADR Raw Data'!O$1,FALSE)</f>
        <v>147.52743422184</v>
      </c>
      <c r="U29" s="161">
        <f>VLOOKUP($A29,'ADR Raw Data'!$B$6:$BE$43,'ADR Raw Data'!P$1,FALSE)</f>
        <v>146.13083052378701</v>
      </c>
      <c r="V29" s="162">
        <f>VLOOKUP($A29,'ADR Raw Data'!$B$6:$BE$43,'ADR Raw Data'!R$1,FALSE)</f>
        <v>125.798285297549</v>
      </c>
      <c r="X29" s="159">
        <f>VLOOKUP($A29,'RevPAR Raw Data'!$B$6:$BE$43,'RevPAR Raw Data'!G$1,FALSE)</f>
        <v>87.961008477141903</v>
      </c>
      <c r="Y29" s="160">
        <f>VLOOKUP($A29,'RevPAR Raw Data'!$B$6:$BE$43,'RevPAR Raw Data'!H$1,FALSE)</f>
        <v>38.565362397820103</v>
      </c>
      <c r="Z29" s="160">
        <f>VLOOKUP($A29,'RevPAR Raw Data'!$B$6:$BE$43,'RevPAR Raw Data'!I$1,FALSE)</f>
        <v>59.582762337269102</v>
      </c>
      <c r="AA29" s="160">
        <f>VLOOKUP($A29,'RevPAR Raw Data'!$B$6:$BE$43,'RevPAR Raw Data'!J$1,FALSE)</f>
        <v>67.726078110808302</v>
      </c>
      <c r="AB29" s="160">
        <f>VLOOKUP($A29,'RevPAR Raw Data'!$B$6:$BE$43,'RevPAR Raw Data'!K$1,FALSE)</f>
        <v>67.627024825915797</v>
      </c>
      <c r="AC29" s="161">
        <f>VLOOKUP($A29,'RevPAR Raw Data'!$B$6:$BE$43,'RevPAR Raw Data'!L$1,FALSE)</f>
        <v>64.292447229790994</v>
      </c>
      <c r="AD29" s="160">
        <f>VLOOKUP($A29,'RevPAR Raw Data'!$B$6:$BE$43,'RevPAR Raw Data'!N$1,FALSE)</f>
        <v>96.883896457765601</v>
      </c>
      <c r="AE29" s="160">
        <f>VLOOKUP($A29,'RevPAR Raw Data'!$B$6:$BE$43,'RevPAR Raw Data'!O$1,FALSE)</f>
        <v>103.89004299122</v>
      </c>
      <c r="AF29" s="161">
        <f>VLOOKUP($A29,'RevPAR Raw Data'!$B$6:$BE$43,'RevPAR Raw Data'!P$1,FALSE)</f>
        <v>100.386969724492</v>
      </c>
      <c r="AG29" s="162">
        <f>VLOOKUP($A29,'RevPAR Raw Data'!$B$6:$BE$43,'RevPAR Raw Data'!R$1,FALSE)</f>
        <v>74.605167942563</v>
      </c>
    </row>
    <row r="30" spans="1:33" x14ac:dyDescent="0.25">
      <c r="A30" s="139" t="s">
        <v>14</v>
      </c>
      <c r="B30" s="127">
        <f>(VLOOKUP($A29,'Occupancy Raw Data'!$B$8:$BE$51,'Occupancy Raw Data'!T$3,FALSE))/100</f>
        <v>1.1716365635930299E-2</v>
      </c>
      <c r="C30" s="128">
        <f>(VLOOKUP($A29,'Occupancy Raw Data'!$B$8:$BE$51,'Occupancy Raw Data'!U$3,FALSE))/100</f>
        <v>6.0643861110930399E-3</v>
      </c>
      <c r="D30" s="128">
        <f>(VLOOKUP($A29,'Occupancy Raw Data'!$B$8:$BE$51,'Occupancy Raw Data'!V$3,FALSE))/100</f>
        <v>8.9910586076451301E-3</v>
      </c>
      <c r="E30" s="128">
        <f>(VLOOKUP($A29,'Occupancy Raw Data'!$B$8:$BE$51,'Occupancy Raw Data'!W$3,FALSE))/100</f>
        <v>7.2807389515887897E-3</v>
      </c>
      <c r="F30" s="128">
        <f>(VLOOKUP($A29,'Occupancy Raw Data'!$B$8:$BE$51,'Occupancy Raw Data'!X$3,FALSE))/100</f>
        <v>-4.1965633424308597E-2</v>
      </c>
      <c r="G30" s="128">
        <f>(VLOOKUP($A29,'Occupancy Raw Data'!$B$8:$BE$51,'Occupancy Raw Data'!Y$3,FALSE))/100</f>
        <v>-2.3405957046965199E-3</v>
      </c>
      <c r="H30" s="129">
        <f>(VLOOKUP($A29,'Occupancy Raw Data'!$B$8:$BE$51,'Occupancy Raw Data'!AA$3,FALSE))/100</f>
        <v>-2.5535893186707098E-2</v>
      </c>
      <c r="I30" s="129">
        <f>(VLOOKUP($A29,'Occupancy Raw Data'!$B$8:$BE$51,'Occupancy Raw Data'!AB$3,FALSE))/100</f>
        <v>-1.4384245930678601E-2</v>
      </c>
      <c r="J30" s="128">
        <f>(VLOOKUP($A29,'Occupancy Raw Data'!$B$8:$BE$51,'Occupancy Raw Data'!AC$3,FALSE))/100</f>
        <v>-1.9928760343308302E-2</v>
      </c>
      <c r="K30" s="130">
        <f>(VLOOKUP($A29,'Occupancy Raw Data'!$B$8:$BE$51,'Occupancy Raw Data'!AE$3,FALSE))/100</f>
        <v>-8.4288336985033092E-3</v>
      </c>
      <c r="M30" s="127">
        <f>(VLOOKUP($A29,'ADR Raw Data'!$B$6:$BE$49,'ADR Raw Data'!T$1,FALSE))/100</f>
        <v>1.25297124265242E-2</v>
      </c>
      <c r="N30" s="128">
        <f>(VLOOKUP($A29,'ADR Raw Data'!$B$6:$BE$49,'ADR Raw Data'!U$1,FALSE))/100</f>
        <v>-2.4134788515759998E-2</v>
      </c>
      <c r="O30" s="128">
        <f>(VLOOKUP($A29,'ADR Raw Data'!$B$6:$BE$49,'ADR Raw Data'!V$1,FALSE))/100</f>
        <v>3.1123868775318904E-3</v>
      </c>
      <c r="P30" s="128">
        <f>(VLOOKUP($A29,'ADR Raw Data'!$B$6:$BE$49,'ADR Raw Data'!W$1,FALSE))/100</f>
        <v>-7.97067117153555E-3</v>
      </c>
      <c r="Q30" s="128">
        <f>(VLOOKUP($A29,'ADR Raw Data'!$B$6:$BE$49,'ADR Raw Data'!X$1,FALSE))/100</f>
        <v>-1.4640832674267601E-2</v>
      </c>
      <c r="R30" s="128">
        <f>(VLOOKUP($A29,'ADR Raw Data'!$B$6:$BE$49,'ADR Raw Data'!Y$1,FALSE))/100</f>
        <v>-3.75525703080952E-3</v>
      </c>
      <c r="S30" s="129">
        <f>(VLOOKUP($A29,'ADR Raw Data'!$B$6:$BE$49,'ADR Raw Data'!AA$1,FALSE))/100</f>
        <v>1.5492100930461302E-2</v>
      </c>
      <c r="T30" s="129">
        <f>(VLOOKUP($A29,'ADR Raw Data'!$B$6:$BE$49,'ADR Raw Data'!AB$1,FALSE))/100</f>
        <v>2.5918470787664401E-2</v>
      </c>
      <c r="U30" s="128">
        <f>(VLOOKUP($A29,'ADR Raw Data'!$B$6:$BE$49,'ADR Raw Data'!AC$1,FALSE))/100</f>
        <v>2.0868494268815398E-2</v>
      </c>
      <c r="V30" s="130">
        <f>(VLOOKUP($A29,'ADR Raw Data'!$B$6:$BE$49,'ADR Raw Data'!AE$1,FALSE))/100</f>
        <v>4.5185764238581004E-3</v>
      </c>
      <c r="X30" s="127">
        <f>(VLOOKUP($A29,'RevPAR Raw Data'!$B$6:$BE$43,'RevPAR Raw Data'!T$1,FALSE))/100</f>
        <v>2.4392880754556798E-2</v>
      </c>
      <c r="Y30" s="128">
        <f>(VLOOKUP($A29,'RevPAR Raw Data'!$B$6:$BE$43,'RevPAR Raw Data'!U$1,FALSE))/100</f>
        <v>-1.8216765080936101E-2</v>
      </c>
      <c r="Z30" s="128">
        <f>(VLOOKUP($A29,'RevPAR Raw Data'!$B$6:$BE$43,'RevPAR Raw Data'!V$1,FALSE))/100</f>
        <v>1.2131429138002501E-2</v>
      </c>
      <c r="AA30" s="128">
        <f>(VLOOKUP($A29,'RevPAR Raw Data'!$B$6:$BE$43,'RevPAR Raw Data'!W$1,FALSE))/100</f>
        <v>-7.4796459601566103E-4</v>
      </c>
      <c r="AB30" s="128">
        <f>(VLOOKUP($A29,'RevPAR Raw Data'!$B$6:$BE$43,'RevPAR Raw Data'!X$1,FALSE))/100</f>
        <v>-5.5992054281541304E-2</v>
      </c>
      <c r="AC30" s="128">
        <f>(VLOOKUP($A29,'RevPAR Raw Data'!$B$6:$BE$43,'RevPAR Raw Data'!Y$1,FALSE))/100</f>
        <v>-6.0870631970296992E-3</v>
      </c>
      <c r="AD30" s="129">
        <f>(VLOOKUP($A29,'RevPAR Raw Data'!$B$6:$BE$43,'RevPAR Raw Data'!AA$1,FALSE))/100</f>
        <v>-1.0439396890843699E-2</v>
      </c>
      <c r="AE30" s="129">
        <f>(VLOOKUP($A29,'RevPAR Raw Data'!$B$6:$BE$43,'RevPAR Raw Data'!AB$1,FALSE))/100</f>
        <v>1.1161407199028901E-2</v>
      </c>
      <c r="AF30" s="128">
        <f>(VLOOKUP($A29,'RevPAR Raw Data'!$B$6:$BE$43,'RevPAR Raw Data'!AC$1,FALSE))/100</f>
        <v>5.2385070449814598E-4</v>
      </c>
      <c r="AG30" s="130">
        <f>(VLOOKUP($A29,'RevPAR Raw Data'!$B$6:$BE$43,'RevPAR Raw Data'!AE$1,FALSE))/100</f>
        <v>-3.9483436038758903E-3</v>
      </c>
    </row>
    <row r="31" spans="1:33" x14ac:dyDescent="0.25">
      <c r="A31" s="177"/>
      <c r="B31" s="155"/>
      <c r="C31" s="156"/>
      <c r="D31" s="156"/>
      <c r="E31" s="156"/>
      <c r="F31" s="156"/>
      <c r="G31" s="157"/>
      <c r="H31" s="137"/>
      <c r="I31" s="137"/>
      <c r="J31" s="157"/>
      <c r="K31" s="158"/>
      <c r="M31" s="159"/>
      <c r="N31" s="160"/>
      <c r="O31" s="160"/>
      <c r="P31" s="160"/>
      <c r="Q31" s="160"/>
      <c r="R31" s="161"/>
      <c r="S31" s="160"/>
      <c r="T31" s="160"/>
      <c r="U31" s="161"/>
      <c r="V31" s="162"/>
      <c r="X31" s="159"/>
      <c r="Y31" s="160"/>
      <c r="Z31" s="160"/>
      <c r="AA31" s="160"/>
      <c r="AB31" s="160"/>
      <c r="AC31" s="161"/>
      <c r="AD31" s="160"/>
      <c r="AE31" s="160"/>
      <c r="AF31" s="161"/>
      <c r="AG31" s="162"/>
    </row>
    <row r="32" spans="1:33" x14ac:dyDescent="0.25">
      <c r="A32" s="154" t="s">
        <v>25</v>
      </c>
      <c r="B32" s="155">
        <f>(VLOOKUP($A32,'Occupancy Raw Data'!$B$8:$BE$45,'Occupancy Raw Data'!G$3,FALSE))/100</f>
        <v>0.60594214229866994</v>
      </c>
      <c r="C32" s="156">
        <f>(VLOOKUP($A32,'Occupancy Raw Data'!$B$8:$BE$45,'Occupancy Raw Data'!H$3,FALSE))/100</f>
        <v>0.40265832681782598</v>
      </c>
      <c r="D32" s="156">
        <f>(VLOOKUP($A32,'Occupancy Raw Data'!$B$8:$BE$45,'Occupancy Raw Data'!I$3,FALSE))/100</f>
        <v>0.53948397185301</v>
      </c>
      <c r="E32" s="156">
        <f>(VLOOKUP($A32,'Occupancy Raw Data'!$B$8:$BE$45,'Occupancy Raw Data'!J$3,FALSE))/100</f>
        <v>0.57466770914777099</v>
      </c>
      <c r="F32" s="156">
        <f>(VLOOKUP($A32,'Occupancy Raw Data'!$B$8:$BE$45,'Occupancy Raw Data'!K$3,FALSE))/100</f>
        <v>0.60672400312744301</v>
      </c>
      <c r="G32" s="157">
        <f>(VLOOKUP($A32,'Occupancy Raw Data'!$B$8:$BE$45,'Occupancy Raw Data'!L$3,FALSE))/100</f>
        <v>0.54589523064894396</v>
      </c>
      <c r="H32" s="137">
        <f>(VLOOKUP($A32,'Occupancy Raw Data'!$B$8:$BE$45,'Occupancy Raw Data'!N$3,FALSE))/100</f>
        <v>0.70132916340891294</v>
      </c>
      <c r="I32" s="137">
        <f>(VLOOKUP($A32,'Occupancy Raw Data'!$B$8:$BE$45,'Occupancy Raw Data'!O$3,FALSE))/100</f>
        <v>0.71462079749804497</v>
      </c>
      <c r="J32" s="157">
        <f>(VLOOKUP($A32,'Occupancy Raw Data'!$B$8:$BE$45,'Occupancy Raw Data'!P$3,FALSE))/100</f>
        <v>0.70797498045347895</v>
      </c>
      <c r="K32" s="158">
        <f>(VLOOKUP($A32,'Occupancy Raw Data'!$B$8:$BE$45,'Occupancy Raw Data'!R$3,FALSE))/100</f>
        <v>0.59220373059309706</v>
      </c>
      <c r="M32" s="159">
        <f>VLOOKUP($A32,'ADR Raw Data'!$B$6:$BE$43,'ADR Raw Data'!G$1,FALSE)</f>
        <v>135.830348387096</v>
      </c>
      <c r="N32" s="160">
        <f>VLOOKUP($A32,'ADR Raw Data'!$B$6:$BE$43,'ADR Raw Data'!H$1,FALSE)</f>
        <v>108.64258252427101</v>
      </c>
      <c r="O32" s="160">
        <f>VLOOKUP($A32,'ADR Raw Data'!$B$6:$BE$43,'ADR Raw Data'!I$1,FALSE)</f>
        <v>114.217565217391</v>
      </c>
      <c r="P32" s="160">
        <f>VLOOKUP($A32,'ADR Raw Data'!$B$6:$BE$43,'ADR Raw Data'!J$1,FALSE)</f>
        <v>115.292489795918</v>
      </c>
      <c r="Q32" s="160">
        <f>VLOOKUP($A32,'ADR Raw Data'!$B$6:$BE$43,'ADR Raw Data'!K$1,FALSE)</f>
        <v>124.934677835051</v>
      </c>
      <c r="R32" s="161">
        <f>VLOOKUP($A32,'ADR Raw Data'!$B$6:$BE$43,'ADR Raw Data'!L$1,FALSE)</f>
        <v>120.801735892294</v>
      </c>
      <c r="S32" s="160">
        <f>VLOOKUP($A32,'ADR Raw Data'!$B$6:$BE$43,'ADR Raw Data'!N$1,FALSE)</f>
        <v>152.53560758082401</v>
      </c>
      <c r="T32" s="160">
        <f>VLOOKUP($A32,'ADR Raw Data'!$B$6:$BE$43,'ADR Raw Data'!O$1,FALSE)</f>
        <v>152.11602844638901</v>
      </c>
      <c r="U32" s="161">
        <f>VLOOKUP($A32,'ADR Raw Data'!$B$6:$BE$43,'ADR Raw Data'!P$1,FALSE)</f>
        <v>152.32384870237399</v>
      </c>
      <c r="V32" s="162">
        <f>VLOOKUP($A32,'ADR Raw Data'!$B$6:$BE$43,'ADR Raw Data'!R$1,FALSE)</f>
        <v>131.56871935118801</v>
      </c>
      <c r="X32" s="159">
        <f>VLOOKUP($A32,'RevPAR Raw Data'!$B$6:$BE$43,'RevPAR Raw Data'!G$1,FALSE)</f>
        <v>82.305332290852206</v>
      </c>
      <c r="Y32" s="160">
        <f>VLOOKUP($A32,'RevPAR Raw Data'!$B$6:$BE$43,'RevPAR Raw Data'!H$1,FALSE)</f>
        <v>43.745840500390898</v>
      </c>
      <c r="Z32" s="160">
        <f>VLOOKUP($A32,'RevPAR Raw Data'!$B$6:$BE$43,'RevPAR Raw Data'!I$1,FALSE)</f>
        <v>61.618545738858401</v>
      </c>
      <c r="AA32" s="160">
        <f>VLOOKUP($A32,'RevPAR Raw Data'!$B$6:$BE$43,'RevPAR Raw Data'!J$1,FALSE)</f>
        <v>66.254870992963205</v>
      </c>
      <c r="AB32" s="160">
        <f>VLOOKUP($A32,'RevPAR Raw Data'!$B$6:$BE$43,'RevPAR Raw Data'!K$1,FALSE)</f>
        <v>75.800867865519905</v>
      </c>
      <c r="AC32" s="161">
        <f>VLOOKUP($A32,'RevPAR Raw Data'!$B$6:$BE$43,'RevPAR Raw Data'!L$1,FALSE)</f>
        <v>65.9450914777169</v>
      </c>
      <c r="AD32" s="160">
        <f>VLOOKUP($A32,'RevPAR Raw Data'!$B$6:$BE$43,'RevPAR Raw Data'!N$1,FALSE)</f>
        <v>106.97767005473</v>
      </c>
      <c r="AE32" s="160">
        <f>VLOOKUP($A32,'RevPAR Raw Data'!$B$6:$BE$43,'RevPAR Raw Data'!O$1,FALSE)</f>
        <v>108.705277560594</v>
      </c>
      <c r="AF32" s="161">
        <f>VLOOKUP($A32,'RevPAR Raw Data'!$B$6:$BE$43,'RevPAR Raw Data'!P$1,FALSE)</f>
        <v>107.841473807662</v>
      </c>
      <c r="AG32" s="162">
        <f>VLOOKUP($A32,'RevPAR Raw Data'!$B$6:$BE$43,'RevPAR Raw Data'!R$1,FALSE)</f>
        <v>77.915486429129899</v>
      </c>
    </row>
    <row r="33" spans="1:33" x14ac:dyDescent="0.25">
      <c r="A33" s="139" t="s">
        <v>14</v>
      </c>
      <c r="B33" s="127">
        <f>(VLOOKUP($A32,'Occupancy Raw Data'!$B$8:$BE$51,'Occupancy Raw Data'!T$3,FALSE))/100</f>
        <v>6.6024759284731699E-2</v>
      </c>
      <c r="C33" s="128">
        <f>(VLOOKUP($A32,'Occupancy Raw Data'!$B$8:$BE$51,'Occupancy Raw Data'!U$3,FALSE))/100</f>
        <v>3.8306451612903199E-2</v>
      </c>
      <c r="D33" s="128">
        <f>(VLOOKUP($A32,'Occupancy Raw Data'!$B$8:$BE$51,'Occupancy Raw Data'!V$3,FALSE))/100</f>
        <v>-0.11082474226804101</v>
      </c>
      <c r="E33" s="128">
        <f>(VLOOKUP($A32,'Occupancy Raw Data'!$B$8:$BE$51,'Occupancy Raw Data'!W$3,FALSE))/100</f>
        <v>-0.16095890410958902</v>
      </c>
      <c r="F33" s="128">
        <f>(VLOOKUP($A32,'Occupancy Raw Data'!$B$8:$BE$51,'Occupancy Raw Data'!X$3,FALSE))/100</f>
        <v>-9.2397660818713395E-2</v>
      </c>
      <c r="G33" s="128">
        <f>(VLOOKUP($A32,'Occupancy Raw Data'!$B$8:$BE$51,'Occupancy Raw Data'!Y$3,FALSE))/100</f>
        <v>-6.4075067024128601E-2</v>
      </c>
      <c r="H33" s="129">
        <f>(VLOOKUP($A32,'Occupancy Raw Data'!$B$8:$BE$51,'Occupancy Raw Data'!AA$3,FALSE))/100</f>
        <v>2.9850746268656702E-2</v>
      </c>
      <c r="I33" s="129">
        <f>(VLOOKUP($A32,'Occupancy Raw Data'!$B$8:$BE$51,'Occupancy Raw Data'!AB$3,FALSE))/100</f>
        <v>-2.6624068157614401E-2</v>
      </c>
      <c r="J33" s="128">
        <f>(VLOOKUP($A32,'Occupancy Raw Data'!$B$8:$BE$51,'Occupancy Raw Data'!AC$3,FALSE))/100</f>
        <v>5.5248618784530304E-4</v>
      </c>
      <c r="K33" s="130">
        <f>(VLOOKUP($A32,'Occupancy Raw Data'!$B$8:$BE$51,'Occupancy Raw Data'!AE$3,FALSE))/100</f>
        <v>-4.2960288808664204E-2</v>
      </c>
      <c r="M33" s="127">
        <f>(VLOOKUP($A32,'ADR Raw Data'!$B$6:$BE$49,'ADR Raw Data'!T$1,FALSE))/100</f>
        <v>-7.09949766497249E-2</v>
      </c>
      <c r="N33" s="128">
        <f>(VLOOKUP($A32,'ADR Raw Data'!$B$6:$BE$49,'ADR Raw Data'!U$1,FALSE))/100</f>
        <v>-0.111674957566852</v>
      </c>
      <c r="O33" s="128">
        <f>(VLOOKUP($A32,'ADR Raw Data'!$B$6:$BE$49,'ADR Raw Data'!V$1,FALSE))/100</f>
        <v>-9.0587718199180503E-2</v>
      </c>
      <c r="P33" s="128">
        <f>(VLOOKUP($A32,'ADR Raw Data'!$B$6:$BE$49,'ADR Raw Data'!W$1,FALSE))/100</f>
        <v>-5.3523903949281797E-2</v>
      </c>
      <c r="Q33" s="128">
        <f>(VLOOKUP($A32,'ADR Raw Data'!$B$6:$BE$49,'ADR Raw Data'!X$1,FALSE))/100</f>
        <v>-4.5244444225241896E-2</v>
      </c>
      <c r="R33" s="128">
        <f>(VLOOKUP($A32,'ADR Raw Data'!$B$6:$BE$49,'ADR Raw Data'!Y$1,FALSE))/100</f>
        <v>-6.7113136355211406E-2</v>
      </c>
      <c r="S33" s="129">
        <f>(VLOOKUP($A32,'ADR Raw Data'!$B$6:$BE$49,'ADR Raw Data'!AA$1,FALSE))/100</f>
        <v>2.19789799118696E-2</v>
      </c>
      <c r="T33" s="129">
        <f>(VLOOKUP($A32,'ADR Raw Data'!$B$6:$BE$49,'ADR Raw Data'!AB$1,FALSE))/100</f>
        <v>1.4414817811639001E-2</v>
      </c>
      <c r="U33" s="128">
        <f>(VLOOKUP($A32,'ADR Raw Data'!$B$6:$BE$49,'ADR Raw Data'!AC$1,FALSE))/100</f>
        <v>1.8085499069333398E-2</v>
      </c>
      <c r="V33" s="130">
        <f>(VLOOKUP($A32,'ADR Raw Data'!$B$6:$BE$49,'ADR Raw Data'!AE$1,FALSE))/100</f>
        <v>-3.30642321168092E-2</v>
      </c>
      <c r="X33" s="127">
        <f>(VLOOKUP($A32,'RevPAR Raw Data'!$B$6:$BE$43,'RevPAR Raw Data'!T$1,FALSE))/100</f>
        <v>-9.6576436087164094E-3</v>
      </c>
      <c r="Y33" s="128">
        <f>(VLOOKUP($A32,'RevPAR Raw Data'!$B$6:$BE$43,'RevPAR Raw Data'!U$1,FALSE))/100</f>
        <v>-7.7646377312357295E-2</v>
      </c>
      <c r="Z33" s="128">
        <f>(VLOOKUP($A32,'RevPAR Raw Data'!$B$6:$BE$43,'RevPAR Raw Data'!V$1,FALSE))/100</f>
        <v>-0.19137309994514698</v>
      </c>
      <c r="AA33" s="128">
        <f>(VLOOKUP($A32,'RevPAR Raw Data'!$B$6:$BE$43,'RevPAR Raw Data'!W$1,FALSE))/100</f>
        <v>-0.20586765913552699</v>
      </c>
      <c r="AB33" s="128">
        <f>(VLOOKUP($A32,'RevPAR Raw Data'!$B$6:$BE$43,'RevPAR Raw Data'!X$1,FALSE))/100</f>
        <v>-0.13346162423249999</v>
      </c>
      <c r="AC33" s="128">
        <f>(VLOOKUP($A32,'RevPAR Raw Data'!$B$6:$BE$43,'RevPAR Raw Data'!Y$1,FALSE))/100</f>
        <v>-0.12688792466918</v>
      </c>
      <c r="AD33" s="129">
        <f>(VLOOKUP($A32,'RevPAR Raw Data'!$B$6:$BE$43,'RevPAR Raw Data'!AA$1,FALSE))/100</f>
        <v>5.24858151331195E-2</v>
      </c>
      <c r="AE33" s="129">
        <f>(VLOOKUP($A32,'RevPAR Raw Data'!$B$6:$BE$43,'RevPAR Raw Data'!AB$1,FALSE))/100</f>
        <v>-1.2593031437872E-2</v>
      </c>
      <c r="AF33" s="128">
        <f>(VLOOKUP($A32,'RevPAR Raw Data'!$B$6:$BE$43,'RevPAR Raw Data'!AC$1,FALSE))/100</f>
        <v>1.8647977245614799E-2</v>
      </c>
      <c r="AG33" s="130">
        <f>(VLOOKUP($A32,'RevPAR Raw Data'!$B$6:$BE$43,'RevPAR Raw Data'!AE$1,FALSE))/100</f>
        <v>-7.46040719644986E-2</v>
      </c>
    </row>
    <row r="34" spans="1:33" x14ac:dyDescent="0.25">
      <c r="A34" s="177"/>
      <c r="B34" s="155"/>
      <c r="C34" s="156"/>
      <c r="D34" s="156"/>
      <c r="E34" s="156"/>
      <c r="F34" s="156"/>
      <c r="G34" s="157"/>
      <c r="H34" s="137"/>
      <c r="I34" s="137"/>
      <c r="J34" s="157"/>
      <c r="K34" s="158"/>
      <c r="M34" s="159"/>
      <c r="N34" s="160"/>
      <c r="O34" s="160"/>
      <c r="P34" s="160"/>
      <c r="Q34" s="160"/>
      <c r="R34" s="161"/>
      <c r="S34" s="160"/>
      <c r="T34" s="160"/>
      <c r="U34" s="161"/>
      <c r="V34" s="162"/>
      <c r="X34" s="159"/>
      <c r="Y34" s="160"/>
      <c r="Z34" s="160"/>
      <c r="AA34" s="160"/>
      <c r="AB34" s="160"/>
      <c r="AC34" s="161"/>
      <c r="AD34" s="160"/>
      <c r="AE34" s="160"/>
      <c r="AF34" s="161"/>
      <c r="AG34" s="162"/>
    </row>
    <row r="35" spans="1:33" x14ac:dyDescent="0.25">
      <c r="A35" s="154" t="s">
        <v>26</v>
      </c>
      <c r="B35" s="155">
        <f>(VLOOKUP($A35,'Occupancy Raw Data'!$B$8:$BE$45,'Occupancy Raw Data'!G$3,FALSE))/100</f>
        <v>0.577185792349726</v>
      </c>
      <c r="C35" s="156">
        <f>(VLOOKUP($A35,'Occupancy Raw Data'!$B$8:$BE$45,'Occupancy Raw Data'!H$3,FALSE))/100</f>
        <v>0.36475409836065503</v>
      </c>
      <c r="D35" s="156">
        <f>(VLOOKUP($A35,'Occupancy Raw Data'!$B$8:$BE$45,'Occupancy Raw Data'!I$3,FALSE))/100</f>
        <v>0.55054644808743103</v>
      </c>
      <c r="E35" s="156">
        <f>(VLOOKUP($A35,'Occupancy Raw Data'!$B$8:$BE$45,'Occupancy Raw Data'!J$3,FALSE))/100</f>
        <v>0.56830601092896105</v>
      </c>
      <c r="F35" s="156">
        <f>(VLOOKUP($A35,'Occupancy Raw Data'!$B$8:$BE$45,'Occupancy Raw Data'!K$3,FALSE))/100</f>
        <v>0.56693989071038198</v>
      </c>
      <c r="G35" s="157">
        <f>(VLOOKUP($A35,'Occupancy Raw Data'!$B$8:$BE$45,'Occupancy Raw Data'!L$3,FALSE))/100</f>
        <v>0.52554644808743101</v>
      </c>
      <c r="H35" s="137">
        <f>(VLOOKUP($A35,'Occupancy Raw Data'!$B$8:$BE$45,'Occupancy Raw Data'!N$3,FALSE))/100</f>
        <v>0.62158469945355099</v>
      </c>
      <c r="I35" s="137">
        <f>(VLOOKUP($A35,'Occupancy Raw Data'!$B$8:$BE$45,'Occupancy Raw Data'!O$3,FALSE))/100</f>
        <v>0.63524590163934402</v>
      </c>
      <c r="J35" s="157">
        <f>(VLOOKUP($A35,'Occupancy Raw Data'!$B$8:$BE$45,'Occupancy Raw Data'!P$3,FALSE))/100</f>
        <v>0.62841530054644801</v>
      </c>
      <c r="K35" s="158">
        <f>(VLOOKUP($A35,'Occupancy Raw Data'!$B$8:$BE$45,'Occupancy Raw Data'!R$3,FALSE))/100</f>
        <v>0.55493754879000701</v>
      </c>
      <c r="M35" s="159">
        <f>VLOOKUP($A35,'ADR Raw Data'!$B$6:$BE$43,'ADR Raw Data'!G$1,FALSE)</f>
        <v>148.300875739644</v>
      </c>
      <c r="N35" s="160">
        <f>VLOOKUP($A35,'ADR Raw Data'!$B$6:$BE$43,'ADR Raw Data'!H$1,FALSE)</f>
        <v>109.913146067415</v>
      </c>
      <c r="O35" s="160">
        <f>VLOOKUP($A35,'ADR Raw Data'!$B$6:$BE$43,'ADR Raw Data'!I$1,FALSE)</f>
        <v>112.616538461538</v>
      </c>
      <c r="P35" s="160">
        <f>VLOOKUP($A35,'ADR Raw Data'!$B$6:$BE$43,'ADR Raw Data'!J$1,FALSE)</f>
        <v>111.67156249999999</v>
      </c>
      <c r="Q35" s="160">
        <f>VLOOKUP($A35,'ADR Raw Data'!$B$6:$BE$43,'ADR Raw Data'!K$1,FALSE)</f>
        <v>108.986445783132</v>
      </c>
      <c r="R35" s="161">
        <f>VLOOKUP($A35,'ADR Raw Data'!$B$6:$BE$43,'ADR Raw Data'!L$1,FALSE)</f>
        <v>119.091832596828</v>
      </c>
      <c r="S35" s="160">
        <f>VLOOKUP($A35,'ADR Raw Data'!$B$6:$BE$43,'ADR Raw Data'!N$1,FALSE)</f>
        <v>132.38554945054901</v>
      </c>
      <c r="T35" s="160">
        <f>VLOOKUP($A35,'ADR Raw Data'!$B$6:$BE$43,'ADR Raw Data'!O$1,FALSE)</f>
        <v>135.751967741935</v>
      </c>
      <c r="U35" s="161">
        <f>VLOOKUP($A35,'ADR Raw Data'!$B$6:$BE$43,'ADR Raw Data'!P$1,FALSE)</f>
        <v>134.08705434782601</v>
      </c>
      <c r="V35" s="162">
        <f>VLOOKUP($A35,'ADR Raw Data'!$B$6:$BE$43,'ADR Raw Data'!R$1,FALSE)</f>
        <v>123.94346052400201</v>
      </c>
      <c r="X35" s="159">
        <f>VLOOKUP($A35,'RevPAR Raw Data'!$B$6:$BE$43,'RevPAR Raw Data'!G$1,FALSE)</f>
        <v>85.597158469945299</v>
      </c>
      <c r="Y35" s="160">
        <f>VLOOKUP($A35,'RevPAR Raw Data'!$B$6:$BE$43,'RevPAR Raw Data'!H$1,FALSE)</f>
        <v>40.091270491803201</v>
      </c>
      <c r="Z35" s="160">
        <f>VLOOKUP($A35,'RevPAR Raw Data'!$B$6:$BE$43,'RevPAR Raw Data'!I$1,FALSE)</f>
        <v>62.000635245901599</v>
      </c>
      <c r="AA35" s="160">
        <f>VLOOKUP($A35,'RevPAR Raw Data'!$B$6:$BE$43,'RevPAR Raw Data'!J$1,FALSE)</f>
        <v>63.463620218579202</v>
      </c>
      <c r="AB35" s="160">
        <f>VLOOKUP($A35,'RevPAR Raw Data'!$B$6:$BE$43,'RevPAR Raw Data'!K$1,FALSE)</f>
        <v>61.788763661202097</v>
      </c>
      <c r="AC35" s="161">
        <f>VLOOKUP($A35,'RevPAR Raw Data'!$B$6:$BE$43,'RevPAR Raw Data'!L$1,FALSE)</f>
        <v>62.588289617486303</v>
      </c>
      <c r="AD35" s="160">
        <f>VLOOKUP($A35,'RevPAR Raw Data'!$B$6:$BE$43,'RevPAR Raw Data'!N$1,FALSE)</f>
        <v>82.288831967213099</v>
      </c>
      <c r="AE35" s="160">
        <f>VLOOKUP($A35,'RevPAR Raw Data'!$B$6:$BE$43,'RevPAR Raw Data'!O$1,FALSE)</f>
        <v>86.235881147540894</v>
      </c>
      <c r="AF35" s="161">
        <f>VLOOKUP($A35,'RevPAR Raw Data'!$B$6:$BE$43,'RevPAR Raw Data'!P$1,FALSE)</f>
        <v>84.262356557377004</v>
      </c>
      <c r="AG35" s="162">
        <f>VLOOKUP($A35,'RevPAR Raw Data'!$B$6:$BE$43,'RevPAR Raw Data'!R$1,FALSE)</f>
        <v>68.780880171740804</v>
      </c>
    </row>
    <row r="36" spans="1:33" x14ac:dyDescent="0.25">
      <c r="A36" s="139" t="s">
        <v>14</v>
      </c>
      <c r="B36" s="127">
        <f>(VLOOKUP($A35,'Occupancy Raw Data'!$B$8:$BE$51,'Occupancy Raw Data'!T$3,FALSE))/100</f>
        <v>4.2461295935993001E-2</v>
      </c>
      <c r="C36" s="128">
        <f>(VLOOKUP($A35,'Occupancy Raw Data'!$B$8:$BE$51,'Occupancy Raw Data'!U$3,FALSE))/100</f>
        <v>1.7471958584986999E-2</v>
      </c>
      <c r="D36" s="128">
        <f>(VLOOKUP($A35,'Occupancy Raw Data'!$B$8:$BE$51,'Occupancy Raw Data'!V$3,FALSE))/100</f>
        <v>4.0823973813508593E-2</v>
      </c>
      <c r="E36" s="128">
        <f>(VLOOKUP($A35,'Occupancy Raw Data'!$B$8:$BE$51,'Occupancy Raw Data'!W$3,FALSE))/100</f>
        <v>-1.8554675508073899E-2</v>
      </c>
      <c r="F36" s="128">
        <f>(VLOOKUP($A35,'Occupancy Raw Data'!$B$8:$BE$51,'Occupancy Raw Data'!X$3,FALSE))/100</f>
        <v>-2.9901464280801698E-3</v>
      </c>
      <c r="G36" s="128">
        <f>(VLOOKUP($A35,'Occupancy Raw Data'!$B$8:$BE$51,'Occupancy Raw Data'!Y$3,FALSE))/100</f>
        <v>1.50350473867586E-2</v>
      </c>
      <c r="H36" s="129">
        <f>(VLOOKUP($A35,'Occupancy Raw Data'!$B$8:$BE$51,'Occupancy Raw Data'!AA$3,FALSE))/100</f>
        <v>-1.09982577017502E-2</v>
      </c>
      <c r="I36" s="129">
        <f>(VLOOKUP($A35,'Occupancy Raw Data'!$B$8:$BE$51,'Occupancy Raw Data'!AB$3,FALSE))/100</f>
        <v>-1.3785790031813301E-2</v>
      </c>
      <c r="J36" s="128">
        <f>(VLOOKUP($A35,'Occupancy Raw Data'!$B$8:$BE$51,'Occupancy Raw Data'!AC$3,FALSE))/100</f>
        <v>-1.2114029890052001E-2</v>
      </c>
      <c r="K36" s="130">
        <f>(VLOOKUP($A35,'Occupancy Raw Data'!$B$8:$BE$51,'Occupancy Raw Data'!AE$3,FALSE))/100</f>
        <v>7.1437918427349504E-3</v>
      </c>
      <c r="M36" s="127">
        <f>(VLOOKUP($A35,'ADR Raw Data'!$B$6:$BE$49,'ADR Raw Data'!T$1,FALSE))/100</f>
        <v>2.9454046745812999E-2</v>
      </c>
      <c r="N36" s="128">
        <f>(VLOOKUP($A35,'ADR Raw Data'!$B$6:$BE$49,'ADR Raw Data'!U$1,FALSE))/100</f>
        <v>3.3707882428869199E-2</v>
      </c>
      <c r="O36" s="128">
        <f>(VLOOKUP($A35,'ADR Raw Data'!$B$6:$BE$49,'ADR Raw Data'!V$1,FALSE))/100</f>
        <v>-3.6162512676215099E-2</v>
      </c>
      <c r="P36" s="128">
        <f>(VLOOKUP($A35,'ADR Raw Data'!$B$6:$BE$49,'ADR Raw Data'!W$1,FALSE))/100</f>
        <v>-4.8075364366982704E-2</v>
      </c>
      <c r="Q36" s="128">
        <f>(VLOOKUP($A35,'ADR Raw Data'!$B$6:$BE$49,'ADR Raw Data'!X$1,FALSE))/100</f>
        <v>-7.6934618380150102E-2</v>
      </c>
      <c r="R36" s="128">
        <f>(VLOOKUP($A35,'ADR Raw Data'!$B$6:$BE$49,'ADR Raw Data'!Y$1,FALSE))/100</f>
        <v>-2.04783288196526E-2</v>
      </c>
      <c r="S36" s="129">
        <f>(VLOOKUP($A35,'ADR Raw Data'!$B$6:$BE$49,'ADR Raw Data'!AA$1,FALSE))/100</f>
        <v>1.2623870640373401E-2</v>
      </c>
      <c r="T36" s="129">
        <f>(VLOOKUP($A35,'ADR Raw Data'!$B$6:$BE$49,'ADR Raw Data'!AB$1,FALSE))/100</f>
        <v>-0.102937537761676</v>
      </c>
      <c r="U36" s="128">
        <f>(VLOOKUP($A35,'ADR Raw Data'!$B$6:$BE$49,'ADR Raw Data'!AC$1,FALSE))/100</f>
        <v>-4.8408741441811405E-2</v>
      </c>
      <c r="V36" s="130">
        <f>(VLOOKUP($A35,'ADR Raw Data'!$B$6:$BE$49,'ADR Raw Data'!AE$1,FALSE))/100</f>
        <v>-3.0538016511740998E-2</v>
      </c>
      <c r="X36" s="127">
        <f>(VLOOKUP($A35,'RevPAR Raw Data'!$B$6:$BE$43,'RevPAR Raw Data'!T$1,FALSE))/100</f>
        <v>7.3165999677192492E-2</v>
      </c>
      <c r="Y36" s="128">
        <f>(VLOOKUP($A35,'RevPAR Raw Data'!$B$6:$BE$43,'RevPAR Raw Data'!U$1,FALSE))/100</f>
        <v>5.1768783739641097E-2</v>
      </c>
      <c r="Z36" s="128">
        <f>(VLOOKUP($A35,'RevPAR Raw Data'!$B$6:$BE$43,'RevPAR Raw Data'!V$1,FALSE))/100</f>
        <v>3.1851636667689499E-3</v>
      </c>
      <c r="AA36" s="128">
        <f>(VLOOKUP($A35,'RevPAR Raw Data'!$B$6:$BE$43,'RevPAR Raw Data'!W$1,FALSE))/100</f>
        <v>-6.5738017089294803E-2</v>
      </c>
      <c r="AB36" s="128">
        <f>(VLOOKUP($A35,'RevPAR Raw Data'!$B$6:$BE$43,'RevPAR Raw Data'!X$1,FALSE))/100</f>
        <v>-7.9694719033885197E-2</v>
      </c>
      <c r="AC36" s="128">
        <f>(VLOOKUP($A35,'RevPAR Raw Data'!$B$6:$BE$43,'RevPAR Raw Data'!Y$1,FALSE))/100</f>
        <v>-5.7511740770991408E-3</v>
      </c>
      <c r="AD36" s="129">
        <f>(VLOOKUP($A35,'RevPAR Raw Data'!$B$6:$BE$43,'RevPAR Raw Data'!AA$1,FALSE))/100</f>
        <v>1.48677235612682E-3</v>
      </c>
      <c r="AE36" s="129">
        <f>(VLOOKUP($A35,'RevPAR Raw Data'!$B$6:$BE$43,'RevPAR Raw Data'!AB$1,FALSE))/100</f>
        <v>-0.11530425251151501</v>
      </c>
      <c r="AF36" s="128">
        <f>(VLOOKUP($A35,'RevPAR Raw Data'!$B$6:$BE$43,'RevPAR Raw Data'!AC$1,FALSE))/100</f>
        <v>-5.9936346391097503E-2</v>
      </c>
      <c r="AG36" s="130">
        <f>(VLOOKUP($A35,'RevPAR Raw Data'!$B$6:$BE$43,'RevPAR Raw Data'!AE$1,FALSE))/100</f>
        <v>-2.36123819022559E-2</v>
      </c>
    </row>
    <row r="37" spans="1:33" x14ac:dyDescent="0.25">
      <c r="A37" s="177"/>
      <c r="B37" s="155"/>
      <c r="C37" s="156"/>
      <c r="D37" s="156"/>
      <c r="E37" s="156"/>
      <c r="F37" s="156"/>
      <c r="G37" s="157"/>
      <c r="H37" s="137"/>
      <c r="I37" s="137"/>
      <c r="J37" s="157"/>
      <c r="K37" s="158"/>
      <c r="M37" s="159"/>
      <c r="N37" s="160"/>
      <c r="O37" s="160"/>
      <c r="P37" s="160"/>
      <c r="Q37" s="160"/>
      <c r="R37" s="161"/>
      <c r="S37" s="160"/>
      <c r="T37" s="160"/>
      <c r="U37" s="161"/>
      <c r="V37" s="162"/>
      <c r="X37" s="159"/>
      <c r="Y37" s="160"/>
      <c r="Z37" s="160"/>
      <c r="AA37" s="160"/>
      <c r="AB37" s="160"/>
      <c r="AC37" s="161"/>
      <c r="AD37" s="160"/>
      <c r="AE37" s="160"/>
      <c r="AF37" s="161"/>
      <c r="AG37" s="162"/>
    </row>
    <row r="38" spans="1:33" x14ac:dyDescent="0.25">
      <c r="A38" s="154" t="s">
        <v>27</v>
      </c>
      <c r="B38" s="155">
        <f>(VLOOKUP($A38,'Occupancy Raw Data'!$B$8:$BE$45,'Occupancy Raw Data'!G$3,FALSE))/100</f>
        <v>0.70295993875988705</v>
      </c>
      <c r="C38" s="156">
        <f>(VLOOKUP($A38,'Occupancy Raw Data'!$B$8:$BE$45,'Occupancy Raw Data'!H$3,FALSE))/100</f>
        <v>0.42564429701454398</v>
      </c>
      <c r="D38" s="156">
        <f>(VLOOKUP($A38,'Occupancy Raw Data'!$B$8:$BE$45,'Occupancy Raw Data'!I$3,FALSE))/100</f>
        <v>0.50336820617504396</v>
      </c>
      <c r="E38" s="156">
        <f>(VLOOKUP($A38,'Occupancy Raw Data'!$B$8:$BE$45,'Occupancy Raw Data'!J$3,FALSE))/100</f>
        <v>0.550727226333248</v>
      </c>
      <c r="F38" s="156">
        <f>(VLOOKUP($A38,'Occupancy Raw Data'!$B$8:$BE$45,'Occupancy Raw Data'!K$3,FALSE))/100</f>
        <v>0.59168155141617707</v>
      </c>
      <c r="G38" s="157">
        <f>(VLOOKUP($A38,'Occupancy Raw Data'!$B$8:$BE$45,'Occupancy Raw Data'!L$3,FALSE))/100</f>
        <v>0.55487624393978008</v>
      </c>
      <c r="H38" s="137">
        <f>(VLOOKUP($A38,'Occupancy Raw Data'!$B$8:$BE$45,'Occupancy Raw Data'!N$3,FALSE))/100</f>
        <v>0.70441439142638407</v>
      </c>
      <c r="I38" s="137">
        <f>(VLOOKUP($A38,'Occupancy Raw Data'!$B$8:$BE$45,'Occupancy Raw Data'!O$3,FALSE))/100</f>
        <v>0.76685378923194603</v>
      </c>
      <c r="J38" s="157">
        <f>(VLOOKUP($A38,'Occupancy Raw Data'!$B$8:$BE$45,'Occupancy Raw Data'!P$3,FALSE))/100</f>
        <v>0.73563409032916494</v>
      </c>
      <c r="K38" s="158">
        <f>(VLOOKUP($A38,'Occupancy Raw Data'!$B$8:$BE$45,'Occupancy Raw Data'!R$3,FALSE))/100</f>
        <v>0.60652134290817594</v>
      </c>
      <c r="M38" s="159">
        <f>VLOOKUP($A38,'ADR Raw Data'!$B$6:$BE$43,'ADR Raw Data'!G$1,FALSE)</f>
        <v>153.839079821409</v>
      </c>
      <c r="N38" s="160">
        <f>VLOOKUP($A38,'ADR Raw Data'!$B$6:$BE$43,'ADR Raw Data'!H$1,FALSE)</f>
        <v>105.636586535579</v>
      </c>
      <c r="O38" s="160">
        <f>VLOOKUP($A38,'ADR Raw Data'!$B$6:$BE$43,'ADR Raw Data'!I$1,FALSE)</f>
        <v>108.991800070968</v>
      </c>
      <c r="P38" s="160">
        <f>VLOOKUP($A38,'ADR Raw Data'!$B$6:$BE$43,'ADR Raw Data'!J$1,FALSE)</f>
        <v>112.732257795487</v>
      </c>
      <c r="Q38" s="160">
        <f>VLOOKUP($A38,'ADR Raw Data'!$B$6:$BE$43,'ADR Raw Data'!K$1,FALSE)</f>
        <v>115.76065594272799</v>
      </c>
      <c r="R38" s="161">
        <f>VLOOKUP($A38,'ADR Raw Data'!$B$6:$BE$43,'ADR Raw Data'!L$1,FALSE)</f>
        <v>122.026307482893</v>
      </c>
      <c r="S38" s="160">
        <f>VLOOKUP($A38,'ADR Raw Data'!$B$6:$BE$43,'ADR Raw Data'!N$1,FALSE)</f>
        <v>147.31002970368701</v>
      </c>
      <c r="T38" s="160">
        <f>VLOOKUP($A38,'ADR Raw Data'!$B$6:$BE$43,'ADR Raw Data'!O$1,FALSE)</f>
        <v>153.70621302365799</v>
      </c>
      <c r="U38" s="161">
        <f>VLOOKUP($A38,'ADR Raw Data'!$B$6:$BE$43,'ADR Raw Data'!P$1,FALSE)</f>
        <v>150.64384571359099</v>
      </c>
      <c r="V38" s="162">
        <f>VLOOKUP($A38,'ADR Raw Data'!$B$6:$BE$43,'ADR Raw Data'!R$1,FALSE)</f>
        <v>131.94330001742901</v>
      </c>
      <c r="X38" s="159">
        <f>VLOOKUP($A38,'RevPAR Raw Data'!$B$6:$BE$43,'RevPAR Raw Data'!G$1,FALSE)</f>
        <v>108.142710130135</v>
      </c>
      <c r="Y38" s="160">
        <f>VLOOKUP($A38,'RevPAR Raw Data'!$B$6:$BE$43,'RevPAR Raw Data'!H$1,FALSE)</f>
        <v>44.9636106149527</v>
      </c>
      <c r="Z38" s="160">
        <f>VLOOKUP($A38,'RevPAR Raw Data'!$B$6:$BE$43,'RevPAR Raw Data'!I$1,FALSE)</f>
        <v>54.863006889512597</v>
      </c>
      <c r="AA38" s="160">
        <f>VLOOKUP($A38,'RevPAR Raw Data'!$B$6:$BE$43,'RevPAR Raw Data'!J$1,FALSE)</f>
        <v>62.084723653993301</v>
      </c>
      <c r="AB38" s="160">
        <f>VLOOKUP($A38,'RevPAR Raw Data'!$B$6:$BE$43,'RevPAR Raw Data'!K$1,FALSE)</f>
        <v>68.493444501148204</v>
      </c>
      <c r="AC38" s="161">
        <f>VLOOKUP($A38,'RevPAR Raw Data'!$B$6:$BE$43,'RevPAR Raw Data'!L$1,FALSE)</f>
        <v>67.7094991579484</v>
      </c>
      <c r="AD38" s="160">
        <f>VLOOKUP($A38,'RevPAR Raw Data'!$B$6:$BE$43,'RevPAR Raw Data'!N$1,FALSE)</f>
        <v>103.767304924725</v>
      </c>
      <c r="AE38" s="160">
        <f>VLOOKUP($A38,'RevPAR Raw Data'!$B$6:$BE$43,'RevPAR Raw Data'!O$1,FALSE)</f>
        <v>117.870191885685</v>
      </c>
      <c r="AF38" s="161">
        <f>VLOOKUP($A38,'RevPAR Raw Data'!$B$6:$BE$43,'RevPAR Raw Data'!P$1,FALSE)</f>
        <v>110.818748405205</v>
      </c>
      <c r="AG38" s="162">
        <f>VLOOKUP($A38,'RevPAR Raw Data'!$B$6:$BE$43,'RevPAR Raw Data'!R$1,FALSE)</f>
        <v>80.0264275143075</v>
      </c>
    </row>
    <row r="39" spans="1:33" x14ac:dyDescent="0.25">
      <c r="A39" s="139" t="s">
        <v>14</v>
      </c>
      <c r="B39" s="127">
        <f>(VLOOKUP($A38,'Occupancy Raw Data'!$B$8:$BE$51,'Occupancy Raw Data'!T$3,FALSE))/100</f>
        <v>-5.7270030937842505E-2</v>
      </c>
      <c r="C39" s="128">
        <f>(VLOOKUP($A38,'Occupancy Raw Data'!$B$8:$BE$51,'Occupancy Raw Data'!U$3,FALSE))/100</f>
        <v>-4.1809392505031899E-2</v>
      </c>
      <c r="D39" s="128">
        <f>(VLOOKUP($A38,'Occupancy Raw Data'!$B$8:$BE$51,'Occupancy Raw Data'!V$3,FALSE))/100</f>
        <v>-4.8798086457720401E-2</v>
      </c>
      <c r="E39" s="128">
        <f>(VLOOKUP($A38,'Occupancy Raw Data'!$B$8:$BE$51,'Occupancy Raw Data'!W$3,FALSE))/100</f>
        <v>-5.1086414481644304E-2</v>
      </c>
      <c r="F39" s="128">
        <f>(VLOOKUP($A38,'Occupancy Raw Data'!$B$8:$BE$51,'Occupancy Raw Data'!X$3,FALSE))/100</f>
        <v>-4.6002091717038701E-2</v>
      </c>
      <c r="G39" s="128">
        <f>(VLOOKUP($A38,'Occupancy Raw Data'!$B$8:$BE$51,'Occupancy Raw Data'!Y$3,FALSE))/100</f>
        <v>-4.9759400267207099E-2</v>
      </c>
      <c r="H39" s="129">
        <f>(VLOOKUP($A38,'Occupancy Raw Data'!$B$8:$BE$51,'Occupancy Raw Data'!AA$3,FALSE))/100</f>
        <v>-0.105823688031969</v>
      </c>
      <c r="I39" s="129">
        <f>(VLOOKUP($A38,'Occupancy Raw Data'!$B$8:$BE$51,'Occupancy Raw Data'!AB$3,FALSE))/100</f>
        <v>-8.8984793271986995E-2</v>
      </c>
      <c r="J39" s="128">
        <f>(VLOOKUP($A38,'Occupancy Raw Data'!$B$8:$BE$51,'Occupancy Raw Data'!AC$3,FALSE))/100</f>
        <v>-9.7125352827462097E-2</v>
      </c>
      <c r="K39" s="130">
        <f>(VLOOKUP($A38,'Occupancy Raw Data'!$B$8:$BE$51,'Occupancy Raw Data'!AE$3,FALSE))/100</f>
        <v>-6.6726033951589492E-2</v>
      </c>
      <c r="M39" s="127">
        <f>(VLOOKUP($A38,'ADR Raw Data'!$B$6:$BE$49,'ADR Raw Data'!T$1,FALSE))/100</f>
        <v>-4.5131616520360601E-2</v>
      </c>
      <c r="N39" s="128">
        <f>(VLOOKUP($A38,'ADR Raw Data'!$B$6:$BE$49,'ADR Raw Data'!U$1,FALSE))/100</f>
        <v>-3.9611591499286398E-2</v>
      </c>
      <c r="O39" s="128">
        <f>(VLOOKUP($A38,'ADR Raw Data'!$B$6:$BE$49,'ADR Raw Data'!V$1,FALSE))/100</f>
        <v>-1.5046613100571699E-2</v>
      </c>
      <c r="P39" s="128">
        <f>(VLOOKUP($A38,'ADR Raw Data'!$B$6:$BE$49,'ADR Raw Data'!W$1,FALSE))/100</f>
        <v>-1.4252135858991599E-2</v>
      </c>
      <c r="Q39" s="128">
        <f>(VLOOKUP($A38,'ADR Raw Data'!$B$6:$BE$49,'ADR Raw Data'!X$1,FALSE))/100</f>
        <v>-4.9068554850342901E-2</v>
      </c>
      <c r="R39" s="128">
        <f>(VLOOKUP($A38,'ADR Raw Data'!$B$6:$BE$49,'ADR Raw Data'!Y$1,FALSE))/100</f>
        <v>-3.56018535804873E-2</v>
      </c>
      <c r="S39" s="129">
        <f>(VLOOKUP($A38,'ADR Raw Data'!$B$6:$BE$49,'ADR Raw Data'!AA$1,FALSE))/100</f>
        <v>-0.109335266016604</v>
      </c>
      <c r="T39" s="129">
        <f>(VLOOKUP($A38,'ADR Raw Data'!$B$6:$BE$49,'ADR Raw Data'!AB$1,FALSE))/100</f>
        <v>-0.14276458250843399</v>
      </c>
      <c r="U39" s="128">
        <f>(VLOOKUP($A38,'ADR Raw Data'!$B$6:$BE$49,'ADR Raw Data'!AC$1,FALSE))/100</f>
        <v>-0.12710389306995801</v>
      </c>
      <c r="V39" s="130">
        <f>(VLOOKUP($A38,'ADR Raw Data'!$B$6:$BE$49,'ADR Raw Data'!AE$1,FALSE))/100</f>
        <v>-7.7485348202011195E-2</v>
      </c>
      <c r="X39" s="127">
        <f>(VLOOKUP($A38,'RevPAR Raw Data'!$B$6:$BE$43,'RevPAR Raw Data'!T$1,FALSE))/100</f>
        <v>-9.9816958383807192E-2</v>
      </c>
      <c r="Y39" s="128">
        <f>(VLOOKUP($A38,'RevPAR Raw Data'!$B$6:$BE$43,'RevPAR Raw Data'!U$1,FALSE))/100</f>
        <v>-7.9764847427575794E-2</v>
      </c>
      <c r="Z39" s="128">
        <f>(VLOOKUP($A38,'RevPAR Raw Data'!$B$6:$BE$43,'RevPAR Raw Data'!V$1,FALSE))/100</f>
        <v>-6.3110453631314595E-2</v>
      </c>
      <c r="AA39" s="128">
        <f>(VLOOKUP($A38,'RevPAR Raw Data'!$B$6:$BE$43,'RevPAR Raw Data'!W$1,FALSE))/100</f>
        <v>-6.4610459820894806E-2</v>
      </c>
      <c r="AB39" s="128">
        <f>(VLOOKUP($A38,'RevPAR Raw Data'!$B$6:$BE$43,'RevPAR Raw Data'!X$1,FALSE))/100</f>
        <v>-9.2813390406733601E-2</v>
      </c>
      <c r="AC39" s="128">
        <f>(VLOOKUP($A38,'RevPAR Raw Data'!$B$6:$BE$43,'RevPAR Raw Data'!Y$1,FALSE))/100</f>
        <v>-8.3589726965128508E-2</v>
      </c>
      <c r="AD39" s="129">
        <f>(VLOOKUP($A38,'RevPAR Raw Data'!$B$6:$BE$43,'RevPAR Raw Data'!AA$1,FALSE))/100</f>
        <v>-0.20358869296674001</v>
      </c>
      <c r="AE39" s="129">
        <f>(VLOOKUP($A38,'RevPAR Raw Data'!$B$6:$BE$43,'RevPAR Raw Data'!AB$1,FALSE))/100</f>
        <v>-0.21904549891934599</v>
      </c>
      <c r="AF39" s="128">
        <f>(VLOOKUP($A38,'RevPAR Raw Data'!$B$6:$BE$43,'RevPAR Raw Data'!AC$1,FALSE))/100</f>
        <v>-0.21188423543725701</v>
      </c>
      <c r="AG39" s="130">
        <f>(VLOOKUP($A38,'RevPAR Raw Data'!$B$6:$BE$43,'RevPAR Raw Data'!AE$1,FALSE))/100</f>
        <v>-0.13904109217872201</v>
      </c>
    </row>
    <row r="40" spans="1:33" x14ac:dyDescent="0.25">
      <c r="A40" s="177"/>
      <c r="B40" s="155"/>
      <c r="C40" s="156"/>
      <c r="D40" s="156"/>
      <c r="E40" s="156"/>
      <c r="F40" s="156"/>
      <c r="G40" s="157"/>
      <c r="H40" s="137"/>
      <c r="I40" s="137"/>
      <c r="J40" s="157"/>
      <c r="K40" s="158"/>
      <c r="M40" s="159"/>
      <c r="N40" s="160"/>
      <c r="O40" s="160"/>
      <c r="P40" s="160"/>
      <c r="Q40" s="160"/>
      <c r="R40" s="161"/>
      <c r="S40" s="160"/>
      <c r="T40" s="160"/>
      <c r="U40" s="161"/>
      <c r="V40" s="162"/>
      <c r="X40" s="159"/>
      <c r="Y40" s="160"/>
      <c r="Z40" s="160"/>
      <c r="AA40" s="160"/>
      <c r="AB40" s="160"/>
      <c r="AC40" s="161"/>
      <c r="AD40" s="160"/>
      <c r="AE40" s="160"/>
      <c r="AF40" s="161"/>
      <c r="AG40" s="162"/>
    </row>
    <row r="41" spans="1:33" x14ac:dyDescent="0.25">
      <c r="A41" s="154" t="s">
        <v>28</v>
      </c>
      <c r="B41" s="155">
        <f>(VLOOKUP($A41,'Occupancy Raw Data'!$B$8:$BE$45,'Occupancy Raw Data'!G$3,FALSE))/100</f>
        <v>0.63236511400406303</v>
      </c>
      <c r="C41" s="156">
        <f>(VLOOKUP($A41,'Occupancy Raw Data'!$B$8:$BE$45,'Occupancy Raw Data'!H$3,FALSE))/100</f>
        <v>0.439273083000978</v>
      </c>
      <c r="D41" s="156">
        <f>(VLOOKUP($A41,'Occupancy Raw Data'!$B$8:$BE$45,'Occupancy Raw Data'!I$3,FALSE))/100</f>
        <v>0.62154789675671607</v>
      </c>
      <c r="E41" s="156">
        <f>(VLOOKUP($A41,'Occupancy Raw Data'!$B$8:$BE$45,'Occupancy Raw Data'!J$3,FALSE))/100</f>
        <v>0.71796222439611701</v>
      </c>
      <c r="F41" s="156">
        <f>(VLOOKUP($A41,'Occupancy Raw Data'!$B$8:$BE$45,'Occupancy Raw Data'!K$3,FALSE))/100</f>
        <v>0.70607269169990206</v>
      </c>
      <c r="G41" s="157">
        <f>(VLOOKUP($A41,'Occupancy Raw Data'!$B$8:$BE$45,'Occupancy Raw Data'!L$3,FALSE))/100</f>
        <v>0.62344420197155503</v>
      </c>
      <c r="H41" s="137">
        <f>(VLOOKUP($A41,'Occupancy Raw Data'!$B$8:$BE$45,'Occupancy Raw Data'!N$3,FALSE))/100</f>
        <v>0.74693355406727302</v>
      </c>
      <c r="I41" s="137">
        <f>(VLOOKUP($A41,'Occupancy Raw Data'!$B$8:$BE$45,'Occupancy Raw Data'!O$3,FALSE))/100</f>
        <v>0.766761983595454</v>
      </c>
      <c r="J41" s="157">
        <f>(VLOOKUP($A41,'Occupancy Raw Data'!$B$8:$BE$45,'Occupancy Raw Data'!P$3,FALSE))/100</f>
        <v>0.75684776883136395</v>
      </c>
      <c r="K41" s="158">
        <f>(VLOOKUP($A41,'Occupancy Raw Data'!$B$8:$BE$45,'Occupancy Raw Data'!R$3,FALSE))/100</f>
        <v>0.66155950678864306</v>
      </c>
      <c r="M41" s="159">
        <f>VLOOKUP($A41,'ADR Raw Data'!$B$6:$BE$43,'ADR Raw Data'!G$1,FALSE)</f>
        <v>128.97950050574099</v>
      </c>
      <c r="N41" s="160">
        <f>VLOOKUP($A41,'ADR Raw Data'!$B$6:$BE$43,'ADR Raw Data'!H$1,FALSE)</f>
        <v>126.341564453961</v>
      </c>
      <c r="O41" s="160">
        <f>VLOOKUP($A41,'ADR Raw Data'!$B$6:$BE$43,'ADR Raw Data'!I$1,FALSE)</f>
        <v>150.01027391870201</v>
      </c>
      <c r="P41" s="160">
        <f>VLOOKUP($A41,'ADR Raw Data'!$B$6:$BE$43,'ADR Raw Data'!J$1,FALSE)</f>
        <v>155.59735562309999</v>
      </c>
      <c r="Q41" s="160">
        <f>VLOOKUP($A41,'ADR Raw Data'!$B$6:$BE$43,'ADR Raw Data'!K$1,FALSE)</f>
        <v>147.08268304380201</v>
      </c>
      <c r="R41" s="161">
        <f>VLOOKUP($A41,'ADR Raw Data'!$B$6:$BE$43,'ADR Raw Data'!L$1,FALSE)</f>
        <v>143.032285288384</v>
      </c>
      <c r="S41" s="160">
        <f>VLOOKUP($A41,'ADR Raw Data'!$B$6:$BE$43,'ADR Raw Data'!N$1,FALSE)</f>
        <v>137.382346111223</v>
      </c>
      <c r="T41" s="160">
        <f>VLOOKUP($A41,'ADR Raw Data'!$B$6:$BE$43,'ADR Raw Data'!O$1,FALSE)</f>
        <v>138.930005888414</v>
      </c>
      <c r="U41" s="161">
        <f>VLOOKUP($A41,'ADR Raw Data'!$B$6:$BE$43,'ADR Raw Data'!P$1,FALSE)</f>
        <v>138.16631266933399</v>
      </c>
      <c r="V41" s="162">
        <f>VLOOKUP($A41,'ADR Raw Data'!$B$6:$BE$43,'ADR Raw Data'!R$1,FALSE)</f>
        <v>141.44175758954501</v>
      </c>
      <c r="X41" s="159">
        <f>VLOOKUP($A41,'RevPAR Raw Data'!$B$6:$BE$43,'RevPAR Raw Data'!G$1,FALSE)</f>
        <v>81.562136541500394</v>
      </c>
      <c r="Y41" s="160">
        <f>VLOOKUP($A41,'RevPAR Raw Data'!$B$6:$BE$43,'RevPAR Raw Data'!H$1,FALSE)</f>
        <v>55.498448528858397</v>
      </c>
      <c r="Z41" s="160">
        <f>VLOOKUP($A41,'RevPAR Raw Data'!$B$6:$BE$43,'RevPAR Raw Data'!I$1,FALSE)</f>
        <v>93.238570246068093</v>
      </c>
      <c r="AA41" s="160">
        <f>VLOOKUP($A41,'RevPAR Raw Data'!$B$6:$BE$43,'RevPAR Raw Data'!J$1,FALSE)</f>
        <v>111.713023553314</v>
      </c>
      <c r="AB41" s="160">
        <f>VLOOKUP($A41,'RevPAR Raw Data'!$B$6:$BE$43,'RevPAR Raw Data'!K$1,FALSE)</f>
        <v>103.851065919181</v>
      </c>
      <c r="AC41" s="161">
        <f>VLOOKUP($A41,'RevPAR Raw Data'!$B$6:$BE$43,'RevPAR Raw Data'!L$1,FALSE)</f>
        <v>89.172648957784602</v>
      </c>
      <c r="AD41" s="160">
        <f>VLOOKUP($A41,'RevPAR Raw Data'!$B$6:$BE$43,'RevPAR Raw Data'!N$1,FALSE)</f>
        <v>102.615484046956</v>
      </c>
      <c r="AE41" s="160">
        <f>VLOOKUP($A41,'RevPAR Raw Data'!$B$6:$BE$43,'RevPAR Raw Data'!O$1,FALSE)</f>
        <v>106.526246895928</v>
      </c>
      <c r="AF41" s="161">
        <f>VLOOKUP($A41,'RevPAR Raw Data'!$B$6:$BE$43,'RevPAR Raw Data'!P$1,FALSE)</f>
        <v>104.570865471442</v>
      </c>
      <c r="AG41" s="162">
        <f>VLOOKUP($A41,'RevPAR Raw Data'!$B$6:$BE$43,'RevPAR Raw Data'!R$1,FALSE)</f>
        <v>93.5721393902583</v>
      </c>
    </row>
    <row r="42" spans="1:33" x14ac:dyDescent="0.25">
      <c r="A42" s="139" t="s">
        <v>14</v>
      </c>
      <c r="B42" s="127">
        <f>(VLOOKUP($A41,'Occupancy Raw Data'!$B$8:$BE$51,'Occupancy Raw Data'!T$3,FALSE))/100</f>
        <v>8.3187470480055106E-3</v>
      </c>
      <c r="C42" s="128">
        <f>(VLOOKUP($A41,'Occupancy Raw Data'!$B$8:$BE$51,'Occupancy Raw Data'!U$3,FALSE))/100</f>
        <v>-2.9487156885202901E-2</v>
      </c>
      <c r="D42" s="128">
        <f>(VLOOKUP($A41,'Occupancy Raw Data'!$B$8:$BE$51,'Occupancy Raw Data'!V$3,FALSE))/100</f>
        <v>-2.7830117084536799E-2</v>
      </c>
      <c r="E42" s="128">
        <f>(VLOOKUP($A41,'Occupancy Raw Data'!$B$8:$BE$51,'Occupancy Raw Data'!W$3,FALSE))/100</f>
        <v>-2.1909235438562501E-2</v>
      </c>
      <c r="F42" s="128">
        <f>(VLOOKUP($A41,'Occupancy Raw Data'!$B$8:$BE$51,'Occupancy Raw Data'!X$3,FALSE))/100</f>
        <v>2.2816491991937703E-2</v>
      </c>
      <c r="G42" s="128">
        <f>(VLOOKUP($A41,'Occupancy Raw Data'!$B$8:$BE$51,'Occupancy Raw Data'!Y$3,FALSE))/100</f>
        <v>-8.3518838829175508E-3</v>
      </c>
      <c r="H42" s="129">
        <f>(VLOOKUP($A41,'Occupancy Raw Data'!$B$8:$BE$51,'Occupancy Raw Data'!AA$3,FALSE))/100</f>
        <v>0.105655449886948</v>
      </c>
      <c r="I42" s="129">
        <f>(VLOOKUP($A41,'Occupancy Raw Data'!$B$8:$BE$51,'Occupancy Raw Data'!AB$3,FALSE))/100</f>
        <v>9.3074574958381812E-2</v>
      </c>
      <c r="J42" s="128">
        <f>(VLOOKUP($A41,'Occupancy Raw Data'!$B$8:$BE$51,'Occupancy Raw Data'!AC$3,FALSE))/100</f>
        <v>9.9206898749282693E-2</v>
      </c>
      <c r="K42" s="130">
        <f>(VLOOKUP($A41,'Occupancy Raw Data'!$B$8:$BE$51,'Occupancy Raw Data'!AE$3,FALSE))/100</f>
        <v>2.4376090773525001E-2</v>
      </c>
      <c r="M42" s="127">
        <f>(VLOOKUP($A41,'ADR Raw Data'!$B$6:$BE$49,'ADR Raw Data'!T$1,FALSE))/100</f>
        <v>-2.1465608183806602E-2</v>
      </c>
      <c r="N42" s="128">
        <f>(VLOOKUP($A41,'ADR Raw Data'!$B$6:$BE$49,'ADR Raw Data'!U$1,FALSE))/100</f>
        <v>-2.1747965284944399E-2</v>
      </c>
      <c r="O42" s="128">
        <f>(VLOOKUP($A41,'ADR Raw Data'!$B$6:$BE$49,'ADR Raw Data'!V$1,FALSE))/100</f>
        <v>-2.08542063690936E-2</v>
      </c>
      <c r="P42" s="128">
        <f>(VLOOKUP($A41,'ADR Raw Data'!$B$6:$BE$49,'ADR Raw Data'!W$1,FALSE))/100</f>
        <v>-1.0918945705888401E-2</v>
      </c>
      <c r="Q42" s="128">
        <f>(VLOOKUP($A41,'ADR Raw Data'!$B$6:$BE$49,'ADR Raw Data'!X$1,FALSE))/100</f>
        <v>-1.49866661340998E-2</v>
      </c>
      <c r="R42" s="128">
        <f>(VLOOKUP($A41,'ADR Raw Data'!$B$6:$BE$49,'ADR Raw Data'!Y$1,FALSE))/100</f>
        <v>-1.7497025502615698E-2</v>
      </c>
      <c r="S42" s="129">
        <f>(VLOOKUP($A41,'ADR Raw Data'!$B$6:$BE$49,'ADR Raw Data'!AA$1,FALSE))/100</f>
        <v>-3.1537706253484299E-3</v>
      </c>
      <c r="T42" s="129">
        <f>(VLOOKUP($A41,'ADR Raw Data'!$B$6:$BE$49,'ADR Raw Data'!AB$1,FALSE))/100</f>
        <v>-1.48397047213578E-2</v>
      </c>
      <c r="U42" s="128">
        <f>(VLOOKUP($A41,'ADR Raw Data'!$B$6:$BE$49,'ADR Raw Data'!AC$1,FALSE))/100</f>
        <v>-9.2274442118812708E-3</v>
      </c>
      <c r="V42" s="130">
        <f>(VLOOKUP($A41,'ADR Raw Data'!$B$6:$BE$49,'ADR Raw Data'!AE$1,FALSE))/100</f>
        <v>-1.5788537144001399E-2</v>
      </c>
      <c r="X42" s="127">
        <f>(VLOOKUP($A41,'RevPAR Raw Data'!$B$6:$BE$43,'RevPAR Raw Data'!T$1,FALSE))/100</f>
        <v>-1.3325428100513801E-2</v>
      </c>
      <c r="Y42" s="128">
        <f>(VLOOKUP($A41,'RevPAR Raw Data'!$B$6:$BE$43,'RevPAR Raw Data'!U$1,FALSE))/100</f>
        <v>-5.0593836505856193E-2</v>
      </c>
      <c r="Z42" s="128">
        <f>(VLOOKUP($A41,'RevPAR Raw Data'!$B$6:$BE$43,'RevPAR Raw Data'!V$1,FALSE))/100</f>
        <v>-4.8103948448673502E-2</v>
      </c>
      <c r="AA42" s="128">
        <f>(VLOOKUP($A41,'RevPAR Raw Data'!$B$6:$BE$43,'RevPAR Raw Data'!W$1,FALSE))/100</f>
        <v>-3.2588955392239695E-2</v>
      </c>
      <c r="AB42" s="128">
        <f>(VLOOKUP($A41,'RevPAR Raw Data'!$B$6:$BE$43,'RevPAR Raw Data'!X$1,FALSE))/100</f>
        <v>7.4878827100034297E-3</v>
      </c>
      <c r="AC42" s="128">
        <f>(VLOOKUP($A41,'RevPAR Raw Data'!$B$6:$BE$43,'RevPAR Raw Data'!Y$1,FALSE))/100</f>
        <v>-2.57027762602389E-2</v>
      </c>
      <c r="AD42" s="129">
        <f>(VLOOKUP($A41,'RevPAR Raw Data'!$B$6:$BE$43,'RevPAR Raw Data'!AA$1,FALSE))/100</f>
        <v>0.10216846620733801</v>
      </c>
      <c r="AE42" s="129">
        <f>(VLOOKUP($A41,'RevPAR Raw Data'!$B$6:$BE$43,'RevPAR Raw Data'!AB$1,FALSE))/100</f>
        <v>7.6853671027575607E-2</v>
      </c>
      <c r="AF42" s="128">
        <f>(VLOOKUP($A41,'RevPAR Raw Data'!$B$6:$BE$43,'RevPAR Raw Data'!AC$1,FALSE))/100</f>
        <v>8.9064028413758697E-2</v>
      </c>
      <c r="AG42" s="130">
        <f>(VLOOKUP($A41,'RevPAR Raw Data'!$B$6:$BE$43,'RevPAR Raw Data'!AE$1,FALSE))/100</f>
        <v>8.2026908149202601E-3</v>
      </c>
    </row>
    <row r="43" spans="1:33" x14ac:dyDescent="0.25">
      <c r="A43" s="178"/>
      <c r="B43" s="155"/>
      <c r="C43" s="156"/>
      <c r="D43" s="156"/>
      <c r="E43" s="156"/>
      <c r="F43" s="156"/>
      <c r="G43" s="157"/>
      <c r="H43" s="137"/>
      <c r="I43" s="137"/>
      <c r="J43" s="157"/>
      <c r="K43" s="158"/>
      <c r="M43" s="159"/>
      <c r="N43" s="160"/>
      <c r="O43" s="160"/>
      <c r="P43" s="160"/>
      <c r="Q43" s="160"/>
      <c r="R43" s="161"/>
      <c r="S43" s="160"/>
      <c r="T43" s="160"/>
      <c r="U43" s="161"/>
      <c r="V43" s="162"/>
      <c r="X43" s="159"/>
      <c r="Y43" s="160"/>
      <c r="Z43" s="160"/>
      <c r="AA43" s="160"/>
      <c r="AB43" s="160"/>
      <c r="AC43" s="161"/>
      <c r="AD43" s="160"/>
      <c r="AE43" s="160"/>
      <c r="AF43" s="161"/>
      <c r="AG43" s="162"/>
    </row>
    <row r="44" spans="1:33" x14ac:dyDescent="0.25">
      <c r="A44" s="154" t="s">
        <v>29</v>
      </c>
      <c r="B44" s="155">
        <f>(VLOOKUP($A44,'Occupancy Raw Data'!$B$8:$BE$45,'Occupancy Raw Data'!G$3,FALSE))/100</f>
        <v>0.54892854232868804</v>
      </c>
      <c r="C44" s="156">
        <f>(VLOOKUP($A44,'Occupancy Raw Data'!$B$8:$BE$45,'Occupancy Raw Data'!H$3,FALSE))/100</f>
        <v>0.376110160514951</v>
      </c>
      <c r="D44" s="156">
        <f>(VLOOKUP($A44,'Occupancy Raw Data'!$B$8:$BE$45,'Occupancy Raw Data'!I$3,FALSE))/100</f>
        <v>0.53605475433879202</v>
      </c>
      <c r="E44" s="156">
        <f>(VLOOKUP($A44,'Occupancy Raw Data'!$B$8:$BE$45,'Occupancy Raw Data'!J$3,FALSE))/100</f>
        <v>0.58909802004399903</v>
      </c>
      <c r="F44" s="156">
        <f>(VLOOKUP($A44,'Occupancy Raw Data'!$B$8:$BE$45,'Occupancy Raw Data'!K$3,FALSE))/100</f>
        <v>0.61851218121078699</v>
      </c>
      <c r="G44" s="157">
        <f>(VLOOKUP($A44,'Occupancy Raw Data'!$B$8:$BE$45,'Occupancy Raw Data'!L$3,FALSE))/100</f>
        <v>0.53374073168744307</v>
      </c>
      <c r="H44" s="137">
        <f>(VLOOKUP($A44,'Occupancy Raw Data'!$B$8:$BE$45,'Occupancy Raw Data'!N$3,FALSE))/100</f>
        <v>0.661126049050761</v>
      </c>
      <c r="I44" s="137">
        <f>(VLOOKUP($A44,'Occupancy Raw Data'!$B$8:$BE$45,'Occupancy Raw Data'!O$3,FALSE))/100</f>
        <v>0.66022977267171801</v>
      </c>
      <c r="J44" s="157">
        <f>(VLOOKUP($A44,'Occupancy Raw Data'!$B$8:$BE$45,'Occupancy Raw Data'!P$3,FALSE))/100</f>
        <v>0.66067791086124006</v>
      </c>
      <c r="K44" s="158">
        <f>(VLOOKUP($A44,'Occupancy Raw Data'!$B$8:$BE$45,'Occupancy Raw Data'!R$3,FALSE))/100</f>
        <v>0.57000849716567104</v>
      </c>
      <c r="M44" s="159">
        <f>VLOOKUP($A44,'ADR Raw Data'!$B$6:$BE$43,'ADR Raw Data'!G$1,FALSE)</f>
        <v>102.939041116223</v>
      </c>
      <c r="N44" s="160">
        <f>VLOOKUP($A44,'ADR Raw Data'!$B$6:$BE$43,'ADR Raw Data'!H$1,FALSE)</f>
        <v>93.986871750433195</v>
      </c>
      <c r="O44" s="160">
        <f>VLOOKUP($A44,'ADR Raw Data'!$B$6:$BE$43,'ADR Raw Data'!I$1,FALSE)</f>
        <v>103.364506763945</v>
      </c>
      <c r="P44" s="160">
        <f>VLOOKUP($A44,'ADR Raw Data'!$B$6:$BE$43,'ADR Raw Data'!J$1,FALSE)</f>
        <v>108.97458367911401</v>
      </c>
      <c r="Q44" s="160">
        <f>VLOOKUP($A44,'ADR Raw Data'!$B$6:$BE$43,'ADR Raw Data'!K$1,FALSE)</f>
        <v>108.78060202871799</v>
      </c>
      <c r="R44" s="161">
        <f>VLOOKUP($A44,'ADR Raw Data'!$B$6:$BE$43,'ADR Raw Data'!L$1,FALSE)</f>
        <v>104.449015357371</v>
      </c>
      <c r="S44" s="160">
        <f>VLOOKUP($A44,'ADR Raw Data'!$B$6:$BE$43,'ADR Raw Data'!N$1,FALSE)</f>
        <v>117.97123859995</v>
      </c>
      <c r="T44" s="160">
        <f>VLOOKUP($A44,'ADR Raw Data'!$B$6:$BE$43,'ADR Raw Data'!O$1,FALSE)</f>
        <v>116.27173269159501</v>
      </c>
      <c r="U44" s="161">
        <f>VLOOKUP($A44,'ADR Raw Data'!$B$6:$BE$43,'ADR Raw Data'!P$1,FALSE)</f>
        <v>117.122062033668</v>
      </c>
      <c r="V44" s="162">
        <f>VLOOKUP($A44,'ADR Raw Data'!$B$6:$BE$43,'ADR Raw Data'!R$1,FALSE)</f>
        <v>108.64584602818</v>
      </c>
      <c r="X44" s="159">
        <f>VLOOKUP($A44,'RevPAR Raw Data'!$B$6:$BE$43,'RevPAR Raw Data'!G$1,FALSE)</f>
        <v>56.5061777886417</v>
      </c>
      <c r="Y44" s="160">
        <f>VLOOKUP($A44,'RevPAR Raw Data'!$B$6:$BE$43,'RevPAR Raw Data'!H$1,FALSE)</f>
        <v>35.349417420353603</v>
      </c>
      <c r="Z44" s="160">
        <f>VLOOKUP($A44,'RevPAR Raw Data'!$B$6:$BE$43,'RevPAR Raw Data'!I$1,FALSE)</f>
        <v>55.409035280697402</v>
      </c>
      <c r="AA44" s="160">
        <f>VLOOKUP($A44,'RevPAR Raw Data'!$B$6:$BE$43,'RevPAR Raw Data'!J$1,FALSE)</f>
        <v>64.196711480485604</v>
      </c>
      <c r="AB44" s="160">
        <f>VLOOKUP($A44,'RevPAR Raw Data'!$B$6:$BE$43,'RevPAR Raw Data'!K$1,FALSE)</f>
        <v>67.282127434205094</v>
      </c>
      <c r="AC44" s="161">
        <f>VLOOKUP($A44,'RevPAR Raw Data'!$B$6:$BE$43,'RevPAR Raw Data'!L$1,FALSE)</f>
        <v>55.748693880876701</v>
      </c>
      <c r="AD44" s="160">
        <f>VLOOKUP($A44,'RevPAR Raw Data'!$B$6:$BE$43,'RevPAR Raw Data'!N$1,FALSE)</f>
        <v>77.993858877210101</v>
      </c>
      <c r="AE44" s="160">
        <f>VLOOKUP($A44,'RevPAR Raw Data'!$B$6:$BE$43,'RevPAR Raw Data'!O$1,FALSE)</f>
        <v>76.766059643118993</v>
      </c>
      <c r="AF44" s="161">
        <f>VLOOKUP($A44,'RevPAR Raw Data'!$B$6:$BE$43,'RevPAR Raw Data'!P$1,FALSE)</f>
        <v>77.379959260164497</v>
      </c>
      <c r="AG44" s="162">
        <f>VLOOKUP($A44,'RevPAR Raw Data'!$B$6:$BE$43,'RevPAR Raw Data'!R$1,FALSE)</f>
        <v>61.929055417816102</v>
      </c>
    </row>
    <row r="45" spans="1:33" x14ac:dyDescent="0.25">
      <c r="A45" s="139" t="s">
        <v>14</v>
      </c>
      <c r="B45" s="127">
        <f>(VLOOKUP($A44,'Occupancy Raw Data'!$B$8:$BE$51,'Occupancy Raw Data'!T$3,FALSE))/100</f>
        <v>-1.5179234727074499E-2</v>
      </c>
      <c r="C45" s="128">
        <f>(VLOOKUP($A44,'Occupancy Raw Data'!$B$8:$BE$51,'Occupancy Raw Data'!U$3,FALSE))/100</f>
        <v>1.0953258022578101E-2</v>
      </c>
      <c r="D45" s="128">
        <f>(VLOOKUP($A44,'Occupancy Raw Data'!$B$8:$BE$51,'Occupancy Raw Data'!V$3,FALSE))/100</f>
        <v>3.5317850981461899E-3</v>
      </c>
      <c r="E45" s="128">
        <f>(VLOOKUP($A44,'Occupancy Raw Data'!$B$8:$BE$51,'Occupancy Raw Data'!W$3,FALSE))/100</f>
        <v>-2.4935631339665001E-2</v>
      </c>
      <c r="F45" s="128">
        <f>(VLOOKUP($A44,'Occupancy Raw Data'!$B$8:$BE$51,'Occupancy Raw Data'!X$3,FALSE))/100</f>
        <v>-3.1803209004325497E-2</v>
      </c>
      <c r="G45" s="128">
        <f>(VLOOKUP($A44,'Occupancy Raw Data'!$B$8:$BE$51,'Occupancy Raw Data'!Y$3,FALSE))/100</f>
        <v>-1.3995933526290001E-2</v>
      </c>
      <c r="H45" s="129">
        <f>(VLOOKUP($A44,'Occupancy Raw Data'!$B$8:$BE$51,'Occupancy Raw Data'!AA$3,FALSE))/100</f>
        <v>-4.9724889801634697E-2</v>
      </c>
      <c r="I45" s="129">
        <f>(VLOOKUP($A44,'Occupancy Raw Data'!$B$8:$BE$51,'Occupancy Raw Data'!AB$3,FALSE))/100</f>
        <v>1.2031038401904099E-2</v>
      </c>
      <c r="J45" s="128">
        <f>(VLOOKUP($A44,'Occupancy Raw Data'!$B$8:$BE$51,'Occupancy Raw Data'!AC$3,FALSE))/100</f>
        <v>-1.99550041873146E-2</v>
      </c>
      <c r="K45" s="130">
        <f>(VLOOKUP($A44,'Occupancy Raw Data'!$B$8:$BE$51,'Occupancy Raw Data'!AE$3,FALSE))/100</f>
        <v>-1.5809139861262901E-2</v>
      </c>
      <c r="M45" s="127">
        <f>(VLOOKUP($A44,'ADR Raw Data'!$B$6:$BE$49,'ADR Raw Data'!T$1,FALSE))/100</f>
        <v>-5.5419940760275399E-3</v>
      </c>
      <c r="N45" s="128">
        <f>(VLOOKUP($A44,'ADR Raw Data'!$B$6:$BE$49,'ADR Raw Data'!U$1,FALSE))/100</f>
        <v>3.3922356908387496E-4</v>
      </c>
      <c r="O45" s="128">
        <f>(VLOOKUP($A44,'ADR Raw Data'!$B$6:$BE$49,'ADR Raw Data'!V$1,FALSE))/100</f>
        <v>-4.6032323977144698E-2</v>
      </c>
      <c r="P45" s="128">
        <f>(VLOOKUP($A44,'ADR Raw Data'!$B$6:$BE$49,'ADR Raw Data'!W$1,FALSE))/100</f>
        <v>-2.4644990323601901E-2</v>
      </c>
      <c r="Q45" s="128">
        <f>(VLOOKUP($A44,'ADR Raw Data'!$B$6:$BE$49,'ADR Raw Data'!X$1,FALSE))/100</f>
        <v>-2.6126722846935801E-2</v>
      </c>
      <c r="R45" s="128">
        <f>(VLOOKUP($A44,'ADR Raw Data'!$B$6:$BE$49,'ADR Raw Data'!Y$1,FALSE))/100</f>
        <v>-2.3111357644231001E-2</v>
      </c>
      <c r="S45" s="129">
        <f>(VLOOKUP($A44,'ADR Raw Data'!$B$6:$BE$49,'ADR Raw Data'!AA$1,FALSE))/100</f>
        <v>-3.5636642215455698E-2</v>
      </c>
      <c r="T45" s="129">
        <f>(VLOOKUP($A44,'ADR Raw Data'!$B$6:$BE$49,'ADR Raw Data'!AB$1,FALSE))/100</f>
        <v>-1.09987582626096E-3</v>
      </c>
      <c r="U45" s="128">
        <f>(VLOOKUP($A44,'ADR Raw Data'!$B$6:$BE$49,'ADR Raw Data'!AC$1,FALSE))/100</f>
        <v>-1.9664520708005898E-2</v>
      </c>
      <c r="V45" s="130">
        <f>(VLOOKUP($A44,'ADR Raw Data'!$B$6:$BE$49,'ADR Raw Data'!AE$1,FALSE))/100</f>
        <v>-2.1942555941105703E-2</v>
      </c>
      <c r="X45" s="127">
        <f>(VLOOKUP($A44,'RevPAR Raw Data'!$B$6:$BE$43,'RevPAR Raw Data'!T$1,FALSE))/100</f>
        <v>-2.0637105574165999E-2</v>
      </c>
      <c r="Y45" s="128">
        <f>(VLOOKUP($A44,'RevPAR Raw Data'!$B$6:$BE$43,'RevPAR Raw Data'!U$1,FALSE))/100</f>
        <v>1.12961971949415E-2</v>
      </c>
      <c r="Z45" s="128">
        <f>(VLOOKUP($A44,'RevPAR Raw Data'!$B$6:$BE$43,'RevPAR Raw Data'!V$1,FALSE))/100</f>
        <v>-4.2663115154853999E-2</v>
      </c>
      <c r="AA45" s="128">
        <f>(VLOOKUP($A44,'RevPAR Raw Data'!$B$6:$BE$43,'RevPAR Raw Data'!W$1,FALSE))/100</f>
        <v>-4.8966083270188004E-2</v>
      </c>
      <c r="AB45" s="128">
        <f>(VLOOKUP($A44,'RevPAR Raw Data'!$B$6:$BE$43,'RevPAR Raw Data'!X$1,FALSE))/100</f>
        <v>-5.70990182239621E-2</v>
      </c>
      <c r="AC45" s="128">
        <f>(VLOOKUP($A44,'RevPAR Raw Data'!$B$6:$BE$43,'RevPAR Raw Data'!Y$1,FALSE))/100</f>
        <v>-3.6783826145230097E-2</v>
      </c>
      <c r="AD45" s="129">
        <f>(VLOOKUP($A44,'RevPAR Raw Data'!$B$6:$BE$43,'RevPAR Raw Data'!AA$1,FALSE))/100</f>
        <v>-8.3589503910026591E-2</v>
      </c>
      <c r="AE45" s="129">
        <f>(VLOOKUP($A44,'RevPAR Raw Data'!$B$6:$BE$43,'RevPAR Raw Data'!AB$1,FALSE))/100</f>
        <v>1.091792992734E-2</v>
      </c>
      <c r="AF45" s="128">
        <f>(VLOOKUP($A44,'RevPAR Raw Data'!$B$6:$BE$43,'RevPAR Raw Data'!AC$1,FALSE))/100</f>
        <v>-3.9227119302250799E-2</v>
      </c>
      <c r="AG45" s="130">
        <f>(VLOOKUP($A44,'RevPAR Raw Data'!$B$6:$BE$43,'RevPAR Raw Data'!AE$1,FALSE))/100</f>
        <v>-3.7404802866582099E-2</v>
      </c>
    </row>
    <row r="46" spans="1:33" x14ac:dyDescent="0.25">
      <c r="A46" s="177"/>
      <c r="B46" s="155"/>
      <c r="C46" s="156"/>
      <c r="D46" s="156"/>
      <c r="E46" s="156"/>
      <c r="F46" s="156"/>
      <c r="G46" s="157"/>
      <c r="H46" s="137"/>
      <c r="I46" s="137"/>
      <c r="J46" s="157"/>
      <c r="K46" s="158"/>
      <c r="M46" s="159"/>
      <c r="N46" s="160"/>
      <c r="O46" s="160"/>
      <c r="P46" s="160"/>
      <c r="Q46" s="160"/>
      <c r="R46" s="161"/>
      <c r="S46" s="160"/>
      <c r="T46" s="160"/>
      <c r="U46" s="161"/>
      <c r="V46" s="162"/>
      <c r="X46" s="159"/>
      <c r="Y46" s="160"/>
      <c r="Z46" s="160"/>
      <c r="AA46" s="160"/>
      <c r="AB46" s="160"/>
      <c r="AC46" s="161"/>
      <c r="AD46" s="160"/>
      <c r="AE46" s="160"/>
      <c r="AF46" s="161"/>
      <c r="AG46" s="162"/>
    </row>
    <row r="47" spans="1:33" x14ac:dyDescent="0.25">
      <c r="A47" s="154" t="s">
        <v>30</v>
      </c>
      <c r="B47" s="155">
        <f>(VLOOKUP($A47,'Occupancy Raw Data'!$B$8:$BE$45,'Occupancy Raw Data'!G$3,FALSE))/100</f>
        <v>0.47390628469908896</v>
      </c>
      <c r="C47" s="156">
        <f>(VLOOKUP($A47,'Occupancy Raw Data'!$B$8:$BE$45,'Occupancy Raw Data'!H$3,FALSE))/100</f>
        <v>0.36731068176770998</v>
      </c>
      <c r="D47" s="156">
        <f>(VLOOKUP($A47,'Occupancy Raw Data'!$B$8:$BE$45,'Occupancy Raw Data'!I$3,FALSE))/100</f>
        <v>0.54452587164112798</v>
      </c>
      <c r="E47" s="156">
        <f>(VLOOKUP($A47,'Occupancy Raw Data'!$B$8:$BE$45,'Occupancy Raw Data'!J$3,FALSE))/100</f>
        <v>0.57583833000221996</v>
      </c>
      <c r="F47" s="156">
        <f>(VLOOKUP($A47,'Occupancy Raw Data'!$B$8:$BE$45,'Occupancy Raw Data'!K$3,FALSE))/100</f>
        <v>0.57050854985565103</v>
      </c>
      <c r="G47" s="157">
        <f>(VLOOKUP($A47,'Occupancy Raw Data'!$B$8:$BE$45,'Occupancy Raw Data'!L$3,FALSE))/100</f>
        <v>0.50641794359316006</v>
      </c>
      <c r="H47" s="137">
        <f>(VLOOKUP($A47,'Occupancy Raw Data'!$B$8:$BE$45,'Occupancy Raw Data'!N$3,FALSE))/100</f>
        <v>0.54452587164112798</v>
      </c>
      <c r="I47" s="137">
        <f>(VLOOKUP($A47,'Occupancy Raw Data'!$B$8:$BE$45,'Occupancy Raw Data'!O$3,FALSE))/100</f>
        <v>0.582278481012658</v>
      </c>
      <c r="J47" s="157">
        <f>(VLOOKUP($A47,'Occupancy Raw Data'!$B$8:$BE$45,'Occupancy Raw Data'!P$3,FALSE))/100</f>
        <v>0.56340217632689304</v>
      </c>
      <c r="K47" s="158">
        <f>(VLOOKUP($A47,'Occupancy Raw Data'!$B$8:$BE$45,'Occupancy Raw Data'!R$3,FALSE))/100</f>
        <v>0.52269915294565505</v>
      </c>
      <c r="M47" s="159">
        <f>VLOOKUP($A47,'ADR Raw Data'!$B$6:$BE$43,'ADR Raw Data'!G$1,FALSE)</f>
        <v>98.900051546391694</v>
      </c>
      <c r="N47" s="160">
        <f>VLOOKUP($A47,'ADR Raw Data'!$B$6:$BE$43,'ADR Raw Data'!H$1,FALSE)</f>
        <v>94.484480048367502</v>
      </c>
      <c r="O47" s="160">
        <f>VLOOKUP($A47,'ADR Raw Data'!$B$6:$BE$43,'ADR Raw Data'!I$1,FALSE)</f>
        <v>106.41848287112499</v>
      </c>
      <c r="P47" s="160">
        <f>VLOOKUP($A47,'ADR Raw Data'!$B$6:$BE$43,'ADR Raw Data'!J$1,FALSE)</f>
        <v>105.65514076359401</v>
      </c>
      <c r="Q47" s="160">
        <f>VLOOKUP($A47,'ADR Raw Data'!$B$6:$BE$43,'ADR Raw Data'!K$1,FALSE)</f>
        <v>102.98439859867599</v>
      </c>
      <c r="R47" s="161">
        <f>VLOOKUP($A47,'ADR Raw Data'!$B$6:$BE$43,'ADR Raw Data'!L$1,FALSE)</f>
        <v>102.33282406595301</v>
      </c>
      <c r="S47" s="160">
        <f>VLOOKUP($A47,'ADR Raw Data'!$B$6:$BE$43,'ADR Raw Data'!N$1,FALSE)</f>
        <v>114.43796900489301</v>
      </c>
      <c r="T47" s="160">
        <f>VLOOKUP($A47,'ADR Raw Data'!$B$6:$BE$43,'ADR Raw Data'!O$1,FALSE)</f>
        <v>115.752639206712</v>
      </c>
      <c r="U47" s="161">
        <f>VLOOKUP($A47,'ADR Raw Data'!$B$6:$BE$43,'ADR Raw Data'!P$1,FALSE)</f>
        <v>115.117327552227</v>
      </c>
      <c r="V47" s="162">
        <f>VLOOKUP($A47,'ADR Raw Data'!$B$6:$BE$43,'ADR Raw Data'!R$1,FALSE)</f>
        <v>106.269979363923</v>
      </c>
      <c r="X47" s="159">
        <f>VLOOKUP($A47,'RevPAR Raw Data'!$B$6:$BE$43,'RevPAR Raw Data'!G$1,FALSE)</f>
        <v>46.869355984898903</v>
      </c>
      <c r="Y47" s="160">
        <f>VLOOKUP($A47,'RevPAR Raw Data'!$B$6:$BE$43,'RevPAR Raw Data'!H$1,FALSE)</f>
        <v>34.705158783033497</v>
      </c>
      <c r="Z47" s="160">
        <f>VLOOKUP($A47,'RevPAR Raw Data'!$B$6:$BE$43,'RevPAR Raw Data'!I$1,FALSE)</f>
        <v>57.947617144126099</v>
      </c>
      <c r="AA47" s="160">
        <f>VLOOKUP($A47,'RevPAR Raw Data'!$B$6:$BE$43,'RevPAR Raw Data'!J$1,FALSE)</f>
        <v>60.840279813457599</v>
      </c>
      <c r="AB47" s="160">
        <f>VLOOKUP($A47,'RevPAR Raw Data'!$B$6:$BE$43,'RevPAR Raw Data'!K$1,FALSE)</f>
        <v>58.753479902287303</v>
      </c>
      <c r="AC47" s="161">
        <f>VLOOKUP($A47,'RevPAR Raw Data'!$B$6:$BE$43,'RevPAR Raw Data'!L$1,FALSE)</f>
        <v>51.823178325560697</v>
      </c>
      <c r="AD47" s="160">
        <f>VLOOKUP($A47,'RevPAR Raw Data'!$B$6:$BE$43,'RevPAR Raw Data'!N$1,FALSE)</f>
        <v>62.314434821230201</v>
      </c>
      <c r="AE47" s="160">
        <f>VLOOKUP($A47,'RevPAR Raw Data'!$B$6:$BE$43,'RevPAR Raw Data'!O$1,FALSE)</f>
        <v>67.400270930490706</v>
      </c>
      <c r="AF47" s="161">
        <f>VLOOKUP($A47,'RevPAR Raw Data'!$B$6:$BE$43,'RevPAR Raw Data'!P$1,FALSE)</f>
        <v>64.857352875860499</v>
      </c>
      <c r="AG47" s="162">
        <f>VLOOKUP($A47,'RevPAR Raw Data'!$B$6:$BE$43,'RevPAR Raw Data'!R$1,FALSE)</f>
        <v>55.547228197074901</v>
      </c>
    </row>
    <row r="48" spans="1:33" x14ac:dyDescent="0.25">
      <c r="A48" s="139" t="s">
        <v>14</v>
      </c>
      <c r="B48" s="127">
        <f>(VLOOKUP($A47,'Occupancy Raw Data'!$B$8:$BE$51,'Occupancy Raw Data'!T$3,FALSE))/100</f>
        <v>-7.835934317534439E-2</v>
      </c>
      <c r="C48" s="128">
        <f>(VLOOKUP($A47,'Occupancy Raw Data'!$B$8:$BE$51,'Occupancy Raw Data'!U$3,FALSE))/100</f>
        <v>-0.13625230959590801</v>
      </c>
      <c r="D48" s="128">
        <f>(VLOOKUP($A47,'Occupancy Raw Data'!$B$8:$BE$51,'Occupancy Raw Data'!V$3,FALSE))/100</f>
        <v>-0.13262626577089801</v>
      </c>
      <c r="E48" s="128">
        <f>(VLOOKUP($A47,'Occupancy Raw Data'!$B$8:$BE$51,'Occupancy Raw Data'!W$3,FALSE))/100</f>
        <v>-0.14118056557946701</v>
      </c>
      <c r="F48" s="128">
        <f>(VLOOKUP($A47,'Occupancy Raw Data'!$B$8:$BE$51,'Occupancy Raw Data'!X$3,FALSE))/100</f>
        <v>-0.12932058347602701</v>
      </c>
      <c r="G48" s="128">
        <f>(VLOOKUP($A47,'Occupancy Raw Data'!$B$8:$BE$51,'Occupancy Raw Data'!Y$3,FALSE))/100</f>
        <v>-0.124747766021556</v>
      </c>
      <c r="H48" s="129">
        <f>(VLOOKUP($A47,'Occupancy Raw Data'!$B$8:$BE$51,'Occupancy Raw Data'!AA$3,FALSE))/100</f>
        <v>-0.15351158735394099</v>
      </c>
      <c r="I48" s="129">
        <f>(VLOOKUP($A47,'Occupancy Raw Data'!$B$8:$BE$51,'Occupancy Raw Data'!AB$3,FALSE))/100</f>
        <v>-0.106557937488319</v>
      </c>
      <c r="J48" s="128">
        <f>(VLOOKUP($A47,'Occupancy Raw Data'!$B$8:$BE$51,'Occupancy Raw Data'!AC$3,FALSE))/100</f>
        <v>-0.12988159719866099</v>
      </c>
      <c r="K48" s="130">
        <f>(VLOOKUP($A47,'Occupancy Raw Data'!$B$8:$BE$51,'Occupancy Raw Data'!AE$3,FALSE))/100</f>
        <v>-0.12633524040851399</v>
      </c>
      <c r="M48" s="127">
        <f>(VLOOKUP($A47,'ADR Raw Data'!$B$6:$BE$49,'ADR Raw Data'!T$1,FALSE))/100</f>
        <v>-1.8473219501940299E-3</v>
      </c>
      <c r="N48" s="128">
        <f>(VLOOKUP($A47,'ADR Raw Data'!$B$6:$BE$49,'ADR Raw Data'!U$1,FALSE))/100</f>
        <v>-1.8498276826255201E-2</v>
      </c>
      <c r="O48" s="128">
        <f>(VLOOKUP($A47,'ADR Raw Data'!$B$6:$BE$49,'ADR Raw Data'!V$1,FALSE))/100</f>
        <v>-7.3417462267143093E-3</v>
      </c>
      <c r="P48" s="128">
        <f>(VLOOKUP($A47,'ADR Raw Data'!$B$6:$BE$49,'ADR Raw Data'!W$1,FALSE))/100</f>
        <v>-5.2219165363015199E-2</v>
      </c>
      <c r="Q48" s="128">
        <f>(VLOOKUP($A47,'ADR Raw Data'!$B$6:$BE$49,'ADR Raw Data'!X$1,FALSE))/100</f>
        <v>-4.2336791342552707E-2</v>
      </c>
      <c r="R48" s="128">
        <f>(VLOOKUP($A47,'ADR Raw Data'!$B$6:$BE$49,'ADR Raw Data'!Y$1,FALSE))/100</f>
        <v>-2.7426876771816402E-2</v>
      </c>
      <c r="S48" s="129">
        <f>(VLOOKUP($A47,'ADR Raw Data'!$B$6:$BE$49,'ADR Raw Data'!AA$1,FALSE))/100</f>
        <v>4.5734637501156701E-2</v>
      </c>
      <c r="T48" s="129">
        <f>(VLOOKUP($A47,'ADR Raw Data'!$B$6:$BE$49,'ADR Raw Data'!AB$1,FALSE))/100</f>
        <v>6.3382852689961203E-2</v>
      </c>
      <c r="U48" s="128">
        <f>(VLOOKUP($A47,'ADR Raw Data'!$B$6:$BE$49,'ADR Raw Data'!AC$1,FALSE))/100</f>
        <v>5.4755369105921006E-2</v>
      </c>
      <c r="V48" s="130">
        <f>(VLOOKUP($A47,'ADR Raw Data'!$B$6:$BE$49,'ADR Raw Data'!AE$1,FALSE))/100</f>
        <v>-1.5184179790293101E-3</v>
      </c>
      <c r="X48" s="127">
        <f>(VLOOKUP($A47,'RevPAR Raw Data'!$B$6:$BE$43,'RevPAR Raw Data'!T$1,FALSE))/100</f>
        <v>-8.0061910190887792E-2</v>
      </c>
      <c r="Y48" s="128">
        <f>(VLOOKUP($A47,'RevPAR Raw Data'!$B$6:$BE$43,'RevPAR Raw Data'!U$1,FALSE))/100</f>
        <v>-0.15223015348104099</v>
      </c>
      <c r="Z48" s="128">
        <f>(VLOOKUP($A47,'RevPAR Raw Data'!$B$6:$BE$43,'RevPAR Raw Data'!V$1,FALSE))/100</f>
        <v>-0.138994303611325</v>
      </c>
      <c r="AA48" s="128">
        <f>(VLOOKUP($A47,'RevPAR Raw Data'!$B$6:$BE$43,'RevPAR Raw Data'!W$1,FALSE))/100</f>
        <v>-0.186027399642444</v>
      </c>
      <c r="AB48" s="128">
        <f>(VLOOKUP($A47,'RevPAR Raw Data'!$B$6:$BE$43,'RevPAR Raw Data'!X$1,FALSE))/100</f>
        <v>-0.16618235625965799</v>
      </c>
      <c r="AC48" s="128">
        <f>(VLOOKUP($A47,'RevPAR Raw Data'!$B$6:$BE$43,'RevPAR Raw Data'!Y$1,FALSE))/100</f>
        <v>-0.14875320118714</v>
      </c>
      <c r="AD48" s="129">
        <f>(VLOOKUP($A47,'RevPAR Raw Data'!$B$6:$BE$43,'RevPAR Raw Data'!AA$1,FALSE))/100</f>
        <v>-0.11479774665264401</v>
      </c>
      <c r="AE48" s="129">
        <f>(VLOOKUP($A47,'RevPAR Raw Data'!$B$6:$BE$43,'RevPAR Raw Data'!AB$1,FALSE))/100</f>
        <v>-4.9929030853126506E-2</v>
      </c>
      <c r="AF48" s="128">
        <f>(VLOOKUP($A47,'RevPAR Raw Data'!$B$6:$BE$43,'RevPAR Raw Data'!AC$1,FALSE))/100</f>
        <v>-8.223794288742009E-2</v>
      </c>
      <c r="AG48" s="130">
        <f>(VLOOKUP($A47,'RevPAR Raw Data'!$B$6:$BE$43,'RevPAR Raw Data'!AE$1,FALSE))/100</f>
        <v>-0.127661828687122</v>
      </c>
    </row>
    <row r="49" spans="1:33" x14ac:dyDescent="0.25">
      <c r="A49" s="177"/>
      <c r="B49" s="155"/>
      <c r="C49" s="156"/>
      <c r="D49" s="156"/>
      <c r="E49" s="156"/>
      <c r="F49" s="156"/>
      <c r="G49" s="157"/>
      <c r="H49" s="137"/>
      <c r="I49" s="137"/>
      <c r="J49" s="157"/>
      <c r="K49" s="158"/>
      <c r="M49" s="159"/>
      <c r="N49" s="160"/>
      <c r="O49" s="160"/>
      <c r="P49" s="160"/>
      <c r="Q49" s="160"/>
      <c r="R49" s="161"/>
      <c r="S49" s="160"/>
      <c r="T49" s="160"/>
      <c r="U49" s="161"/>
      <c r="V49" s="162"/>
      <c r="X49" s="159"/>
      <c r="Y49" s="160"/>
      <c r="Z49" s="160"/>
      <c r="AA49" s="160"/>
      <c r="AB49" s="160"/>
      <c r="AC49" s="161"/>
      <c r="AD49" s="160"/>
      <c r="AE49" s="160"/>
      <c r="AF49" s="161"/>
      <c r="AG49" s="162"/>
    </row>
    <row r="50" spans="1:33" x14ac:dyDescent="0.25">
      <c r="A50" s="154" t="s">
        <v>31</v>
      </c>
      <c r="B50" s="155">
        <f>(VLOOKUP($A50,'Occupancy Raw Data'!$B$8:$BE$45,'Occupancy Raw Data'!G$3,FALSE))/100</f>
        <v>0.48114064985230598</v>
      </c>
      <c r="C50" s="156">
        <f>(VLOOKUP($A50,'Occupancy Raw Data'!$B$8:$BE$45,'Occupancy Raw Data'!H$3,FALSE))/100</f>
        <v>0.35048852533515101</v>
      </c>
      <c r="D50" s="156">
        <f>(VLOOKUP($A50,'Occupancy Raw Data'!$B$8:$BE$45,'Occupancy Raw Data'!I$3,FALSE))/100</f>
        <v>0.49522835719154701</v>
      </c>
      <c r="E50" s="156">
        <f>(VLOOKUP($A50,'Occupancy Raw Data'!$B$8:$BE$45,'Occupancy Raw Data'!J$3,FALSE))/100</f>
        <v>0.52329016132697104</v>
      </c>
      <c r="F50" s="156">
        <f>(VLOOKUP($A50,'Occupancy Raw Data'!$B$8:$BE$45,'Occupancy Raw Data'!K$3,FALSE))/100</f>
        <v>0.53487843671892699</v>
      </c>
      <c r="G50" s="157">
        <f>(VLOOKUP($A50,'Occupancy Raw Data'!$B$8:$BE$45,'Occupancy Raw Data'!L$3,FALSE))/100</f>
        <v>0.47700522608497997</v>
      </c>
      <c r="H50" s="137">
        <f>(VLOOKUP($A50,'Occupancy Raw Data'!$B$8:$BE$45,'Occupancy Raw Data'!N$3,FALSE))/100</f>
        <v>0.59384230856623399</v>
      </c>
      <c r="I50" s="137">
        <f>(VLOOKUP($A50,'Occupancy Raw Data'!$B$8:$BE$45,'Occupancy Raw Data'!O$3,FALSE))/100</f>
        <v>0.62190411270165802</v>
      </c>
      <c r="J50" s="157">
        <f>(VLOOKUP($A50,'Occupancy Raw Data'!$B$8:$BE$45,'Occupancy Raw Data'!P$3,FALSE))/100</f>
        <v>0.60787321063394595</v>
      </c>
      <c r="K50" s="158">
        <f>(VLOOKUP($A50,'Occupancy Raw Data'!$B$8:$BE$45,'Occupancy Raw Data'!R$3,FALSE))/100</f>
        <v>0.514396078813256</v>
      </c>
      <c r="M50" s="159">
        <f>VLOOKUP($A50,'ADR Raw Data'!$B$6:$BE$43,'ADR Raw Data'!G$1,FALSE)</f>
        <v>115.20388429752001</v>
      </c>
      <c r="N50" s="160">
        <f>VLOOKUP($A50,'ADR Raw Data'!$B$6:$BE$43,'ADR Raw Data'!H$1,FALSE)</f>
        <v>103.485004862236</v>
      </c>
      <c r="O50" s="160">
        <f>VLOOKUP($A50,'ADR Raw Data'!$B$6:$BE$43,'ADR Raw Data'!I$1,FALSE)</f>
        <v>103.403945859142</v>
      </c>
      <c r="P50" s="160">
        <f>VLOOKUP($A50,'ADR Raw Data'!$B$6:$BE$43,'ADR Raw Data'!J$1,FALSE)</f>
        <v>106.07480677377301</v>
      </c>
      <c r="Q50" s="160">
        <f>VLOOKUP($A50,'ADR Raw Data'!$B$6:$BE$43,'ADR Raw Data'!K$1,FALSE)</f>
        <v>107.230231520815</v>
      </c>
      <c r="R50" s="161">
        <f>VLOOKUP($A50,'ADR Raw Data'!$B$6:$BE$43,'ADR Raw Data'!L$1,FALSE)</f>
        <v>107.240412518458</v>
      </c>
      <c r="S50" s="160">
        <f>VLOOKUP($A50,'ADR Raw Data'!$B$6:$BE$43,'ADR Raw Data'!N$1,FALSE)</f>
        <v>128.197579873732</v>
      </c>
      <c r="T50" s="160">
        <f>VLOOKUP($A50,'ADR Raw Data'!$B$6:$BE$43,'ADR Raw Data'!O$1,FALSE)</f>
        <v>129.721406649616</v>
      </c>
      <c r="U50" s="161">
        <f>VLOOKUP($A50,'ADR Raw Data'!$B$6:$BE$43,'ADR Raw Data'!P$1,FALSE)</f>
        <v>128.97707971217599</v>
      </c>
      <c r="V50" s="162">
        <f>VLOOKUP($A50,'ADR Raw Data'!$B$6:$BE$43,'ADR Raw Data'!R$1,FALSE)</f>
        <v>114.57946961570001</v>
      </c>
      <c r="X50" s="159">
        <f>VLOOKUP($A50,'RevPAR Raw Data'!$B$6:$BE$43,'RevPAR Raw Data'!G$1,FALSE)</f>
        <v>55.429271756418899</v>
      </c>
      <c r="Y50" s="160">
        <f>VLOOKUP($A50,'RevPAR Raw Data'!$B$6:$BE$43,'RevPAR Raw Data'!H$1,FALSE)</f>
        <v>36.270306748466197</v>
      </c>
      <c r="Z50" s="160">
        <f>VLOOKUP($A50,'RevPAR Raw Data'!$B$6:$BE$43,'RevPAR Raw Data'!I$1,FALSE)</f>
        <v>51.208566234946602</v>
      </c>
      <c r="AA50" s="160">
        <f>VLOOKUP($A50,'RevPAR Raw Data'!$B$6:$BE$43,'RevPAR Raw Data'!J$1,FALSE)</f>
        <v>55.507902749375098</v>
      </c>
      <c r="AB50" s="160">
        <f>VLOOKUP($A50,'RevPAR Raw Data'!$B$6:$BE$43,'RevPAR Raw Data'!K$1,FALSE)</f>
        <v>57.355138604862503</v>
      </c>
      <c r="AC50" s="161">
        <f>VLOOKUP($A50,'RevPAR Raw Data'!$B$6:$BE$43,'RevPAR Raw Data'!L$1,FALSE)</f>
        <v>51.154237218813897</v>
      </c>
      <c r="AD50" s="160">
        <f>VLOOKUP($A50,'RevPAR Raw Data'!$B$6:$BE$43,'RevPAR Raw Data'!N$1,FALSE)</f>
        <v>76.1291467848216</v>
      </c>
      <c r="AE50" s="160">
        <f>VLOOKUP($A50,'RevPAR Raw Data'!$B$6:$BE$43,'RevPAR Raw Data'!O$1,FALSE)</f>
        <v>80.674276300840702</v>
      </c>
      <c r="AF50" s="161">
        <f>VLOOKUP($A50,'RevPAR Raw Data'!$B$6:$BE$43,'RevPAR Raw Data'!P$1,FALSE)</f>
        <v>78.401711542831094</v>
      </c>
      <c r="AG50" s="162">
        <f>VLOOKUP($A50,'RevPAR Raw Data'!$B$6:$BE$43,'RevPAR Raw Data'!R$1,FALSE)</f>
        <v>58.9392298828188</v>
      </c>
    </row>
    <row r="51" spans="1:33" x14ac:dyDescent="0.25">
      <c r="A51" s="139" t="s">
        <v>14</v>
      </c>
      <c r="B51" s="127">
        <f>(VLOOKUP($A50,'Occupancy Raw Data'!$B$8:$BE$51,'Occupancy Raw Data'!T$3,FALSE))/100</f>
        <v>8.9452306950258201E-2</v>
      </c>
      <c r="C51" s="128">
        <f>(VLOOKUP($A50,'Occupancy Raw Data'!$B$8:$BE$51,'Occupancy Raw Data'!U$3,FALSE))/100</f>
        <v>-5.1866992924226099E-2</v>
      </c>
      <c r="D51" s="128">
        <f>(VLOOKUP($A50,'Occupancy Raw Data'!$B$8:$BE$51,'Occupancy Raw Data'!V$3,FALSE))/100</f>
        <v>-4.7404117305809901E-2</v>
      </c>
      <c r="E51" s="128">
        <f>(VLOOKUP($A50,'Occupancy Raw Data'!$B$8:$BE$51,'Occupancy Raw Data'!W$3,FALSE))/100</f>
        <v>-4.2307022381797899E-2</v>
      </c>
      <c r="F51" s="128">
        <f>(VLOOKUP($A50,'Occupancy Raw Data'!$B$8:$BE$51,'Occupancy Raw Data'!X$3,FALSE))/100</f>
        <v>-2.4757567934197901E-2</v>
      </c>
      <c r="G51" s="128">
        <f>(VLOOKUP($A50,'Occupancy Raw Data'!$B$8:$BE$51,'Occupancy Raw Data'!Y$3,FALSE))/100</f>
        <v>-1.6903044112985099E-2</v>
      </c>
      <c r="H51" s="129">
        <f>(VLOOKUP($A50,'Occupancy Raw Data'!$B$8:$BE$51,'Occupancy Raw Data'!AA$3,FALSE))/100</f>
        <v>-3.1476725200573999E-2</v>
      </c>
      <c r="I51" s="129">
        <f>(VLOOKUP($A50,'Occupancy Raw Data'!$B$8:$BE$51,'Occupancy Raw Data'!AB$3,FALSE))/100</f>
        <v>2.3414545283595399E-2</v>
      </c>
      <c r="J51" s="128">
        <f>(VLOOKUP($A50,'Occupancy Raw Data'!$B$8:$BE$51,'Occupancy Raw Data'!AC$3,FALSE))/100</f>
        <v>-4.15398086255837E-3</v>
      </c>
      <c r="K51" s="130">
        <f>(VLOOKUP($A50,'Occupancy Raw Data'!$B$8:$BE$51,'Occupancy Raw Data'!AE$3,FALSE))/100</f>
        <v>-1.26351754546903E-2</v>
      </c>
      <c r="M51" s="127">
        <f>(VLOOKUP($A50,'ADR Raw Data'!$B$6:$BE$49,'ADR Raw Data'!T$1,FALSE))/100</f>
        <v>5.1246702489660095E-2</v>
      </c>
      <c r="N51" s="128">
        <f>(VLOOKUP($A50,'ADR Raw Data'!$B$6:$BE$49,'ADR Raw Data'!U$1,FALSE))/100</f>
        <v>2.8133322674338001E-2</v>
      </c>
      <c r="O51" s="128">
        <f>(VLOOKUP($A50,'ADR Raw Data'!$B$6:$BE$49,'ADR Raw Data'!V$1,FALSE))/100</f>
        <v>-4.1216868128912301E-2</v>
      </c>
      <c r="P51" s="128">
        <f>(VLOOKUP($A50,'ADR Raw Data'!$B$6:$BE$49,'ADR Raw Data'!W$1,FALSE))/100</f>
        <v>-4.5032774806688502E-3</v>
      </c>
      <c r="Q51" s="128">
        <f>(VLOOKUP($A50,'ADR Raw Data'!$B$6:$BE$49,'ADR Raw Data'!X$1,FALSE))/100</f>
        <v>1.11482535922083E-2</v>
      </c>
      <c r="R51" s="128">
        <f>(VLOOKUP($A50,'ADR Raw Data'!$B$6:$BE$49,'ADR Raw Data'!Y$1,FALSE))/100</f>
        <v>8.1784713213699095E-3</v>
      </c>
      <c r="S51" s="129">
        <f>(VLOOKUP($A50,'ADR Raw Data'!$B$6:$BE$49,'ADR Raw Data'!AA$1,FALSE))/100</f>
        <v>9.0336122295471295E-3</v>
      </c>
      <c r="T51" s="129">
        <f>(VLOOKUP($A50,'ADR Raw Data'!$B$6:$BE$49,'ADR Raw Data'!AB$1,FALSE))/100</f>
        <v>2.9565599929724899E-2</v>
      </c>
      <c r="U51" s="128">
        <f>(VLOOKUP($A50,'ADR Raw Data'!$B$6:$BE$49,'ADR Raw Data'!AC$1,FALSE))/100</f>
        <v>1.93768548245195E-2</v>
      </c>
      <c r="V51" s="130">
        <f>(VLOOKUP($A50,'ADR Raw Data'!$B$6:$BE$49,'ADR Raw Data'!AE$1,FALSE))/100</f>
        <v>1.2924133357865299E-2</v>
      </c>
      <c r="X51" s="127">
        <f>(VLOOKUP($A50,'RevPAR Raw Data'!$B$6:$BE$43,'RevPAR Raw Data'!T$1,FALSE))/100</f>
        <v>0.14528314520121199</v>
      </c>
      <c r="Y51" s="128">
        <f>(VLOOKUP($A50,'RevPAR Raw Data'!$B$6:$BE$43,'RevPAR Raw Data'!U$1,FALSE))/100</f>
        <v>-2.5192861097972998E-2</v>
      </c>
      <c r="Z51" s="128">
        <f>(VLOOKUP($A50,'RevPAR Raw Data'!$B$6:$BE$43,'RevPAR Raw Data'!V$1,FALSE))/100</f>
        <v>-8.6667136182961194E-2</v>
      </c>
      <c r="AA51" s="128">
        <f>(VLOOKUP($A50,'RevPAR Raw Data'!$B$6:$BE$43,'RevPAR Raw Data'!W$1,FALSE))/100</f>
        <v>-4.66197796013006E-2</v>
      </c>
      <c r="AB51" s="128">
        <f>(VLOOKUP($A50,'RevPAR Raw Data'!$B$6:$BE$43,'RevPAR Raw Data'!X$1,FALSE))/100</f>
        <v>-1.3885317987646299E-2</v>
      </c>
      <c r="AC51" s="128">
        <f>(VLOOKUP($A50,'RevPAR Raw Data'!$B$6:$BE$43,'RevPAR Raw Data'!Y$1,FALSE))/100</f>
        <v>-8.8628138531371501E-3</v>
      </c>
      <c r="AD51" s="129">
        <f>(VLOOKUP($A50,'RevPAR Raw Data'!$B$6:$BE$43,'RevPAR Raw Data'!AA$1,FALSE))/100</f>
        <v>-2.2727461500744898E-2</v>
      </c>
      <c r="AE51" s="129">
        <f>(VLOOKUP($A50,'RevPAR Raw Data'!$B$6:$BE$43,'RevPAR Raw Data'!AB$1,FALSE))/100</f>
        <v>5.3672410291711499E-2</v>
      </c>
      <c r="AF51" s="128">
        <f>(VLOOKUP($A50,'RevPAR Raw Data'!$B$6:$BE$43,'RevPAR Raw Data'!AC$1,FALSE))/100</f>
        <v>1.51423828778435E-2</v>
      </c>
      <c r="AG51" s="130">
        <f>(VLOOKUP($A50,'RevPAR Raw Data'!$B$6:$BE$43,'RevPAR Raw Data'!AE$1,FALSE))/100</f>
        <v>1.2565921059860699E-4</v>
      </c>
    </row>
    <row r="52" spans="1:33" x14ac:dyDescent="0.25">
      <c r="A52" s="178"/>
      <c r="B52" s="155"/>
      <c r="C52" s="156"/>
      <c r="D52" s="156"/>
      <c r="E52" s="156"/>
      <c r="F52" s="156"/>
      <c r="G52" s="157"/>
      <c r="H52" s="137"/>
      <c r="I52" s="137"/>
      <c r="J52" s="157"/>
      <c r="K52" s="158"/>
      <c r="M52" s="159"/>
      <c r="N52" s="160"/>
      <c r="O52" s="160"/>
      <c r="P52" s="160"/>
      <c r="Q52" s="160"/>
      <c r="R52" s="161"/>
      <c r="S52" s="160"/>
      <c r="T52" s="160"/>
      <c r="U52" s="161"/>
      <c r="V52" s="162"/>
      <c r="X52" s="159"/>
      <c r="Y52" s="160"/>
      <c r="Z52" s="160"/>
      <c r="AA52" s="160"/>
      <c r="AB52" s="160"/>
      <c r="AC52" s="161"/>
      <c r="AD52" s="160"/>
      <c r="AE52" s="160"/>
      <c r="AF52" s="161"/>
      <c r="AG52" s="162"/>
    </row>
    <row r="53" spans="1:33" x14ac:dyDescent="0.25">
      <c r="A53" s="154" t="s">
        <v>32</v>
      </c>
      <c r="B53" s="155">
        <f>(VLOOKUP($A53,'Occupancy Raw Data'!$B$8:$BE$45,'Occupancy Raw Data'!G$3,FALSE))/100</f>
        <v>0.44573643410852704</v>
      </c>
      <c r="C53" s="156">
        <f>(VLOOKUP($A53,'Occupancy Raw Data'!$B$8:$BE$45,'Occupancy Raw Data'!H$3,FALSE))/100</f>
        <v>0.38242894056847498</v>
      </c>
      <c r="D53" s="156">
        <f>(VLOOKUP($A53,'Occupancy Raw Data'!$B$8:$BE$45,'Occupancy Raw Data'!I$3,FALSE))/100</f>
        <v>0.51098191214470201</v>
      </c>
      <c r="E53" s="156">
        <f>(VLOOKUP($A53,'Occupancy Raw Data'!$B$8:$BE$45,'Occupancy Raw Data'!J$3,FALSE))/100</f>
        <v>0.53746770025839696</v>
      </c>
      <c r="F53" s="156">
        <f>(VLOOKUP($A53,'Occupancy Raw Data'!$B$8:$BE$45,'Occupancy Raw Data'!K$3,FALSE))/100</f>
        <v>0.516795865633074</v>
      </c>
      <c r="G53" s="157">
        <f>(VLOOKUP($A53,'Occupancy Raw Data'!$B$8:$BE$45,'Occupancy Raw Data'!L$3,FALSE))/100</f>
        <v>0.47868217054263501</v>
      </c>
      <c r="H53" s="137">
        <f>(VLOOKUP($A53,'Occupancy Raw Data'!$B$8:$BE$45,'Occupancy Raw Data'!N$3,FALSE))/100</f>
        <v>0.48255813953488302</v>
      </c>
      <c r="I53" s="137">
        <f>(VLOOKUP($A53,'Occupancy Raw Data'!$B$8:$BE$45,'Occupancy Raw Data'!O$3,FALSE))/100</f>
        <v>0.47997416020671801</v>
      </c>
      <c r="J53" s="157">
        <f>(VLOOKUP($A53,'Occupancy Raw Data'!$B$8:$BE$45,'Occupancy Raw Data'!P$3,FALSE))/100</f>
        <v>0.48126614987080102</v>
      </c>
      <c r="K53" s="158">
        <f>(VLOOKUP($A53,'Occupancy Raw Data'!$B$8:$BE$45,'Occupancy Raw Data'!R$3,FALSE))/100</f>
        <v>0.47942045035068198</v>
      </c>
      <c r="M53" s="159">
        <f>VLOOKUP($A53,'ADR Raw Data'!$B$6:$BE$43,'ADR Raw Data'!G$1,FALSE)</f>
        <v>89.002971014492701</v>
      </c>
      <c r="N53" s="160">
        <f>VLOOKUP($A53,'ADR Raw Data'!$B$6:$BE$43,'ADR Raw Data'!H$1,FALSE)</f>
        <v>83.574459459459405</v>
      </c>
      <c r="O53" s="160">
        <f>VLOOKUP($A53,'ADR Raw Data'!$B$6:$BE$43,'ADR Raw Data'!I$1,FALSE)</f>
        <v>89.549557522123806</v>
      </c>
      <c r="P53" s="160">
        <f>VLOOKUP($A53,'ADR Raw Data'!$B$6:$BE$43,'ADR Raw Data'!J$1,FALSE)</f>
        <v>89.0493389423076</v>
      </c>
      <c r="Q53" s="160">
        <f>VLOOKUP($A53,'ADR Raw Data'!$B$6:$BE$43,'ADR Raw Data'!K$1,FALSE)</f>
        <v>86.451412500000004</v>
      </c>
      <c r="R53" s="161">
        <f>VLOOKUP($A53,'ADR Raw Data'!$B$6:$BE$43,'ADR Raw Data'!L$1,FALSE)</f>
        <v>87.711743589743506</v>
      </c>
      <c r="S53" s="160">
        <f>VLOOKUP($A53,'ADR Raw Data'!$B$6:$BE$43,'ADR Raw Data'!N$1,FALSE)</f>
        <v>91.353989290495306</v>
      </c>
      <c r="T53" s="160">
        <f>VLOOKUP($A53,'ADR Raw Data'!$B$6:$BE$43,'ADR Raw Data'!O$1,FALSE)</f>
        <v>90.953768506056505</v>
      </c>
      <c r="U53" s="161">
        <f>VLOOKUP($A53,'ADR Raw Data'!$B$6:$BE$43,'ADR Raw Data'!P$1,FALSE)</f>
        <v>91.154416107382502</v>
      </c>
      <c r="V53" s="162">
        <f>VLOOKUP($A53,'ADR Raw Data'!$B$6:$BE$43,'ADR Raw Data'!R$1,FALSE)</f>
        <v>88.699151106833398</v>
      </c>
      <c r="X53" s="159">
        <f>VLOOKUP($A53,'RevPAR Raw Data'!$B$6:$BE$43,'RevPAR Raw Data'!G$1,FALSE)</f>
        <v>39.671866925064499</v>
      </c>
      <c r="Y53" s="160">
        <f>VLOOKUP($A53,'RevPAR Raw Data'!$B$6:$BE$43,'RevPAR Raw Data'!H$1,FALSE)</f>
        <v>31.961291989664002</v>
      </c>
      <c r="Z53" s="160">
        <f>VLOOKUP($A53,'RevPAR Raw Data'!$B$6:$BE$43,'RevPAR Raw Data'!I$1,FALSE)</f>
        <v>45.758204134366899</v>
      </c>
      <c r="AA53" s="160">
        <f>VLOOKUP($A53,'RevPAR Raw Data'!$B$6:$BE$43,'RevPAR Raw Data'!J$1,FALSE)</f>
        <v>47.861143410852698</v>
      </c>
      <c r="AB53" s="160">
        <f>VLOOKUP($A53,'RevPAR Raw Data'!$B$6:$BE$43,'RevPAR Raw Data'!K$1,FALSE)</f>
        <v>44.677732558139503</v>
      </c>
      <c r="AC53" s="161">
        <f>VLOOKUP($A53,'RevPAR Raw Data'!$B$6:$BE$43,'RevPAR Raw Data'!L$1,FALSE)</f>
        <v>41.986047803617502</v>
      </c>
      <c r="AD53" s="160">
        <f>VLOOKUP($A53,'RevPAR Raw Data'!$B$6:$BE$43,'RevPAR Raw Data'!N$1,FALSE)</f>
        <v>44.083611111111097</v>
      </c>
      <c r="AE53" s="160">
        <f>VLOOKUP($A53,'RevPAR Raw Data'!$B$6:$BE$43,'RevPAR Raw Data'!O$1,FALSE)</f>
        <v>43.655458656330701</v>
      </c>
      <c r="AF53" s="161">
        <f>VLOOKUP($A53,'RevPAR Raw Data'!$B$6:$BE$43,'RevPAR Raw Data'!P$1,FALSE)</f>
        <v>43.869534883720902</v>
      </c>
      <c r="AG53" s="162">
        <f>VLOOKUP($A53,'RevPAR Raw Data'!$B$6:$BE$43,'RevPAR Raw Data'!R$1,FALSE)</f>
        <v>42.524186969361303</v>
      </c>
    </row>
    <row r="54" spans="1:33" x14ac:dyDescent="0.25">
      <c r="A54" s="139" t="s">
        <v>14</v>
      </c>
      <c r="B54" s="127">
        <f>(VLOOKUP($A53,'Occupancy Raw Data'!$B$8:$BE$51,'Occupancy Raw Data'!T$3,FALSE))/100</f>
        <v>-2.9535864978902898E-2</v>
      </c>
      <c r="C54" s="128">
        <f>(VLOOKUP($A53,'Occupancy Raw Data'!$B$8:$BE$51,'Occupancy Raw Data'!U$3,FALSE))/100</f>
        <v>-8.3752093802344999E-3</v>
      </c>
      <c r="D54" s="128">
        <f>(VLOOKUP($A53,'Occupancy Raw Data'!$B$8:$BE$51,'Occupancy Raw Data'!V$3,FALSE))/100</f>
        <v>-3.4188034188034101E-2</v>
      </c>
      <c r="E54" s="128">
        <f>(VLOOKUP($A53,'Occupancy Raw Data'!$B$8:$BE$51,'Occupancy Raw Data'!W$3,FALSE))/100</f>
        <v>-5.9737156511350002E-3</v>
      </c>
      <c r="F54" s="128">
        <f>(VLOOKUP($A53,'Occupancy Raw Data'!$B$8:$BE$51,'Occupancy Raw Data'!X$3,FALSE))/100</f>
        <v>6.2893081761006197E-3</v>
      </c>
      <c r="G54" s="128">
        <f>(VLOOKUP($A53,'Occupancy Raw Data'!$B$8:$BE$51,'Occupancy Raw Data'!Y$3,FALSE))/100</f>
        <v>-1.4365522745410999E-2</v>
      </c>
      <c r="H54" s="129">
        <f>(VLOOKUP($A53,'Occupancy Raw Data'!$B$8:$BE$51,'Occupancy Raw Data'!AA$3,FALSE))/100</f>
        <v>-0.14334862385321101</v>
      </c>
      <c r="I54" s="129">
        <f>(VLOOKUP($A53,'Occupancy Raw Data'!$B$8:$BE$51,'Occupancy Raw Data'!AB$3,FALSE))/100</f>
        <v>-4.1290322580645099E-2</v>
      </c>
      <c r="J54" s="128">
        <f>(VLOOKUP($A53,'Occupancy Raw Data'!$B$8:$BE$51,'Occupancy Raw Data'!AC$3,FALSE))/100</f>
        <v>-9.5324833029751005E-2</v>
      </c>
      <c r="K54" s="130">
        <f>(VLOOKUP($A53,'Occupancy Raw Data'!$B$8:$BE$51,'Occupancy Raw Data'!AE$3,FALSE))/100</f>
        <v>-3.9030706622271504E-2</v>
      </c>
      <c r="M54" s="127">
        <f>(VLOOKUP($A53,'ADR Raw Data'!$B$6:$BE$49,'ADR Raw Data'!T$1,FALSE))/100</f>
        <v>1.58721190916443E-2</v>
      </c>
      <c r="N54" s="128">
        <f>(VLOOKUP($A53,'ADR Raw Data'!$B$6:$BE$49,'ADR Raw Data'!U$1,FALSE))/100</f>
        <v>-1.37242905209333E-2</v>
      </c>
      <c r="O54" s="128">
        <f>(VLOOKUP($A53,'ADR Raw Data'!$B$6:$BE$49,'ADR Raw Data'!V$1,FALSE))/100</f>
        <v>-4.2688644769012303E-2</v>
      </c>
      <c r="P54" s="128">
        <f>(VLOOKUP($A53,'ADR Raw Data'!$B$6:$BE$49,'ADR Raw Data'!W$1,FALSE))/100</f>
        <v>-2.8571151403159498E-2</v>
      </c>
      <c r="Q54" s="128">
        <f>(VLOOKUP($A53,'ADR Raw Data'!$B$6:$BE$49,'ADR Raw Data'!X$1,FALSE))/100</f>
        <v>-5.2727241512480198E-2</v>
      </c>
      <c r="R54" s="128">
        <f>(VLOOKUP($A53,'ADR Raw Data'!$B$6:$BE$49,'ADR Raw Data'!Y$1,FALSE))/100</f>
        <v>-2.6757307018041999E-2</v>
      </c>
      <c r="S54" s="129">
        <f>(VLOOKUP($A53,'ADR Raw Data'!$B$6:$BE$49,'ADR Raw Data'!AA$1,FALSE))/100</f>
        <v>-1.66625438114467E-2</v>
      </c>
      <c r="T54" s="129">
        <f>(VLOOKUP($A53,'ADR Raw Data'!$B$6:$BE$49,'ADR Raw Data'!AB$1,FALSE))/100</f>
        <v>-4.6223600655580302E-3</v>
      </c>
      <c r="U54" s="128">
        <f>(VLOOKUP($A53,'ADR Raw Data'!$B$6:$BE$49,'ADR Raw Data'!AC$1,FALSE))/100</f>
        <v>-1.11686744523747E-2</v>
      </c>
      <c r="V54" s="130">
        <f>(VLOOKUP($A53,'ADR Raw Data'!$B$6:$BE$49,'ADR Raw Data'!AE$1,FALSE))/100</f>
        <v>-2.2610102277099097E-2</v>
      </c>
      <c r="X54" s="127">
        <f>(VLOOKUP($A53,'RevPAR Raw Data'!$B$6:$BE$43,'RevPAR Raw Data'!T$1,FALSE))/100</f>
        <v>-1.4132542653678399E-2</v>
      </c>
      <c r="Y54" s="128">
        <f>(VLOOKUP($A53,'RevPAR Raw Data'!$B$6:$BE$43,'RevPAR Raw Data'!U$1,FALSE))/100</f>
        <v>-2.19845560944598E-2</v>
      </c>
      <c r="Z54" s="128">
        <f>(VLOOKUP($A53,'RevPAR Raw Data'!$B$6:$BE$43,'RevPAR Raw Data'!V$1,FALSE))/100</f>
        <v>-7.5417238110242604E-2</v>
      </c>
      <c r="AA54" s="128">
        <f>(VLOOKUP($A53,'RevPAR Raw Data'!$B$6:$BE$43,'RevPAR Raw Data'!W$1,FALSE))/100</f>
        <v>-3.4374191119986498E-2</v>
      </c>
      <c r="AB54" s="128">
        <f>(VLOOKUP($A53,'RevPAR Raw Data'!$B$6:$BE$43,'RevPAR Raw Data'!X$1,FALSE))/100</f>
        <v>-4.6769551207527203E-2</v>
      </c>
      <c r="AC54" s="128">
        <f>(VLOOKUP($A53,'RevPAR Raw Data'!$B$6:$BE$43,'RevPAR Raw Data'!Y$1,FALSE))/100</f>
        <v>-4.0738447060879299E-2</v>
      </c>
      <c r="AD54" s="129">
        <f>(VLOOKUP($A53,'RevPAR Raw Data'!$B$6:$BE$43,'RevPAR Raw Data'!AA$1,FALSE))/100</f>
        <v>-0.157622614939393</v>
      </c>
      <c r="AE54" s="129">
        <f>(VLOOKUP($A53,'RevPAR Raw Data'!$B$6:$BE$43,'RevPAR Raw Data'!AB$1,FALSE))/100</f>
        <v>-4.5721823908012403E-2</v>
      </c>
      <c r="AF54" s="128">
        <f>(VLOOKUP($A53,'RevPAR Raw Data'!$B$6:$BE$43,'RevPAR Raw Data'!AC$1,FALSE))/100</f>
        <v>-0.105428855454789</v>
      </c>
      <c r="AG54" s="130">
        <f>(VLOOKUP($A53,'RevPAR Raw Data'!$B$6:$BE$43,'RevPAR Raw Data'!AE$1,FALSE))/100</f>
        <v>-6.0758320630693599E-2</v>
      </c>
    </row>
    <row r="55" spans="1:33" x14ac:dyDescent="0.25">
      <c r="A55" s="177"/>
      <c r="B55" s="155"/>
      <c r="C55" s="156"/>
      <c r="D55" s="156"/>
      <c r="E55" s="156"/>
      <c r="F55" s="156"/>
      <c r="G55" s="157"/>
      <c r="H55" s="137"/>
      <c r="I55" s="137"/>
      <c r="J55" s="157"/>
      <c r="K55" s="158"/>
      <c r="M55" s="159"/>
      <c r="N55" s="160"/>
      <c r="O55" s="160"/>
      <c r="P55" s="160"/>
      <c r="Q55" s="160"/>
      <c r="R55" s="161"/>
      <c r="S55" s="160"/>
      <c r="T55" s="160"/>
      <c r="U55" s="161"/>
      <c r="V55" s="162"/>
      <c r="X55" s="159"/>
      <c r="Y55" s="160"/>
      <c r="Z55" s="160"/>
      <c r="AA55" s="160"/>
      <c r="AB55" s="160"/>
      <c r="AC55" s="161"/>
      <c r="AD55" s="160"/>
      <c r="AE55" s="160"/>
      <c r="AF55" s="161"/>
      <c r="AG55" s="162"/>
    </row>
    <row r="56" spans="1:33" x14ac:dyDescent="0.25">
      <c r="A56" s="154" t="s">
        <v>33</v>
      </c>
      <c r="B56" s="155">
        <f>(VLOOKUP($A56,'Occupancy Raw Data'!$B$8:$BE$45,'Occupancy Raw Data'!G$3,FALSE))/100</f>
        <v>0.49883800410116103</v>
      </c>
      <c r="C56" s="156">
        <f>(VLOOKUP($A56,'Occupancy Raw Data'!$B$8:$BE$45,'Occupancy Raw Data'!H$3,FALSE))/100</f>
        <v>0.365823650034176</v>
      </c>
      <c r="D56" s="156">
        <f>(VLOOKUP($A56,'Occupancy Raw Data'!$B$8:$BE$45,'Occupancy Raw Data'!I$3,FALSE))/100</f>
        <v>0.52002734107997195</v>
      </c>
      <c r="E56" s="156">
        <f>(VLOOKUP($A56,'Occupancy Raw Data'!$B$8:$BE$45,'Occupancy Raw Data'!J$3,FALSE))/100</f>
        <v>0.57211209842788702</v>
      </c>
      <c r="F56" s="156">
        <f>(VLOOKUP($A56,'Occupancy Raw Data'!$B$8:$BE$45,'Occupancy Raw Data'!K$3,FALSE))/100</f>
        <v>0.58824333561175601</v>
      </c>
      <c r="G56" s="156">
        <f>(VLOOKUP($A56,'Occupancy Raw Data'!$B$8:$BE$45,'Occupancy Raw Data'!L$3,FALSE))/100</f>
        <v>0.50900888585099102</v>
      </c>
      <c r="H56" s="137">
        <f>(VLOOKUP($A56,'Occupancy Raw Data'!$B$8:$BE$45,'Occupancy Raw Data'!N$3,FALSE))/100</f>
        <v>0.58332194121667802</v>
      </c>
      <c r="I56" s="137">
        <f>(VLOOKUP($A56,'Occupancy Raw Data'!$B$8:$BE$45,'Occupancy Raw Data'!O$3,FALSE))/100</f>
        <v>0.62911825017088097</v>
      </c>
      <c r="J56" s="156">
        <f>(VLOOKUP($A56,'Occupancy Raw Data'!$B$8:$BE$45,'Occupancy Raw Data'!P$3,FALSE))/100</f>
        <v>0.60622009569377899</v>
      </c>
      <c r="K56" s="179">
        <f>(VLOOKUP($A56,'Occupancy Raw Data'!$B$8:$BE$45,'Occupancy Raw Data'!R$3,FALSE))/100</f>
        <v>0.53678351723464501</v>
      </c>
      <c r="M56" s="159">
        <f>VLOOKUP($A56,'ADR Raw Data'!$B$6:$BE$43,'ADR Raw Data'!G$1,FALSE)</f>
        <v>144.90222800767299</v>
      </c>
      <c r="N56" s="160">
        <f>VLOOKUP($A56,'ADR Raw Data'!$B$6:$BE$43,'ADR Raw Data'!H$1,FALSE)</f>
        <v>103.338796711509</v>
      </c>
      <c r="O56" s="160">
        <f>VLOOKUP($A56,'ADR Raw Data'!$B$6:$BE$43,'ADR Raw Data'!I$1,FALSE)</f>
        <v>106.851156677181</v>
      </c>
      <c r="P56" s="160">
        <f>VLOOKUP($A56,'ADR Raw Data'!$B$6:$BE$43,'ADR Raw Data'!J$1,FALSE)</f>
        <v>111.106750298685</v>
      </c>
      <c r="Q56" s="160">
        <f>VLOOKUP($A56,'ADR Raw Data'!$B$6:$BE$43,'ADR Raw Data'!K$1,FALSE)</f>
        <v>112.829435277713</v>
      </c>
      <c r="R56" s="161">
        <f>VLOOKUP($A56,'ADR Raw Data'!$B$6:$BE$43,'ADR Raw Data'!L$1,FALSE)</f>
        <v>116.142851157544</v>
      </c>
      <c r="S56" s="160">
        <f>VLOOKUP($A56,'ADR Raw Data'!$B$6:$BE$43,'ADR Raw Data'!N$1,FALSE)</f>
        <v>136.65784626201</v>
      </c>
      <c r="T56" s="160">
        <f>VLOOKUP($A56,'ADR Raw Data'!$B$6:$BE$43,'ADR Raw Data'!O$1,FALSE)</f>
        <v>141.421805736636</v>
      </c>
      <c r="U56" s="161">
        <f>VLOOKUP($A56,'ADR Raw Data'!$B$6:$BE$43,'ADR Raw Data'!P$1,FALSE)</f>
        <v>139.12979817341301</v>
      </c>
      <c r="V56" s="162">
        <f>VLOOKUP($A56,'ADR Raw Data'!$B$6:$BE$43,'ADR Raw Data'!R$1,FALSE)</f>
        <v>123.56012660991</v>
      </c>
      <c r="X56" s="159">
        <f>VLOOKUP($A56,'RevPAR Raw Data'!$B$6:$BE$43,'RevPAR Raw Data'!G$1,FALSE)</f>
        <v>72.282738209159206</v>
      </c>
      <c r="Y56" s="160">
        <f>VLOOKUP($A56,'RevPAR Raw Data'!$B$6:$BE$43,'RevPAR Raw Data'!H$1,FALSE)</f>
        <v>37.803775803144198</v>
      </c>
      <c r="Z56" s="160">
        <f>VLOOKUP($A56,'RevPAR Raw Data'!$B$6:$BE$43,'RevPAR Raw Data'!I$1,FALSE)</f>
        <v>55.565522898154398</v>
      </c>
      <c r="AA56" s="160">
        <f>VLOOKUP($A56,'RevPAR Raw Data'!$B$6:$BE$43,'RevPAR Raw Data'!J$1,FALSE)</f>
        <v>63.565516062884399</v>
      </c>
      <c r="AB56" s="160">
        <f>VLOOKUP($A56,'RevPAR Raw Data'!$B$6:$BE$43,'RevPAR Raw Data'!K$1,FALSE)</f>
        <v>66.3711633629528</v>
      </c>
      <c r="AC56" s="161">
        <f>VLOOKUP($A56,'RevPAR Raw Data'!$B$6:$BE$43,'RevPAR Raw Data'!L$1,FALSE)</f>
        <v>59.117743267259002</v>
      </c>
      <c r="AD56" s="160">
        <f>VLOOKUP($A56,'RevPAR Raw Data'!$B$6:$BE$43,'RevPAR Raw Data'!N$1,FALSE)</f>
        <v>79.715520164046396</v>
      </c>
      <c r="AE56" s="160">
        <f>VLOOKUP($A56,'RevPAR Raw Data'!$B$6:$BE$43,'RevPAR Raw Data'!O$1,FALSE)</f>
        <v>88.9710389610389</v>
      </c>
      <c r="AF56" s="161">
        <f>VLOOKUP($A56,'RevPAR Raw Data'!$B$6:$BE$43,'RevPAR Raw Data'!P$1,FALSE)</f>
        <v>84.343279562542705</v>
      </c>
      <c r="AG56" s="162">
        <f>VLOOKUP($A56,'RevPAR Raw Data'!$B$6:$BE$43,'RevPAR Raw Data'!R$1,FALSE)</f>
        <v>66.325039351625804</v>
      </c>
    </row>
    <row r="57" spans="1:33" ht="15.5" thickBot="1" x14ac:dyDescent="0.3">
      <c r="A57" s="143" t="s">
        <v>14</v>
      </c>
      <c r="B57" s="133">
        <f>(VLOOKUP($A56,'Occupancy Raw Data'!$B$8:$BE$51,'Occupancy Raw Data'!T$3,FALSE))/100</f>
        <v>-2.6123514894105401E-2</v>
      </c>
      <c r="C57" s="134">
        <f>(VLOOKUP($A56,'Occupancy Raw Data'!$B$8:$BE$51,'Occupancy Raw Data'!U$3,FALSE))/100</f>
        <v>-9.448214383175349E-2</v>
      </c>
      <c r="D57" s="134">
        <f>(VLOOKUP($A56,'Occupancy Raw Data'!$B$8:$BE$51,'Occupancy Raw Data'!V$3,FALSE))/100</f>
        <v>-2.2850750597301399E-2</v>
      </c>
      <c r="E57" s="134">
        <f>(VLOOKUP($A56,'Occupancy Raw Data'!$B$8:$BE$51,'Occupancy Raw Data'!W$3,FALSE))/100</f>
        <v>4.14086687306501E-3</v>
      </c>
      <c r="F57" s="134">
        <f>(VLOOKUP($A56,'Occupancy Raw Data'!$B$8:$BE$51,'Occupancy Raw Data'!X$3,FALSE))/100</f>
        <v>5.3893051367472904E-2</v>
      </c>
      <c r="G57" s="134">
        <f>(VLOOKUP($A56,'Occupancy Raw Data'!$B$8:$BE$51,'Occupancy Raw Data'!Y$3,FALSE))/100</f>
        <v>-1.21381561117276E-2</v>
      </c>
      <c r="H57" s="135">
        <f>(VLOOKUP($A56,'Occupancy Raw Data'!$B$8:$BE$51,'Occupancy Raw Data'!AA$3,FALSE))/100</f>
        <v>9.9536801384505699E-3</v>
      </c>
      <c r="I57" s="135">
        <f>(VLOOKUP($A56,'Occupancy Raw Data'!$B$8:$BE$51,'Occupancy Raw Data'!AB$3,FALSE))/100</f>
        <v>8.2180107968696597E-2</v>
      </c>
      <c r="J57" s="134">
        <f>(VLOOKUP($A56,'Occupancy Raw Data'!$B$8:$BE$51,'Occupancy Raw Data'!AC$3,FALSE))/100</f>
        <v>4.6184384929065604E-2</v>
      </c>
      <c r="K57" s="136">
        <f>(VLOOKUP($A56,'Occupancy Raw Data'!$B$8:$BE$51,'Occupancy Raw Data'!AE$3,FALSE))/100</f>
        <v>5.9573563788340202E-3</v>
      </c>
      <c r="M57" s="133">
        <f>(VLOOKUP($A56,'ADR Raw Data'!$B$6:$BE$49,'ADR Raw Data'!T$1,FALSE))/100</f>
        <v>5.4102242640155701E-2</v>
      </c>
      <c r="N57" s="134">
        <f>(VLOOKUP($A56,'ADR Raw Data'!$B$6:$BE$49,'ADR Raw Data'!U$1,FALSE))/100</f>
        <v>-4.9318467285558096E-2</v>
      </c>
      <c r="O57" s="134">
        <f>(VLOOKUP($A56,'ADR Raw Data'!$B$6:$BE$49,'ADR Raw Data'!V$1,FALSE))/100</f>
        <v>-5.0562827425299099E-2</v>
      </c>
      <c r="P57" s="134">
        <f>(VLOOKUP($A56,'ADR Raw Data'!$B$6:$BE$49,'ADR Raw Data'!W$1,FALSE))/100</f>
        <v>-3.4195114620921799E-2</v>
      </c>
      <c r="Q57" s="134">
        <f>(VLOOKUP($A56,'ADR Raw Data'!$B$6:$BE$49,'ADR Raw Data'!X$1,FALSE))/100</f>
        <v>-1.1412262758673899E-2</v>
      </c>
      <c r="R57" s="134">
        <f>(VLOOKUP($A56,'ADR Raw Data'!$B$6:$BE$49,'ADR Raw Data'!Y$1,FALSE))/100</f>
        <v>-1.39970328489458E-2</v>
      </c>
      <c r="S57" s="135">
        <f>(VLOOKUP($A56,'ADR Raw Data'!$B$6:$BE$49,'ADR Raw Data'!AA$1,FALSE))/100</f>
        <v>7.5604567825619903E-2</v>
      </c>
      <c r="T57" s="135">
        <f>(VLOOKUP($A56,'ADR Raw Data'!$B$6:$BE$49,'ADR Raw Data'!AB$1,FALSE))/100</f>
        <v>6.2887615573236508E-2</v>
      </c>
      <c r="U57" s="134">
        <f>(VLOOKUP($A56,'ADR Raw Data'!$B$6:$BE$49,'ADR Raw Data'!AC$1,FALSE))/100</f>
        <v>6.9710864977293896E-2</v>
      </c>
      <c r="V57" s="136">
        <f>(VLOOKUP($A56,'ADR Raw Data'!$B$6:$BE$49,'ADR Raw Data'!AE$1,FALSE))/100</f>
        <v>1.61279222874821E-2</v>
      </c>
      <c r="X57" s="133">
        <f>(VLOOKUP($A56,'RevPAR Raw Data'!$B$6:$BE$43,'RevPAR Raw Data'!T$1,FALSE))/100</f>
        <v>2.65653870046356E-2</v>
      </c>
      <c r="Y57" s="134">
        <f>(VLOOKUP($A56,'RevPAR Raw Data'!$B$6:$BE$43,'RevPAR Raw Data'!U$1,FALSE))/100</f>
        <v>-0.13914089659767601</v>
      </c>
      <c r="Z57" s="134">
        <f>(VLOOKUP($A56,'RevPAR Raw Data'!$B$6:$BE$43,'RevPAR Raw Data'!V$1,FALSE))/100</f>
        <v>-7.22581794636106E-2</v>
      </c>
      <c r="AA57" s="134">
        <f>(VLOOKUP($A56,'RevPAR Raw Data'!$B$6:$BE$43,'RevPAR Raw Data'!W$1,FALSE))/100</f>
        <v>-3.0195845165211201E-2</v>
      </c>
      <c r="AB57" s="134">
        <f>(VLOOKUP($A56,'RevPAR Raw Data'!$B$6:$BE$43,'RevPAR Raw Data'!X$1,FALSE))/100</f>
        <v>4.1865746945726701E-2</v>
      </c>
      <c r="AC57" s="134">
        <f>(VLOOKUP($A56,'RevPAR Raw Data'!$B$6:$BE$43,'RevPAR Raw Data'!Y$1,FALSE))/100</f>
        <v>-2.5965290790852E-2</v>
      </c>
      <c r="AD57" s="135">
        <f>(VLOOKUP($A56,'RevPAR Raw Data'!$B$6:$BE$43,'RevPAR Raw Data'!AA$1,FALSE))/100</f>
        <v>8.6310791649212501E-2</v>
      </c>
      <c r="AE57" s="135">
        <f>(VLOOKUP($A56,'RevPAR Raw Data'!$B$6:$BE$43,'RevPAR Raw Data'!AB$1,FALSE))/100</f>
        <v>0.15023583457963499</v>
      </c>
      <c r="AF57" s="134">
        <f>(VLOOKUP($A56,'RevPAR Raw Data'!$B$6:$BE$43,'RevPAR Raw Data'!AC$1,FALSE))/100</f>
        <v>0.11911480332820901</v>
      </c>
      <c r="AG57" s="136">
        <f>(VLOOKUP($A56,'RevPAR Raw Data'!$B$6:$BE$43,'RevPAR Raw Data'!AE$1,FALSE))/100</f>
        <v>2.2181358447032798E-2</v>
      </c>
    </row>
    <row r="58" spans="1:33" x14ac:dyDescent="0.25">
      <c r="A58" s="192"/>
      <c r="B58" s="168"/>
      <c r="C58" s="169"/>
      <c r="D58" s="169"/>
      <c r="E58" s="169"/>
      <c r="F58" s="169"/>
      <c r="G58" s="170"/>
      <c r="H58" s="169"/>
      <c r="I58" s="169"/>
      <c r="J58" s="170"/>
      <c r="K58" s="171"/>
      <c r="M58" s="168"/>
      <c r="N58" s="169"/>
      <c r="O58" s="169"/>
      <c r="P58" s="169"/>
      <c r="Q58" s="169"/>
      <c r="R58" s="170"/>
      <c r="S58" s="169"/>
      <c r="T58" s="169"/>
      <c r="U58" s="170"/>
      <c r="V58" s="171"/>
      <c r="X58" s="168"/>
      <c r="Y58" s="169"/>
      <c r="Z58" s="169"/>
      <c r="AA58" s="169"/>
      <c r="AB58" s="169"/>
      <c r="AC58" s="170"/>
      <c r="AD58" s="169"/>
      <c r="AE58" s="169"/>
      <c r="AF58" s="170"/>
      <c r="AG58" s="171"/>
    </row>
    <row r="59" spans="1:33" x14ac:dyDescent="0.25">
      <c r="A59" s="172" t="s">
        <v>34</v>
      </c>
      <c r="B59" s="155">
        <f>(VLOOKUP($A59,'Occupancy Raw Data'!$B$8:$BE$45,'Occupancy Raw Data'!G$3,FALSE))/100</f>
        <v>0.66232787919133795</v>
      </c>
      <c r="C59" s="156">
        <f>(VLOOKUP($A59,'Occupancy Raw Data'!$B$8:$BE$45,'Occupancy Raw Data'!H$3,FALSE))/100</f>
        <v>0.44834623874426199</v>
      </c>
      <c r="D59" s="156">
        <f>(VLOOKUP($A59,'Occupancy Raw Data'!$B$8:$BE$45,'Occupancy Raw Data'!I$3,FALSE))/100</f>
        <v>0.599269471987666</v>
      </c>
      <c r="E59" s="156">
        <f>(VLOOKUP($A59,'Occupancy Raw Data'!$B$8:$BE$45,'Occupancy Raw Data'!J$3,FALSE))/100</f>
        <v>0.70379454118636309</v>
      </c>
      <c r="F59" s="156">
        <f>(VLOOKUP($A59,'Occupancy Raw Data'!$B$8:$BE$45,'Occupancy Raw Data'!K$3,FALSE))/100</f>
        <v>0.67586104200974007</v>
      </c>
      <c r="G59" s="157">
        <f>(VLOOKUP($A59,'Occupancy Raw Data'!$B$8:$BE$45,'Occupancy Raw Data'!L$3,FALSE))/100</f>
        <v>0.61791983462387401</v>
      </c>
      <c r="H59" s="137">
        <f>(VLOOKUP($A59,'Occupancy Raw Data'!$B$8:$BE$45,'Occupancy Raw Data'!N$3,FALSE))/100</f>
        <v>0.70476682667040291</v>
      </c>
      <c r="I59" s="137">
        <f>(VLOOKUP($A59,'Occupancy Raw Data'!$B$8:$BE$45,'Occupancy Raw Data'!O$3,FALSE))/100</f>
        <v>0.75591254686240805</v>
      </c>
      <c r="J59" s="157">
        <f>(VLOOKUP($A59,'Occupancy Raw Data'!$B$8:$BE$45,'Occupancy Raw Data'!P$3,FALSE))/100</f>
        <v>0.73033968676640593</v>
      </c>
      <c r="K59" s="158">
        <f>(VLOOKUP($A59,'Occupancy Raw Data'!$B$8:$BE$45,'Occupancy Raw Data'!R$3,FALSE))/100</f>
        <v>0.65003979237888299</v>
      </c>
      <c r="M59" s="159">
        <f>VLOOKUP($A59,'ADR Raw Data'!$B$6:$BE$43,'ADR Raw Data'!G$1,FALSE)</f>
        <v>152.615025259872</v>
      </c>
      <c r="N59" s="160">
        <f>VLOOKUP($A59,'ADR Raw Data'!$B$6:$BE$43,'ADR Raw Data'!H$1,FALSE)</f>
        <v>150.035899189215</v>
      </c>
      <c r="O59" s="160">
        <f>VLOOKUP($A59,'ADR Raw Data'!$B$6:$BE$43,'ADR Raw Data'!I$1,FALSE)</f>
        <v>168.92969392677</v>
      </c>
      <c r="P59" s="160">
        <f>VLOOKUP($A59,'ADR Raw Data'!$B$6:$BE$43,'ADR Raw Data'!J$1,FALSE)</f>
        <v>179.21934024493399</v>
      </c>
      <c r="Q59" s="160">
        <f>VLOOKUP($A59,'ADR Raw Data'!$B$6:$BE$43,'ADR Raw Data'!K$1,FALSE)</f>
        <v>171.344031674853</v>
      </c>
      <c r="R59" s="161">
        <f>VLOOKUP($A59,'ADR Raw Data'!$B$6:$BE$43,'ADR Raw Data'!L$1,FALSE)</f>
        <v>165.56256848897499</v>
      </c>
      <c r="S59" s="160">
        <f>VLOOKUP($A59,'ADR Raw Data'!$B$6:$BE$43,'ADR Raw Data'!N$1,FALSE)</f>
        <v>160.63321020644</v>
      </c>
      <c r="T59" s="160">
        <f>VLOOKUP($A59,'ADR Raw Data'!$B$6:$BE$43,'ADR Raw Data'!O$1,FALSE)</f>
        <v>168.70954969987699</v>
      </c>
      <c r="U59" s="161">
        <f>VLOOKUP($A59,'ADR Raw Data'!$B$6:$BE$43,'ADR Raw Data'!P$1,FALSE)</f>
        <v>164.81277655510701</v>
      </c>
      <c r="V59" s="162">
        <f>VLOOKUP($A59,'ADR Raw Data'!$B$6:$BE$43,'ADR Raw Data'!R$1,FALSE)</f>
        <v>165.32187869361101</v>
      </c>
      <c r="X59" s="159">
        <f>VLOOKUP($A59,'RevPAR Raw Data'!$B$6:$BE$43,'RevPAR Raw Data'!G$1,FALSE)</f>
        <v>101.08118601310299</v>
      </c>
      <c r="Y59" s="160">
        <f>VLOOKUP($A59,'RevPAR Raw Data'!$B$6:$BE$43,'RevPAR Raw Data'!H$1,FALSE)</f>
        <v>67.268031078098105</v>
      </c>
      <c r="Z59" s="160">
        <f>VLOOKUP($A59,'RevPAR Raw Data'!$B$6:$BE$43,'RevPAR Raw Data'!I$1,FALSE)</f>
        <v>101.234408482533</v>
      </c>
      <c r="AA59" s="160">
        <f>VLOOKUP($A59,'RevPAR Raw Data'!$B$6:$BE$43,'RevPAR Raw Data'!J$1,FALSE)</f>
        <v>126.133593339406</v>
      </c>
      <c r="AB59" s="160">
        <f>VLOOKUP($A59,'RevPAR Raw Data'!$B$6:$BE$43,'RevPAR Raw Data'!K$1,FALSE)</f>
        <v>115.804755789916</v>
      </c>
      <c r="AC59" s="161">
        <f>VLOOKUP($A59,'RevPAR Raw Data'!$B$6:$BE$43,'RevPAR Raw Data'!L$1,FALSE)</f>
        <v>102.304394940611</v>
      </c>
      <c r="AD59" s="160">
        <f>VLOOKUP($A59,'RevPAR Raw Data'!$B$6:$BE$43,'RevPAR Raw Data'!N$1,FALSE)</f>
        <v>113.20895781507301</v>
      </c>
      <c r="AE59" s="160">
        <f>VLOOKUP($A59,'RevPAR Raw Data'!$B$6:$BE$43,'RevPAR Raw Data'!O$1,FALSE)</f>
        <v>127.529665393644</v>
      </c>
      <c r="AF59" s="161">
        <f>VLOOKUP($A59,'RevPAR Raw Data'!$B$6:$BE$43,'RevPAR Raw Data'!P$1,FALSE)</f>
        <v>120.369311604358</v>
      </c>
      <c r="AG59" s="162">
        <f>VLOOKUP($A59,'RevPAR Raw Data'!$B$6:$BE$43,'RevPAR Raw Data'!R$1,FALSE)</f>
        <v>107.465799701682</v>
      </c>
    </row>
    <row r="60" spans="1:33" x14ac:dyDescent="0.25">
      <c r="A60" s="139" t="s">
        <v>14</v>
      </c>
      <c r="B60" s="127">
        <f>(VLOOKUP($A59,'Occupancy Raw Data'!$B$8:$BE$51,'Occupancy Raw Data'!T$3,FALSE))/100</f>
        <v>2.85595961289408E-3</v>
      </c>
      <c r="C60" s="128">
        <f>(VLOOKUP($A59,'Occupancy Raw Data'!$B$8:$BE$51,'Occupancy Raw Data'!U$3,FALSE))/100</f>
        <v>-1.2116059768009399E-2</v>
      </c>
      <c r="D60" s="128">
        <f>(VLOOKUP($A59,'Occupancy Raw Data'!$B$8:$BE$51,'Occupancy Raw Data'!V$3,FALSE))/100</f>
        <v>-4.2809928072067495E-2</v>
      </c>
      <c r="E60" s="128">
        <f>(VLOOKUP($A59,'Occupancy Raw Data'!$B$8:$BE$51,'Occupancy Raw Data'!W$3,FALSE))/100</f>
        <v>-1.61877372759004E-2</v>
      </c>
      <c r="F60" s="128">
        <f>(VLOOKUP($A59,'Occupancy Raw Data'!$B$8:$BE$51,'Occupancy Raw Data'!X$3,FALSE))/100</f>
        <v>-2.54645366986878E-3</v>
      </c>
      <c r="G60" s="128">
        <f>(VLOOKUP($A59,'Occupancy Raw Data'!$B$8:$BE$51,'Occupancy Raw Data'!Y$3,FALSE))/100</f>
        <v>-1.3953392888464599E-2</v>
      </c>
      <c r="H60" s="129">
        <f>(VLOOKUP($A59,'Occupancy Raw Data'!$B$8:$BE$51,'Occupancy Raw Data'!AA$3,FALSE))/100</f>
        <v>6.3670042240287397E-2</v>
      </c>
      <c r="I60" s="129">
        <f>(VLOOKUP($A59,'Occupancy Raw Data'!$B$8:$BE$51,'Occupancy Raw Data'!AB$3,FALSE))/100</f>
        <v>8.9900067567792508E-2</v>
      </c>
      <c r="J60" s="128">
        <f>(VLOOKUP($A59,'Occupancy Raw Data'!$B$8:$BE$51,'Occupancy Raw Data'!AC$3,FALSE))/100</f>
        <v>7.7046197224939605E-2</v>
      </c>
      <c r="K60" s="130">
        <f>(VLOOKUP($A59,'Occupancy Raw Data'!$B$8:$BE$51,'Occupancy Raw Data'!AE$3,FALSE))/100</f>
        <v>1.35097809575718E-2</v>
      </c>
      <c r="M60" s="127">
        <f>(VLOOKUP($A59,'ADR Raw Data'!$B$6:$BE$49,'ADR Raw Data'!T$1,FALSE))/100</f>
        <v>-1.2916204632802299E-2</v>
      </c>
      <c r="N60" s="128">
        <f>(VLOOKUP($A59,'ADR Raw Data'!$B$6:$BE$49,'ADR Raw Data'!U$1,FALSE))/100</f>
        <v>6.7133142295275903E-3</v>
      </c>
      <c r="O60" s="128">
        <f>(VLOOKUP($A59,'ADR Raw Data'!$B$6:$BE$49,'ADR Raw Data'!V$1,FALSE))/100</f>
        <v>-2.5425813129454702E-2</v>
      </c>
      <c r="P60" s="128">
        <f>(VLOOKUP($A59,'ADR Raw Data'!$B$6:$BE$49,'ADR Raw Data'!W$1,FALSE))/100</f>
        <v>4.9425764784290002E-3</v>
      </c>
      <c r="Q60" s="128">
        <f>(VLOOKUP($A59,'ADR Raw Data'!$B$6:$BE$49,'ADR Raw Data'!X$1,FALSE))/100</f>
        <v>-5.7181403528564403E-3</v>
      </c>
      <c r="R60" s="128">
        <f>(VLOOKUP($A59,'ADR Raw Data'!$B$6:$BE$49,'ADR Raw Data'!Y$1,FALSE))/100</f>
        <v>-7.3832135549923295E-3</v>
      </c>
      <c r="S60" s="129">
        <f>(VLOOKUP($A59,'ADR Raw Data'!$B$6:$BE$49,'ADR Raw Data'!AA$1,FALSE))/100</f>
        <v>-5.3562093840159196E-3</v>
      </c>
      <c r="T60" s="129">
        <f>(VLOOKUP($A59,'ADR Raw Data'!$B$6:$BE$49,'ADR Raw Data'!AB$1,FALSE))/100</f>
        <v>1.9110187217835799E-2</v>
      </c>
      <c r="U60" s="128">
        <f>(VLOOKUP($A59,'ADR Raw Data'!$B$6:$BE$49,'ADR Raw Data'!AC$1,FALSE))/100</f>
        <v>7.5887125949511804E-3</v>
      </c>
      <c r="V60" s="130">
        <f>(VLOOKUP($A59,'ADR Raw Data'!$B$6:$BE$49,'ADR Raw Data'!AE$1,FALSE))/100</f>
        <v>-3.0010385936779099E-3</v>
      </c>
      <c r="X60" s="127">
        <f>(VLOOKUP($A59,'RevPAR Raw Data'!$B$6:$BE$43,'RevPAR Raw Data'!T$1,FALSE))/100</f>
        <v>-1.00971331786914E-2</v>
      </c>
      <c r="Y60" s="128">
        <f>(VLOOKUP($A59,'RevPAR Raw Data'!$B$6:$BE$43,'RevPAR Raw Data'!U$1,FALSE))/100</f>
        <v>-5.4840844549282697E-3</v>
      </c>
      <c r="Z60" s="128">
        <f>(VLOOKUP($A59,'RevPAR Raw Data'!$B$6:$BE$43,'RevPAR Raw Data'!V$1,FALSE))/100</f>
        <v>-6.71472639702764E-2</v>
      </c>
      <c r="AA60" s="128">
        <f>(VLOOKUP($A59,'RevPAR Raw Data'!$B$6:$BE$43,'RevPAR Raw Data'!W$1,FALSE))/100</f>
        <v>-1.13251699269702E-2</v>
      </c>
      <c r="AB60" s="128">
        <f>(VLOOKUP($A59,'RevPAR Raw Data'!$B$6:$BE$43,'RevPAR Raw Data'!X$1,FALSE))/100</f>
        <v>-8.2500330432388694E-3</v>
      </c>
      <c r="AC60" s="128">
        <f>(VLOOKUP($A59,'RevPAR Raw Data'!$B$6:$BE$43,'RevPAR Raw Data'!Y$1,FALSE))/100</f>
        <v>-2.1233585563944703E-2</v>
      </c>
      <c r="AD60" s="129">
        <f>(VLOOKUP($A59,'RevPAR Raw Data'!$B$6:$BE$43,'RevPAR Raw Data'!AA$1,FALSE))/100</f>
        <v>5.79728027785434E-2</v>
      </c>
      <c r="AE60" s="129">
        <f>(VLOOKUP($A59,'RevPAR Raw Data'!$B$6:$BE$43,'RevPAR Raw Data'!AB$1,FALSE))/100</f>
        <v>0.110728261907745</v>
      </c>
      <c r="AF60" s="128">
        <f>(VLOOKUP($A59,'RevPAR Raw Data'!$B$6:$BE$43,'RevPAR Raw Data'!AC$1,FALSE))/100</f>
        <v>8.5219591267164801E-2</v>
      </c>
      <c r="AG60" s="130">
        <f>(VLOOKUP($A59,'RevPAR Raw Data'!$B$6:$BE$43,'RevPAR Raw Data'!AE$1,FALSE))/100</f>
        <v>1.0468198989848101E-2</v>
      </c>
    </row>
    <row r="61" spans="1:33" x14ac:dyDescent="0.25">
      <c r="A61" s="177"/>
      <c r="B61" s="155"/>
      <c r="C61" s="156"/>
      <c r="D61" s="156"/>
      <c r="E61" s="156"/>
      <c r="F61" s="156"/>
      <c r="G61" s="156"/>
      <c r="H61" s="137"/>
      <c r="I61" s="137"/>
      <c r="J61" s="156"/>
      <c r="K61" s="179"/>
      <c r="M61" s="159"/>
      <c r="N61" s="160"/>
      <c r="O61" s="160"/>
      <c r="P61" s="160"/>
      <c r="Q61" s="160"/>
      <c r="R61" s="161"/>
      <c r="S61" s="160"/>
      <c r="T61" s="160"/>
      <c r="U61" s="161"/>
      <c r="V61" s="162"/>
      <c r="X61" s="159"/>
      <c r="Y61" s="160"/>
      <c r="Z61" s="160"/>
      <c r="AA61" s="160"/>
      <c r="AB61" s="160"/>
      <c r="AC61" s="161"/>
      <c r="AD61" s="160"/>
      <c r="AE61" s="160"/>
      <c r="AF61" s="161"/>
      <c r="AG61" s="162"/>
    </row>
    <row r="62" spans="1:33" x14ac:dyDescent="0.25">
      <c r="A62" s="154" t="s">
        <v>35</v>
      </c>
      <c r="B62" s="155">
        <f>(VLOOKUP($A62,'Occupancy Raw Data'!$B$8:$BE$45,'Occupancy Raw Data'!G$3,FALSE))/100</f>
        <v>0.68981187909532804</v>
      </c>
      <c r="C62" s="156">
        <f>(VLOOKUP($A62,'Occupancy Raw Data'!$B$8:$BE$45,'Occupancy Raw Data'!H$3,FALSE))/100</f>
        <v>0.41851616994292895</v>
      </c>
      <c r="D62" s="156">
        <f>(VLOOKUP($A62,'Occupancy Raw Data'!$B$8:$BE$45,'Occupancy Raw Data'!I$3,FALSE))/100</f>
        <v>0.59416613823715902</v>
      </c>
      <c r="E62" s="156">
        <f>(VLOOKUP($A62,'Occupancy Raw Data'!$B$8:$BE$45,'Occupancy Raw Data'!J$3,FALSE))/100</f>
        <v>0.71549355316000796</v>
      </c>
      <c r="F62" s="156">
        <f>(VLOOKUP($A62,'Occupancy Raw Data'!$B$8:$BE$45,'Occupancy Raw Data'!K$3,FALSE))/100</f>
        <v>0.70344536038892402</v>
      </c>
      <c r="G62" s="157">
        <f>(VLOOKUP($A62,'Occupancy Raw Data'!$B$8:$BE$45,'Occupancy Raw Data'!L$3,FALSE))/100</f>
        <v>0.62428662016487002</v>
      </c>
      <c r="H62" s="137">
        <f>(VLOOKUP($A62,'Occupancy Raw Data'!$B$8:$BE$45,'Occupancy Raw Data'!N$3,FALSE))/100</f>
        <v>0.75660536884379592</v>
      </c>
      <c r="I62" s="137">
        <f>(VLOOKUP($A62,'Occupancy Raw Data'!$B$8:$BE$45,'Occupancy Raw Data'!O$3,FALSE))/100</f>
        <v>0.71084337349397497</v>
      </c>
      <c r="J62" s="157">
        <f>(VLOOKUP($A62,'Occupancy Raw Data'!$B$8:$BE$45,'Occupancy Raw Data'!P$3,FALSE))/100</f>
        <v>0.733724371168886</v>
      </c>
      <c r="K62" s="158">
        <f>(VLOOKUP($A62,'Occupancy Raw Data'!$B$8:$BE$45,'Occupancy Raw Data'!R$3,FALSE))/100</f>
        <v>0.65555454902316002</v>
      </c>
      <c r="M62" s="159">
        <f>VLOOKUP($A62,'ADR Raw Data'!$B$6:$BE$43,'ADR Raw Data'!G$1,FALSE)</f>
        <v>146.84599816148301</v>
      </c>
      <c r="N62" s="160">
        <f>VLOOKUP($A62,'ADR Raw Data'!$B$6:$BE$43,'ADR Raw Data'!H$1,FALSE)</f>
        <v>161.866446969696</v>
      </c>
      <c r="O62" s="160">
        <f>VLOOKUP($A62,'ADR Raw Data'!$B$6:$BE$43,'ADR Raw Data'!I$1,FALSE)</f>
        <v>198.48196727143301</v>
      </c>
      <c r="P62" s="160">
        <f>VLOOKUP($A62,'ADR Raw Data'!$B$6:$BE$43,'ADR Raw Data'!J$1,FALSE)</f>
        <v>204.072033973412</v>
      </c>
      <c r="Q62" s="160">
        <f>VLOOKUP($A62,'ADR Raw Data'!$B$6:$BE$43,'ADR Raw Data'!K$1,FALSE)</f>
        <v>193.44675631009599</v>
      </c>
      <c r="R62" s="161">
        <f>VLOOKUP($A62,'ADR Raw Data'!$B$6:$BE$43,'ADR Raw Data'!L$1,FALSE)</f>
        <v>182.30810428305401</v>
      </c>
      <c r="S62" s="160">
        <f>VLOOKUP($A62,'ADR Raw Data'!$B$6:$BE$43,'ADR Raw Data'!N$1,FALSE)</f>
        <v>152.91965358290199</v>
      </c>
      <c r="T62" s="160">
        <f>VLOOKUP($A62,'ADR Raw Data'!$B$6:$BE$43,'ADR Raw Data'!O$1,FALSE)</f>
        <v>151.88576717216699</v>
      </c>
      <c r="U62" s="161">
        <f>VLOOKUP($A62,'ADR Raw Data'!$B$6:$BE$43,'ADR Raw Data'!P$1,FALSE)</f>
        <v>152.41883111271099</v>
      </c>
      <c r="V62" s="162">
        <f>VLOOKUP($A62,'ADR Raw Data'!$B$6:$BE$43,'ADR Raw Data'!R$1,FALSE)</f>
        <v>172.75000760018401</v>
      </c>
      <c r="X62" s="159">
        <f>VLOOKUP($A62,'RevPAR Raw Data'!$B$6:$BE$43,'RevPAR Raw Data'!G$1,FALSE)</f>
        <v>101.296113929401</v>
      </c>
      <c r="Y62" s="160">
        <f>VLOOKUP($A62,'RevPAR Raw Data'!$B$6:$BE$43,'RevPAR Raw Data'!H$1,FALSE)</f>
        <v>67.743725428027901</v>
      </c>
      <c r="Z62" s="160">
        <f>VLOOKUP($A62,'RevPAR Raw Data'!$B$6:$BE$43,'RevPAR Raw Data'!I$1,FALSE)</f>
        <v>117.931264003381</v>
      </c>
      <c r="AA62" s="160">
        <f>VLOOKUP($A62,'RevPAR Raw Data'!$B$6:$BE$43,'RevPAR Raw Data'!J$1,FALSE)</f>
        <v>146.01222468822601</v>
      </c>
      <c r="AB62" s="160">
        <f>VLOOKUP($A62,'RevPAR Raw Data'!$B$6:$BE$43,'RevPAR Raw Data'!K$1,FALSE)</f>
        <v>136.07922320862301</v>
      </c>
      <c r="AC62" s="161">
        <f>VLOOKUP($A62,'RevPAR Raw Data'!$B$6:$BE$43,'RevPAR Raw Data'!L$1,FALSE)</f>
        <v>113.812510251532</v>
      </c>
      <c r="AD62" s="160">
        <f>VLOOKUP($A62,'RevPAR Raw Data'!$B$6:$BE$43,'RevPAR Raw Data'!N$1,FALSE)</f>
        <v>115.699830902557</v>
      </c>
      <c r="AE62" s="160">
        <f>VLOOKUP($A62,'RevPAR Raw Data'!$B$6:$BE$43,'RevPAR Raw Data'!O$1,FALSE)</f>
        <v>107.966991122384</v>
      </c>
      <c r="AF62" s="161">
        <f>VLOOKUP($A62,'RevPAR Raw Data'!$B$6:$BE$43,'RevPAR Raw Data'!P$1,FALSE)</f>
        <v>111.83341101246999</v>
      </c>
      <c r="AG62" s="162">
        <f>VLOOKUP($A62,'RevPAR Raw Data'!$B$6:$BE$43,'RevPAR Raw Data'!R$1,FALSE)</f>
        <v>113.247053326086</v>
      </c>
    </row>
    <row r="63" spans="1:33" x14ac:dyDescent="0.25">
      <c r="A63" s="139" t="s">
        <v>14</v>
      </c>
      <c r="B63" s="127">
        <f>(VLOOKUP($A62,'Occupancy Raw Data'!$B$8:$BE$51,'Occupancy Raw Data'!T$3,FALSE))/100</f>
        <v>2.17482587028026E-2</v>
      </c>
      <c r="C63" s="128">
        <f>(VLOOKUP($A62,'Occupancy Raw Data'!$B$8:$BE$51,'Occupancy Raw Data'!U$3,FALSE))/100</f>
        <v>-5.1806947218380098E-2</v>
      </c>
      <c r="D63" s="128">
        <f>(VLOOKUP($A62,'Occupancy Raw Data'!$B$8:$BE$51,'Occupancy Raw Data'!V$3,FALSE))/100</f>
        <v>-0.12393945838130299</v>
      </c>
      <c r="E63" s="128">
        <f>(VLOOKUP($A62,'Occupancy Raw Data'!$B$8:$BE$51,'Occupancy Raw Data'!W$3,FALSE))/100</f>
        <v>-0.12878455263628</v>
      </c>
      <c r="F63" s="128">
        <f>(VLOOKUP($A62,'Occupancy Raw Data'!$B$8:$BE$51,'Occupancy Raw Data'!X$3,FALSE))/100</f>
        <v>-3.8591601950821598E-2</v>
      </c>
      <c r="G63" s="128">
        <f>(VLOOKUP($A62,'Occupancy Raw Data'!$B$8:$BE$51,'Occupancy Raw Data'!Y$3,FALSE))/100</f>
        <v>-6.7582639816641907E-2</v>
      </c>
      <c r="H63" s="129">
        <f>(VLOOKUP($A62,'Occupancy Raw Data'!$B$8:$BE$51,'Occupancy Raw Data'!AA$3,FALSE))/100</f>
        <v>0.14501109231553699</v>
      </c>
      <c r="I63" s="129">
        <f>(VLOOKUP($A62,'Occupancy Raw Data'!$B$8:$BE$51,'Occupancy Raw Data'!AB$3,FALSE))/100</f>
        <v>0.17044558864173698</v>
      </c>
      <c r="J63" s="128">
        <f>(VLOOKUP($A62,'Occupancy Raw Data'!$B$8:$BE$51,'Occupancy Raw Data'!AC$3,FALSE))/100</f>
        <v>0.15719224554467801</v>
      </c>
      <c r="K63" s="130">
        <f>(VLOOKUP($A62,'Occupancy Raw Data'!$B$8:$BE$51,'Occupancy Raw Data'!AE$3,FALSE))/100</f>
        <v>-5.8294752556405701E-3</v>
      </c>
      <c r="M63" s="127">
        <f>(VLOOKUP($A62,'ADR Raw Data'!$B$6:$BE$49,'ADR Raw Data'!T$1,FALSE))/100</f>
        <v>-6.3461173919144895E-2</v>
      </c>
      <c r="N63" s="128">
        <f>(VLOOKUP($A62,'ADR Raw Data'!$B$6:$BE$49,'ADR Raw Data'!U$1,FALSE))/100</f>
        <v>-5.0069330815040704E-2</v>
      </c>
      <c r="O63" s="128">
        <f>(VLOOKUP($A62,'ADR Raw Data'!$B$6:$BE$49,'ADR Raw Data'!V$1,FALSE))/100</f>
        <v>-5.2346344705903297E-2</v>
      </c>
      <c r="P63" s="128">
        <f>(VLOOKUP($A62,'ADR Raw Data'!$B$6:$BE$49,'ADR Raw Data'!W$1,FALSE))/100</f>
        <v>-4.0745974973418801E-2</v>
      </c>
      <c r="Q63" s="128">
        <f>(VLOOKUP($A62,'ADR Raw Data'!$B$6:$BE$49,'ADR Raw Data'!X$1,FALSE))/100</f>
        <v>-3.9199583551111E-2</v>
      </c>
      <c r="R63" s="128">
        <f>(VLOOKUP($A62,'ADR Raw Data'!$B$6:$BE$49,'ADR Raw Data'!Y$1,FALSE))/100</f>
        <v>-5.4006493651860499E-2</v>
      </c>
      <c r="S63" s="129">
        <f>(VLOOKUP($A62,'ADR Raw Data'!$B$6:$BE$49,'ADR Raw Data'!AA$1,FALSE))/100</f>
        <v>-2.7736101658762401E-2</v>
      </c>
      <c r="T63" s="129">
        <f>(VLOOKUP($A62,'ADR Raw Data'!$B$6:$BE$49,'ADR Raw Data'!AB$1,FALSE))/100</f>
        <v>-5.1906040348877601E-2</v>
      </c>
      <c r="U63" s="128">
        <f>(VLOOKUP($A62,'ADR Raw Data'!$B$6:$BE$49,'ADR Raw Data'!AC$1,FALSE))/100</f>
        <v>-3.9458330212127801E-2</v>
      </c>
      <c r="V63" s="130">
        <f>(VLOOKUP($A62,'ADR Raw Data'!$B$6:$BE$49,'ADR Raw Data'!AE$1,FALSE))/100</f>
        <v>-5.7891050081134703E-2</v>
      </c>
      <c r="X63" s="127">
        <f>(VLOOKUP($A62,'RevPAR Raw Data'!$B$6:$BE$43,'RevPAR Raw Data'!T$1,FALSE))/100</f>
        <v>-4.3093085244319297E-2</v>
      </c>
      <c r="Y63" s="128">
        <f>(VLOOKUP($A62,'RevPAR Raw Data'!$B$6:$BE$43,'RevPAR Raw Data'!U$1,FALSE))/100</f>
        <v>-9.9282338854626409E-2</v>
      </c>
      <c r="Z63" s="128">
        <f>(VLOOKUP($A62,'RevPAR Raw Data'!$B$6:$BE$43,'RevPAR Raw Data'!V$1,FALSE))/100</f>
        <v>-0.16979802547611603</v>
      </c>
      <c r="AA63" s="128">
        <f>(VLOOKUP($A62,'RevPAR Raw Data'!$B$6:$BE$43,'RevPAR Raw Data'!W$1,FALSE))/100</f>
        <v>-0.16428307545101797</v>
      </c>
      <c r="AB63" s="128">
        <f>(VLOOKUP($A62,'RevPAR Raw Data'!$B$6:$BE$43,'RevPAR Raw Data'!X$1,FALSE))/100</f>
        <v>-7.6278410776890196E-2</v>
      </c>
      <c r="AC63" s="128">
        <f>(VLOOKUP($A62,'RevPAR Raw Data'!$B$6:$BE$43,'RevPAR Raw Data'!Y$1,FALSE))/100</f>
        <v>-0.117939232060269</v>
      </c>
      <c r="AD63" s="129">
        <f>(VLOOKUP($A62,'RevPAR Raw Data'!$B$6:$BE$43,'RevPAR Raw Data'!AA$1,FALSE))/100</f>
        <v>0.113252948258662</v>
      </c>
      <c r="AE63" s="129">
        <f>(VLOOKUP($A62,'RevPAR Raw Data'!$B$6:$BE$43,'RevPAR Raw Data'!AB$1,FALSE))/100</f>
        <v>0.10969239269153301</v>
      </c>
      <c r="AF63" s="128">
        <f>(VLOOKUP($A62,'RevPAR Raw Data'!$B$6:$BE$43,'RevPAR Raw Data'!AC$1,FALSE))/100</f>
        <v>0.11153137180106301</v>
      </c>
      <c r="AG63" s="130">
        <f>(VLOOKUP($A62,'RevPAR Raw Data'!$B$6:$BE$43,'RevPAR Raw Data'!AE$1,FALSE))/100</f>
        <v>-6.3383050892804299E-2</v>
      </c>
    </row>
    <row r="64" spans="1:33" x14ac:dyDescent="0.25">
      <c r="A64" s="177"/>
      <c r="B64" s="155"/>
      <c r="C64" s="156"/>
      <c r="D64" s="156"/>
      <c r="E64" s="156"/>
      <c r="F64" s="156"/>
      <c r="G64" s="157"/>
      <c r="H64" s="137"/>
      <c r="I64" s="137"/>
      <c r="J64" s="157"/>
      <c r="K64" s="158"/>
      <c r="M64" s="159"/>
      <c r="N64" s="160"/>
      <c r="O64" s="160"/>
      <c r="P64" s="160"/>
      <c r="Q64" s="160"/>
      <c r="R64" s="161"/>
      <c r="S64" s="160"/>
      <c r="T64" s="160"/>
      <c r="U64" s="161"/>
      <c r="V64" s="162"/>
      <c r="X64" s="159"/>
      <c r="Y64" s="160"/>
      <c r="Z64" s="160"/>
      <c r="AA64" s="160"/>
      <c r="AB64" s="160"/>
      <c r="AC64" s="161"/>
      <c r="AD64" s="160"/>
      <c r="AE64" s="160"/>
      <c r="AF64" s="161"/>
      <c r="AG64" s="162"/>
    </row>
    <row r="65" spans="1:33" x14ac:dyDescent="0.25">
      <c r="A65" s="154" t="s">
        <v>36</v>
      </c>
      <c r="B65" s="155">
        <f>(VLOOKUP($A65,'Occupancy Raw Data'!$B$8:$BE$45,'Occupancy Raw Data'!G$3,FALSE))/100</f>
        <v>0.63837209302325493</v>
      </c>
      <c r="C65" s="156">
        <f>(VLOOKUP($A65,'Occupancy Raw Data'!$B$8:$BE$45,'Occupancy Raw Data'!H$3,FALSE))/100</f>
        <v>0.41941860465116199</v>
      </c>
      <c r="D65" s="156">
        <f>(VLOOKUP($A65,'Occupancy Raw Data'!$B$8:$BE$45,'Occupancy Raw Data'!I$3,FALSE))/100</f>
        <v>0.57395348837209292</v>
      </c>
      <c r="E65" s="156">
        <f>(VLOOKUP($A65,'Occupancy Raw Data'!$B$8:$BE$45,'Occupancy Raw Data'!J$3,FALSE))/100</f>
        <v>0.66616279069767403</v>
      </c>
      <c r="F65" s="156">
        <f>(VLOOKUP($A65,'Occupancy Raw Data'!$B$8:$BE$45,'Occupancy Raw Data'!K$3,FALSE))/100</f>
        <v>0.68697674418604604</v>
      </c>
      <c r="G65" s="157">
        <f>(VLOOKUP($A65,'Occupancy Raw Data'!$B$8:$BE$45,'Occupancy Raw Data'!L$3,FALSE))/100</f>
        <v>0.59697674418604596</v>
      </c>
      <c r="H65" s="137">
        <f>(VLOOKUP($A65,'Occupancy Raw Data'!$B$8:$BE$45,'Occupancy Raw Data'!N$3,FALSE))/100</f>
        <v>0.68174418604651099</v>
      </c>
      <c r="I65" s="137">
        <f>(VLOOKUP($A65,'Occupancy Raw Data'!$B$8:$BE$45,'Occupancy Raw Data'!O$3,FALSE))/100</f>
        <v>0.72116279069767397</v>
      </c>
      <c r="J65" s="157">
        <f>(VLOOKUP($A65,'Occupancy Raw Data'!$B$8:$BE$45,'Occupancy Raw Data'!P$3,FALSE))/100</f>
        <v>0.70145348837209298</v>
      </c>
      <c r="K65" s="158">
        <f>(VLOOKUP($A65,'Occupancy Raw Data'!$B$8:$BE$45,'Occupancy Raw Data'!R$3,FALSE))/100</f>
        <v>0.62682724252491606</v>
      </c>
      <c r="M65" s="159">
        <f>VLOOKUP($A65,'ADR Raw Data'!$B$6:$BE$43,'ADR Raw Data'!G$1,FALSE)</f>
        <v>131.06130236794101</v>
      </c>
      <c r="N65" s="160">
        <f>VLOOKUP($A65,'ADR Raw Data'!$B$6:$BE$43,'ADR Raw Data'!H$1,FALSE)</f>
        <v>131.95442472969199</v>
      </c>
      <c r="O65" s="160">
        <f>VLOOKUP($A65,'ADR Raw Data'!$B$6:$BE$43,'ADR Raw Data'!I$1,FALSE)</f>
        <v>151.38874999999899</v>
      </c>
      <c r="P65" s="160">
        <f>VLOOKUP($A65,'ADR Raw Data'!$B$6:$BE$43,'ADR Raw Data'!J$1,FALSE)</f>
        <v>154.56693314714599</v>
      </c>
      <c r="Q65" s="160">
        <f>VLOOKUP($A65,'ADR Raw Data'!$B$6:$BE$43,'ADR Raw Data'!K$1,FALSE)</f>
        <v>151.05573798239601</v>
      </c>
      <c r="R65" s="161">
        <f>VLOOKUP($A65,'ADR Raw Data'!$B$6:$BE$43,'ADR Raw Data'!L$1,FALSE)</f>
        <v>144.943213478768</v>
      </c>
      <c r="S65" s="160">
        <f>VLOOKUP($A65,'ADR Raw Data'!$B$6:$BE$43,'ADR Raw Data'!N$1,FALSE)</f>
        <v>142.68834385126999</v>
      </c>
      <c r="T65" s="160">
        <f>VLOOKUP($A65,'ADR Raw Data'!$B$6:$BE$43,'ADR Raw Data'!O$1,FALSE)</f>
        <v>136.660193485972</v>
      </c>
      <c r="U65" s="161">
        <f>VLOOKUP($A65,'ADR Raw Data'!$B$6:$BE$43,'ADR Raw Data'!P$1,FALSE)</f>
        <v>139.58957977621199</v>
      </c>
      <c r="V65" s="162">
        <f>VLOOKUP($A65,'ADR Raw Data'!$B$6:$BE$43,'ADR Raw Data'!R$1,FALSE)</f>
        <v>143.2314978137</v>
      </c>
      <c r="X65" s="159">
        <f>VLOOKUP($A65,'RevPAR Raw Data'!$B$6:$BE$43,'RevPAR Raw Data'!G$1,FALSE)</f>
        <v>83.665877906976704</v>
      </c>
      <c r="Y65" s="160">
        <f>VLOOKUP($A65,'RevPAR Raw Data'!$B$6:$BE$43,'RevPAR Raw Data'!H$1,FALSE)</f>
        <v>55.344140697674398</v>
      </c>
      <c r="Z65" s="160">
        <f>VLOOKUP($A65,'RevPAR Raw Data'!$B$6:$BE$43,'RevPAR Raw Data'!I$1,FALSE)</f>
        <v>86.8901011627906</v>
      </c>
      <c r="AA65" s="160">
        <f>VLOOKUP($A65,'RevPAR Raw Data'!$B$6:$BE$43,'RevPAR Raw Data'!J$1,FALSE)</f>
        <v>102.966739534883</v>
      </c>
      <c r="AB65" s="160">
        <f>VLOOKUP($A65,'RevPAR Raw Data'!$B$6:$BE$43,'RevPAR Raw Data'!K$1,FALSE)</f>
        <v>103.77177906976701</v>
      </c>
      <c r="AC65" s="161">
        <f>VLOOKUP($A65,'RevPAR Raw Data'!$B$6:$BE$43,'RevPAR Raw Data'!L$1,FALSE)</f>
        <v>86.5277276744186</v>
      </c>
      <c r="AD65" s="160">
        <f>VLOOKUP($A65,'RevPAR Raw Data'!$B$6:$BE$43,'RevPAR Raw Data'!N$1,FALSE)</f>
        <v>97.276948837209304</v>
      </c>
      <c r="AE65" s="160">
        <f>VLOOKUP($A65,'RevPAR Raw Data'!$B$6:$BE$43,'RevPAR Raw Data'!O$1,FALSE)</f>
        <v>98.554246511627895</v>
      </c>
      <c r="AF65" s="161">
        <f>VLOOKUP($A65,'RevPAR Raw Data'!$B$6:$BE$43,'RevPAR Raw Data'!P$1,FALSE)</f>
        <v>97.915597674418606</v>
      </c>
      <c r="AG65" s="162">
        <f>VLOOKUP($A65,'RevPAR Raw Data'!$B$6:$BE$43,'RevPAR Raw Data'!R$1,FALSE)</f>
        <v>89.7814048172757</v>
      </c>
    </row>
    <row r="66" spans="1:33" x14ac:dyDescent="0.25">
      <c r="A66" s="139" t="s">
        <v>14</v>
      </c>
      <c r="B66" s="127">
        <f>(VLOOKUP($A65,'Occupancy Raw Data'!$B$8:$BE$51,'Occupancy Raw Data'!T$3,FALSE))/100</f>
        <v>3.74155180671598E-2</v>
      </c>
      <c r="C66" s="128">
        <f>(VLOOKUP($A65,'Occupancy Raw Data'!$B$8:$BE$51,'Occupancy Raw Data'!U$3,FALSE))/100</f>
        <v>7.4084974174772498E-3</v>
      </c>
      <c r="D66" s="128">
        <f>(VLOOKUP($A65,'Occupancy Raw Data'!$B$8:$BE$51,'Occupancy Raw Data'!V$3,FALSE))/100</f>
        <v>-2.6039102368184599E-2</v>
      </c>
      <c r="E66" s="128">
        <f>(VLOOKUP($A65,'Occupancy Raw Data'!$B$8:$BE$51,'Occupancy Raw Data'!W$3,FALSE))/100</f>
        <v>1.7715373787861898E-3</v>
      </c>
      <c r="F66" s="128">
        <f>(VLOOKUP($A65,'Occupancy Raw Data'!$B$8:$BE$51,'Occupancy Raw Data'!X$3,FALSE))/100</f>
        <v>3.5446730448087702E-2</v>
      </c>
      <c r="G66" s="128">
        <f>(VLOOKUP($A65,'Occupancy Raw Data'!$B$8:$BE$51,'Occupancy Raw Data'!Y$3,FALSE))/100</f>
        <v>1.20222426802244E-2</v>
      </c>
      <c r="H66" s="129">
        <f>(VLOOKUP($A65,'Occupancy Raw Data'!$B$8:$BE$51,'Occupancy Raw Data'!AA$3,FALSE))/100</f>
        <v>8.6964256966954492E-2</v>
      </c>
      <c r="I66" s="129">
        <f>(VLOOKUP($A65,'Occupancy Raw Data'!$B$8:$BE$51,'Occupancy Raw Data'!AB$3,FALSE))/100</f>
        <v>8.3245565902231908E-2</v>
      </c>
      <c r="J66" s="128">
        <f>(VLOOKUP($A65,'Occupancy Raw Data'!$B$8:$BE$51,'Occupancy Raw Data'!AC$3,FALSE))/100</f>
        <v>8.4793494484882312E-2</v>
      </c>
      <c r="K66" s="130">
        <f>(VLOOKUP($A65,'Occupancy Raw Data'!$B$8:$BE$51,'Occupancy Raw Data'!AE$3,FALSE))/100</f>
        <v>3.4047037594216498E-2</v>
      </c>
      <c r="M66" s="127">
        <f>(VLOOKUP($A65,'ADR Raw Data'!$B$6:$BE$49,'ADR Raw Data'!T$1,FALSE))/100</f>
        <v>-5.3741657808778501E-2</v>
      </c>
      <c r="N66" s="128">
        <f>(VLOOKUP($A65,'ADR Raw Data'!$B$6:$BE$49,'ADR Raw Data'!U$1,FALSE))/100</f>
        <v>-3.3692148086638098E-2</v>
      </c>
      <c r="O66" s="128">
        <f>(VLOOKUP($A65,'ADR Raw Data'!$B$6:$BE$49,'ADR Raw Data'!V$1,FALSE))/100</f>
        <v>-4.0487008237072103E-2</v>
      </c>
      <c r="P66" s="128">
        <f>(VLOOKUP($A65,'ADR Raw Data'!$B$6:$BE$49,'ADR Raw Data'!W$1,FALSE))/100</f>
        <v>-2.26571325830522E-2</v>
      </c>
      <c r="Q66" s="128">
        <f>(VLOOKUP($A65,'ADR Raw Data'!$B$6:$BE$49,'ADR Raw Data'!X$1,FALSE))/100</f>
        <v>-1.9338657695293401E-2</v>
      </c>
      <c r="R66" s="128">
        <f>(VLOOKUP($A65,'ADR Raw Data'!$B$6:$BE$49,'ADR Raw Data'!Y$1,FALSE))/100</f>
        <v>-3.3729816990604899E-2</v>
      </c>
      <c r="S66" s="129">
        <f>(VLOOKUP($A65,'ADR Raw Data'!$B$6:$BE$49,'ADR Raw Data'!AA$1,FALSE))/100</f>
        <v>-5.0661109378424503E-2</v>
      </c>
      <c r="T66" s="129">
        <f>(VLOOKUP($A65,'ADR Raw Data'!$B$6:$BE$49,'ADR Raw Data'!AB$1,FALSE))/100</f>
        <v>-0.113483994487275</v>
      </c>
      <c r="U66" s="128">
        <f>(VLOOKUP($A65,'ADR Raw Data'!$B$6:$BE$49,'ADR Raw Data'!AC$1,FALSE))/100</f>
        <v>-8.3463532996699202E-2</v>
      </c>
      <c r="V66" s="130">
        <f>(VLOOKUP($A65,'ADR Raw Data'!$B$6:$BE$49,'ADR Raw Data'!AE$1,FALSE))/100</f>
        <v>-4.9604469999998298E-2</v>
      </c>
      <c r="X66" s="127">
        <f>(VLOOKUP($A65,'RevPAR Raw Data'!$B$6:$BE$43,'RevPAR Raw Data'!T$1,FALSE))/100</f>
        <v>-1.8336911710322101E-2</v>
      </c>
      <c r="Y66" s="128">
        <f>(VLOOKUP($A65,'RevPAR Raw Data'!$B$6:$BE$43,'RevPAR Raw Data'!U$1,FALSE))/100</f>
        <v>-2.6533258861249898E-2</v>
      </c>
      <c r="Z66" s="128">
        <f>(VLOOKUP($A65,'RevPAR Raw Data'!$B$6:$BE$43,'RevPAR Raw Data'!V$1,FALSE))/100</f>
        <v>-6.5471865253190001E-2</v>
      </c>
      <c r="AA66" s="128">
        <f>(VLOOKUP($A65,'RevPAR Raw Data'!$B$6:$BE$43,'RevPAR Raw Data'!W$1,FALSE))/100</f>
        <v>-2.0925733161532997E-2</v>
      </c>
      <c r="AB66" s="128">
        <f>(VLOOKUP($A65,'RevPAR Raw Data'!$B$6:$BE$43,'RevPAR Raw Data'!X$1,FALSE))/100</f>
        <v>1.5422580566241399E-2</v>
      </c>
      <c r="AC66" s="128">
        <f>(VLOOKUP($A65,'RevPAR Raw Data'!$B$6:$BE$43,'RevPAR Raw Data'!Y$1,FALSE))/100</f>
        <v>-2.2113082355801002E-2</v>
      </c>
      <c r="AD66" s="129">
        <f>(VLOOKUP($A65,'RevPAR Raw Data'!$B$6:$BE$43,'RevPAR Raw Data'!AA$1,FALSE))/100</f>
        <v>3.1897441854313605E-2</v>
      </c>
      <c r="AE66" s="129">
        <f>(VLOOKUP($A65,'RevPAR Raw Data'!$B$6:$BE$43,'RevPAR Raw Data'!AB$1,FALSE))/100</f>
        <v>-3.9685467926982E-2</v>
      </c>
      <c r="AF66" s="128">
        <f>(VLOOKUP($A65,'RevPAR Raw Data'!$B$6:$BE$43,'RevPAR Raw Data'!AC$1,FALSE))/100</f>
        <v>-5.7472031366613101E-3</v>
      </c>
      <c r="AG66" s="130">
        <f>(VLOOKUP($A65,'RevPAR Raw Data'!$B$6:$BE$43,'RevPAR Raw Data'!AE$1,FALSE))/100</f>
        <v>-1.7246317660712898E-2</v>
      </c>
    </row>
    <row r="67" spans="1:33" x14ac:dyDescent="0.25">
      <c r="A67" s="180"/>
      <c r="B67" s="155"/>
      <c r="C67" s="156"/>
      <c r="D67" s="156"/>
      <c r="E67" s="156"/>
      <c r="F67" s="156"/>
      <c r="G67" s="157"/>
      <c r="H67" s="137"/>
      <c r="I67" s="137"/>
      <c r="J67" s="157"/>
      <c r="K67" s="158"/>
      <c r="M67" s="159"/>
      <c r="N67" s="160"/>
      <c r="O67" s="160"/>
      <c r="P67" s="160"/>
      <c r="Q67" s="160"/>
      <c r="R67" s="161"/>
      <c r="S67" s="160"/>
      <c r="T67" s="160"/>
      <c r="U67" s="161"/>
      <c r="V67" s="162"/>
      <c r="X67" s="159"/>
      <c r="Y67" s="160"/>
      <c r="Z67" s="160"/>
      <c r="AA67" s="160"/>
      <c r="AB67" s="160"/>
      <c r="AC67" s="161"/>
      <c r="AD67" s="160"/>
      <c r="AE67" s="160"/>
      <c r="AF67" s="161"/>
      <c r="AG67" s="162"/>
    </row>
    <row r="68" spans="1:33" x14ac:dyDescent="0.25">
      <c r="A68" s="154" t="s">
        <v>37</v>
      </c>
      <c r="B68" s="155">
        <f>(VLOOKUP($A68,'Occupancy Raw Data'!$B$8:$BE$45,'Occupancy Raw Data'!G$3,FALSE))/100</f>
        <v>0.65492144177449108</v>
      </c>
      <c r="C68" s="156">
        <f>(VLOOKUP($A68,'Occupancy Raw Data'!$B$8:$BE$45,'Occupancy Raw Data'!H$3,FALSE))/100</f>
        <v>0.46869223659889003</v>
      </c>
      <c r="D68" s="156">
        <f>(VLOOKUP($A68,'Occupancy Raw Data'!$B$8:$BE$45,'Occupancy Raw Data'!I$3,FALSE))/100</f>
        <v>0.69131238447319698</v>
      </c>
      <c r="E68" s="156">
        <f>(VLOOKUP($A68,'Occupancy Raw Data'!$B$8:$BE$45,'Occupancy Raw Data'!J$3,FALSE))/100</f>
        <v>0.76166820702402904</v>
      </c>
      <c r="F68" s="156">
        <f>(VLOOKUP($A68,'Occupancy Raw Data'!$B$8:$BE$45,'Occupancy Raw Data'!K$3,FALSE))/100</f>
        <v>0.68495841035120097</v>
      </c>
      <c r="G68" s="157">
        <f>(VLOOKUP($A68,'Occupancy Raw Data'!$B$8:$BE$45,'Occupancy Raw Data'!L$3,FALSE))/100</f>
        <v>0.65231053604436195</v>
      </c>
      <c r="H68" s="137">
        <f>(VLOOKUP($A68,'Occupancy Raw Data'!$B$8:$BE$45,'Occupancy Raw Data'!N$3,FALSE))/100</f>
        <v>0.68773105360443598</v>
      </c>
      <c r="I68" s="137">
        <f>(VLOOKUP($A68,'Occupancy Raw Data'!$B$8:$BE$45,'Occupancy Raw Data'!O$3,FALSE))/100</f>
        <v>0.77264325323475003</v>
      </c>
      <c r="J68" s="157">
        <f>(VLOOKUP($A68,'Occupancy Raw Data'!$B$8:$BE$45,'Occupancy Raw Data'!P$3,FALSE))/100</f>
        <v>0.73018715341959295</v>
      </c>
      <c r="K68" s="158">
        <f>(VLOOKUP($A68,'Occupancy Raw Data'!$B$8:$BE$45,'Occupancy Raw Data'!R$3,FALSE))/100</f>
        <v>0.674560998151571</v>
      </c>
      <c r="M68" s="159">
        <f>VLOOKUP($A68,'ADR Raw Data'!$B$6:$BE$43,'ADR Raw Data'!G$1,FALSE)</f>
        <v>130.16121714588101</v>
      </c>
      <c r="N68" s="160">
        <f>VLOOKUP($A68,'ADR Raw Data'!$B$6:$BE$43,'ADR Raw Data'!H$1,FALSE)</f>
        <v>137.54050776435699</v>
      </c>
      <c r="O68" s="160">
        <f>VLOOKUP($A68,'ADR Raw Data'!$B$6:$BE$43,'ADR Raw Data'!I$1,FALSE)</f>
        <v>168.161547459893</v>
      </c>
      <c r="P68" s="160">
        <f>VLOOKUP($A68,'ADR Raw Data'!$B$6:$BE$43,'ADR Raw Data'!J$1,FALSE)</f>
        <v>174.814494160473</v>
      </c>
      <c r="Q68" s="160">
        <f>VLOOKUP($A68,'ADR Raw Data'!$B$6:$BE$43,'ADR Raw Data'!K$1,FALSE)</f>
        <v>152.12228200371001</v>
      </c>
      <c r="R68" s="161">
        <f>VLOOKUP($A68,'ADR Raw Data'!$B$6:$BE$43,'ADR Raw Data'!L$1,FALSE)</f>
        <v>154.31600488807001</v>
      </c>
      <c r="S68" s="160">
        <f>VLOOKUP($A68,'ADR Raw Data'!$B$6:$BE$43,'ADR Raw Data'!N$1,FALSE)</f>
        <v>132.73531328741799</v>
      </c>
      <c r="T68" s="160">
        <f>VLOOKUP($A68,'ADR Raw Data'!$B$6:$BE$43,'ADR Raw Data'!O$1,FALSE)</f>
        <v>139.591293361244</v>
      </c>
      <c r="U68" s="161">
        <f>VLOOKUP($A68,'ADR Raw Data'!$B$6:$BE$43,'ADR Raw Data'!P$1,FALSE)</f>
        <v>136.362620836959</v>
      </c>
      <c r="V68" s="162">
        <f>VLOOKUP($A68,'ADR Raw Data'!$B$6:$BE$43,'ADR Raw Data'!R$1,FALSE)</f>
        <v>148.76347075086201</v>
      </c>
      <c r="X68" s="159">
        <f>VLOOKUP($A68,'RevPAR Raw Data'!$B$6:$BE$43,'RevPAR Raw Data'!G$1,FALSE)</f>
        <v>85.245371996303106</v>
      </c>
      <c r="Y68" s="160">
        <f>VLOOKUP($A68,'RevPAR Raw Data'!$B$6:$BE$43,'RevPAR Raw Data'!H$1,FALSE)</f>
        <v>64.464168207024002</v>
      </c>
      <c r="Z68" s="160">
        <f>VLOOKUP($A68,'RevPAR Raw Data'!$B$6:$BE$43,'RevPAR Raw Data'!I$1,FALSE)</f>
        <v>116.252160351201</v>
      </c>
      <c r="AA68" s="160">
        <f>VLOOKUP($A68,'RevPAR Raw Data'!$B$6:$BE$43,'RevPAR Raw Data'!J$1,FALSE)</f>
        <v>133.15064232902</v>
      </c>
      <c r="AB68" s="160">
        <f>VLOOKUP($A68,'RevPAR Raw Data'!$B$6:$BE$43,'RevPAR Raw Data'!K$1,FALSE)</f>
        <v>104.197436460258</v>
      </c>
      <c r="AC68" s="161">
        <f>VLOOKUP($A68,'RevPAR Raw Data'!$B$6:$BE$43,'RevPAR Raw Data'!L$1,FALSE)</f>
        <v>100.661955868761</v>
      </c>
      <c r="AD68" s="160">
        <f>VLOOKUP($A68,'RevPAR Raw Data'!$B$6:$BE$43,'RevPAR Raw Data'!N$1,FALSE)</f>
        <v>91.286196857670902</v>
      </c>
      <c r="AE68" s="160">
        <f>VLOOKUP($A68,'RevPAR Raw Data'!$B$6:$BE$43,'RevPAR Raw Data'!O$1,FALSE)</f>
        <v>107.85427102587801</v>
      </c>
      <c r="AF68" s="161">
        <f>VLOOKUP($A68,'RevPAR Raw Data'!$B$6:$BE$43,'RevPAR Raw Data'!P$1,FALSE)</f>
        <v>99.570233941774404</v>
      </c>
      <c r="AG68" s="162">
        <f>VLOOKUP($A68,'RevPAR Raw Data'!$B$6:$BE$43,'RevPAR Raw Data'!R$1,FALSE)</f>
        <v>100.35003531819299</v>
      </c>
    </row>
    <row r="69" spans="1:33" x14ac:dyDescent="0.25">
      <c r="A69" s="139" t="s">
        <v>14</v>
      </c>
      <c r="B69" s="127">
        <f>(VLOOKUP($A68,'Occupancy Raw Data'!$B$8:$BE$51,'Occupancy Raw Data'!T$3,FALSE))/100</f>
        <v>4.3367474416271E-2</v>
      </c>
      <c r="C69" s="128">
        <f>(VLOOKUP($A68,'Occupancy Raw Data'!$B$8:$BE$51,'Occupancy Raw Data'!U$3,FALSE))/100</f>
        <v>3.5738828908306701E-2</v>
      </c>
      <c r="D69" s="128">
        <f>(VLOOKUP($A68,'Occupancy Raw Data'!$B$8:$BE$51,'Occupancy Raw Data'!V$3,FALSE))/100</f>
        <v>6.6021969431709904E-2</v>
      </c>
      <c r="E69" s="128">
        <f>(VLOOKUP($A68,'Occupancy Raw Data'!$B$8:$BE$51,'Occupancy Raw Data'!W$3,FALSE))/100</f>
        <v>2.1667455497744102E-2</v>
      </c>
      <c r="F69" s="128">
        <f>(VLOOKUP($A68,'Occupancy Raw Data'!$B$8:$BE$51,'Occupancy Raw Data'!X$3,FALSE))/100</f>
        <v>9.4607569208064998E-2</v>
      </c>
      <c r="G69" s="128">
        <f>(VLOOKUP($A68,'Occupancy Raw Data'!$B$8:$BE$51,'Occupancy Raw Data'!Y$3,FALSE))/100</f>
        <v>5.2117646144982002E-2</v>
      </c>
      <c r="H69" s="129">
        <f>(VLOOKUP($A68,'Occupancy Raw Data'!$B$8:$BE$51,'Occupancy Raw Data'!AA$3,FALSE))/100</f>
        <v>9.2653313379161398E-2</v>
      </c>
      <c r="I69" s="129">
        <f>(VLOOKUP($A68,'Occupancy Raw Data'!$B$8:$BE$51,'Occupancy Raw Data'!AB$3,FALSE))/100</f>
        <v>9.4484129157206803E-2</v>
      </c>
      <c r="J69" s="128">
        <f>(VLOOKUP($A68,'Occupancy Raw Data'!$B$8:$BE$51,'Occupancy Raw Data'!AC$3,FALSE))/100</f>
        <v>9.3624764398485494E-2</v>
      </c>
      <c r="K69" s="130">
        <f>(VLOOKUP($A68,'Occupancy Raw Data'!$B$8:$BE$51,'Occupancy Raw Data'!AE$3,FALSE))/100</f>
        <v>6.4615167669920898E-2</v>
      </c>
      <c r="M69" s="127">
        <f>(VLOOKUP($A68,'ADR Raw Data'!$B$6:$BE$49,'ADR Raw Data'!T$1,FALSE))/100</f>
        <v>-2.5916339508932799E-2</v>
      </c>
      <c r="N69" s="128">
        <f>(VLOOKUP($A68,'ADR Raw Data'!$B$6:$BE$49,'ADR Raw Data'!U$1,FALSE))/100</f>
        <v>-8.3574023410341904E-3</v>
      </c>
      <c r="O69" s="128">
        <f>(VLOOKUP($A68,'ADR Raw Data'!$B$6:$BE$49,'ADR Raw Data'!V$1,FALSE))/100</f>
        <v>1.79986124417643E-3</v>
      </c>
      <c r="P69" s="128">
        <f>(VLOOKUP($A68,'ADR Raw Data'!$B$6:$BE$49,'ADR Raw Data'!W$1,FALSE))/100</f>
        <v>5.9083821911175708E-3</v>
      </c>
      <c r="Q69" s="128">
        <f>(VLOOKUP($A68,'ADR Raw Data'!$B$6:$BE$49,'ADR Raw Data'!X$1,FALSE))/100</f>
        <v>-3.4658078445659601E-2</v>
      </c>
      <c r="R69" s="128">
        <f>(VLOOKUP($A68,'ADR Raw Data'!$B$6:$BE$49,'ADR Raw Data'!Y$1,FALSE))/100</f>
        <v>-1.09357761673357E-2</v>
      </c>
      <c r="S69" s="129">
        <f>(VLOOKUP($A68,'ADR Raw Data'!$B$6:$BE$49,'ADR Raw Data'!AA$1,FALSE))/100</f>
        <v>-3.5908418437651204E-2</v>
      </c>
      <c r="T69" s="129">
        <f>(VLOOKUP($A68,'ADR Raw Data'!$B$6:$BE$49,'ADR Raw Data'!AB$1,FALSE))/100</f>
        <v>1.2360895592875001E-3</v>
      </c>
      <c r="U69" s="128">
        <f>(VLOOKUP($A68,'ADR Raw Data'!$B$6:$BE$49,'ADR Raw Data'!AC$1,FALSE))/100</f>
        <v>-1.6134621026537E-2</v>
      </c>
      <c r="V69" s="130">
        <f>(VLOOKUP($A68,'ADR Raw Data'!$B$6:$BE$49,'ADR Raw Data'!AE$1,FALSE))/100</f>
        <v>-1.33528386115086E-2</v>
      </c>
      <c r="X69" s="127">
        <f>(VLOOKUP($A68,'RevPAR Raw Data'!$B$6:$BE$43,'RevPAR Raw Data'!T$1,FALSE))/100</f>
        <v>1.6327208716721001E-2</v>
      </c>
      <c r="Y69" s="128">
        <f>(VLOOKUP($A68,'RevPAR Raw Data'!$B$6:$BE$43,'RevPAR Raw Data'!U$1,FALSE))/100</f>
        <v>2.7082742794888398E-2</v>
      </c>
      <c r="Z69" s="128">
        <f>(VLOOKUP($A68,'RevPAR Raw Data'!$B$6:$BE$43,'RevPAR Raw Data'!V$1,FALSE))/100</f>
        <v>6.7940661059930602E-2</v>
      </c>
      <c r="AA69" s="128">
        <f>(VLOOKUP($A68,'RevPAR Raw Data'!$B$6:$BE$43,'RevPAR Raw Data'!W$1,FALSE))/100</f>
        <v>2.7703857297051399E-2</v>
      </c>
      <c r="AB69" s="128">
        <f>(VLOOKUP($A68,'RevPAR Raw Data'!$B$6:$BE$43,'RevPAR Raw Data'!X$1,FALSE))/100</f>
        <v>5.6670574207239095E-2</v>
      </c>
      <c r="AC69" s="128">
        <f>(VLOOKUP($A68,'RevPAR Raw Data'!$B$6:$BE$43,'RevPAR Raw Data'!Y$1,FALSE))/100</f>
        <v>4.0611923065036297E-2</v>
      </c>
      <c r="AD69" s="129">
        <f>(VLOOKUP($A68,'RevPAR Raw Data'!$B$6:$BE$43,'RevPAR Raw Data'!AA$1,FALSE))/100</f>
        <v>5.34178609950565E-2</v>
      </c>
      <c r="AE69" s="129">
        <f>(VLOOKUP($A68,'RevPAR Raw Data'!$B$6:$BE$43,'RevPAR Raw Data'!AB$1,FALSE))/100</f>
        <v>9.583700956206391E-2</v>
      </c>
      <c r="AF69" s="128">
        <f>(VLOOKUP($A68,'RevPAR Raw Data'!$B$6:$BE$43,'RevPAR Raw Data'!AC$1,FALSE))/100</f>
        <v>7.5979543279680095E-2</v>
      </c>
      <c r="AG69" s="130">
        <f>(VLOOKUP($A68,'RevPAR Raw Data'!$B$6:$BE$43,'RevPAR Raw Data'!AE$1,FALSE))/100</f>
        <v>5.03995331526602E-2</v>
      </c>
    </row>
    <row r="70" spans="1:33" x14ac:dyDescent="0.25">
      <c r="A70" s="177"/>
      <c r="B70" s="155"/>
      <c r="C70" s="156"/>
      <c r="D70" s="156"/>
      <c r="E70" s="156"/>
      <c r="F70" s="156"/>
      <c r="G70" s="157"/>
      <c r="H70" s="137"/>
      <c r="I70" s="137"/>
      <c r="J70" s="157"/>
      <c r="K70" s="158"/>
      <c r="M70" s="159"/>
      <c r="N70" s="160"/>
      <c r="O70" s="160"/>
      <c r="P70" s="160"/>
      <c r="Q70" s="160"/>
      <c r="R70" s="161"/>
      <c r="S70" s="160"/>
      <c r="T70" s="160"/>
      <c r="U70" s="161"/>
      <c r="V70" s="162"/>
      <c r="X70" s="159"/>
      <c r="Y70" s="160"/>
      <c r="Z70" s="160"/>
      <c r="AA70" s="160"/>
      <c r="AB70" s="160"/>
      <c r="AC70" s="161"/>
      <c r="AD70" s="160"/>
      <c r="AE70" s="160"/>
      <c r="AF70" s="161"/>
      <c r="AG70" s="162"/>
    </row>
    <row r="71" spans="1:33" x14ac:dyDescent="0.25">
      <c r="A71" s="154" t="s">
        <v>38</v>
      </c>
      <c r="B71" s="155">
        <f>(VLOOKUP($A71,'Occupancy Raw Data'!$B$8:$BE$45,'Occupancy Raw Data'!G$3,FALSE))/100</f>
        <v>0.61080196399345299</v>
      </c>
      <c r="C71" s="156">
        <f>(VLOOKUP($A71,'Occupancy Raw Data'!$B$8:$BE$45,'Occupancy Raw Data'!H$3,FALSE))/100</f>
        <v>0.40441898527004905</v>
      </c>
      <c r="D71" s="156">
        <f>(VLOOKUP($A71,'Occupancy Raw Data'!$B$8:$BE$45,'Occupancy Raw Data'!I$3,FALSE))/100</f>
        <v>0.60932896890343602</v>
      </c>
      <c r="E71" s="156">
        <f>(VLOOKUP($A71,'Occupancy Raw Data'!$B$8:$BE$45,'Occupancy Raw Data'!J$3,FALSE))/100</f>
        <v>0.70621931260229109</v>
      </c>
      <c r="F71" s="156">
        <f>(VLOOKUP($A71,'Occupancy Raw Data'!$B$8:$BE$45,'Occupancy Raw Data'!K$3,FALSE))/100</f>
        <v>0.68674304418985199</v>
      </c>
      <c r="G71" s="157">
        <f>(VLOOKUP($A71,'Occupancy Raw Data'!$B$8:$BE$45,'Occupancy Raw Data'!L$3,FALSE))/100</f>
        <v>0.60350245499181598</v>
      </c>
      <c r="H71" s="137">
        <f>(VLOOKUP($A71,'Occupancy Raw Data'!$B$8:$BE$45,'Occupancy Raw Data'!N$3,FALSE))/100</f>
        <v>0.73682487725040902</v>
      </c>
      <c r="I71" s="137">
        <f>(VLOOKUP($A71,'Occupancy Raw Data'!$B$8:$BE$45,'Occupancy Raw Data'!O$3,FALSE))/100</f>
        <v>0.76873977086742995</v>
      </c>
      <c r="J71" s="157">
        <f>(VLOOKUP($A71,'Occupancy Raw Data'!$B$8:$BE$45,'Occupancy Raw Data'!P$3,FALSE))/100</f>
        <v>0.75278232405891898</v>
      </c>
      <c r="K71" s="158">
        <f>(VLOOKUP($A71,'Occupancy Raw Data'!$B$8:$BE$45,'Occupancy Raw Data'!R$3,FALSE))/100</f>
        <v>0.64615384615384597</v>
      </c>
      <c r="M71" s="159">
        <f>VLOOKUP($A71,'ADR Raw Data'!$B$6:$BE$43,'ADR Raw Data'!G$1,FALSE)</f>
        <v>160.56958199356899</v>
      </c>
      <c r="N71" s="160">
        <f>VLOOKUP($A71,'ADR Raw Data'!$B$6:$BE$43,'ADR Raw Data'!H$1,FALSE)</f>
        <v>124.956624848239</v>
      </c>
      <c r="O71" s="160">
        <f>VLOOKUP($A71,'ADR Raw Data'!$B$6:$BE$43,'ADR Raw Data'!I$1,FALSE)</f>
        <v>143.48019070641899</v>
      </c>
      <c r="P71" s="160">
        <f>VLOOKUP($A71,'ADR Raw Data'!$B$6:$BE$43,'ADR Raw Data'!J$1,FALSE)</f>
        <v>152.28340903823801</v>
      </c>
      <c r="Q71" s="160">
        <f>VLOOKUP($A71,'ADR Raw Data'!$B$6:$BE$43,'ADR Raw Data'!K$1,FALSE)</f>
        <v>154.02074594852201</v>
      </c>
      <c r="R71" s="161">
        <f>VLOOKUP($A71,'ADR Raw Data'!$B$6:$BE$43,'ADR Raw Data'!L$1,FALSE)</f>
        <v>148.91599555242101</v>
      </c>
      <c r="S71" s="160">
        <f>VLOOKUP($A71,'ADR Raw Data'!$B$6:$BE$43,'ADR Raw Data'!N$1,FALSE)</f>
        <v>169.148123056419</v>
      </c>
      <c r="T71" s="160">
        <f>VLOOKUP($A71,'ADR Raw Data'!$B$6:$BE$43,'ADR Raw Data'!O$1,FALSE)</f>
        <v>176.78217372791099</v>
      </c>
      <c r="U71" s="161">
        <f>VLOOKUP($A71,'ADR Raw Data'!$B$6:$BE$43,'ADR Raw Data'!P$1,FALSE)</f>
        <v>173.046061528427</v>
      </c>
      <c r="V71" s="162">
        <f>VLOOKUP($A71,'ADR Raw Data'!$B$6:$BE$43,'ADR Raw Data'!R$1,FALSE)</f>
        <v>156.94800007236901</v>
      </c>
      <c r="X71" s="159">
        <f>VLOOKUP($A71,'RevPAR Raw Data'!$B$6:$BE$43,'RevPAR Raw Data'!G$1,FALSE)</f>
        <v>98.076216039279799</v>
      </c>
      <c r="Y71" s="160">
        <f>VLOOKUP($A71,'RevPAR Raw Data'!$B$6:$BE$43,'RevPAR Raw Data'!H$1,FALSE)</f>
        <v>50.534831423895199</v>
      </c>
      <c r="Z71" s="160">
        <f>VLOOKUP($A71,'RevPAR Raw Data'!$B$6:$BE$43,'RevPAR Raw Data'!I$1,FALSE)</f>
        <v>87.426636661211106</v>
      </c>
      <c r="AA71" s="160">
        <f>VLOOKUP($A71,'RevPAR Raw Data'!$B$6:$BE$43,'RevPAR Raw Data'!J$1,FALSE)</f>
        <v>107.545484451718</v>
      </c>
      <c r="AB71" s="160">
        <f>VLOOKUP($A71,'RevPAR Raw Data'!$B$6:$BE$43,'RevPAR Raw Data'!K$1,FALSE)</f>
        <v>105.77267594108</v>
      </c>
      <c r="AC71" s="161">
        <f>VLOOKUP($A71,'RevPAR Raw Data'!$B$6:$BE$43,'RevPAR Raw Data'!L$1,FALSE)</f>
        <v>89.871168903436896</v>
      </c>
      <c r="AD71" s="160">
        <f>VLOOKUP($A71,'RevPAR Raw Data'!$B$6:$BE$43,'RevPAR Raw Data'!N$1,FALSE)</f>
        <v>124.632545008183</v>
      </c>
      <c r="AE71" s="160">
        <f>VLOOKUP($A71,'RevPAR Raw Data'!$B$6:$BE$43,'RevPAR Raw Data'!O$1,FALSE)</f>
        <v>135.89948772503999</v>
      </c>
      <c r="AF71" s="161">
        <f>VLOOKUP($A71,'RevPAR Raw Data'!$B$6:$BE$43,'RevPAR Raw Data'!P$1,FALSE)</f>
        <v>130.26601636661201</v>
      </c>
      <c r="AG71" s="162">
        <f>VLOOKUP($A71,'RevPAR Raw Data'!$B$6:$BE$43,'RevPAR Raw Data'!R$1,FALSE)</f>
        <v>101.412553892915</v>
      </c>
    </row>
    <row r="72" spans="1:33" x14ac:dyDescent="0.25">
      <c r="A72" s="139" t="s">
        <v>14</v>
      </c>
      <c r="B72" s="127">
        <f>(VLOOKUP($A71,'Occupancy Raw Data'!$B$8:$BE$51,'Occupancy Raw Data'!T$3,FALSE))/100</f>
        <v>1.7781606850277999E-2</v>
      </c>
      <c r="C72" s="128">
        <f>(VLOOKUP($A71,'Occupancy Raw Data'!$B$8:$BE$51,'Occupancy Raw Data'!U$3,FALSE))/100</f>
        <v>-5.2848879945202494E-2</v>
      </c>
      <c r="D72" s="128">
        <f>(VLOOKUP($A71,'Occupancy Raw Data'!$B$8:$BE$51,'Occupancy Raw Data'!V$3,FALSE))/100</f>
        <v>-2.4755046372067602E-2</v>
      </c>
      <c r="E72" s="128">
        <f>(VLOOKUP($A71,'Occupancy Raw Data'!$B$8:$BE$51,'Occupancy Raw Data'!W$3,FALSE))/100</f>
        <v>2.3307605148219501E-2</v>
      </c>
      <c r="F72" s="128">
        <f>(VLOOKUP($A71,'Occupancy Raw Data'!$B$8:$BE$51,'Occupancy Raw Data'!X$3,FALSE))/100</f>
        <v>2.61754738907196E-2</v>
      </c>
      <c r="G72" s="128">
        <f>(VLOOKUP($A71,'Occupancy Raw Data'!$B$8:$BE$51,'Occupancy Raw Data'!Y$3,FALSE))/100</f>
        <v>2.0726958122868999E-3</v>
      </c>
      <c r="H72" s="129">
        <f>(VLOOKUP($A71,'Occupancy Raw Data'!$B$8:$BE$51,'Occupancy Raw Data'!AA$3,FALSE))/100</f>
        <v>0.101010958878937</v>
      </c>
      <c r="I72" s="129">
        <f>(VLOOKUP($A71,'Occupancy Raw Data'!$B$8:$BE$51,'Occupancy Raw Data'!AB$3,FALSE))/100</f>
        <v>4.9559517674042999E-2</v>
      </c>
      <c r="J72" s="128">
        <f>(VLOOKUP($A71,'Occupancy Raw Data'!$B$8:$BE$51,'Occupancy Raw Data'!AC$3,FALSE))/100</f>
        <v>7.4125017571077201E-2</v>
      </c>
      <c r="K72" s="130">
        <f>(VLOOKUP($A71,'Occupancy Raw Data'!$B$8:$BE$51,'Occupancy Raw Data'!AE$3,FALSE))/100</f>
        <v>2.4958429192956801E-2</v>
      </c>
      <c r="M72" s="127">
        <f>(VLOOKUP($A71,'ADR Raw Data'!$B$6:$BE$49,'ADR Raw Data'!T$1,FALSE))/100</f>
        <v>2.5934506087821697E-2</v>
      </c>
      <c r="N72" s="128">
        <f>(VLOOKUP($A71,'ADR Raw Data'!$B$6:$BE$49,'ADR Raw Data'!U$1,FALSE))/100</f>
        <v>-1.6041967481879801E-2</v>
      </c>
      <c r="O72" s="128">
        <f>(VLOOKUP($A71,'ADR Raw Data'!$B$6:$BE$49,'ADR Raw Data'!V$1,FALSE))/100</f>
        <v>3.2115190342298996E-2</v>
      </c>
      <c r="P72" s="128">
        <f>(VLOOKUP($A71,'ADR Raw Data'!$B$6:$BE$49,'ADR Raw Data'!W$1,FALSE))/100</f>
        <v>5.9591270135828996E-2</v>
      </c>
      <c r="Q72" s="128">
        <f>(VLOOKUP($A71,'ADR Raw Data'!$B$6:$BE$49,'ADR Raw Data'!X$1,FALSE))/100</f>
        <v>4.1429555306139801E-2</v>
      </c>
      <c r="R72" s="128">
        <f>(VLOOKUP($A71,'ADR Raw Data'!$B$6:$BE$49,'ADR Raw Data'!Y$1,FALSE))/100</f>
        <v>3.5227062341442995E-2</v>
      </c>
      <c r="S72" s="129">
        <f>(VLOOKUP($A71,'ADR Raw Data'!$B$6:$BE$49,'ADR Raw Data'!AA$1,FALSE))/100</f>
        <v>3.3670256946985402E-2</v>
      </c>
      <c r="T72" s="129">
        <f>(VLOOKUP($A71,'ADR Raw Data'!$B$6:$BE$49,'ADR Raw Data'!AB$1,FALSE))/100</f>
        <v>1.60851355129822E-3</v>
      </c>
      <c r="U72" s="128">
        <f>(VLOOKUP($A71,'ADR Raw Data'!$B$6:$BE$49,'ADR Raw Data'!AC$1,FALSE))/100</f>
        <v>1.5777027568798702E-2</v>
      </c>
      <c r="V72" s="130">
        <f>(VLOOKUP($A71,'ADR Raw Data'!$B$6:$BE$49,'ADR Raw Data'!AE$1,FALSE))/100</f>
        <v>3.0729792689775201E-2</v>
      </c>
      <c r="X72" s="127">
        <f>(VLOOKUP($A71,'RevPAR Raw Data'!$B$6:$BE$43,'RevPAR Raw Data'!T$1,FALSE))/100</f>
        <v>4.4177270129209495E-2</v>
      </c>
      <c r="Y72" s="128">
        <f>(VLOOKUP($A71,'RevPAR Raw Data'!$B$6:$BE$43,'RevPAR Raw Data'!U$1,FALSE))/100</f>
        <v>-6.8043047413547594E-2</v>
      </c>
      <c r="Z72" s="128">
        <f>(VLOOKUP($A71,'RevPAR Raw Data'!$B$6:$BE$43,'RevPAR Raw Data'!V$1,FALSE))/100</f>
        <v>6.5651309440600504E-3</v>
      </c>
      <c r="AA72" s="128">
        <f>(VLOOKUP($A71,'RevPAR Raw Data'!$B$6:$BE$43,'RevPAR Raw Data'!W$1,FALSE))/100</f>
        <v>8.4287805078655312E-2</v>
      </c>
      <c r="AB72" s="128">
        <f>(VLOOKUP($A71,'RevPAR Raw Data'!$B$6:$BE$43,'RevPAR Raw Data'!X$1,FALSE))/100</f>
        <v>6.8689467440079394E-2</v>
      </c>
      <c r="AC72" s="128">
        <f>(VLOOKUP($A71,'RevPAR Raw Data'!$B$6:$BE$43,'RevPAR Raw Data'!Y$1,FALSE))/100</f>
        <v>3.7372773138324197E-2</v>
      </c>
      <c r="AD72" s="129">
        <f>(VLOOKUP($A71,'RevPAR Raw Data'!$B$6:$BE$43,'RevPAR Raw Data'!AA$1,FALSE))/100</f>
        <v>0.13808228076583701</v>
      </c>
      <c r="AE72" s="129">
        <f>(VLOOKUP($A71,'RevPAR Raw Data'!$B$6:$BE$43,'RevPAR Raw Data'!AB$1,FALSE))/100</f>
        <v>5.1247748381115794E-2</v>
      </c>
      <c r="AF72" s="128">
        <f>(VLOOKUP($A71,'RevPAR Raw Data'!$B$6:$BE$43,'RevPAR Raw Data'!AC$1,FALSE))/100</f>
        <v>9.1071517585632603E-2</v>
      </c>
      <c r="AG72" s="130">
        <f>(VLOOKUP($A71,'RevPAR Raw Data'!$B$6:$BE$43,'RevPAR Raw Data'!AE$1,FALSE))/100</f>
        <v>5.6455189237694103E-2</v>
      </c>
    </row>
    <row r="73" spans="1:33" x14ac:dyDescent="0.25">
      <c r="A73" s="177"/>
      <c r="B73" s="155"/>
      <c r="C73" s="156"/>
      <c r="D73" s="156"/>
      <c r="E73" s="156"/>
      <c r="F73" s="156"/>
      <c r="G73" s="157"/>
      <c r="H73" s="137"/>
      <c r="I73" s="137"/>
      <c r="J73" s="157"/>
      <c r="K73" s="158"/>
      <c r="M73" s="159"/>
      <c r="N73" s="160"/>
      <c r="O73" s="160"/>
      <c r="P73" s="160"/>
      <c r="Q73" s="160"/>
      <c r="R73" s="161"/>
      <c r="S73" s="160"/>
      <c r="T73" s="160"/>
      <c r="U73" s="161"/>
      <c r="V73" s="162"/>
      <c r="X73" s="159"/>
      <c r="Y73" s="160"/>
      <c r="Z73" s="160"/>
      <c r="AA73" s="160"/>
      <c r="AB73" s="160"/>
      <c r="AC73" s="161"/>
      <c r="AD73" s="160"/>
      <c r="AE73" s="160"/>
      <c r="AF73" s="161"/>
      <c r="AG73" s="162"/>
    </row>
    <row r="74" spans="1:33" x14ac:dyDescent="0.25">
      <c r="A74" s="154" t="s">
        <v>39</v>
      </c>
      <c r="B74" s="155">
        <f>(VLOOKUP($A74,'Occupancy Raw Data'!$B$8:$BE$45,'Occupancy Raw Data'!G$3,FALSE))/100</f>
        <v>0.56053067993366501</v>
      </c>
      <c r="C74" s="156">
        <f>(VLOOKUP($A74,'Occupancy Raw Data'!$B$8:$BE$45,'Occupancy Raw Data'!H$3,FALSE))/100</f>
        <v>0.42564953012714196</v>
      </c>
      <c r="D74" s="156">
        <f>(VLOOKUP($A74,'Occupancy Raw Data'!$B$8:$BE$45,'Occupancy Raw Data'!I$3,FALSE))/100</f>
        <v>0.54118297401879401</v>
      </c>
      <c r="E74" s="156">
        <f>(VLOOKUP($A74,'Occupancy Raw Data'!$B$8:$BE$45,'Occupancy Raw Data'!J$3,FALSE))/100</f>
        <v>0.63062465450525107</v>
      </c>
      <c r="F74" s="156">
        <f>(VLOOKUP($A74,'Occupancy Raw Data'!$B$8:$BE$45,'Occupancy Raw Data'!K$3,FALSE))/100</f>
        <v>0.709563294637921</v>
      </c>
      <c r="G74" s="157">
        <f>(VLOOKUP($A74,'Occupancy Raw Data'!$B$8:$BE$45,'Occupancy Raw Data'!L$3,FALSE))/100</f>
        <v>0.57351022664455498</v>
      </c>
      <c r="H74" s="137">
        <f>(VLOOKUP($A74,'Occupancy Raw Data'!$B$8:$BE$45,'Occupancy Raw Data'!N$3,FALSE))/100</f>
        <v>0.7915975677169701</v>
      </c>
      <c r="I74" s="137">
        <f>(VLOOKUP($A74,'Occupancy Raw Data'!$B$8:$BE$45,'Occupancy Raw Data'!O$3,FALSE))/100</f>
        <v>0.822664455500276</v>
      </c>
      <c r="J74" s="157">
        <f>(VLOOKUP($A74,'Occupancy Raw Data'!$B$8:$BE$45,'Occupancy Raw Data'!P$3,FALSE))/100</f>
        <v>0.80713101160862299</v>
      </c>
      <c r="K74" s="158">
        <f>(VLOOKUP($A74,'Occupancy Raw Data'!$B$8:$BE$45,'Occupancy Raw Data'!R$3,FALSE))/100</f>
        <v>0.64025902234857401</v>
      </c>
      <c r="M74" s="159">
        <f>VLOOKUP($A74,'ADR Raw Data'!$B$6:$BE$43,'ADR Raw Data'!G$1,FALSE)</f>
        <v>98.915122287968401</v>
      </c>
      <c r="N74" s="160">
        <f>VLOOKUP($A74,'ADR Raw Data'!$B$6:$BE$43,'ADR Raw Data'!H$1,FALSE)</f>
        <v>93.255555844155793</v>
      </c>
      <c r="O74" s="160">
        <f>VLOOKUP($A74,'ADR Raw Data'!$B$6:$BE$43,'ADR Raw Data'!I$1,FALSE)</f>
        <v>98.453552604698601</v>
      </c>
      <c r="P74" s="160">
        <f>VLOOKUP($A74,'ADR Raw Data'!$B$6:$BE$43,'ADR Raw Data'!J$1,FALSE)</f>
        <v>102.454091865357</v>
      </c>
      <c r="Q74" s="160">
        <f>VLOOKUP($A74,'ADR Raw Data'!$B$6:$BE$43,'ADR Raw Data'!K$1,FALSE)</f>
        <v>107.33932377687699</v>
      </c>
      <c r="R74" s="161">
        <f>VLOOKUP($A74,'ADR Raw Data'!$B$6:$BE$43,'ADR Raw Data'!L$1,FALSE)</f>
        <v>100.850739098585</v>
      </c>
      <c r="S74" s="160">
        <f>VLOOKUP($A74,'ADR Raw Data'!$B$6:$BE$43,'ADR Raw Data'!N$1,FALSE)</f>
        <v>125.964483240223</v>
      </c>
      <c r="T74" s="160">
        <f>VLOOKUP($A74,'ADR Raw Data'!$B$6:$BE$43,'ADR Raw Data'!O$1,FALSE)</f>
        <v>129.535880929982</v>
      </c>
      <c r="U74" s="161">
        <f>VLOOKUP($A74,'ADR Raw Data'!$B$6:$BE$43,'ADR Raw Data'!P$1,FALSE)</f>
        <v>127.784548318608</v>
      </c>
      <c r="V74" s="162">
        <f>VLOOKUP($A74,'ADR Raw Data'!$B$6:$BE$43,'ADR Raw Data'!R$1,FALSE)</f>
        <v>110.55177389116299</v>
      </c>
      <c r="X74" s="159">
        <f>VLOOKUP($A74,'RevPAR Raw Data'!$B$6:$BE$43,'RevPAR Raw Data'!G$1,FALSE)</f>
        <v>55.444960751796501</v>
      </c>
      <c r="Y74" s="160">
        <f>VLOOKUP($A74,'RevPAR Raw Data'!$B$6:$BE$43,'RevPAR Raw Data'!H$1,FALSE)</f>
        <v>39.694183526810299</v>
      </c>
      <c r="Z74" s="160">
        <f>VLOOKUP($A74,'RevPAR Raw Data'!$B$6:$BE$43,'RevPAR Raw Data'!I$1,FALSE)</f>
        <v>53.2813864013266</v>
      </c>
      <c r="AA74" s="160">
        <f>VLOOKUP($A74,'RevPAR Raw Data'!$B$6:$BE$43,'RevPAR Raw Data'!J$1,FALSE)</f>
        <v>64.610076285240396</v>
      </c>
      <c r="AB74" s="160">
        <f>VLOOKUP($A74,'RevPAR Raw Data'!$B$6:$BE$43,'RevPAR Raw Data'!K$1,FALSE)</f>
        <v>76.164044223327807</v>
      </c>
      <c r="AC74" s="161">
        <f>VLOOKUP($A74,'RevPAR Raw Data'!$B$6:$BE$43,'RevPAR Raw Data'!L$1,FALSE)</f>
        <v>57.838930237700303</v>
      </c>
      <c r="AD74" s="160">
        <f>VLOOKUP($A74,'RevPAR Raw Data'!$B$6:$BE$43,'RevPAR Raw Data'!N$1,FALSE)</f>
        <v>99.713178551685999</v>
      </c>
      <c r="AE74" s="160">
        <f>VLOOKUP($A74,'RevPAR Raw Data'!$B$6:$BE$43,'RevPAR Raw Data'!O$1,FALSE)</f>
        <v>106.564564953012</v>
      </c>
      <c r="AF74" s="161">
        <f>VLOOKUP($A74,'RevPAR Raw Data'!$B$6:$BE$43,'RevPAR Raw Data'!P$1,FALSE)</f>
        <v>103.138871752349</v>
      </c>
      <c r="AG74" s="162">
        <f>VLOOKUP($A74,'RevPAR Raw Data'!$B$6:$BE$43,'RevPAR Raw Data'!R$1,FALSE)</f>
        <v>70.781770670457206</v>
      </c>
    </row>
    <row r="75" spans="1:33" x14ac:dyDescent="0.25">
      <c r="A75" s="139" t="s">
        <v>14</v>
      </c>
      <c r="B75" s="127">
        <f>(VLOOKUP($A74,'Occupancy Raw Data'!$B$8:$BE$51,'Occupancy Raw Data'!T$3,FALSE))/100</f>
        <v>1.2357497917215401E-2</v>
      </c>
      <c r="C75" s="128">
        <f>(VLOOKUP($A74,'Occupancy Raw Data'!$B$8:$BE$51,'Occupancy Raw Data'!U$3,FALSE))/100</f>
        <v>2.6329082556565801E-2</v>
      </c>
      <c r="D75" s="128">
        <f>(VLOOKUP($A74,'Occupancy Raw Data'!$B$8:$BE$51,'Occupancy Raw Data'!V$3,FALSE))/100</f>
        <v>-4.2171201225119505E-2</v>
      </c>
      <c r="E75" s="128">
        <f>(VLOOKUP($A74,'Occupancy Raw Data'!$B$8:$BE$51,'Occupancy Raw Data'!W$3,FALSE))/100</f>
        <v>-1.7714595145059301E-2</v>
      </c>
      <c r="F75" s="128">
        <f>(VLOOKUP($A74,'Occupancy Raw Data'!$B$8:$BE$51,'Occupancy Raw Data'!X$3,FALSE))/100</f>
        <v>1.8290679888284402E-2</v>
      </c>
      <c r="G75" s="128">
        <f>(VLOOKUP($A74,'Occupancy Raw Data'!$B$8:$BE$51,'Occupancy Raw Data'!Y$3,FALSE))/100</f>
        <v>-1.6338924164015899E-3</v>
      </c>
      <c r="H75" s="129">
        <f>(VLOOKUP($A74,'Occupancy Raw Data'!$B$8:$BE$51,'Occupancy Raw Data'!AA$3,FALSE))/100</f>
        <v>5.6512675475282499E-2</v>
      </c>
      <c r="I75" s="129">
        <f>(VLOOKUP($A74,'Occupancy Raw Data'!$B$8:$BE$51,'Occupancy Raw Data'!AB$3,FALSE))/100</f>
        <v>4.7748225360839801E-2</v>
      </c>
      <c r="J75" s="128">
        <f>(VLOOKUP($A74,'Occupancy Raw Data'!$B$8:$BE$51,'Occupancy Raw Data'!AC$3,FALSE))/100</f>
        <v>5.1929951623893703E-2</v>
      </c>
      <c r="K75" s="130">
        <f>(VLOOKUP($A74,'Occupancy Raw Data'!$B$8:$BE$51,'Occupancy Raw Data'!AE$3,FALSE))/100</f>
        <v>1.6765009862150699E-2</v>
      </c>
      <c r="M75" s="127">
        <f>(VLOOKUP($A74,'ADR Raw Data'!$B$6:$BE$49,'ADR Raw Data'!T$1,FALSE))/100</f>
        <v>4.1837410913236001E-3</v>
      </c>
      <c r="N75" s="128">
        <f>(VLOOKUP($A74,'ADR Raw Data'!$B$6:$BE$49,'ADR Raw Data'!U$1,FALSE))/100</f>
        <v>1.56595041477798E-2</v>
      </c>
      <c r="O75" s="128">
        <f>(VLOOKUP($A74,'ADR Raw Data'!$B$6:$BE$49,'ADR Raw Data'!V$1,FALSE))/100</f>
        <v>-1.68012116235339E-3</v>
      </c>
      <c r="P75" s="128">
        <f>(VLOOKUP($A74,'ADR Raw Data'!$B$6:$BE$49,'ADR Raw Data'!W$1,FALSE))/100</f>
        <v>2.3573748922634599E-3</v>
      </c>
      <c r="Q75" s="128">
        <f>(VLOOKUP($A74,'ADR Raw Data'!$B$6:$BE$49,'ADR Raw Data'!X$1,FALSE))/100</f>
        <v>1.6556761641650198E-2</v>
      </c>
      <c r="R75" s="128">
        <f>(VLOOKUP($A74,'ADR Raw Data'!$B$6:$BE$49,'ADR Raw Data'!Y$1,FALSE))/100</f>
        <v>7.4048300587156099E-3</v>
      </c>
      <c r="S75" s="129">
        <f>(VLOOKUP($A74,'ADR Raw Data'!$B$6:$BE$49,'ADR Raw Data'!AA$1,FALSE))/100</f>
        <v>6.6172164308507003E-2</v>
      </c>
      <c r="T75" s="129">
        <f>(VLOOKUP($A74,'ADR Raw Data'!$B$6:$BE$49,'ADR Raw Data'!AB$1,FALSE))/100</f>
        <v>8.3283128710578802E-2</v>
      </c>
      <c r="U75" s="128">
        <f>(VLOOKUP($A74,'ADR Raw Data'!$B$6:$BE$49,'ADR Raw Data'!AC$1,FALSE))/100</f>
        <v>7.4891130039224499E-2</v>
      </c>
      <c r="V75" s="130">
        <f>(VLOOKUP($A74,'ADR Raw Data'!$B$6:$BE$49,'ADR Raw Data'!AE$1,FALSE))/100</f>
        <v>3.6455335061306597E-2</v>
      </c>
      <c r="X75" s="127">
        <f>(VLOOKUP($A74,'RevPAR Raw Data'!$B$6:$BE$43,'RevPAR Raw Data'!T$1,FALSE))/100</f>
        <v>1.6592939580361198E-2</v>
      </c>
      <c r="Y75" s="128">
        <f>(VLOOKUP($A74,'RevPAR Raw Data'!$B$6:$BE$43,'RevPAR Raw Data'!U$1,FALSE))/100</f>
        <v>4.2400887081847402E-2</v>
      </c>
      <c r="Z75" s="128">
        <f>(VLOOKUP($A74,'RevPAR Raw Data'!$B$6:$BE$43,'RevPAR Raw Data'!V$1,FALSE))/100</f>
        <v>-4.3780469659852696E-2</v>
      </c>
      <c r="AA75" s="128">
        <f>(VLOOKUP($A74,'RevPAR Raw Data'!$B$6:$BE$43,'RevPAR Raw Data'!W$1,FALSE))/100</f>
        <v>-1.53989801946174E-2</v>
      </c>
      <c r="AB75" s="128">
        <f>(VLOOKUP($A74,'RevPAR Raw Data'!$B$6:$BE$43,'RevPAR Raw Data'!X$1,FALSE))/100</f>
        <v>3.51502759571087E-2</v>
      </c>
      <c r="AC75" s="128">
        <f>(VLOOKUP($A74,'RevPAR Raw Data'!$B$6:$BE$43,'RevPAR Raw Data'!Y$1,FALSE))/100</f>
        <v>5.7588389466363401E-3</v>
      </c>
      <c r="AD75" s="129">
        <f>(VLOOKUP($A74,'RevPAR Raw Data'!$B$6:$BE$43,'RevPAR Raw Data'!AA$1,FALSE))/100</f>
        <v>0.12642440583085299</v>
      </c>
      <c r="AE75" s="129">
        <f>(VLOOKUP($A74,'RevPAR Raw Data'!$B$6:$BE$43,'RevPAR Raw Data'!AB$1,FALSE))/100</f>
        <v>0.13500797566984699</v>
      </c>
      <c r="AF75" s="128">
        <f>(VLOOKUP($A74,'RevPAR Raw Data'!$B$6:$BE$43,'RevPAR Raw Data'!AC$1,FALSE))/100</f>
        <v>0.130710174423113</v>
      </c>
      <c r="AG75" s="130">
        <f>(VLOOKUP($A74,'RevPAR Raw Data'!$B$6:$BE$43,'RevPAR Raw Data'!AE$1,FALSE))/100</f>
        <v>5.3831518975288102E-2</v>
      </c>
    </row>
    <row r="76" spans="1:33" x14ac:dyDescent="0.25">
      <c r="A76" s="177"/>
      <c r="B76" s="155"/>
      <c r="C76" s="156"/>
      <c r="D76" s="156"/>
      <c r="E76" s="156"/>
      <c r="F76" s="156"/>
      <c r="G76" s="157"/>
      <c r="H76" s="137"/>
      <c r="I76" s="137"/>
      <c r="J76" s="157"/>
      <c r="K76" s="158"/>
      <c r="M76" s="159"/>
      <c r="N76" s="160"/>
      <c r="O76" s="160"/>
      <c r="P76" s="160"/>
      <c r="Q76" s="160"/>
      <c r="R76" s="161"/>
      <c r="S76" s="160"/>
      <c r="T76" s="160"/>
      <c r="U76" s="161"/>
      <c r="V76" s="162"/>
      <c r="X76" s="159"/>
      <c r="Y76" s="160"/>
      <c r="Z76" s="160"/>
      <c r="AA76" s="160"/>
      <c r="AB76" s="160"/>
      <c r="AC76" s="161"/>
      <c r="AD76" s="160"/>
      <c r="AE76" s="160"/>
      <c r="AF76" s="161"/>
      <c r="AG76" s="162"/>
    </row>
    <row r="77" spans="1:33" x14ac:dyDescent="0.25">
      <c r="A77" s="154" t="s">
        <v>40</v>
      </c>
      <c r="B77" s="155">
        <f>(VLOOKUP($A77,'Occupancy Raw Data'!$B$8:$BE$45,'Occupancy Raw Data'!G$3,FALSE))/100</f>
        <v>0.638978817870687</v>
      </c>
      <c r="C77" s="156">
        <f>(VLOOKUP($A77,'Occupancy Raw Data'!$B$8:$BE$45,'Occupancy Raw Data'!H$3,FALSE))/100</f>
        <v>0.48515400980482803</v>
      </c>
      <c r="D77" s="156">
        <f>(VLOOKUP($A77,'Occupancy Raw Data'!$B$8:$BE$45,'Occupancy Raw Data'!I$3,FALSE))/100</f>
        <v>0.70835260382943199</v>
      </c>
      <c r="E77" s="156">
        <f>(VLOOKUP($A77,'Occupancy Raw Data'!$B$8:$BE$45,'Occupancy Raw Data'!J$3,FALSE))/100</f>
        <v>0.81935066136342594</v>
      </c>
      <c r="F77" s="156">
        <f>(VLOOKUP($A77,'Occupancy Raw Data'!$B$8:$BE$45,'Occupancy Raw Data'!K$3,FALSE))/100</f>
        <v>0.760614189251688</v>
      </c>
      <c r="G77" s="157">
        <f>(VLOOKUP($A77,'Occupancy Raw Data'!$B$8:$BE$45,'Occupancy Raw Data'!L$3,FALSE))/100</f>
        <v>0.68249005642401206</v>
      </c>
      <c r="H77" s="137">
        <f>(VLOOKUP($A77,'Occupancy Raw Data'!$B$8:$BE$45,'Occupancy Raw Data'!N$3,FALSE))/100</f>
        <v>0.81565072611229295</v>
      </c>
      <c r="I77" s="137">
        <f>(VLOOKUP($A77,'Occupancy Raw Data'!$B$8:$BE$45,'Occupancy Raw Data'!O$3,FALSE))/100</f>
        <v>0.80954583294792304</v>
      </c>
      <c r="J77" s="157">
        <f>(VLOOKUP($A77,'Occupancy Raw Data'!$B$8:$BE$45,'Occupancy Raw Data'!P$3,FALSE))/100</f>
        <v>0.81259827953010799</v>
      </c>
      <c r="K77" s="158">
        <f>(VLOOKUP($A77,'Occupancy Raw Data'!$B$8:$BE$45,'Occupancy Raw Data'!R$3,FALSE))/100</f>
        <v>0.71966383445432502</v>
      </c>
      <c r="M77" s="159">
        <f>VLOOKUP($A77,'ADR Raw Data'!$B$6:$BE$43,'ADR Raw Data'!G$1,FALSE)</f>
        <v>116.719203821656</v>
      </c>
      <c r="N77" s="160">
        <f>VLOOKUP($A77,'ADR Raw Data'!$B$6:$BE$43,'ADR Raw Data'!H$1,FALSE)</f>
        <v>114.14481792183</v>
      </c>
      <c r="O77" s="160">
        <f>VLOOKUP($A77,'ADR Raw Data'!$B$6:$BE$43,'ADR Raw Data'!I$1,FALSE)</f>
        <v>137.973124836772</v>
      </c>
      <c r="P77" s="160">
        <f>VLOOKUP($A77,'ADR Raw Data'!$B$6:$BE$43,'ADR Raw Data'!J$1,FALSE)</f>
        <v>142.94264619552899</v>
      </c>
      <c r="Q77" s="160">
        <f>VLOOKUP($A77,'ADR Raw Data'!$B$6:$BE$43,'ADR Raw Data'!K$1,FALSE)</f>
        <v>132.768827678462</v>
      </c>
      <c r="R77" s="161">
        <f>VLOOKUP($A77,'ADR Raw Data'!$B$6:$BE$43,'ADR Raw Data'!L$1,FALSE)</f>
        <v>130.63883904369499</v>
      </c>
      <c r="S77" s="160">
        <f>VLOOKUP($A77,'ADR Raw Data'!$B$6:$BE$43,'ADR Raw Data'!N$1,FALSE)</f>
        <v>119.57845543207</v>
      </c>
      <c r="T77" s="160">
        <f>VLOOKUP($A77,'ADR Raw Data'!$B$6:$BE$43,'ADR Raw Data'!O$1,FALSE)</f>
        <v>119.954162477148</v>
      </c>
      <c r="U77" s="161">
        <f>VLOOKUP($A77,'ADR Raw Data'!$B$6:$BE$43,'ADR Raw Data'!P$1,FALSE)</f>
        <v>119.765603301081</v>
      </c>
      <c r="V77" s="162">
        <f>VLOOKUP($A77,'ADR Raw Data'!$B$6:$BE$43,'ADR Raw Data'!R$1,FALSE)</f>
        <v>127.13102162976</v>
      </c>
      <c r="X77" s="159">
        <f>VLOOKUP($A77,'RevPAR Raw Data'!$B$6:$BE$43,'RevPAR Raw Data'!G$1,FALSE)</f>
        <v>74.581098880769503</v>
      </c>
      <c r="Y77" s="160">
        <f>VLOOKUP($A77,'RevPAR Raw Data'!$B$6:$BE$43,'RevPAR Raw Data'!H$1,FALSE)</f>
        <v>55.377816113218003</v>
      </c>
      <c r="Z77" s="160">
        <f>VLOOKUP($A77,'RevPAR Raw Data'!$B$6:$BE$43,'RevPAR Raw Data'!I$1,FALSE)</f>
        <v>97.733622236610799</v>
      </c>
      <c r="AA77" s="160">
        <f>VLOOKUP($A77,'RevPAR Raw Data'!$B$6:$BE$43,'RevPAR Raw Data'!J$1,FALSE)</f>
        <v>117.12015169734499</v>
      </c>
      <c r="AB77" s="160">
        <f>VLOOKUP($A77,'RevPAR Raw Data'!$B$6:$BE$43,'RevPAR Raw Data'!K$1,FALSE)</f>
        <v>100.985854222551</v>
      </c>
      <c r="AC77" s="161">
        <f>VLOOKUP($A77,'RevPAR Raw Data'!$B$6:$BE$43,'RevPAR Raw Data'!L$1,FALSE)</f>
        <v>89.159708630098905</v>
      </c>
      <c r="AD77" s="160">
        <f>VLOOKUP($A77,'RevPAR Raw Data'!$B$6:$BE$43,'RevPAR Raw Data'!N$1,FALSE)</f>
        <v>97.534254000554895</v>
      </c>
      <c r="AE77" s="160">
        <f>VLOOKUP($A77,'RevPAR Raw Data'!$B$6:$BE$43,'RevPAR Raw Data'!O$1,FALSE)</f>
        <v>97.108392378133303</v>
      </c>
      <c r="AF77" s="161">
        <f>VLOOKUP($A77,'RevPAR Raw Data'!$B$6:$BE$43,'RevPAR Raw Data'!P$1,FALSE)</f>
        <v>97.321323189344099</v>
      </c>
      <c r="AG77" s="162">
        <f>VLOOKUP($A77,'RevPAR Raw Data'!$B$6:$BE$43,'RevPAR Raw Data'!R$1,FALSE)</f>
        <v>91.491598504169005</v>
      </c>
    </row>
    <row r="78" spans="1:33" x14ac:dyDescent="0.25">
      <c r="A78" s="139" t="s">
        <v>14</v>
      </c>
      <c r="B78" s="127">
        <f>(VLOOKUP($A77,'Occupancy Raw Data'!$B$8:$BE$51,'Occupancy Raw Data'!T$3,FALSE))/100</f>
        <v>-4.7090861791938693E-2</v>
      </c>
      <c r="C78" s="128">
        <f>(VLOOKUP($A77,'Occupancy Raw Data'!$B$8:$BE$51,'Occupancy Raw Data'!U$3,FALSE))/100</f>
        <v>-0.10272042607675401</v>
      </c>
      <c r="D78" s="128">
        <f>(VLOOKUP($A77,'Occupancy Raw Data'!$B$8:$BE$51,'Occupancy Raw Data'!V$3,FALSE))/100</f>
        <v>-3.6753636331043897E-3</v>
      </c>
      <c r="E78" s="128">
        <f>(VLOOKUP($A77,'Occupancy Raw Data'!$B$8:$BE$51,'Occupancy Raw Data'!W$3,FALSE))/100</f>
        <v>1.1546395607593201E-2</v>
      </c>
      <c r="F78" s="128">
        <f>(VLOOKUP($A77,'Occupancy Raw Data'!$B$8:$BE$51,'Occupancy Raw Data'!X$3,FALSE))/100</f>
        <v>2.1191388575050398E-2</v>
      </c>
      <c r="G78" s="128">
        <f>(VLOOKUP($A77,'Occupancy Raw Data'!$B$8:$BE$51,'Occupancy Raw Data'!Y$3,FALSE))/100</f>
        <v>-1.8577250740425499E-2</v>
      </c>
      <c r="H78" s="129">
        <f>(VLOOKUP($A77,'Occupancy Raw Data'!$B$8:$BE$51,'Occupancy Raw Data'!AA$3,FALSE))/100</f>
        <v>0.136327468570872</v>
      </c>
      <c r="I78" s="129">
        <f>(VLOOKUP($A77,'Occupancy Raw Data'!$B$8:$BE$51,'Occupancy Raw Data'!AB$3,FALSE))/100</f>
        <v>0.10133335539256701</v>
      </c>
      <c r="J78" s="128">
        <f>(VLOOKUP($A77,'Occupancy Raw Data'!$B$8:$BE$51,'Occupancy Raw Data'!AC$3,FALSE))/100</f>
        <v>0.118622494490258</v>
      </c>
      <c r="K78" s="130">
        <f>(VLOOKUP($A77,'Occupancy Raw Data'!$B$8:$BE$51,'Occupancy Raw Data'!AE$3,FALSE))/100</f>
        <v>2.18559004006562E-2</v>
      </c>
      <c r="M78" s="127">
        <f>(VLOOKUP($A77,'ADR Raw Data'!$B$6:$BE$49,'ADR Raw Data'!T$1,FALSE))/100</f>
        <v>2.4248210125206501E-2</v>
      </c>
      <c r="N78" s="128">
        <f>(VLOOKUP($A77,'ADR Raw Data'!$B$6:$BE$49,'ADR Raw Data'!U$1,FALSE))/100</f>
        <v>9.3558195353480502E-3</v>
      </c>
      <c r="O78" s="128">
        <f>(VLOOKUP($A77,'ADR Raw Data'!$B$6:$BE$49,'ADR Raw Data'!V$1,FALSE))/100</f>
        <v>2.58597351075796E-2</v>
      </c>
      <c r="P78" s="128">
        <f>(VLOOKUP($A77,'ADR Raw Data'!$B$6:$BE$49,'ADR Raw Data'!W$1,FALSE))/100</f>
        <v>4.5053622370499403E-2</v>
      </c>
      <c r="Q78" s="128">
        <f>(VLOOKUP($A77,'ADR Raw Data'!$B$6:$BE$49,'ADR Raw Data'!X$1,FALSE))/100</f>
        <v>2.7978611920054002E-2</v>
      </c>
      <c r="R78" s="128">
        <f>(VLOOKUP($A77,'ADR Raw Data'!$B$6:$BE$49,'ADR Raw Data'!Y$1,FALSE))/100</f>
        <v>3.1955608580662702E-2</v>
      </c>
      <c r="S78" s="129">
        <f>(VLOOKUP($A77,'ADR Raw Data'!$B$6:$BE$49,'ADR Raw Data'!AA$1,FALSE))/100</f>
        <v>1.7885021339054501E-2</v>
      </c>
      <c r="T78" s="129">
        <f>(VLOOKUP($A77,'ADR Raw Data'!$B$6:$BE$49,'ADR Raw Data'!AB$1,FALSE))/100</f>
        <v>1.3583537996962901E-2</v>
      </c>
      <c r="U78" s="128">
        <f>(VLOOKUP($A77,'ADR Raw Data'!$B$6:$BE$49,'ADR Raw Data'!AC$1,FALSE))/100</f>
        <v>1.5675881334762901E-2</v>
      </c>
      <c r="V78" s="130">
        <f>(VLOOKUP($A77,'ADR Raw Data'!$B$6:$BE$49,'ADR Raw Data'!AE$1,FALSE))/100</f>
        <v>2.4948212192252201E-2</v>
      </c>
      <c r="X78" s="127">
        <f>(VLOOKUP($A77,'RevPAR Raw Data'!$B$6:$BE$43,'RevPAR Raw Data'!T$1,FALSE))/100</f>
        <v>-2.3984520778440103E-2</v>
      </c>
      <c r="Y78" s="128">
        <f>(VLOOKUP($A77,'RevPAR Raw Data'!$B$6:$BE$43,'RevPAR Raw Data'!U$1,FALSE))/100</f>
        <v>-9.4325640310374298E-2</v>
      </c>
      <c r="Z78" s="128">
        <f>(VLOOKUP($A77,'RevPAR Raw Data'!$B$6:$BE$43,'RevPAR Raw Data'!V$1,FALSE))/100</f>
        <v>2.2089327544499101E-2</v>
      </c>
      <c r="AA78" s="128">
        <f>(VLOOKUP($A77,'RevPAR Raw Data'!$B$6:$BE$43,'RevPAR Raw Data'!W$1,FALSE))/100</f>
        <v>5.7120224925537498E-2</v>
      </c>
      <c r="AB78" s="128">
        <f>(VLOOKUP($A77,'RevPAR Raw Data'!$B$6:$BE$43,'RevPAR Raw Data'!X$1,FALSE))/100</f>
        <v>4.9762906132092805E-2</v>
      </c>
      <c r="AC78" s="128">
        <f>(VLOOKUP($A77,'RevPAR Raw Data'!$B$6:$BE$43,'RevPAR Raw Data'!Y$1,FALSE))/100</f>
        <v>1.2784710487071299E-2</v>
      </c>
      <c r="AD78" s="129">
        <f>(VLOOKUP($A77,'RevPAR Raw Data'!$B$6:$BE$43,'RevPAR Raw Data'!AA$1,FALSE))/100</f>
        <v>0.15665070959441599</v>
      </c>
      <c r="AE78" s="129">
        <f>(VLOOKUP($A77,'RevPAR Raw Data'!$B$6:$BE$43,'RevPAR Raw Data'!AB$1,FALSE))/100</f>
        <v>0.116293358872865</v>
      </c>
      <c r="AF78" s="128">
        <f>(VLOOKUP($A77,'RevPAR Raw Data'!$B$6:$BE$43,'RevPAR Raw Data'!AC$1,FALSE))/100</f>
        <v>0.13615788797228401</v>
      </c>
      <c r="AG78" s="130">
        <f>(VLOOKUP($A77,'RevPAR Raw Data'!$B$6:$BE$43,'RevPAR Raw Data'!AE$1,FALSE))/100</f>
        <v>4.7349378233756706E-2</v>
      </c>
    </row>
    <row r="79" spans="1:33" x14ac:dyDescent="0.25">
      <c r="A79" s="167"/>
      <c r="B79" s="168"/>
      <c r="C79" s="169"/>
      <c r="D79" s="169"/>
      <c r="E79" s="169"/>
      <c r="F79" s="169"/>
      <c r="G79" s="170"/>
      <c r="H79" s="169"/>
      <c r="I79" s="169"/>
      <c r="J79" s="170"/>
      <c r="K79" s="171"/>
      <c r="M79" s="168"/>
      <c r="N79" s="169"/>
      <c r="O79" s="169"/>
      <c r="P79" s="169"/>
      <c r="Q79" s="169"/>
      <c r="R79" s="170"/>
      <c r="S79" s="169"/>
      <c r="T79" s="169"/>
      <c r="U79" s="170"/>
      <c r="V79" s="171"/>
      <c r="X79" s="168"/>
      <c r="Y79" s="169"/>
      <c r="Z79" s="169"/>
      <c r="AA79" s="169"/>
      <c r="AB79" s="169"/>
      <c r="AC79" s="170"/>
      <c r="AD79" s="169"/>
      <c r="AE79" s="169"/>
      <c r="AF79" s="170"/>
      <c r="AG79" s="171"/>
    </row>
    <row r="80" spans="1:33" x14ac:dyDescent="0.25">
      <c r="A80" s="181" t="s">
        <v>41</v>
      </c>
      <c r="B80" s="155">
        <f>(VLOOKUP($A80,'Occupancy Raw Data'!$B$8:$BE$45,'Occupancy Raw Data'!G$3,FALSE))/100</f>
        <v>0.70467394919286708</v>
      </c>
      <c r="C80" s="156">
        <f>(VLOOKUP($A80,'Occupancy Raw Data'!$B$8:$BE$45,'Occupancy Raw Data'!H$3,FALSE))/100</f>
        <v>0.42674409680472697</v>
      </c>
      <c r="D80" s="156">
        <f>(VLOOKUP($A80,'Occupancy Raw Data'!$B$8:$BE$45,'Occupancy Raw Data'!I$3,FALSE))/100</f>
        <v>0.504233927703445</v>
      </c>
      <c r="E80" s="156">
        <f>(VLOOKUP($A80,'Occupancy Raw Data'!$B$8:$BE$45,'Occupancy Raw Data'!J$3,FALSE))/100</f>
        <v>0.55171531632940196</v>
      </c>
      <c r="F80" s="156">
        <f>(VLOOKUP($A80,'Occupancy Raw Data'!$B$8:$BE$45,'Occupancy Raw Data'!K$3,FALSE))/100</f>
        <v>0.59285220906137193</v>
      </c>
      <c r="G80" s="157">
        <f>(VLOOKUP($A80,'Occupancy Raw Data'!$B$8:$BE$45,'Occupancy Raw Data'!L$3,FALSE))/100</f>
        <v>0.556043899818363</v>
      </c>
      <c r="H80" s="137">
        <f>(VLOOKUP($A80,'Occupancy Raw Data'!$B$8:$BE$45,'Occupancy Raw Data'!N$3,FALSE))/100</f>
        <v>0.70595308142955804</v>
      </c>
      <c r="I80" s="137">
        <f>(VLOOKUP($A80,'Occupancy Raw Data'!$B$8:$BE$45,'Occupancy Raw Data'!O$3,FALSE))/100</f>
        <v>0.76896313540893801</v>
      </c>
      <c r="J80" s="157">
        <f>(VLOOKUP($A80,'Occupancy Raw Data'!$B$8:$BE$45,'Occupancy Raw Data'!P$3,FALSE))/100</f>
        <v>0.73745810841924797</v>
      </c>
      <c r="K80" s="158">
        <f>(VLOOKUP($A80,'Occupancy Raw Data'!$B$8:$BE$45,'Occupancy Raw Data'!R$3,FALSE))/100</f>
        <v>0.60787653084718696</v>
      </c>
      <c r="M80" s="159">
        <f>VLOOKUP($A80,'ADR Raw Data'!$B$6:$BE$43,'ADR Raw Data'!G$1,FALSE)</f>
        <v>154.035845460156</v>
      </c>
      <c r="N80" s="160">
        <f>VLOOKUP($A80,'ADR Raw Data'!$B$6:$BE$43,'ADR Raw Data'!H$1,FALSE)</f>
        <v>105.898893657454</v>
      </c>
      <c r="O80" s="160">
        <f>VLOOKUP($A80,'ADR Raw Data'!$B$6:$BE$43,'ADR Raw Data'!I$1,FALSE)</f>
        <v>109.30323011161801</v>
      </c>
      <c r="P80" s="160">
        <f>VLOOKUP($A80,'ADR Raw Data'!$B$6:$BE$43,'ADR Raw Data'!J$1,FALSE)</f>
        <v>112.979716706853</v>
      </c>
      <c r="Q80" s="160">
        <f>VLOOKUP($A80,'ADR Raw Data'!$B$6:$BE$43,'ADR Raw Data'!K$1,FALSE)</f>
        <v>116.02421421852</v>
      </c>
      <c r="R80" s="161">
        <f>VLOOKUP($A80,'ADR Raw Data'!$B$6:$BE$43,'ADR Raw Data'!L$1,FALSE)</f>
        <v>122.281360968383</v>
      </c>
      <c r="S80" s="160">
        <f>VLOOKUP($A80,'ADR Raw Data'!$B$6:$BE$43,'ADR Raw Data'!N$1,FALSE)</f>
        <v>147.58000648668201</v>
      </c>
      <c r="T80" s="160">
        <f>VLOOKUP($A80,'ADR Raw Data'!$B$6:$BE$43,'ADR Raw Data'!O$1,FALSE)</f>
        <v>153.896674958413</v>
      </c>
      <c r="U80" s="161">
        <f>VLOOKUP($A80,'ADR Raw Data'!$B$6:$BE$43,'ADR Raw Data'!P$1,FALSE)</f>
        <v>150.873268258373</v>
      </c>
      <c r="V80" s="162">
        <f>VLOOKUP($A80,'ADR Raw Data'!$B$6:$BE$43,'ADR Raw Data'!R$1,FALSE)</f>
        <v>132.191895096465</v>
      </c>
      <c r="X80" s="159">
        <f>VLOOKUP($A80,'RevPAR Raw Data'!$B$6:$BE$43,'RevPAR Raw Data'!G$1,FALSE)</f>
        <v>108.54504753767</v>
      </c>
      <c r="Y80" s="160">
        <f>VLOOKUP($A80,'RevPAR Raw Data'!$B$6:$BE$43,'RevPAR Raw Data'!H$1,FALSE)</f>
        <v>45.191727726470297</v>
      </c>
      <c r="Z80" s="160">
        <f>VLOOKUP($A80,'RevPAR Raw Data'!$B$6:$BE$43,'RevPAR Raw Data'!I$1,FALSE)</f>
        <v>55.114397029854899</v>
      </c>
      <c r="AA80" s="160">
        <f>VLOOKUP($A80,'RevPAR Raw Data'!$B$6:$BE$43,'RevPAR Raw Data'!J$1,FALSE)</f>
        <v>62.332640141727801</v>
      </c>
      <c r="AB80" s="160">
        <f>VLOOKUP($A80,'RevPAR Raw Data'!$B$6:$BE$43,'RevPAR Raw Data'!K$1,FALSE)</f>
        <v>68.785211704059904</v>
      </c>
      <c r="AC80" s="161">
        <f>VLOOKUP($A80,'RevPAR Raw Data'!$B$6:$BE$43,'RevPAR Raw Data'!L$1,FALSE)</f>
        <v>67.993804827956694</v>
      </c>
      <c r="AD80" s="160">
        <f>VLOOKUP($A80,'RevPAR Raw Data'!$B$6:$BE$43,'RevPAR Raw Data'!N$1,FALSE)</f>
        <v>104.184560336667</v>
      </c>
      <c r="AE80" s="160">
        <f>VLOOKUP($A80,'RevPAR Raw Data'!$B$6:$BE$43,'RevPAR Raw Data'!O$1,FALSE)</f>
        <v>118.34086970503201</v>
      </c>
      <c r="AF80" s="161">
        <f>VLOOKUP($A80,'RevPAR Raw Data'!$B$6:$BE$43,'RevPAR Raw Data'!P$1,FALSE)</f>
        <v>111.262715020849</v>
      </c>
      <c r="AG80" s="162">
        <f>VLOOKUP($A80,'RevPAR Raw Data'!$B$6:$BE$43,'RevPAR Raw Data'!R$1,FALSE)</f>
        <v>80.356350597354705</v>
      </c>
    </row>
    <row r="81" spans="1:33" x14ac:dyDescent="0.25">
      <c r="A81" s="139" t="s">
        <v>14</v>
      </c>
      <c r="B81" s="127">
        <f>(VLOOKUP($A80,'Occupancy Raw Data'!$B$8:$BE$51,'Occupancy Raw Data'!T$3,FALSE))/100</f>
        <v>-5.6411626844300899E-2</v>
      </c>
      <c r="C81" s="128">
        <f>(VLOOKUP($A80,'Occupancy Raw Data'!$B$8:$BE$51,'Occupancy Raw Data'!U$3,FALSE))/100</f>
        <v>-4.1321639547904396E-2</v>
      </c>
      <c r="D81" s="128">
        <f>(VLOOKUP($A80,'Occupancy Raw Data'!$B$8:$BE$51,'Occupancy Raw Data'!V$3,FALSE))/100</f>
        <v>-4.9857528738458702E-2</v>
      </c>
      <c r="E81" s="128">
        <f>(VLOOKUP($A80,'Occupancy Raw Data'!$B$8:$BE$51,'Occupancy Raw Data'!W$3,FALSE))/100</f>
        <v>-5.1885411106596807E-2</v>
      </c>
      <c r="F81" s="128">
        <f>(VLOOKUP($A80,'Occupancy Raw Data'!$B$8:$BE$51,'Occupancy Raw Data'!X$3,FALSE))/100</f>
        <v>-4.6863446851571705E-2</v>
      </c>
      <c r="G81" s="128">
        <f>(VLOOKUP($A80,'Occupancy Raw Data'!$B$8:$BE$51,'Occupancy Raw Data'!Y$3,FALSE))/100</f>
        <v>-4.9998543314662101E-2</v>
      </c>
      <c r="H81" s="129">
        <f>(VLOOKUP($A80,'Occupancy Raw Data'!$B$8:$BE$51,'Occupancy Raw Data'!AA$3,FALSE))/100</f>
        <v>-0.106450673849856</v>
      </c>
      <c r="I81" s="129">
        <f>(VLOOKUP($A80,'Occupancy Raw Data'!$B$8:$BE$51,'Occupancy Raw Data'!AB$3,FALSE))/100</f>
        <v>-8.911979086005789E-2</v>
      </c>
      <c r="J81" s="128">
        <f>(VLOOKUP($A80,'Occupancy Raw Data'!$B$8:$BE$51,'Occupancy Raw Data'!AC$3,FALSE))/100</f>
        <v>-9.7498145684446508E-2</v>
      </c>
      <c r="K81" s="130">
        <f>(VLOOKUP($A80,'Occupancy Raw Data'!$B$8:$BE$51,'Occupancy Raw Data'!AE$3,FALSE))/100</f>
        <v>-6.7018899791458003E-2</v>
      </c>
      <c r="M81" s="127">
        <f>(VLOOKUP($A80,'ADR Raw Data'!$B$6:$BE$49,'ADR Raw Data'!T$1,FALSE))/100</f>
        <v>-4.5679745653419701E-2</v>
      </c>
      <c r="N81" s="128">
        <f>(VLOOKUP($A80,'ADR Raw Data'!$B$6:$BE$49,'ADR Raw Data'!U$1,FALSE))/100</f>
        <v>-4.0020311024132497E-2</v>
      </c>
      <c r="O81" s="128">
        <f>(VLOOKUP($A80,'ADR Raw Data'!$B$6:$BE$49,'ADR Raw Data'!V$1,FALSE))/100</f>
        <v>-1.43405239275967E-2</v>
      </c>
      <c r="P81" s="128">
        <f>(VLOOKUP($A80,'ADR Raw Data'!$B$6:$BE$49,'ADR Raw Data'!W$1,FALSE))/100</f>
        <v>-1.43526490653754E-2</v>
      </c>
      <c r="Q81" s="128">
        <f>(VLOOKUP($A80,'ADR Raw Data'!$B$6:$BE$49,'ADR Raw Data'!X$1,FALSE))/100</f>
        <v>-4.77991571162786E-2</v>
      </c>
      <c r="R81" s="128">
        <f>(VLOOKUP($A80,'ADR Raw Data'!$B$6:$BE$49,'ADR Raw Data'!Y$1,FALSE))/100</f>
        <v>-3.53792559897885E-2</v>
      </c>
      <c r="S81" s="129">
        <f>(VLOOKUP($A80,'ADR Raw Data'!$B$6:$BE$49,'ADR Raw Data'!AA$1,FALSE))/100</f>
        <v>-0.109326620573267</v>
      </c>
      <c r="T81" s="129">
        <f>(VLOOKUP($A80,'ADR Raw Data'!$B$6:$BE$49,'ADR Raw Data'!AB$1,FALSE))/100</f>
        <v>-0.143576642089113</v>
      </c>
      <c r="U81" s="128">
        <f>(VLOOKUP($A80,'ADR Raw Data'!$B$6:$BE$49,'ADR Raw Data'!AC$1,FALSE))/100</f>
        <v>-0.127536365828926</v>
      </c>
      <c r="V81" s="130">
        <f>(VLOOKUP($A80,'ADR Raw Data'!$B$6:$BE$49,'ADR Raw Data'!AE$1,FALSE))/100</f>
        <v>-7.7562604333211896E-2</v>
      </c>
      <c r="X81" s="127">
        <f>(VLOOKUP($A80,'RevPAR Raw Data'!$B$6:$BE$43,'RevPAR Raw Data'!T$1,FALSE))/100</f>
        <v>-9.95145037315774E-2</v>
      </c>
      <c r="Y81" s="128">
        <f>(VLOOKUP($A80,'RevPAR Raw Data'!$B$6:$BE$43,'RevPAR Raw Data'!U$1,FALSE))/100</f>
        <v>-7.9688245705302793E-2</v>
      </c>
      <c r="Z81" s="128">
        <f>(VLOOKUP($A80,'RevPAR Raw Data'!$B$6:$BE$43,'RevPAR Raw Data'!V$1,FALSE))/100</f>
        <v>-6.3483069582210699E-2</v>
      </c>
      <c r="AA81" s="128">
        <f>(VLOOKUP($A80,'RevPAR Raw Data'!$B$6:$BE$43,'RevPAR Raw Data'!W$1,FALSE))/100</f>
        <v>-6.5493367074746497E-2</v>
      </c>
      <c r="AB81" s="128">
        <f>(VLOOKUP($A80,'RevPAR Raw Data'!$B$6:$BE$43,'RevPAR Raw Data'!X$1,FALSE))/100</f>
        <v>-9.2422570708781696E-2</v>
      </c>
      <c r="AC81" s="128">
        <f>(VLOOKUP($A80,'RevPAR Raw Data'!$B$6:$BE$43,'RevPAR Raw Data'!Y$1,FALSE))/100</f>
        <v>-8.3608888041404594E-2</v>
      </c>
      <c r="AD81" s="129">
        <f>(VLOOKUP($A80,'RevPAR Raw Data'!$B$6:$BE$43,'RevPAR Raw Data'!AA$1,FALSE))/100</f>
        <v>-0.20413940199337202</v>
      </c>
      <c r="AE81" s="129">
        <f>(VLOOKUP($A80,'RevPAR Raw Data'!$B$6:$BE$43,'RevPAR Raw Data'!AB$1,FALSE))/100</f>
        <v>-0.21990091263379999</v>
      </c>
      <c r="AF81" s="128">
        <f>(VLOOKUP($A80,'RevPAR Raw Data'!$B$6:$BE$43,'RevPAR Raw Data'!AC$1,FALSE))/100</f>
        <v>-0.212599952337719</v>
      </c>
      <c r="AG81" s="130">
        <f>(VLOOKUP($A80,'RevPAR Raw Data'!$B$6:$BE$43,'RevPAR Raw Data'!AE$1,FALSE))/100</f>
        <v>-0.13938334371729699</v>
      </c>
    </row>
    <row r="82" spans="1:33" x14ac:dyDescent="0.25">
      <c r="A82" s="181"/>
      <c r="B82" s="155"/>
      <c r="C82" s="156"/>
      <c r="D82" s="156"/>
      <c r="E82" s="156"/>
      <c r="F82" s="156"/>
      <c r="G82" s="157"/>
      <c r="H82" s="137"/>
      <c r="I82" s="137"/>
      <c r="J82" s="157"/>
      <c r="K82" s="158"/>
      <c r="M82" s="159"/>
      <c r="N82" s="160"/>
      <c r="O82" s="160"/>
      <c r="P82" s="160"/>
      <c r="Q82" s="160"/>
      <c r="R82" s="161"/>
      <c r="S82" s="160"/>
      <c r="T82" s="160"/>
      <c r="U82" s="161"/>
      <c r="V82" s="162"/>
      <c r="X82" s="159"/>
      <c r="Y82" s="160"/>
      <c r="Z82" s="160"/>
      <c r="AA82" s="160"/>
      <c r="AB82" s="160"/>
      <c r="AC82" s="161"/>
      <c r="AD82" s="160"/>
      <c r="AE82" s="160"/>
      <c r="AF82" s="161"/>
      <c r="AG82" s="162"/>
    </row>
    <row r="83" spans="1:33" x14ac:dyDescent="0.25">
      <c r="A83" s="154" t="s">
        <v>42</v>
      </c>
      <c r="B83" s="155">
        <f>(VLOOKUP($A83,'Occupancy Raw Data'!$B$8:$BE$45,'Occupancy Raw Data'!G$3,FALSE))/100</f>
        <v>0.67833221701272606</v>
      </c>
      <c r="C83" s="156">
        <f>(VLOOKUP($A83,'Occupancy Raw Data'!$B$8:$BE$45,'Occupancy Raw Data'!H$3,FALSE))/100</f>
        <v>0.51255860683188204</v>
      </c>
      <c r="D83" s="156">
        <f>(VLOOKUP($A83,'Occupancy Raw Data'!$B$8:$BE$45,'Occupancy Raw Data'!I$3,FALSE))/100</f>
        <v>0.63948425987943702</v>
      </c>
      <c r="E83" s="156">
        <f>(VLOOKUP($A83,'Occupancy Raw Data'!$B$8:$BE$45,'Occupancy Raw Data'!J$3,FALSE))/100</f>
        <v>0.66912257200267899</v>
      </c>
      <c r="F83" s="156">
        <f>(VLOOKUP($A83,'Occupancy Raw Data'!$B$8:$BE$45,'Occupancy Raw Data'!K$3,FALSE))/100</f>
        <v>0.66610850636302699</v>
      </c>
      <c r="G83" s="157">
        <f>(VLOOKUP($A83,'Occupancy Raw Data'!$B$8:$BE$45,'Occupancy Raw Data'!L$3,FALSE))/100</f>
        <v>0.63312123241795004</v>
      </c>
      <c r="H83" s="137">
        <f>(VLOOKUP($A83,'Occupancy Raw Data'!$B$8:$BE$45,'Occupancy Raw Data'!N$3,FALSE))/100</f>
        <v>0.76892163429336902</v>
      </c>
      <c r="I83" s="137">
        <f>(VLOOKUP($A83,'Occupancy Raw Data'!$B$8:$BE$45,'Occupancy Raw Data'!O$3,FALSE))/100</f>
        <v>0.7798057602143329</v>
      </c>
      <c r="J83" s="157">
        <f>(VLOOKUP($A83,'Occupancy Raw Data'!$B$8:$BE$45,'Occupancy Raw Data'!P$3,FALSE))/100</f>
        <v>0.77436369725385101</v>
      </c>
      <c r="K83" s="158">
        <f>(VLOOKUP($A83,'Occupancy Raw Data'!$B$8:$BE$45,'Occupancy Raw Data'!R$3,FALSE))/100</f>
        <v>0.67347622237106408</v>
      </c>
      <c r="M83" s="159">
        <f>VLOOKUP($A83,'ADR Raw Data'!$B$6:$BE$43,'ADR Raw Data'!G$1,FALSE)</f>
        <v>103.4131249568</v>
      </c>
      <c r="N83" s="160">
        <f>VLOOKUP($A83,'ADR Raw Data'!$B$6:$BE$43,'ADR Raw Data'!H$1,FALSE)</f>
        <v>92.345367690297195</v>
      </c>
      <c r="O83" s="160">
        <f>VLOOKUP($A83,'ADR Raw Data'!$B$6:$BE$43,'ADR Raw Data'!I$1,FALSE)</f>
        <v>96.906501152133998</v>
      </c>
      <c r="P83" s="160">
        <f>VLOOKUP($A83,'ADR Raw Data'!$B$6:$BE$43,'ADR Raw Data'!J$1,FALSE)</f>
        <v>99.056212737737695</v>
      </c>
      <c r="Q83" s="160">
        <f>VLOOKUP($A83,'ADR Raw Data'!$B$6:$BE$43,'ADR Raw Data'!K$1,FALSE)</f>
        <v>97.115198642533898</v>
      </c>
      <c r="R83" s="161">
        <f>VLOOKUP($A83,'ADR Raw Data'!$B$6:$BE$43,'ADR Raw Data'!L$1,FALSE)</f>
        <v>98.060542390901801</v>
      </c>
      <c r="S83" s="160">
        <f>VLOOKUP($A83,'ADR Raw Data'!$B$6:$BE$43,'ADR Raw Data'!N$1,FALSE)</f>
        <v>115.54983604093999</v>
      </c>
      <c r="T83" s="160">
        <f>VLOOKUP($A83,'ADR Raw Data'!$B$6:$BE$43,'ADR Raw Data'!O$1,FALSE)</f>
        <v>116.869284882971</v>
      </c>
      <c r="U83" s="161">
        <f>VLOOKUP($A83,'ADR Raw Data'!$B$6:$BE$43,'ADR Raw Data'!P$1,FALSE)</f>
        <v>116.21419686452499</v>
      </c>
      <c r="V83" s="162">
        <f>VLOOKUP($A83,'ADR Raw Data'!$B$6:$BE$43,'ADR Raw Data'!R$1,FALSE)</f>
        <v>104.024282897634</v>
      </c>
      <c r="X83" s="159">
        <f>VLOOKUP($A83,'RevPAR Raw Data'!$B$6:$BE$43,'RevPAR Raw Data'!G$1,FALSE)</f>
        <v>70.148454320160695</v>
      </c>
      <c r="Y83" s="160">
        <f>VLOOKUP($A83,'RevPAR Raw Data'!$B$6:$BE$43,'RevPAR Raw Data'!H$1,FALSE)</f>
        <v>47.3324130107166</v>
      </c>
      <c r="Z83" s="160">
        <f>VLOOKUP($A83,'RevPAR Raw Data'!$B$6:$BE$43,'RevPAR Raw Data'!I$1,FALSE)</f>
        <v>61.970182166778201</v>
      </c>
      <c r="AA83" s="160">
        <f>VLOOKUP($A83,'RevPAR Raw Data'!$B$6:$BE$43,'RevPAR Raw Data'!J$1,FALSE)</f>
        <v>66.280747839919599</v>
      </c>
      <c r="AB83" s="160">
        <f>VLOOKUP($A83,'RevPAR Raw Data'!$B$6:$BE$43,'RevPAR Raw Data'!K$1,FALSE)</f>
        <v>64.6892599129269</v>
      </c>
      <c r="AC83" s="161">
        <f>VLOOKUP($A83,'RevPAR Raw Data'!$B$6:$BE$43,'RevPAR Raw Data'!L$1,FALSE)</f>
        <v>62.084211450100398</v>
      </c>
      <c r="AD83" s="160">
        <f>VLOOKUP($A83,'RevPAR Raw Data'!$B$6:$BE$43,'RevPAR Raw Data'!N$1,FALSE)</f>
        <v>88.848768770931002</v>
      </c>
      <c r="AE83" s="160">
        <f>VLOOKUP($A83,'RevPAR Raw Data'!$B$6:$BE$43,'RevPAR Raw Data'!O$1,FALSE)</f>
        <v>91.135341543871306</v>
      </c>
      <c r="AF83" s="161">
        <f>VLOOKUP($A83,'RevPAR Raw Data'!$B$6:$BE$43,'RevPAR Raw Data'!P$1,FALSE)</f>
        <v>89.992055157401197</v>
      </c>
      <c r="AG83" s="162">
        <f>VLOOKUP($A83,'RevPAR Raw Data'!$B$6:$BE$43,'RevPAR Raw Data'!R$1,FALSE)</f>
        <v>70.057881080757795</v>
      </c>
    </row>
    <row r="84" spans="1:33" x14ac:dyDescent="0.25">
      <c r="A84" s="139" t="s">
        <v>14</v>
      </c>
      <c r="B84" s="127">
        <f>(VLOOKUP($A83,'Occupancy Raw Data'!$B$8:$BE$51,'Occupancy Raw Data'!T$3,FALSE))/100</f>
        <v>-5.7691867671045803E-2</v>
      </c>
      <c r="C84" s="128">
        <f>(VLOOKUP($A83,'Occupancy Raw Data'!$B$8:$BE$51,'Occupancy Raw Data'!U$3,FALSE))/100</f>
        <v>5.65502654120505E-2</v>
      </c>
      <c r="D84" s="128">
        <f>(VLOOKUP($A83,'Occupancy Raw Data'!$B$8:$BE$51,'Occupancy Raw Data'!V$3,FALSE))/100</f>
        <v>1.87947866298433E-2</v>
      </c>
      <c r="E84" s="128">
        <f>(VLOOKUP($A83,'Occupancy Raw Data'!$B$8:$BE$51,'Occupancy Raw Data'!W$3,FALSE))/100</f>
        <v>-1.01888180626864E-2</v>
      </c>
      <c r="F84" s="128">
        <f>(VLOOKUP($A83,'Occupancy Raw Data'!$B$8:$BE$51,'Occupancy Raw Data'!X$3,FALSE))/100</f>
        <v>-4.5178708555629098E-3</v>
      </c>
      <c r="G84" s="128">
        <f>(VLOOKUP($A83,'Occupancy Raw Data'!$B$8:$BE$51,'Occupancy Raw Data'!Y$3,FALSE))/100</f>
        <v>-3.8422083147405701E-3</v>
      </c>
      <c r="H84" s="129">
        <f>(VLOOKUP($A83,'Occupancy Raw Data'!$B$8:$BE$51,'Occupancy Raw Data'!AA$3,FALSE))/100</f>
        <v>-3.8468512945650298E-4</v>
      </c>
      <c r="I84" s="129">
        <f>(VLOOKUP($A83,'Occupancy Raw Data'!$B$8:$BE$51,'Occupancy Raw Data'!AB$3,FALSE))/100</f>
        <v>-5.4115457729171902E-2</v>
      </c>
      <c r="J84" s="128">
        <f>(VLOOKUP($A83,'Occupancy Raw Data'!$B$8:$BE$51,'Occupancy Raw Data'!AC$3,FALSE))/100</f>
        <v>-2.81806626672827E-2</v>
      </c>
      <c r="K84" s="130">
        <f>(VLOOKUP($A83,'Occupancy Raw Data'!$B$8:$BE$51,'Occupancy Raw Data'!AE$3,FALSE))/100</f>
        <v>-1.19711082096806E-2</v>
      </c>
      <c r="M84" s="127">
        <f>(VLOOKUP($A83,'ADR Raw Data'!$B$6:$BE$49,'ADR Raw Data'!T$1,FALSE))/100</f>
        <v>-2.0107605822698101E-2</v>
      </c>
      <c r="N84" s="128">
        <f>(VLOOKUP($A83,'ADR Raw Data'!$B$6:$BE$49,'ADR Raw Data'!U$1,FALSE))/100</f>
        <v>2.5404286541376199E-2</v>
      </c>
      <c r="O84" s="128">
        <f>(VLOOKUP($A83,'ADR Raw Data'!$B$6:$BE$49,'ADR Raw Data'!V$1,FALSE))/100</f>
        <v>1.1866045083424702E-2</v>
      </c>
      <c r="P84" s="128">
        <f>(VLOOKUP($A83,'ADR Raw Data'!$B$6:$BE$49,'ADR Raw Data'!W$1,FALSE))/100</f>
        <v>2.1687189807599601E-2</v>
      </c>
      <c r="Q84" s="128">
        <f>(VLOOKUP($A83,'ADR Raw Data'!$B$6:$BE$49,'ADR Raw Data'!X$1,FALSE))/100</f>
        <v>1.1390748291456101E-2</v>
      </c>
      <c r="R84" s="128">
        <f>(VLOOKUP($A83,'ADR Raw Data'!$B$6:$BE$49,'ADR Raw Data'!Y$1,FALSE))/100</f>
        <v>6.6292544973645994E-3</v>
      </c>
      <c r="S84" s="129">
        <f>(VLOOKUP($A83,'ADR Raw Data'!$B$6:$BE$49,'ADR Raw Data'!AA$1,FALSE))/100</f>
        <v>-6.7667357397049294E-2</v>
      </c>
      <c r="T84" s="129">
        <f>(VLOOKUP($A83,'ADR Raw Data'!$B$6:$BE$49,'ADR Raw Data'!AB$1,FALSE))/100</f>
        <v>-0.10546555345400799</v>
      </c>
      <c r="U84" s="128">
        <f>(VLOOKUP($A83,'ADR Raw Data'!$B$6:$BE$49,'ADR Raw Data'!AC$1,FALSE))/100</f>
        <v>-8.7861279686498289E-2</v>
      </c>
      <c r="V84" s="130">
        <f>(VLOOKUP($A83,'ADR Raw Data'!$B$6:$BE$49,'ADR Raw Data'!AE$1,FALSE))/100</f>
        <v>-3.1724066258971902E-2</v>
      </c>
      <c r="X84" s="127">
        <f>(VLOOKUP($A83,'RevPAR Raw Data'!$B$6:$BE$43,'RevPAR Raw Data'!T$1,FALSE))/100</f>
        <v>-7.6639428159439305E-2</v>
      </c>
      <c r="Y84" s="128">
        <f>(VLOOKUP($A83,'RevPAR Raw Data'!$B$6:$BE$43,'RevPAR Raw Data'!U$1,FALSE))/100</f>
        <v>8.3391171099945302E-2</v>
      </c>
      <c r="Z84" s="128">
        <f>(VLOOKUP($A83,'RevPAR Raw Data'!$B$6:$BE$43,'RevPAR Raw Data'!V$1,FALSE))/100</f>
        <v>3.08838514987512E-2</v>
      </c>
      <c r="AA84" s="128">
        <f>(VLOOKUP($A83,'RevPAR Raw Data'!$B$6:$BE$43,'RevPAR Raw Data'!W$1,FALSE))/100</f>
        <v>1.12774049136725E-2</v>
      </c>
      <c r="AB84" s="128">
        <f>(VLOOKUP($A83,'RevPAR Raw Data'!$B$6:$BE$43,'RevPAR Raw Data'!X$1,FALSE))/100</f>
        <v>6.82141550616416E-3</v>
      </c>
      <c r="AC84" s="128">
        <f>(VLOOKUP($A83,'RevPAR Raw Data'!$B$6:$BE$43,'RevPAR Raw Data'!Y$1,FALSE))/100</f>
        <v>2.7615752058737196E-3</v>
      </c>
      <c r="AD84" s="129">
        <f>(VLOOKUP($A83,'RevPAR Raw Data'!$B$6:$BE$43,'RevPAR Raw Data'!AA$1,FALSE))/100</f>
        <v>-6.8026011900365599E-2</v>
      </c>
      <c r="AE84" s="129">
        <f>(VLOOKUP($A83,'RevPAR Raw Data'!$B$6:$BE$43,'RevPAR Raw Data'!AB$1,FALSE))/100</f>
        <v>-0.153873694483356</v>
      </c>
      <c r="AF84" s="128">
        <f>(VLOOKUP($A83,'RevPAR Raw Data'!$B$6:$BE$43,'RevPAR Raw Data'!AC$1,FALSE))/100</f>
        <v>-0.11356595326942</v>
      </c>
      <c r="AG84" s="130">
        <f>(VLOOKUP($A83,'RevPAR Raw Data'!$B$6:$BE$43,'RevPAR Raw Data'!AE$1,FALSE))/100</f>
        <v>-4.3315402238615401E-2</v>
      </c>
    </row>
    <row r="85" spans="1:33" x14ac:dyDescent="0.25">
      <c r="A85" s="177"/>
      <c r="B85" s="155"/>
      <c r="C85" s="156"/>
      <c r="D85" s="156"/>
      <c r="E85" s="156"/>
      <c r="F85" s="156"/>
      <c r="G85" s="157"/>
      <c r="H85" s="137"/>
      <c r="I85" s="137"/>
      <c r="J85" s="157"/>
      <c r="K85" s="158"/>
      <c r="M85" s="159"/>
      <c r="N85" s="160"/>
      <c r="O85" s="160"/>
      <c r="P85" s="160"/>
      <c r="Q85" s="160"/>
      <c r="R85" s="161"/>
      <c r="S85" s="160"/>
      <c r="T85" s="160"/>
      <c r="U85" s="161"/>
      <c r="V85" s="162"/>
      <c r="X85" s="159"/>
      <c r="Y85" s="160"/>
      <c r="Z85" s="160"/>
      <c r="AA85" s="160"/>
      <c r="AB85" s="160"/>
      <c r="AC85" s="161"/>
      <c r="AD85" s="160"/>
      <c r="AE85" s="160"/>
      <c r="AF85" s="161"/>
      <c r="AG85" s="162"/>
    </row>
    <row r="86" spans="1:33" x14ac:dyDescent="0.25">
      <c r="A86" s="154" t="s">
        <v>43</v>
      </c>
      <c r="B86" s="155">
        <f>(VLOOKUP($A86,'Occupancy Raw Data'!$B$8:$BE$45,'Occupancy Raw Data'!G$3,FALSE))/100</f>
        <v>0.67983456930975394</v>
      </c>
      <c r="C86" s="156">
        <f>(VLOOKUP($A86,'Occupancy Raw Data'!$B$8:$BE$45,'Occupancy Raw Data'!H$3,FALSE))/100</f>
        <v>0.49015972618368503</v>
      </c>
      <c r="D86" s="156">
        <f>(VLOOKUP($A86,'Occupancy Raw Data'!$B$8:$BE$45,'Occupancy Raw Data'!I$3,FALSE))/100</f>
        <v>0.54349686252139096</v>
      </c>
      <c r="E86" s="156">
        <f>(VLOOKUP($A86,'Occupancy Raw Data'!$B$8:$BE$45,'Occupancy Raw Data'!J$3,FALSE))/100</f>
        <v>0.57829435253850503</v>
      </c>
      <c r="F86" s="156">
        <f>(VLOOKUP($A86,'Occupancy Raw Data'!$B$8:$BE$45,'Occupancy Raw Data'!K$3,FALSE))/100</f>
        <v>0.60938391329149999</v>
      </c>
      <c r="G86" s="157">
        <f>(VLOOKUP($A86,'Occupancy Raw Data'!$B$8:$BE$45,'Occupancy Raw Data'!L$3,FALSE))/100</f>
        <v>0.58023388476896698</v>
      </c>
      <c r="H86" s="137">
        <f>(VLOOKUP($A86,'Occupancy Raw Data'!$B$8:$BE$45,'Occupancy Raw Data'!N$3,FALSE))/100</f>
        <v>0.68382772390188196</v>
      </c>
      <c r="I86" s="137">
        <f>(VLOOKUP($A86,'Occupancy Raw Data'!$B$8:$BE$45,'Occupancy Raw Data'!O$3,FALSE))/100</f>
        <v>0.74015972618368497</v>
      </c>
      <c r="J86" s="157">
        <f>(VLOOKUP($A86,'Occupancy Raw Data'!$B$8:$BE$45,'Occupancy Raw Data'!P$3,FALSE))/100</f>
        <v>0.71199372504278302</v>
      </c>
      <c r="K86" s="158">
        <f>(VLOOKUP($A86,'Occupancy Raw Data'!$B$8:$BE$45,'Occupancy Raw Data'!R$3,FALSE))/100</f>
        <v>0.61787955341862899</v>
      </c>
      <c r="M86" s="159">
        <f>VLOOKUP($A86,'ADR Raw Data'!$B$6:$BE$43,'ADR Raw Data'!G$1,FALSE)</f>
        <v>85.917614747220398</v>
      </c>
      <c r="N86" s="160">
        <f>VLOOKUP($A86,'ADR Raw Data'!$B$6:$BE$43,'ADR Raw Data'!H$1,FALSE)</f>
        <v>77.845369479196904</v>
      </c>
      <c r="O86" s="160">
        <f>VLOOKUP($A86,'ADR Raw Data'!$B$6:$BE$43,'ADR Raw Data'!I$1,FALSE)</f>
        <v>80.094182445552306</v>
      </c>
      <c r="P86" s="160">
        <f>VLOOKUP($A86,'ADR Raw Data'!$B$6:$BE$43,'ADR Raw Data'!J$1,FALSE)</f>
        <v>80.580286387176301</v>
      </c>
      <c r="Q86" s="160">
        <f>VLOOKUP($A86,'ADR Raw Data'!$B$6:$BE$43,'ADR Raw Data'!K$1,FALSE)</f>
        <v>81.341030400187194</v>
      </c>
      <c r="R86" s="161">
        <f>VLOOKUP($A86,'ADR Raw Data'!$B$6:$BE$43,'ADR Raw Data'!L$1,FALSE)</f>
        <v>81.437645278474093</v>
      </c>
      <c r="S86" s="160">
        <f>VLOOKUP($A86,'ADR Raw Data'!$B$6:$BE$43,'ADR Raw Data'!N$1,FALSE)</f>
        <v>94.911890218978101</v>
      </c>
      <c r="T86" s="160">
        <f>VLOOKUP($A86,'ADR Raw Data'!$B$6:$BE$43,'ADR Raw Data'!O$1,FALSE)</f>
        <v>98.476548169556807</v>
      </c>
      <c r="U86" s="161">
        <f>VLOOKUP($A86,'ADR Raw Data'!$B$6:$BE$43,'ADR Raw Data'!P$1,FALSE)</f>
        <v>96.764726950425597</v>
      </c>
      <c r="V86" s="162">
        <f>VLOOKUP($A86,'ADR Raw Data'!$B$6:$BE$43,'ADR Raw Data'!R$1,FALSE)</f>
        <v>86.4838372625956</v>
      </c>
      <c r="X86" s="159">
        <f>VLOOKUP($A86,'RevPAR Raw Data'!$B$6:$BE$43,'RevPAR Raw Data'!G$1,FALSE)</f>
        <v>58.409764617797997</v>
      </c>
      <c r="Y86" s="160">
        <f>VLOOKUP($A86,'RevPAR Raw Data'!$B$6:$BE$43,'RevPAR Raw Data'!H$1,FALSE)</f>
        <v>38.156664988590897</v>
      </c>
      <c r="Z86" s="160">
        <f>VLOOKUP($A86,'RevPAR Raw Data'!$B$6:$BE$43,'RevPAR Raw Data'!I$1,FALSE)</f>
        <v>43.530936865373597</v>
      </c>
      <c r="AA86" s="160">
        <f>VLOOKUP($A86,'RevPAR Raw Data'!$B$6:$BE$43,'RevPAR Raw Data'!J$1,FALSE)</f>
        <v>46.599124543639398</v>
      </c>
      <c r="AB86" s="160">
        <f>VLOOKUP($A86,'RevPAR Raw Data'!$B$6:$BE$43,'RevPAR Raw Data'!K$1,FALSE)</f>
        <v>49.567915416428903</v>
      </c>
      <c r="AC86" s="161">
        <f>VLOOKUP($A86,'RevPAR Raw Data'!$B$6:$BE$43,'RevPAR Raw Data'!L$1,FALSE)</f>
        <v>47.252881286366197</v>
      </c>
      <c r="AD86" s="160">
        <f>VLOOKUP($A86,'RevPAR Raw Data'!$B$6:$BE$43,'RevPAR Raw Data'!N$1,FALSE)</f>
        <v>64.903381859669096</v>
      </c>
      <c r="AE86" s="160">
        <f>VLOOKUP($A86,'RevPAR Raw Data'!$B$6:$BE$43,'RevPAR Raw Data'!O$1,FALSE)</f>
        <v>72.888374928693594</v>
      </c>
      <c r="AF86" s="161">
        <f>VLOOKUP($A86,'RevPAR Raw Data'!$B$6:$BE$43,'RevPAR Raw Data'!P$1,FALSE)</f>
        <v>68.895878394181395</v>
      </c>
      <c r="AG86" s="162">
        <f>VLOOKUP($A86,'RevPAR Raw Data'!$B$6:$BE$43,'RevPAR Raw Data'!R$1,FALSE)</f>
        <v>53.4365947457419</v>
      </c>
    </row>
    <row r="87" spans="1:33" x14ac:dyDescent="0.25">
      <c r="A87" s="139" t="s">
        <v>14</v>
      </c>
      <c r="B87" s="127">
        <f>(VLOOKUP($A86,'Occupancy Raw Data'!$B$8:$BE$51,'Occupancy Raw Data'!T$3,FALSE))/100</f>
        <v>3.79590864904224E-2</v>
      </c>
      <c r="C87" s="128">
        <f>(VLOOKUP($A86,'Occupancy Raw Data'!$B$8:$BE$51,'Occupancy Raw Data'!U$3,FALSE))/100</f>
        <v>7.3401209539179002E-2</v>
      </c>
      <c r="D87" s="128">
        <f>(VLOOKUP($A86,'Occupancy Raw Data'!$B$8:$BE$51,'Occupancy Raw Data'!V$3,FALSE))/100</f>
        <v>-2.3887367590518398E-2</v>
      </c>
      <c r="E87" s="128">
        <f>(VLOOKUP($A86,'Occupancy Raw Data'!$B$8:$BE$51,'Occupancy Raw Data'!W$3,FALSE))/100</f>
        <v>-2.0847238779713798E-2</v>
      </c>
      <c r="F87" s="128">
        <f>(VLOOKUP($A86,'Occupancy Raw Data'!$B$8:$BE$51,'Occupancy Raw Data'!X$3,FALSE))/100</f>
        <v>-7.8756440749012904E-2</v>
      </c>
      <c r="G87" s="128">
        <f>(VLOOKUP($A86,'Occupancy Raw Data'!$B$8:$BE$51,'Occupancy Raw Data'!Y$3,FALSE))/100</f>
        <v>-6.6182292487694007E-3</v>
      </c>
      <c r="H87" s="129">
        <f>(VLOOKUP($A86,'Occupancy Raw Data'!$B$8:$BE$51,'Occupancy Raw Data'!AA$3,FALSE))/100</f>
        <v>-0.22532400957333198</v>
      </c>
      <c r="I87" s="129">
        <f>(VLOOKUP($A86,'Occupancy Raw Data'!$B$8:$BE$51,'Occupancy Raw Data'!AB$3,FALSE))/100</f>
        <v>-0.111682664789054</v>
      </c>
      <c r="J87" s="128">
        <f>(VLOOKUP($A86,'Occupancy Raw Data'!$B$8:$BE$51,'Occupancy Raw Data'!AC$3,FALSE))/100</f>
        <v>-0.17014284545301903</v>
      </c>
      <c r="K87" s="130">
        <f>(VLOOKUP($A86,'Occupancy Raw Data'!$B$8:$BE$51,'Occupancy Raw Data'!AE$3,FALSE))/100</f>
        <v>-6.7138552499953208E-2</v>
      </c>
      <c r="M87" s="127">
        <f>(VLOOKUP($A86,'ADR Raw Data'!$B$6:$BE$49,'ADR Raw Data'!T$1,FALSE))/100</f>
        <v>-9.4650333586806606E-2</v>
      </c>
      <c r="N87" s="128">
        <f>(VLOOKUP($A86,'ADR Raw Data'!$B$6:$BE$49,'ADR Raw Data'!U$1,FALSE))/100</f>
        <v>-4.4878231100052998E-2</v>
      </c>
      <c r="O87" s="128">
        <f>(VLOOKUP($A86,'ADR Raw Data'!$B$6:$BE$49,'ADR Raw Data'!V$1,FALSE))/100</f>
        <v>-8.0596588851164691E-2</v>
      </c>
      <c r="P87" s="128">
        <f>(VLOOKUP($A86,'ADR Raw Data'!$B$6:$BE$49,'ADR Raw Data'!W$1,FALSE))/100</f>
        <v>-8.899372003803091E-2</v>
      </c>
      <c r="Q87" s="128">
        <f>(VLOOKUP($A86,'ADR Raw Data'!$B$6:$BE$49,'ADR Raw Data'!X$1,FALSE))/100</f>
        <v>-0.15746610337375799</v>
      </c>
      <c r="R87" s="128">
        <f>(VLOOKUP($A86,'ADR Raw Data'!$B$6:$BE$49,'ADR Raw Data'!Y$1,FALSE))/100</f>
        <v>-9.9035029431424698E-2</v>
      </c>
      <c r="S87" s="129">
        <f>(VLOOKUP($A86,'ADR Raw Data'!$B$6:$BE$49,'ADR Raw Data'!AA$1,FALSE))/100</f>
        <v>-0.34730003447333202</v>
      </c>
      <c r="T87" s="129">
        <f>(VLOOKUP($A86,'ADR Raw Data'!$B$6:$BE$49,'ADR Raw Data'!AB$1,FALSE))/100</f>
        <v>-0.30614466954814501</v>
      </c>
      <c r="U87" s="128">
        <f>(VLOOKUP($A86,'ADR Raw Data'!$B$6:$BE$49,'ADR Raw Data'!AC$1,FALSE))/100</f>
        <v>-0.32671715392849099</v>
      </c>
      <c r="V87" s="130">
        <f>(VLOOKUP($A86,'ADR Raw Data'!$B$6:$BE$49,'ADR Raw Data'!AE$1,FALSE))/100</f>
        <v>-0.21469188251743598</v>
      </c>
      <c r="X87" s="127">
        <f>(VLOOKUP($A86,'RevPAR Raw Data'!$B$6:$BE$43,'RevPAR Raw Data'!T$1,FALSE))/100</f>
        <v>-6.0284087295353103E-2</v>
      </c>
      <c r="Y87" s="128">
        <f>(VLOOKUP($A86,'RevPAR Raw Data'!$B$6:$BE$43,'RevPAR Raw Data'!U$1,FALSE))/100</f>
        <v>2.5228861994403301E-2</v>
      </c>
      <c r="Z87" s="128">
        <f>(VLOOKUP($A86,'RevPAR Raw Data'!$B$6:$BE$43,'RevPAR Raw Data'!V$1,FALSE))/100</f>
        <v>-0.10255871609725301</v>
      </c>
      <c r="AA87" s="128">
        <f>(VLOOKUP($A86,'RevPAR Raw Data'!$B$6:$BE$43,'RevPAR Raw Data'!W$1,FALSE))/100</f>
        <v>-0.107985685486216</v>
      </c>
      <c r="AB87" s="128">
        <f>(VLOOKUP($A86,'RevPAR Raw Data'!$B$6:$BE$43,'RevPAR Raw Data'!X$1,FALSE))/100</f>
        <v>-0.223821074282438</v>
      </c>
      <c r="AC87" s="128">
        <f>(VLOOKUP($A86,'RevPAR Raw Data'!$B$6:$BE$43,'RevPAR Raw Data'!Y$1,FALSE))/100</f>
        <v>-0.104997822151758</v>
      </c>
      <c r="AD87" s="129">
        <f>(VLOOKUP($A86,'RevPAR Raw Data'!$B$6:$BE$43,'RevPAR Raw Data'!AA$1,FALSE))/100</f>
        <v>-0.49436900775417597</v>
      </c>
      <c r="AE87" s="129">
        <f>(VLOOKUP($A86,'RevPAR Raw Data'!$B$6:$BE$43,'RevPAR Raw Data'!AB$1,FALSE))/100</f>
        <v>-0.38363628183109805</v>
      </c>
      <c r="AF87" s="128">
        <f>(VLOOKUP($A86,'RevPAR Raw Data'!$B$6:$BE$43,'RevPAR Raw Data'!AC$1,FALSE))/100</f>
        <v>-0.44127141315380397</v>
      </c>
      <c r="AG87" s="130">
        <f>(VLOOKUP($A86,'RevPAR Raw Data'!$B$6:$BE$43,'RevPAR Raw Data'!AE$1,FALSE))/100</f>
        <v>-0.26741633279167798</v>
      </c>
    </row>
    <row r="88" spans="1:33" x14ac:dyDescent="0.25">
      <c r="A88" s="177"/>
      <c r="B88" s="155"/>
      <c r="C88" s="156"/>
      <c r="D88" s="156"/>
      <c r="E88" s="156"/>
      <c r="F88" s="156"/>
      <c r="G88" s="157"/>
      <c r="H88" s="137"/>
      <c r="I88" s="137"/>
      <c r="J88" s="157"/>
      <c r="K88" s="158"/>
      <c r="M88" s="159"/>
      <c r="N88" s="160"/>
      <c r="O88" s="160"/>
      <c r="P88" s="160"/>
      <c r="Q88" s="160"/>
      <c r="R88" s="161"/>
      <c r="S88" s="160"/>
      <c r="T88" s="160"/>
      <c r="U88" s="161"/>
      <c r="V88" s="162"/>
      <c r="X88" s="159"/>
      <c r="Y88" s="160"/>
      <c r="Z88" s="160"/>
      <c r="AA88" s="160"/>
      <c r="AB88" s="160"/>
      <c r="AC88" s="161"/>
      <c r="AD88" s="160"/>
      <c r="AE88" s="160"/>
      <c r="AF88" s="161"/>
      <c r="AG88" s="162"/>
    </row>
    <row r="89" spans="1:33" x14ac:dyDescent="0.25">
      <c r="A89" s="154" t="s">
        <v>44</v>
      </c>
      <c r="B89" s="155">
        <f>(VLOOKUP($A89,'Occupancy Raw Data'!$B$8:$BE$45,'Occupancy Raw Data'!G$3,FALSE))/100</f>
        <v>0.69392769392769293</v>
      </c>
      <c r="C89" s="156">
        <f>(VLOOKUP($A89,'Occupancy Raw Data'!$B$8:$BE$45,'Occupancy Raw Data'!H$3,FALSE))/100</f>
        <v>0.45963495963495904</v>
      </c>
      <c r="D89" s="156">
        <f>(VLOOKUP($A89,'Occupancy Raw Data'!$B$8:$BE$45,'Occupancy Raw Data'!I$3,FALSE))/100</f>
        <v>0.54914004914004899</v>
      </c>
      <c r="E89" s="156">
        <f>(VLOOKUP($A89,'Occupancy Raw Data'!$B$8:$BE$45,'Occupancy Raw Data'!J$3,FALSE))/100</f>
        <v>0.59582309582309501</v>
      </c>
      <c r="F89" s="156">
        <f>(VLOOKUP($A89,'Occupancy Raw Data'!$B$8:$BE$45,'Occupancy Raw Data'!K$3,FALSE))/100</f>
        <v>0.63987363987363899</v>
      </c>
      <c r="G89" s="157">
        <f>(VLOOKUP($A89,'Occupancy Raw Data'!$B$8:$BE$45,'Occupancy Raw Data'!L$3,FALSE))/100</f>
        <v>0.58767988767988699</v>
      </c>
      <c r="H89" s="137">
        <f>(VLOOKUP($A89,'Occupancy Raw Data'!$B$8:$BE$45,'Occupancy Raw Data'!N$3,FALSE))/100</f>
        <v>0.77378027378027303</v>
      </c>
      <c r="I89" s="137">
        <f>(VLOOKUP($A89,'Occupancy Raw Data'!$B$8:$BE$45,'Occupancy Raw Data'!O$3,FALSE))/100</f>
        <v>0.807300807300807</v>
      </c>
      <c r="J89" s="157">
        <f>(VLOOKUP($A89,'Occupancy Raw Data'!$B$8:$BE$45,'Occupancy Raw Data'!P$3,FALSE))/100</f>
        <v>0.79054054054054002</v>
      </c>
      <c r="K89" s="158">
        <f>(VLOOKUP($A89,'Occupancy Raw Data'!$B$8:$BE$45,'Occupancy Raw Data'!R$3,FALSE))/100</f>
        <v>0.64564007421150194</v>
      </c>
      <c r="M89" s="159">
        <f>VLOOKUP($A89,'ADR Raw Data'!$B$6:$BE$43,'ADR Raw Data'!G$1,FALSE)</f>
        <v>120.80624451188601</v>
      </c>
      <c r="N89" s="160">
        <f>VLOOKUP($A89,'ADR Raw Data'!$B$6:$BE$43,'ADR Raw Data'!H$1,FALSE)</f>
        <v>103.24180729285899</v>
      </c>
      <c r="O89" s="160">
        <f>VLOOKUP($A89,'ADR Raw Data'!$B$6:$BE$43,'ADR Raw Data'!I$1,FALSE)</f>
        <v>109.195722627037</v>
      </c>
      <c r="P89" s="160">
        <f>VLOOKUP($A89,'ADR Raw Data'!$B$6:$BE$43,'ADR Raw Data'!J$1,FALSE)</f>
        <v>114.71157905743701</v>
      </c>
      <c r="Q89" s="160">
        <f>VLOOKUP($A89,'ADR Raw Data'!$B$6:$BE$43,'ADR Raw Data'!K$1,FALSE)</f>
        <v>110.111067416346</v>
      </c>
      <c r="R89" s="161">
        <f>VLOOKUP($A89,'ADR Raw Data'!$B$6:$BE$43,'ADR Raw Data'!L$1,FALSE)</f>
        <v>112.32409740787099</v>
      </c>
      <c r="S89" s="160">
        <f>VLOOKUP($A89,'ADR Raw Data'!$B$6:$BE$43,'ADR Raw Data'!N$1,FALSE)</f>
        <v>137.177307212519</v>
      </c>
      <c r="T89" s="160">
        <f>VLOOKUP($A89,'ADR Raw Data'!$B$6:$BE$43,'ADR Raw Data'!O$1,FALSE)</f>
        <v>135.54548580434701</v>
      </c>
      <c r="U89" s="161">
        <f>VLOOKUP($A89,'ADR Raw Data'!$B$6:$BE$43,'ADR Raw Data'!P$1,FALSE)</f>
        <v>136.34409836829801</v>
      </c>
      <c r="V89" s="162">
        <f>VLOOKUP($A89,'ADR Raw Data'!$B$6:$BE$43,'ADR Raw Data'!R$1,FALSE)</f>
        <v>120.727180222895</v>
      </c>
      <c r="X89" s="159">
        <f>VLOOKUP($A89,'RevPAR Raw Data'!$B$6:$BE$43,'RevPAR Raw Data'!G$1,FALSE)</f>
        <v>83.830798666198604</v>
      </c>
      <c r="Y89" s="160">
        <f>VLOOKUP($A89,'RevPAR Raw Data'!$B$6:$BE$43,'RevPAR Raw Data'!H$1,FALSE)</f>
        <v>47.4535439276939</v>
      </c>
      <c r="Z89" s="160">
        <f>VLOOKUP($A89,'RevPAR Raw Data'!$B$6:$BE$43,'RevPAR Raw Data'!I$1,FALSE)</f>
        <v>59.963744489294399</v>
      </c>
      <c r="AA89" s="160">
        <f>VLOOKUP($A89,'RevPAR Raw Data'!$B$6:$BE$43,'RevPAR Raw Data'!J$1,FALSE)</f>
        <v>68.347808160758106</v>
      </c>
      <c r="AB89" s="160">
        <f>VLOOKUP($A89,'RevPAR Raw Data'!$B$6:$BE$43,'RevPAR Raw Data'!K$1,FALSE)</f>
        <v>70.457169498069405</v>
      </c>
      <c r="AC89" s="161">
        <f>VLOOKUP($A89,'RevPAR Raw Data'!$B$6:$BE$43,'RevPAR Raw Data'!L$1,FALSE)</f>
        <v>66.010612948402894</v>
      </c>
      <c r="AD89" s="160">
        <f>VLOOKUP($A89,'RevPAR Raw Data'!$B$6:$BE$43,'RevPAR Raw Data'!N$1,FALSE)</f>
        <v>106.145094331344</v>
      </c>
      <c r="AE89" s="160">
        <f>VLOOKUP($A89,'RevPAR Raw Data'!$B$6:$BE$43,'RevPAR Raw Data'!O$1,FALSE)</f>
        <v>109.42598011583</v>
      </c>
      <c r="AF89" s="161">
        <f>VLOOKUP($A89,'RevPAR Raw Data'!$B$6:$BE$43,'RevPAR Raw Data'!P$1,FALSE)</f>
        <v>107.785537223587</v>
      </c>
      <c r="AG89" s="162">
        <f>VLOOKUP($A89,'RevPAR Raw Data'!$B$6:$BE$43,'RevPAR Raw Data'!R$1,FALSE)</f>
        <v>77.946305598455496</v>
      </c>
    </row>
    <row r="90" spans="1:33" x14ac:dyDescent="0.25">
      <c r="A90" s="139" t="s">
        <v>14</v>
      </c>
      <c r="B90" s="127">
        <f>(VLOOKUP($A89,'Occupancy Raw Data'!$B$8:$BE$51,'Occupancy Raw Data'!T$3,FALSE))/100</f>
        <v>7.25729042055572E-3</v>
      </c>
      <c r="C90" s="128">
        <f>(VLOOKUP($A89,'Occupancy Raw Data'!$B$8:$BE$51,'Occupancy Raw Data'!U$3,FALSE))/100</f>
        <v>7.7594940388512695E-2</v>
      </c>
      <c r="D90" s="128">
        <f>(VLOOKUP($A89,'Occupancy Raw Data'!$B$8:$BE$51,'Occupancy Raw Data'!V$3,FALSE))/100</f>
        <v>1.0218842420588198E-2</v>
      </c>
      <c r="E90" s="128">
        <f>(VLOOKUP($A89,'Occupancy Raw Data'!$B$8:$BE$51,'Occupancy Raw Data'!W$3,FALSE))/100</f>
        <v>-5.7220963505724302E-2</v>
      </c>
      <c r="F90" s="128">
        <f>(VLOOKUP($A89,'Occupancy Raw Data'!$B$8:$BE$51,'Occupancy Raw Data'!X$3,FALSE))/100</f>
        <v>-3.7058711747947302E-2</v>
      </c>
      <c r="G90" s="128">
        <f>(VLOOKUP($A89,'Occupancy Raw Data'!$B$8:$BE$51,'Occupancy Raw Data'!Y$3,FALSE))/100</f>
        <v>-5.7981325746087496E-3</v>
      </c>
      <c r="H90" s="129">
        <f>(VLOOKUP($A89,'Occupancy Raw Data'!$B$8:$BE$51,'Occupancy Raw Data'!AA$3,FALSE))/100</f>
        <v>-1.2380045354473299E-2</v>
      </c>
      <c r="I90" s="129">
        <f>(VLOOKUP($A89,'Occupancy Raw Data'!$B$8:$BE$51,'Occupancy Raw Data'!AB$3,FALSE))/100</f>
        <v>-3.1919579864785302E-2</v>
      </c>
      <c r="J90" s="128">
        <f>(VLOOKUP($A89,'Occupancy Raw Data'!$B$8:$BE$51,'Occupancy Raw Data'!AC$3,FALSE))/100</f>
        <v>-2.2454487520226898E-2</v>
      </c>
      <c r="K90" s="130">
        <f>(VLOOKUP($A89,'Occupancy Raw Data'!$B$8:$BE$51,'Occupancy Raw Data'!AE$3,FALSE))/100</f>
        <v>-1.1689309921439E-2</v>
      </c>
      <c r="M90" s="127">
        <f>(VLOOKUP($A89,'ADR Raw Data'!$B$6:$BE$49,'ADR Raw Data'!T$1,FALSE))/100</f>
        <v>-5.7899661352699201E-2</v>
      </c>
      <c r="N90" s="128">
        <f>(VLOOKUP($A89,'ADR Raw Data'!$B$6:$BE$49,'ADR Raw Data'!U$1,FALSE))/100</f>
        <v>-4.3686927048719295E-3</v>
      </c>
      <c r="O90" s="128">
        <f>(VLOOKUP($A89,'ADR Raw Data'!$B$6:$BE$49,'ADR Raw Data'!V$1,FALSE))/100</f>
        <v>-1.9415289222863098E-2</v>
      </c>
      <c r="P90" s="128">
        <f>(VLOOKUP($A89,'ADR Raw Data'!$B$6:$BE$49,'ADR Raw Data'!W$1,FALSE))/100</f>
        <v>-5.0981939328696105E-3</v>
      </c>
      <c r="Q90" s="128">
        <f>(VLOOKUP($A89,'ADR Raw Data'!$B$6:$BE$49,'ADR Raw Data'!X$1,FALSE))/100</f>
        <v>-0.10607468346952001</v>
      </c>
      <c r="R90" s="128">
        <f>(VLOOKUP($A89,'ADR Raw Data'!$B$6:$BE$49,'ADR Raw Data'!Y$1,FALSE))/100</f>
        <v>-4.5553863203076903E-2</v>
      </c>
      <c r="S90" s="129">
        <f>(VLOOKUP($A89,'ADR Raw Data'!$B$6:$BE$49,'ADR Raw Data'!AA$1,FALSE))/100</f>
        <v>-3.5187440021981903E-2</v>
      </c>
      <c r="T90" s="129">
        <f>(VLOOKUP($A89,'ADR Raw Data'!$B$6:$BE$49,'ADR Raw Data'!AB$1,FALSE))/100</f>
        <v>-8.9753255759792108E-2</v>
      </c>
      <c r="U90" s="128">
        <f>(VLOOKUP($A89,'ADR Raw Data'!$B$6:$BE$49,'ADR Raw Data'!AC$1,FALSE))/100</f>
        <v>-6.3894999452716691E-2</v>
      </c>
      <c r="V90" s="130">
        <f>(VLOOKUP($A89,'ADR Raw Data'!$B$6:$BE$49,'ADR Raw Data'!AE$1,FALSE))/100</f>
        <v>-5.3685341305559103E-2</v>
      </c>
      <c r="X90" s="127">
        <f>(VLOOKUP($A89,'RevPAR Raw Data'!$B$6:$BE$43,'RevPAR Raw Data'!T$1,FALSE))/100</f>
        <v>-5.1062565589831896E-2</v>
      </c>
      <c r="Y90" s="128">
        <f>(VLOOKUP($A89,'RevPAR Raw Data'!$B$6:$BE$43,'RevPAR Raw Data'!U$1,FALSE))/100</f>
        <v>7.2887259233630403E-2</v>
      </c>
      <c r="Z90" s="128">
        <f>(VLOOKUP($A89,'RevPAR Raw Data'!$B$6:$BE$43,'RevPAR Raw Data'!V$1,FALSE))/100</f>
        <v>-9.3948485833934801E-3</v>
      </c>
      <c r="AA90" s="128">
        <f>(VLOOKUP($A89,'RevPAR Raw Data'!$B$6:$BE$43,'RevPAR Raw Data'!W$1,FALSE))/100</f>
        <v>-6.2027433869616101E-2</v>
      </c>
      <c r="AB90" s="128">
        <f>(VLOOKUP($A89,'RevPAR Raw Data'!$B$6:$BE$43,'RevPAR Raw Data'!X$1,FALSE))/100</f>
        <v>-0.13920240409901599</v>
      </c>
      <c r="AC90" s="128">
        <f>(VLOOKUP($A89,'RevPAR Raw Data'!$B$6:$BE$43,'RevPAR Raw Data'!Y$1,FALSE))/100</f>
        <v>-5.1087868439548698E-2</v>
      </c>
      <c r="AD90" s="129">
        <f>(VLOOKUP($A89,'RevPAR Raw Data'!$B$6:$BE$43,'RevPAR Raw Data'!AA$1,FALSE))/100</f>
        <v>-4.7131863273075301E-2</v>
      </c>
      <c r="AE90" s="129">
        <f>(VLOOKUP($A89,'RevPAR Raw Data'!$B$6:$BE$43,'RevPAR Raw Data'!AB$1,FALSE))/100</f>
        <v>-0.11880794940922801</v>
      </c>
      <c r="AF90" s="128">
        <f>(VLOOKUP($A89,'RevPAR Raw Data'!$B$6:$BE$43,'RevPAR Raw Data'!AC$1,FALSE))/100</f>
        <v>-8.4914757505127697E-2</v>
      </c>
      <c r="AG90" s="130">
        <f>(VLOOKUP($A89,'RevPAR Raw Data'!$B$6:$BE$43,'RevPAR Raw Data'!AE$1,FALSE))/100</f>
        <v>-6.4747106634239202E-2</v>
      </c>
    </row>
    <row r="91" spans="1:33" x14ac:dyDescent="0.25">
      <c r="A91" s="177"/>
      <c r="B91" s="155"/>
      <c r="C91" s="156"/>
      <c r="D91" s="156"/>
      <c r="E91" s="156"/>
      <c r="F91" s="156"/>
      <c r="G91" s="157"/>
      <c r="H91" s="137"/>
      <c r="I91" s="137"/>
      <c r="J91" s="157"/>
      <c r="K91" s="158"/>
      <c r="M91" s="159"/>
      <c r="N91" s="160"/>
      <c r="O91" s="160"/>
      <c r="P91" s="160"/>
      <c r="Q91" s="160"/>
      <c r="R91" s="161"/>
      <c r="S91" s="160"/>
      <c r="T91" s="160"/>
      <c r="U91" s="161"/>
      <c r="V91" s="162"/>
      <c r="X91" s="159"/>
      <c r="Y91" s="160"/>
      <c r="Z91" s="160"/>
      <c r="AA91" s="160"/>
      <c r="AB91" s="160"/>
      <c r="AC91" s="161"/>
      <c r="AD91" s="160"/>
      <c r="AE91" s="160"/>
      <c r="AF91" s="161"/>
      <c r="AG91" s="162"/>
    </row>
    <row r="92" spans="1:33" x14ac:dyDescent="0.25">
      <c r="A92" s="154" t="s">
        <v>45</v>
      </c>
      <c r="B92" s="155">
        <f>(VLOOKUP($A92,'Occupancy Raw Data'!$B$8:$BE$45,'Occupancy Raw Data'!G$3,FALSE))/100</f>
        <v>0.79697946983402801</v>
      </c>
      <c r="C92" s="156">
        <f>(VLOOKUP($A92,'Occupancy Raw Data'!$B$8:$BE$45,'Occupancy Raw Data'!H$3,FALSE))/100</f>
        <v>0.42507669314874497</v>
      </c>
      <c r="D92" s="156">
        <f>(VLOOKUP($A92,'Occupancy Raw Data'!$B$8:$BE$45,'Occupancy Raw Data'!I$3,FALSE))/100</f>
        <v>0.48643121214504803</v>
      </c>
      <c r="E92" s="156">
        <f>(VLOOKUP($A92,'Occupancy Raw Data'!$B$8:$BE$45,'Occupancy Raw Data'!J$3,FALSE))/100</f>
        <v>0.53708802013686696</v>
      </c>
      <c r="F92" s="156">
        <f>(VLOOKUP($A92,'Occupancy Raw Data'!$B$8:$BE$45,'Occupancy Raw Data'!K$3,FALSE))/100</f>
        <v>0.59332966255014497</v>
      </c>
      <c r="G92" s="157">
        <f>(VLOOKUP($A92,'Occupancy Raw Data'!$B$8:$BE$45,'Occupancy Raw Data'!L$3,FALSE))/100</f>
        <v>0.56778101156296701</v>
      </c>
      <c r="H92" s="137">
        <f>(VLOOKUP($A92,'Occupancy Raw Data'!$B$8:$BE$45,'Occupancy Raw Data'!N$3,FALSE))/100</f>
        <v>0.736490206874852</v>
      </c>
      <c r="I92" s="137">
        <f>(VLOOKUP($A92,'Occupancy Raw Data'!$B$8:$BE$45,'Occupancy Raw Data'!O$3,FALSE))/100</f>
        <v>0.83174703059859889</v>
      </c>
      <c r="J92" s="157">
        <f>(VLOOKUP($A92,'Occupancy Raw Data'!$B$8:$BE$45,'Occupancy Raw Data'!P$3,FALSE))/100</f>
        <v>0.78411861873672606</v>
      </c>
      <c r="K92" s="158">
        <f>(VLOOKUP($A92,'Occupancy Raw Data'!$B$8:$BE$45,'Occupancy Raw Data'!R$3,FALSE))/100</f>
        <v>0.62959175646975507</v>
      </c>
      <c r="M92" s="159">
        <f>VLOOKUP($A92,'ADR Raw Data'!$B$6:$BE$43,'ADR Raw Data'!G$1,FALSE)</f>
        <v>224.30289021910701</v>
      </c>
      <c r="N92" s="160">
        <f>VLOOKUP($A92,'ADR Raw Data'!$B$6:$BE$43,'ADR Raw Data'!H$1,FALSE)</f>
        <v>130.591048556624</v>
      </c>
      <c r="O92" s="160">
        <f>VLOOKUP($A92,'ADR Raw Data'!$B$6:$BE$43,'ADR Raw Data'!I$1,FALSE)</f>
        <v>132.407092852522</v>
      </c>
      <c r="P92" s="160">
        <f>VLOOKUP($A92,'ADR Raw Data'!$B$6:$BE$43,'ADR Raw Data'!J$1,FALSE)</f>
        <v>133.57172557117701</v>
      </c>
      <c r="Q92" s="160">
        <f>VLOOKUP($A92,'ADR Raw Data'!$B$6:$BE$43,'ADR Raw Data'!K$1,FALSE)</f>
        <v>139.833190428211</v>
      </c>
      <c r="R92" s="161">
        <f>VLOOKUP($A92,'ADR Raw Data'!$B$6:$BE$43,'ADR Raw Data'!L$1,FALSE)</f>
        <v>159.705906455903</v>
      </c>
      <c r="S92" s="160">
        <f>VLOOKUP($A92,'ADR Raw Data'!$B$6:$BE$43,'ADR Raw Data'!N$1,FALSE)</f>
        <v>191.48337079995699</v>
      </c>
      <c r="T92" s="160">
        <f>VLOOKUP($A92,'ADR Raw Data'!$B$6:$BE$43,'ADR Raw Data'!O$1,FALSE)</f>
        <v>203.863043928503</v>
      </c>
      <c r="U92" s="161">
        <f>VLOOKUP($A92,'ADR Raw Data'!$B$6:$BE$43,'ADR Raw Data'!P$1,FALSE)</f>
        <v>198.04918630185</v>
      </c>
      <c r="V92" s="162">
        <f>VLOOKUP($A92,'ADR Raw Data'!$B$6:$BE$43,'ADR Raw Data'!R$1,FALSE)</f>
        <v>173.34997674734001</v>
      </c>
      <c r="X92" s="159">
        <f>VLOOKUP($A92,'RevPAR Raw Data'!$B$6:$BE$43,'RevPAR Raw Data'!G$1,FALSE)</f>
        <v>178.764798529064</v>
      </c>
      <c r="Y92" s="160">
        <f>VLOOKUP($A92,'RevPAR Raw Data'!$B$6:$BE$43,'RevPAR Raw Data'!H$1,FALSE)</f>
        <v>55.511211075277203</v>
      </c>
      <c r="Z92" s="160">
        <f>VLOOKUP($A92,'RevPAR Raw Data'!$B$6:$BE$43,'RevPAR Raw Data'!I$1,FALSE)</f>
        <v>64.406942672854498</v>
      </c>
      <c r="AA92" s="160">
        <f>VLOOKUP($A92,'RevPAR Raw Data'!$B$6:$BE$43,'RevPAR Raw Data'!J$1,FALSE)</f>
        <v>71.739773633288706</v>
      </c>
      <c r="AB92" s="160">
        <f>VLOOKUP($A92,'RevPAR Raw Data'!$B$6:$BE$43,'RevPAR Raw Data'!K$1,FALSE)</f>
        <v>82.967179690080997</v>
      </c>
      <c r="AC92" s="161">
        <f>VLOOKUP($A92,'RevPAR Raw Data'!$B$6:$BE$43,'RevPAR Raw Data'!L$1,FALSE)</f>
        <v>90.677981120113202</v>
      </c>
      <c r="AD92" s="160">
        <f>VLOOKUP($A92,'RevPAR Raw Data'!$B$6:$BE$43,'RevPAR Raw Data'!N$1,FALSE)</f>
        <v>141.02562737355399</v>
      </c>
      <c r="AE92" s="160">
        <f>VLOOKUP($A92,'RevPAR Raw Data'!$B$6:$BE$43,'RevPAR Raw Data'!O$1,FALSE)</f>
        <v>169.56248143632499</v>
      </c>
      <c r="AF92" s="161">
        <f>VLOOKUP($A92,'RevPAR Raw Data'!$B$6:$BE$43,'RevPAR Raw Data'!P$1,FALSE)</f>
        <v>155.294054404939</v>
      </c>
      <c r="AG92" s="162">
        <f>VLOOKUP($A92,'RevPAR Raw Data'!$B$6:$BE$43,'RevPAR Raw Data'!R$1,FALSE)</f>
        <v>109.139716344349</v>
      </c>
    </row>
    <row r="93" spans="1:33" x14ac:dyDescent="0.25">
      <c r="A93" s="139" t="s">
        <v>14</v>
      </c>
      <c r="B93" s="127">
        <f>(VLOOKUP($A92,'Occupancy Raw Data'!$B$8:$BE$51,'Occupancy Raw Data'!T$3,FALSE))/100</f>
        <v>-8.818322933181881E-2</v>
      </c>
      <c r="C93" s="128">
        <f>(VLOOKUP($A92,'Occupancy Raw Data'!$B$8:$BE$51,'Occupancy Raw Data'!U$3,FALSE))/100</f>
        <v>-9.9287766641339092E-2</v>
      </c>
      <c r="D93" s="128">
        <f>(VLOOKUP($A92,'Occupancy Raw Data'!$B$8:$BE$51,'Occupancy Raw Data'!V$3,FALSE))/100</f>
        <v>-7.3741763699848001E-2</v>
      </c>
      <c r="E93" s="128">
        <f>(VLOOKUP($A92,'Occupancy Raw Data'!$B$8:$BE$51,'Occupancy Raw Data'!W$3,FALSE))/100</f>
        <v>-7.4287314886048991E-2</v>
      </c>
      <c r="F93" s="128">
        <f>(VLOOKUP($A92,'Occupancy Raw Data'!$B$8:$BE$51,'Occupancy Raw Data'!X$3,FALSE))/100</f>
        <v>-4.6835904567081199E-2</v>
      </c>
      <c r="G93" s="128">
        <f>(VLOOKUP($A92,'Occupancy Raw Data'!$B$8:$BE$51,'Occupancy Raw Data'!Y$3,FALSE))/100</f>
        <v>-7.6424657014125499E-2</v>
      </c>
      <c r="H93" s="129">
        <f>(VLOOKUP($A92,'Occupancy Raw Data'!$B$8:$BE$51,'Occupancy Raw Data'!AA$3,FALSE))/100</f>
        <v>-6.5427431020737808E-2</v>
      </c>
      <c r="I93" s="129">
        <f>(VLOOKUP($A92,'Occupancy Raw Data'!$B$8:$BE$51,'Occupancy Raw Data'!AB$3,FALSE))/100</f>
        <v>-7.0396078621018307E-2</v>
      </c>
      <c r="J93" s="128">
        <f>(VLOOKUP($A92,'Occupancy Raw Data'!$B$8:$BE$51,'Occupancy Raw Data'!AC$3,FALSE))/100</f>
        <v>-6.8069252012972897E-2</v>
      </c>
      <c r="K93" s="130">
        <f>(VLOOKUP($A92,'Occupancy Raw Data'!$B$8:$BE$51,'Occupancy Raw Data'!AE$3,FALSE))/100</f>
        <v>-7.3468696349546794E-2</v>
      </c>
      <c r="M93" s="127">
        <f>(VLOOKUP($A92,'ADR Raw Data'!$B$6:$BE$49,'ADR Raw Data'!T$1,FALSE))/100</f>
        <v>-9.5391274471240094E-3</v>
      </c>
      <c r="N93" s="128">
        <f>(VLOOKUP($A92,'ADR Raw Data'!$B$6:$BE$49,'ADR Raw Data'!U$1,FALSE))/100</f>
        <v>-5.4479258691341299E-2</v>
      </c>
      <c r="O93" s="128">
        <f>(VLOOKUP($A92,'ADR Raw Data'!$B$6:$BE$49,'ADR Raw Data'!V$1,FALSE))/100</f>
        <v>-8.2718631497848607E-3</v>
      </c>
      <c r="P93" s="128">
        <f>(VLOOKUP($A92,'ADR Raw Data'!$B$6:$BE$49,'ADR Raw Data'!W$1,FALSE))/100</f>
        <v>-3.7118001215852396E-2</v>
      </c>
      <c r="Q93" s="128">
        <f>(VLOOKUP($A92,'ADR Raw Data'!$B$6:$BE$49,'ADR Raw Data'!X$1,FALSE))/100</f>
        <v>-7.3212870458257598E-2</v>
      </c>
      <c r="R93" s="128">
        <f>(VLOOKUP($A92,'ADR Raw Data'!$B$6:$BE$49,'ADR Raw Data'!Y$1,FALSE))/100</f>
        <v>-3.2965224978723701E-2</v>
      </c>
      <c r="S93" s="129">
        <f>(VLOOKUP($A92,'ADR Raw Data'!$B$6:$BE$49,'ADR Raw Data'!AA$1,FALSE))/100</f>
        <v>-0.111790987914223</v>
      </c>
      <c r="T93" s="129">
        <f>(VLOOKUP($A92,'ADR Raw Data'!$B$6:$BE$49,'ADR Raw Data'!AB$1,FALSE))/100</f>
        <v>-0.15283248873785099</v>
      </c>
      <c r="U93" s="128">
        <f>(VLOOKUP($A92,'ADR Raw Data'!$B$6:$BE$49,'ADR Raw Data'!AC$1,FALSE))/100</f>
        <v>-0.13480310620667502</v>
      </c>
      <c r="V93" s="130">
        <f>(VLOOKUP($A92,'ADR Raw Data'!$B$6:$BE$49,'ADR Raw Data'!AE$1,FALSE))/100</f>
        <v>-7.6480135329992094E-2</v>
      </c>
      <c r="X93" s="127">
        <f>(VLOOKUP($A92,'RevPAR Raw Data'!$B$6:$BE$43,'RevPAR Raw Data'!T$1,FALSE))/100</f>
        <v>-9.6881165715647602E-2</v>
      </c>
      <c r="Y93" s="128">
        <f>(VLOOKUP($A92,'RevPAR Raw Data'!$B$6:$BE$43,'RevPAR Raw Data'!U$1,FALSE))/100</f>
        <v>-0.14835790140894101</v>
      </c>
      <c r="Z93" s="128">
        <f>(VLOOKUP($A92,'RevPAR Raw Data'!$B$6:$BE$43,'RevPAR Raw Data'!V$1,FALSE))/100</f>
        <v>-8.1403645071883912E-2</v>
      </c>
      <c r="AA93" s="128">
        <f>(VLOOKUP($A92,'RevPAR Raw Data'!$B$6:$BE$43,'RevPAR Raw Data'!W$1,FALSE))/100</f>
        <v>-0.10864791945763801</v>
      </c>
      <c r="AB93" s="128">
        <f>(VLOOKUP($A92,'RevPAR Raw Data'!$B$6:$BE$43,'RevPAR Raw Data'!X$1,FALSE))/100</f>
        <v>-0.11661978401147299</v>
      </c>
      <c r="AC93" s="128">
        <f>(VLOOKUP($A92,'RevPAR Raw Data'!$B$6:$BE$43,'RevPAR Raw Data'!Y$1,FALSE))/100</f>
        <v>-0.106870525980456</v>
      </c>
      <c r="AD93" s="129">
        <f>(VLOOKUP($A92,'RevPAR Raw Data'!$B$6:$BE$43,'RevPAR Raw Data'!AA$1,FALSE))/100</f>
        <v>-0.16990422178446199</v>
      </c>
      <c r="AE93" s="129">
        <f>(VLOOKUP($A92,'RevPAR Raw Data'!$B$6:$BE$43,'RevPAR Raw Data'!AB$1,FALSE))/100</f>
        <v>-0.21246975946583302</v>
      </c>
      <c r="AF93" s="128">
        <f>(VLOOKUP($A92,'RevPAR Raw Data'!$B$6:$BE$43,'RevPAR Raw Data'!AC$1,FALSE))/100</f>
        <v>-0.19369641161113399</v>
      </c>
      <c r="AG93" s="130">
        <f>(VLOOKUP($A92,'RevPAR Raw Data'!$B$6:$BE$43,'RevPAR Raw Data'!AE$1,FALSE))/100</f>
        <v>-0.14432993584020701</v>
      </c>
    </row>
    <row r="94" spans="1:33" x14ac:dyDescent="0.25">
      <c r="A94" s="177"/>
      <c r="B94" s="155"/>
      <c r="C94" s="156"/>
      <c r="D94" s="156"/>
      <c r="E94" s="156"/>
      <c r="F94" s="156"/>
      <c r="G94" s="157"/>
      <c r="H94" s="137"/>
      <c r="I94" s="137"/>
      <c r="J94" s="157"/>
      <c r="K94" s="158"/>
      <c r="M94" s="159"/>
      <c r="N94" s="160"/>
      <c r="O94" s="160"/>
      <c r="P94" s="160"/>
      <c r="Q94" s="160"/>
      <c r="R94" s="161"/>
      <c r="S94" s="160"/>
      <c r="T94" s="160"/>
      <c r="U94" s="161"/>
      <c r="V94" s="162"/>
      <c r="X94" s="159"/>
      <c r="Y94" s="160"/>
      <c r="Z94" s="160"/>
      <c r="AA94" s="160"/>
      <c r="AB94" s="160"/>
      <c r="AC94" s="161"/>
      <c r="AD94" s="160"/>
      <c r="AE94" s="160"/>
      <c r="AF94" s="161"/>
      <c r="AG94" s="162"/>
    </row>
    <row r="95" spans="1:33" x14ac:dyDescent="0.25">
      <c r="A95" s="154" t="s">
        <v>46</v>
      </c>
      <c r="B95" s="155">
        <f>(VLOOKUP($A95,'Occupancy Raw Data'!$B$8:$BE$45,'Occupancy Raw Data'!G$3,FALSE))/100</f>
        <v>0.60319729659474897</v>
      </c>
      <c r="C95" s="156">
        <f>(VLOOKUP($A95,'Occupancy Raw Data'!$B$8:$BE$45,'Occupancy Raw Data'!H$3,FALSE))/100</f>
        <v>0.28073823758772998</v>
      </c>
      <c r="D95" s="156">
        <f>(VLOOKUP($A95,'Occupancy Raw Data'!$B$8:$BE$45,'Occupancy Raw Data'!I$3,FALSE))/100</f>
        <v>0.35963088120613401</v>
      </c>
      <c r="E95" s="156">
        <f>(VLOOKUP($A95,'Occupancy Raw Data'!$B$8:$BE$45,'Occupancy Raw Data'!J$3,FALSE))/100</f>
        <v>0.42786586950870797</v>
      </c>
      <c r="F95" s="156">
        <f>(VLOOKUP($A95,'Occupancy Raw Data'!$B$8:$BE$45,'Occupancy Raw Data'!K$3,FALSE))/100</f>
        <v>0.48531323108915997</v>
      </c>
      <c r="G95" s="157">
        <f>(VLOOKUP($A95,'Occupancy Raw Data'!$B$8:$BE$45,'Occupancy Raw Data'!L$3,FALSE))/100</f>
        <v>0.43134910319729597</v>
      </c>
      <c r="H95" s="137">
        <f>(VLOOKUP($A95,'Occupancy Raw Data'!$B$8:$BE$45,'Occupancy Raw Data'!N$3,FALSE))/100</f>
        <v>0.57655315830517206</v>
      </c>
      <c r="I95" s="137">
        <f>(VLOOKUP($A95,'Occupancy Raw Data'!$B$8:$BE$45,'Occupancy Raw Data'!O$3,FALSE))/100</f>
        <v>0.65466597348583311</v>
      </c>
      <c r="J95" s="157">
        <f>(VLOOKUP($A95,'Occupancy Raw Data'!$B$8:$BE$45,'Occupancy Raw Data'!P$3,FALSE))/100</f>
        <v>0.61560956589550198</v>
      </c>
      <c r="K95" s="158">
        <f>(VLOOKUP($A95,'Occupancy Raw Data'!$B$8:$BE$45,'Occupancy Raw Data'!R$3,FALSE))/100</f>
        <v>0.48399494968249795</v>
      </c>
      <c r="M95" s="159">
        <f>VLOOKUP($A95,'ADR Raw Data'!$B$6:$BE$43,'ADR Raw Data'!G$1,FALSE)</f>
        <v>143.09776987718101</v>
      </c>
      <c r="N95" s="160">
        <f>VLOOKUP($A95,'ADR Raw Data'!$B$6:$BE$43,'ADR Raw Data'!H$1,FALSE)</f>
        <v>111.190472222222</v>
      </c>
      <c r="O95" s="160">
        <f>VLOOKUP($A95,'ADR Raw Data'!$B$6:$BE$43,'ADR Raw Data'!I$1,FALSE)</f>
        <v>115.129356704011</v>
      </c>
      <c r="P95" s="160">
        <f>VLOOKUP($A95,'ADR Raw Data'!$B$6:$BE$43,'ADR Raw Data'!J$1,FALSE)</f>
        <v>125.293235115431</v>
      </c>
      <c r="Q95" s="160">
        <f>VLOOKUP($A95,'ADR Raw Data'!$B$6:$BE$43,'ADR Raw Data'!K$1,FALSE)</f>
        <v>133.53614086770199</v>
      </c>
      <c r="R95" s="161">
        <f>VLOOKUP($A95,'ADR Raw Data'!$B$6:$BE$43,'ADR Raw Data'!L$1,FALSE)</f>
        <v>128.59710618295699</v>
      </c>
      <c r="S95" s="160">
        <f>VLOOKUP($A95,'ADR Raw Data'!$B$6:$BE$43,'ADR Raw Data'!N$1,FALSE)</f>
        <v>155.34025473399399</v>
      </c>
      <c r="T95" s="160">
        <f>VLOOKUP($A95,'ADR Raw Data'!$B$6:$BE$43,'ADR Raw Data'!O$1,FALSE)</f>
        <v>157.100585666071</v>
      </c>
      <c r="U95" s="161">
        <f>VLOOKUP($A95,'ADR Raw Data'!$B$6:$BE$43,'ADR Raw Data'!P$1,FALSE)</f>
        <v>156.276260952179</v>
      </c>
      <c r="V95" s="162">
        <f>VLOOKUP($A95,'ADR Raw Data'!$B$6:$BE$43,'ADR Raw Data'!R$1,FALSE)</f>
        <v>138.65597882380001</v>
      </c>
      <c r="X95" s="159">
        <f>VLOOKUP($A95,'RevPAR Raw Data'!$B$6:$BE$43,'RevPAR Raw Data'!G$1,FALSE)</f>
        <v>86.3161879386534</v>
      </c>
      <c r="Y95" s="160">
        <f>VLOOKUP($A95,'RevPAR Raw Data'!$B$6:$BE$43,'RevPAR Raw Data'!H$1,FALSE)</f>
        <v>31.215417208214099</v>
      </c>
      <c r="Z95" s="160">
        <f>VLOOKUP($A95,'RevPAR Raw Data'!$B$6:$BE$43,'RevPAR Raw Data'!I$1,FALSE)</f>
        <v>41.404072004158998</v>
      </c>
      <c r="AA95" s="160">
        <f>VLOOKUP($A95,'RevPAR Raw Data'!$B$6:$BE$43,'RevPAR Raw Data'!J$1,FALSE)</f>
        <v>53.608698986222997</v>
      </c>
      <c r="AB95" s="160">
        <f>VLOOKUP($A95,'RevPAR Raw Data'!$B$6:$BE$43,'RevPAR Raw Data'!K$1,FALSE)</f>
        <v>64.8068559916818</v>
      </c>
      <c r="AC95" s="161">
        <f>VLOOKUP($A95,'RevPAR Raw Data'!$B$6:$BE$43,'RevPAR Raw Data'!L$1,FALSE)</f>
        <v>55.4702464257863</v>
      </c>
      <c r="AD95" s="160">
        <f>VLOOKUP($A95,'RevPAR Raw Data'!$B$6:$BE$43,'RevPAR Raw Data'!N$1,FALSE)</f>
        <v>89.5619144788146</v>
      </c>
      <c r="AE95" s="160">
        <f>VLOOKUP($A95,'RevPAR Raw Data'!$B$6:$BE$43,'RevPAR Raw Data'!O$1,FALSE)</f>
        <v>102.848407850272</v>
      </c>
      <c r="AF95" s="161">
        <f>VLOOKUP($A95,'RevPAR Raw Data'!$B$6:$BE$43,'RevPAR Raw Data'!P$1,FALSE)</f>
        <v>96.205161164543796</v>
      </c>
      <c r="AG95" s="162">
        <f>VLOOKUP($A95,'RevPAR Raw Data'!$B$6:$BE$43,'RevPAR Raw Data'!R$1,FALSE)</f>
        <v>67.108793494002697</v>
      </c>
    </row>
    <row r="96" spans="1:33" x14ac:dyDescent="0.25">
      <c r="A96" s="139" t="s">
        <v>14</v>
      </c>
      <c r="B96" s="127">
        <f>(VLOOKUP($A95,'Occupancy Raw Data'!$B$8:$BE$51,'Occupancy Raw Data'!T$3,FALSE))/100</f>
        <v>-0.11749763577482099</v>
      </c>
      <c r="C96" s="128">
        <f>(VLOOKUP($A95,'Occupancy Raw Data'!$B$8:$BE$51,'Occupancy Raw Data'!U$3,FALSE))/100</f>
        <v>-0.24795226677059501</v>
      </c>
      <c r="D96" s="128">
        <f>(VLOOKUP($A95,'Occupancy Raw Data'!$B$8:$BE$51,'Occupancy Raw Data'!V$3,FALSE))/100</f>
        <v>-0.16815624207845301</v>
      </c>
      <c r="E96" s="128">
        <f>(VLOOKUP($A95,'Occupancy Raw Data'!$B$8:$BE$51,'Occupancy Raw Data'!W$3,FALSE))/100</f>
        <v>-8.5367867082672091E-2</v>
      </c>
      <c r="F96" s="128">
        <f>(VLOOKUP($A95,'Occupancy Raw Data'!$B$8:$BE$51,'Occupancy Raw Data'!X$3,FALSE))/100</f>
        <v>-6.1555787010583299E-2</v>
      </c>
      <c r="G96" s="128">
        <f>(VLOOKUP($A95,'Occupancy Raw Data'!$B$8:$BE$51,'Occupancy Raw Data'!Y$3,FALSE))/100</f>
        <v>-0.12826495915052699</v>
      </c>
      <c r="H96" s="129">
        <f>(VLOOKUP($A95,'Occupancy Raw Data'!$B$8:$BE$51,'Occupancy Raw Data'!AA$3,FALSE))/100</f>
        <v>-0.208469698211766</v>
      </c>
      <c r="I96" s="129">
        <f>(VLOOKUP($A95,'Occupancy Raw Data'!$B$8:$BE$51,'Occupancy Raw Data'!AB$3,FALSE))/100</f>
        <v>-0.17437305423707999</v>
      </c>
      <c r="J96" s="128">
        <f>(VLOOKUP($A95,'Occupancy Raw Data'!$B$8:$BE$51,'Occupancy Raw Data'!AC$3,FALSE))/100</f>
        <v>-0.19069825631220103</v>
      </c>
      <c r="K96" s="130">
        <f>(VLOOKUP($A95,'Occupancy Raw Data'!$B$8:$BE$51,'Occupancy Raw Data'!AE$3,FALSE))/100</f>
        <v>-0.15203767701818099</v>
      </c>
      <c r="M96" s="127">
        <f>(VLOOKUP($A95,'ADR Raw Data'!$B$6:$BE$49,'ADR Raw Data'!T$1,FALSE))/100</f>
        <v>-5.5884222087333804E-2</v>
      </c>
      <c r="N96" s="128">
        <f>(VLOOKUP($A95,'ADR Raw Data'!$B$6:$BE$49,'ADR Raw Data'!U$1,FALSE))/100</f>
        <v>1.01538258138125E-2</v>
      </c>
      <c r="O96" s="128">
        <f>(VLOOKUP($A95,'ADR Raw Data'!$B$6:$BE$49,'ADR Raw Data'!V$1,FALSE))/100</f>
        <v>4.88872700822712E-2</v>
      </c>
      <c r="P96" s="128">
        <f>(VLOOKUP($A95,'ADR Raw Data'!$B$6:$BE$49,'ADR Raw Data'!W$1,FALSE))/100</f>
        <v>9.7129468127394605E-2</v>
      </c>
      <c r="Q96" s="128">
        <f>(VLOOKUP($A95,'ADR Raw Data'!$B$6:$BE$49,'ADR Raw Data'!X$1,FALSE))/100</f>
        <v>0.13376828276019501</v>
      </c>
      <c r="R96" s="128">
        <f>(VLOOKUP($A95,'ADR Raw Data'!$B$6:$BE$49,'ADR Raw Data'!Y$1,FALSE))/100</f>
        <v>3.81265260556196E-2</v>
      </c>
      <c r="S96" s="129">
        <f>(VLOOKUP($A95,'ADR Raw Data'!$B$6:$BE$49,'ADR Raw Data'!AA$1,FALSE))/100</f>
        <v>2.8919006407583797E-2</v>
      </c>
      <c r="T96" s="129">
        <f>(VLOOKUP($A95,'ADR Raw Data'!$B$6:$BE$49,'ADR Raw Data'!AB$1,FALSE))/100</f>
        <v>-4.7036880244458297E-2</v>
      </c>
      <c r="U96" s="128">
        <f>(VLOOKUP($A95,'ADR Raw Data'!$B$6:$BE$49,'ADR Raw Data'!AC$1,FALSE))/100</f>
        <v>-1.22158411795826E-2</v>
      </c>
      <c r="V96" s="130">
        <f>(VLOOKUP($A95,'ADR Raw Data'!$B$6:$BE$49,'ADR Raw Data'!AE$1,FALSE))/100</f>
        <v>1.2472967724266999E-2</v>
      </c>
      <c r="X96" s="127">
        <f>(VLOOKUP($A95,'RevPAR Raw Data'!$B$6:$BE$43,'RevPAR Raw Data'!T$1,FALSE))/100</f>
        <v>-0.16681559388977799</v>
      </c>
      <c r="Y96" s="128">
        <f>(VLOOKUP($A95,'RevPAR Raw Data'!$B$6:$BE$43,'RevPAR Raw Data'!U$1,FALSE))/100</f>
        <v>-0.24031610508371098</v>
      </c>
      <c r="Z96" s="128">
        <f>(VLOOKUP($A95,'RevPAR Raw Data'!$B$6:$BE$43,'RevPAR Raw Data'!V$1,FALSE))/100</f>
        <v>-0.12748967161869099</v>
      </c>
      <c r="AA96" s="128">
        <f>(VLOOKUP($A95,'RevPAR Raw Data'!$B$6:$BE$43,'RevPAR Raw Data'!W$1,FALSE))/100</f>
        <v>3.4698655198124699E-3</v>
      </c>
      <c r="AB96" s="128">
        <f>(VLOOKUP($A95,'RevPAR Raw Data'!$B$6:$BE$43,'RevPAR Raw Data'!X$1,FALSE))/100</f>
        <v>6.3978283827254401E-2</v>
      </c>
      <c r="AC96" s="128">
        <f>(VLOOKUP($A95,'RevPAR Raw Data'!$B$6:$BE$43,'RevPAR Raw Data'!Y$1,FALSE))/100</f>
        <v>-9.5028730401983286E-2</v>
      </c>
      <c r="AD96" s="129">
        <f>(VLOOKUP($A95,'RevPAR Raw Data'!$B$6:$BE$43,'RevPAR Raw Data'!AA$1,FALSE))/100</f>
        <v>-0.185579428342555</v>
      </c>
      <c r="AE96" s="129">
        <f>(VLOOKUP($A95,'RevPAR Raw Data'!$B$6:$BE$43,'RevPAR Raw Data'!AB$1,FALSE))/100</f>
        <v>-0.213207970011529</v>
      </c>
      <c r="AF96" s="128">
        <f>(VLOOKUP($A95,'RevPAR Raw Data'!$B$6:$BE$43,'RevPAR Raw Data'!AC$1,FALSE))/100</f>
        <v>-0.20058455787945001</v>
      </c>
      <c r="AG96" s="130">
        <f>(VLOOKUP($A95,'RevPAR Raw Data'!$B$6:$BE$43,'RevPAR Raw Data'!AE$1,FALSE))/100</f>
        <v>-0.14146107033223398</v>
      </c>
    </row>
    <row r="97" spans="1:33" x14ac:dyDescent="0.25">
      <c r="A97" s="167"/>
      <c r="B97" s="168"/>
      <c r="C97" s="169"/>
      <c r="D97" s="169"/>
      <c r="E97" s="169"/>
      <c r="F97" s="169"/>
      <c r="G97" s="170"/>
      <c r="H97" s="169"/>
      <c r="I97" s="169"/>
      <c r="J97" s="170"/>
      <c r="K97" s="171"/>
      <c r="M97" s="168"/>
      <c r="N97" s="169"/>
      <c r="O97" s="169"/>
      <c r="P97" s="169"/>
      <c r="Q97" s="169"/>
      <c r="R97" s="170"/>
      <c r="S97" s="169"/>
      <c r="T97" s="169"/>
      <c r="U97" s="170"/>
      <c r="V97" s="171"/>
      <c r="X97" s="168"/>
      <c r="Y97" s="169"/>
      <c r="Z97" s="169"/>
      <c r="AA97" s="169"/>
      <c r="AB97" s="169"/>
      <c r="AC97" s="170"/>
      <c r="AD97" s="169"/>
      <c r="AE97" s="169"/>
      <c r="AF97" s="170"/>
      <c r="AG97" s="171"/>
    </row>
    <row r="98" spans="1:33" x14ac:dyDescent="0.25">
      <c r="A98" s="172" t="s">
        <v>47</v>
      </c>
      <c r="B98" s="155">
        <f>(VLOOKUP($A98,'Occupancy Raw Data'!$B$8:$BE$45,'Occupancy Raw Data'!G$3,FALSE))/100</f>
        <v>0.52035663210582694</v>
      </c>
      <c r="C98" s="156">
        <f>(VLOOKUP($A98,'Occupancy Raw Data'!$B$8:$BE$45,'Occupancy Raw Data'!H$3,FALSE))/100</f>
        <v>0.35739184840900895</v>
      </c>
      <c r="D98" s="156">
        <f>(VLOOKUP($A98,'Occupancy Raw Data'!$B$8:$BE$45,'Occupancy Raw Data'!I$3,FALSE))/100</f>
        <v>0.51646853771898404</v>
      </c>
      <c r="E98" s="156">
        <f>(VLOOKUP($A98,'Occupancy Raw Data'!$B$8:$BE$45,'Occupancy Raw Data'!J$3,FALSE))/100</f>
        <v>0.56690203789774696</v>
      </c>
      <c r="F98" s="156">
        <f>(VLOOKUP($A98,'Occupancy Raw Data'!$B$8:$BE$45,'Occupancy Raw Data'!K$3,FALSE))/100</f>
        <v>0.58028691455130399</v>
      </c>
      <c r="G98" s="157">
        <f>(VLOOKUP($A98,'Occupancy Raw Data'!$B$8:$BE$45,'Occupancy Raw Data'!L$3,FALSE))/100</f>
        <v>0.50828119413657402</v>
      </c>
      <c r="H98" s="137">
        <f>(VLOOKUP($A98,'Occupancy Raw Data'!$B$8:$BE$45,'Occupancy Raw Data'!N$3,FALSE))/100</f>
        <v>0.62689935645334205</v>
      </c>
      <c r="I98" s="137">
        <f>(VLOOKUP($A98,'Occupancy Raw Data'!$B$8:$BE$45,'Occupancy Raw Data'!O$3,FALSE))/100</f>
        <v>0.64674204504826505</v>
      </c>
      <c r="J98" s="157">
        <f>(VLOOKUP($A98,'Occupancy Raw Data'!$B$8:$BE$45,'Occupancy Raw Data'!P$3,FALSE))/100</f>
        <v>0.63682070075080399</v>
      </c>
      <c r="K98" s="158">
        <f>(VLOOKUP($A98,'Occupancy Raw Data'!$B$8:$BE$45,'Occupancy Raw Data'!R$3,FALSE))/100</f>
        <v>0.54500676745492593</v>
      </c>
      <c r="M98" s="159">
        <f>VLOOKUP($A98,'ADR Raw Data'!$B$6:$BE$43,'ADR Raw Data'!G$1,FALSE)</f>
        <v>125.49900158886901</v>
      </c>
      <c r="N98" s="160">
        <f>VLOOKUP($A98,'ADR Raw Data'!$B$6:$BE$43,'ADR Raw Data'!H$1,FALSE)</f>
        <v>102.213408778291</v>
      </c>
      <c r="O98" s="160">
        <f>VLOOKUP($A98,'ADR Raw Data'!$B$6:$BE$43,'ADR Raw Data'!I$1,FALSE)</f>
        <v>107.478544542032</v>
      </c>
      <c r="P98" s="160">
        <f>VLOOKUP($A98,'ADR Raw Data'!$B$6:$BE$43,'ADR Raw Data'!J$1,FALSE)</f>
        <v>111.470188411509</v>
      </c>
      <c r="Q98" s="160">
        <f>VLOOKUP($A98,'ADR Raw Data'!$B$6:$BE$43,'ADR Raw Data'!K$1,FALSE)</f>
        <v>114.562467557472</v>
      </c>
      <c r="R98" s="161">
        <f>VLOOKUP($A98,'ADR Raw Data'!$B$6:$BE$43,'ADR Raw Data'!L$1,FALSE)</f>
        <v>112.93573114223599</v>
      </c>
      <c r="S98" s="160">
        <f>VLOOKUP($A98,'ADR Raw Data'!$B$6:$BE$43,'ADR Raw Data'!N$1,FALSE)</f>
        <v>143.769523079664</v>
      </c>
      <c r="T98" s="160">
        <f>VLOOKUP($A98,'ADR Raw Data'!$B$6:$BE$43,'ADR Raw Data'!O$1,FALSE)</f>
        <v>145.537637079777</v>
      </c>
      <c r="U98" s="161">
        <f>VLOOKUP($A98,'ADR Raw Data'!$B$6:$BE$43,'ADR Raw Data'!P$1,FALSE)</f>
        <v>144.667353240464</v>
      </c>
      <c r="V98" s="162">
        <f>VLOOKUP($A98,'ADR Raw Data'!$B$6:$BE$43,'ADR Raw Data'!R$1,FALSE)</f>
        <v>123.529232008246</v>
      </c>
      <c r="X98" s="159">
        <f>VLOOKUP($A98,'RevPAR Raw Data'!$B$6:$BE$43,'RevPAR Raw Data'!G$1,FALSE)</f>
        <v>65.304237799427895</v>
      </c>
      <c r="Y98" s="160">
        <f>VLOOKUP($A98,'RevPAR Raw Data'!$B$6:$BE$43,'RevPAR Raw Data'!H$1,FALSE)</f>
        <v>36.5302390954594</v>
      </c>
      <c r="Z98" s="160">
        <f>VLOOKUP($A98,'RevPAR Raw Data'!$B$6:$BE$43,'RevPAR Raw Data'!I$1,FALSE)</f>
        <v>55.509286735788301</v>
      </c>
      <c r="AA98" s="160">
        <f>VLOOKUP($A98,'RevPAR Raw Data'!$B$6:$BE$43,'RevPAR Raw Data'!J$1,FALSE)</f>
        <v>63.192676975330698</v>
      </c>
      <c r="AB98" s="160">
        <f>VLOOKUP($A98,'RevPAR Raw Data'!$B$6:$BE$43,'RevPAR Raw Data'!K$1,FALSE)</f>
        <v>66.479100822309604</v>
      </c>
      <c r="AC98" s="161">
        <f>VLOOKUP($A98,'RevPAR Raw Data'!$B$6:$BE$43,'RevPAR Raw Data'!L$1,FALSE)</f>
        <v>57.403108285663201</v>
      </c>
      <c r="AD98" s="160">
        <f>VLOOKUP($A98,'RevPAR Raw Data'!$B$6:$BE$43,'RevPAR Raw Data'!N$1,FALSE)</f>
        <v>90.129021496245898</v>
      </c>
      <c r="AE98" s="160">
        <f>VLOOKUP($A98,'RevPAR Raw Data'!$B$6:$BE$43,'RevPAR Raw Data'!O$1,FALSE)</f>
        <v>94.125309036467598</v>
      </c>
      <c r="AF98" s="161">
        <f>VLOOKUP($A98,'RevPAR Raw Data'!$B$6:$BE$43,'RevPAR Raw Data'!P$1,FALSE)</f>
        <v>92.127165266356798</v>
      </c>
      <c r="AG98" s="162">
        <f>VLOOKUP($A98,'RevPAR Raw Data'!$B$6:$BE$43,'RevPAR Raw Data'!R$1,FALSE)</f>
        <v>67.324267423004201</v>
      </c>
    </row>
    <row r="99" spans="1:33" x14ac:dyDescent="0.25">
      <c r="A99" s="139" t="s">
        <v>14</v>
      </c>
      <c r="B99" s="127">
        <f>(VLOOKUP($A98,'Occupancy Raw Data'!$B$8:$BE$51,'Occupancy Raw Data'!T$3,FALSE))/100</f>
        <v>1.01389608081575E-3</v>
      </c>
      <c r="C99" s="128">
        <f>(VLOOKUP($A98,'Occupancy Raw Data'!$B$8:$BE$51,'Occupancy Raw Data'!U$3,FALSE))/100</f>
        <v>-5.9333569764630993E-2</v>
      </c>
      <c r="D99" s="128">
        <f>(VLOOKUP($A98,'Occupancy Raw Data'!$B$8:$BE$51,'Occupancy Raw Data'!V$3,FALSE))/100</f>
        <v>-4.3213791704609095E-2</v>
      </c>
      <c r="E99" s="128">
        <f>(VLOOKUP($A98,'Occupancy Raw Data'!$B$8:$BE$51,'Occupancy Raw Data'!W$3,FALSE))/100</f>
        <v>-4.54066275796218E-2</v>
      </c>
      <c r="F99" s="128">
        <f>(VLOOKUP($A98,'Occupancy Raw Data'!$B$8:$BE$51,'Occupancy Raw Data'!X$3,FALSE))/100</f>
        <v>-3.9220277231965597E-2</v>
      </c>
      <c r="G99" s="128">
        <f>(VLOOKUP($A98,'Occupancy Raw Data'!$B$8:$BE$51,'Occupancy Raw Data'!Y$3,FALSE))/100</f>
        <v>-3.6397945811471905E-2</v>
      </c>
      <c r="H99" s="129">
        <f>(VLOOKUP($A98,'Occupancy Raw Data'!$B$8:$BE$51,'Occupancy Raw Data'!AA$3,FALSE))/100</f>
        <v>-6.0662127649149106E-2</v>
      </c>
      <c r="I99" s="129">
        <f>(VLOOKUP($A98,'Occupancy Raw Data'!$B$8:$BE$51,'Occupancy Raw Data'!AB$3,FALSE))/100</f>
        <v>-2.3147623896230098E-3</v>
      </c>
      <c r="J99" s="128">
        <f>(VLOOKUP($A98,'Occupancy Raw Data'!$B$8:$BE$51,'Occupancy Raw Data'!AC$3,FALSE))/100</f>
        <v>-3.1912748417667197E-2</v>
      </c>
      <c r="K99" s="130">
        <f>(VLOOKUP($A98,'Occupancy Raw Data'!$B$8:$BE$51,'Occupancy Raw Data'!AE$3,FALSE))/100</f>
        <v>-3.4905720557122703E-2</v>
      </c>
      <c r="M99" s="127">
        <f>(VLOOKUP($A98,'ADR Raw Data'!$B$6:$BE$49,'ADR Raw Data'!T$1,FALSE))/100</f>
        <v>3.03797829059782E-2</v>
      </c>
      <c r="N99" s="128">
        <f>(VLOOKUP($A98,'ADR Raw Data'!$B$6:$BE$49,'ADR Raw Data'!U$1,FALSE))/100</f>
        <v>-1.9029561682086499E-2</v>
      </c>
      <c r="O99" s="128">
        <f>(VLOOKUP($A98,'ADR Raw Data'!$B$6:$BE$49,'ADR Raw Data'!V$1,FALSE))/100</f>
        <v>-3.7431189415619903E-2</v>
      </c>
      <c r="P99" s="128">
        <f>(VLOOKUP($A98,'ADR Raw Data'!$B$6:$BE$49,'ADR Raw Data'!W$1,FALSE))/100</f>
        <v>-2.7798803925678902E-2</v>
      </c>
      <c r="Q99" s="128">
        <f>(VLOOKUP($A98,'ADR Raw Data'!$B$6:$BE$49,'ADR Raw Data'!X$1,FALSE))/100</f>
        <v>-2.5845532504266001E-2</v>
      </c>
      <c r="R99" s="128">
        <f>(VLOOKUP($A98,'ADR Raw Data'!$B$6:$BE$49,'ADR Raw Data'!Y$1,FALSE))/100</f>
        <v>-1.4680831059478601E-2</v>
      </c>
      <c r="S99" s="129">
        <f>(VLOOKUP($A98,'ADR Raw Data'!$B$6:$BE$49,'ADR Raw Data'!AA$1,FALSE))/100</f>
        <v>2.83029855024413E-2</v>
      </c>
      <c r="T99" s="129">
        <f>(VLOOKUP($A98,'ADR Raw Data'!$B$6:$BE$49,'ADR Raw Data'!AB$1,FALSE))/100</f>
        <v>3.5077745626175501E-2</v>
      </c>
      <c r="U99" s="128">
        <f>(VLOOKUP($A98,'ADR Raw Data'!$B$6:$BE$49,'ADR Raw Data'!AC$1,FALSE))/100</f>
        <v>3.1840606276275302E-2</v>
      </c>
      <c r="V99" s="130">
        <f>(VLOOKUP($A98,'ADR Raw Data'!$B$6:$BE$49,'ADR Raw Data'!AE$1,FALSE))/100</f>
        <v>3.2139919590499599E-3</v>
      </c>
      <c r="X99" s="127">
        <f>(VLOOKUP($A98,'RevPAR Raw Data'!$B$6:$BE$43,'RevPAR Raw Data'!T$1,FALSE))/100</f>
        <v>3.1424480929618401E-2</v>
      </c>
      <c r="Y99" s="128">
        <f>(VLOOKUP($A98,'RevPAR Raw Data'!$B$6:$BE$43,'RevPAR Raw Data'!U$1,FALSE))/100</f>
        <v>-7.7234039621063108E-2</v>
      </c>
      <c r="Z99" s="128">
        <f>(VLOOKUP($A98,'RevPAR Raw Data'!$B$6:$BE$43,'RevPAR Raw Data'!V$1,FALSE))/100</f>
        <v>-7.9027437497566702E-2</v>
      </c>
      <c r="AA99" s="128">
        <f>(VLOOKUP($A98,'RevPAR Raw Data'!$B$6:$BE$43,'RevPAR Raw Data'!W$1,FALSE))/100</f>
        <v>-7.1943181568288508E-2</v>
      </c>
      <c r="AB99" s="128">
        <f>(VLOOKUP($A98,'RevPAR Raw Data'!$B$6:$BE$43,'RevPAR Raw Data'!X$1,FALSE))/100</f>
        <v>-6.405214078620651E-2</v>
      </c>
      <c r="AC99" s="128">
        <f>(VLOOKUP($A98,'RevPAR Raw Data'!$B$6:$BE$43,'RevPAR Raw Data'!Y$1,FALSE))/100</f>
        <v>-5.0544424777580303E-2</v>
      </c>
      <c r="AD99" s="129">
        <f>(VLOOKUP($A98,'RevPAR Raw Data'!$B$6:$BE$43,'RevPAR Raw Data'!AA$1,FALSE))/100</f>
        <v>-3.4076061466108795E-2</v>
      </c>
      <c r="AE99" s="129">
        <f>(VLOOKUP($A98,'RevPAR Raw Data'!$B$6:$BE$43,'RevPAR Raw Data'!AB$1,FALSE))/100</f>
        <v>3.26817865902643E-2</v>
      </c>
      <c r="AF99" s="128">
        <f>(VLOOKUP($A98,'RevPAR Raw Data'!$B$6:$BE$43,'RevPAR Raw Data'!AC$1,FALSE))/100</f>
        <v>-1.08826339895268E-3</v>
      </c>
      <c r="AG99" s="130">
        <f>(VLOOKUP($A98,'RevPAR Raw Data'!$B$6:$BE$43,'RevPAR Raw Data'!AE$1,FALSE))/100</f>
        <v>-3.18039153032681E-2</v>
      </c>
    </row>
    <row r="100" spans="1:33" x14ac:dyDescent="0.25">
      <c r="A100" s="172"/>
      <c r="B100" s="155"/>
      <c r="C100" s="156"/>
      <c r="D100" s="156"/>
      <c r="E100" s="156"/>
      <c r="F100" s="156"/>
      <c r="G100" s="157"/>
      <c r="H100" s="137"/>
      <c r="I100" s="137"/>
      <c r="J100" s="157"/>
      <c r="K100" s="158"/>
      <c r="M100" s="159"/>
      <c r="N100" s="160"/>
      <c r="O100" s="160"/>
      <c r="P100" s="160"/>
      <c r="Q100" s="160"/>
      <c r="R100" s="161"/>
      <c r="S100" s="160"/>
      <c r="T100" s="160"/>
      <c r="U100" s="161"/>
      <c r="V100" s="162"/>
      <c r="X100" s="159"/>
      <c r="Y100" s="160"/>
      <c r="Z100" s="160"/>
      <c r="AA100" s="160"/>
      <c r="AB100" s="160"/>
      <c r="AC100" s="161"/>
      <c r="AD100" s="160"/>
      <c r="AE100" s="160"/>
      <c r="AF100" s="161"/>
      <c r="AG100" s="162"/>
    </row>
    <row r="101" spans="1:33" x14ac:dyDescent="0.25">
      <c r="A101" s="154" t="s">
        <v>49</v>
      </c>
      <c r="B101" s="155">
        <f>(VLOOKUP($A101,'Occupancy Raw Data'!$B$8:$BE$45,'Occupancy Raw Data'!G$3,FALSE))/100</f>
        <v>0.50295195439739404</v>
      </c>
      <c r="C101" s="156">
        <f>(VLOOKUP($A101,'Occupancy Raw Data'!$B$8:$BE$45,'Occupancy Raw Data'!H$3,FALSE))/100</f>
        <v>0.34120521172638396</v>
      </c>
      <c r="D101" s="156">
        <f>(VLOOKUP($A101,'Occupancy Raw Data'!$B$8:$BE$45,'Occupancy Raw Data'!I$3,FALSE))/100</f>
        <v>0.48289902280130198</v>
      </c>
      <c r="E101" s="156">
        <f>(VLOOKUP($A101,'Occupancy Raw Data'!$B$8:$BE$45,'Occupancy Raw Data'!J$3,FALSE))/100</f>
        <v>0.51180781758957605</v>
      </c>
      <c r="F101" s="156">
        <f>(VLOOKUP($A101,'Occupancy Raw Data'!$B$8:$BE$45,'Occupancy Raw Data'!K$3,FALSE))/100</f>
        <v>0.51140065146579805</v>
      </c>
      <c r="G101" s="157">
        <f>(VLOOKUP($A101,'Occupancy Raw Data'!$B$8:$BE$45,'Occupancy Raw Data'!L$3,FALSE))/100</f>
        <v>0.47005293159609102</v>
      </c>
      <c r="H101" s="137">
        <f>(VLOOKUP($A101,'Occupancy Raw Data'!$B$8:$BE$45,'Occupancy Raw Data'!N$3,FALSE))/100</f>
        <v>0.56443403908794698</v>
      </c>
      <c r="I101" s="137">
        <f>(VLOOKUP($A101,'Occupancy Raw Data'!$B$8:$BE$45,'Occupancy Raw Data'!O$3,FALSE))/100</f>
        <v>0.57217019543973902</v>
      </c>
      <c r="J101" s="157">
        <f>(VLOOKUP($A101,'Occupancy Raw Data'!$B$8:$BE$45,'Occupancy Raw Data'!P$3,FALSE))/100</f>
        <v>0.56830211726384294</v>
      </c>
      <c r="K101" s="158">
        <f>(VLOOKUP($A101,'Occupancy Raw Data'!$B$8:$BE$45,'Occupancy Raw Data'!R$3,FALSE))/100</f>
        <v>0.49812412750116303</v>
      </c>
      <c r="M101" s="159">
        <f>VLOOKUP($A101,'ADR Raw Data'!$B$6:$BE$43,'ADR Raw Data'!G$1,FALSE)</f>
        <v>146.71572960939</v>
      </c>
      <c r="N101" s="160">
        <f>VLOOKUP($A101,'ADR Raw Data'!$B$6:$BE$43,'ADR Raw Data'!H$1,FALSE)</f>
        <v>104.608415871121</v>
      </c>
      <c r="O101" s="160">
        <f>VLOOKUP($A101,'ADR Raw Data'!$B$6:$BE$43,'ADR Raw Data'!I$1,FALSE)</f>
        <v>105.043201939291</v>
      </c>
      <c r="P101" s="160">
        <f>VLOOKUP($A101,'ADR Raw Data'!$B$6:$BE$43,'ADR Raw Data'!J$1,FALSE)</f>
        <v>106.52755767700801</v>
      </c>
      <c r="Q101" s="160">
        <f>VLOOKUP($A101,'ADR Raw Data'!$B$6:$BE$43,'ADR Raw Data'!K$1,FALSE)</f>
        <v>105.966271894904</v>
      </c>
      <c r="R101" s="161">
        <f>VLOOKUP($A101,'ADR Raw Data'!$B$6:$BE$43,'ADR Raw Data'!L$1,FALSE)</f>
        <v>114.422014379141</v>
      </c>
      <c r="S101" s="160">
        <f>VLOOKUP($A101,'ADR Raw Data'!$B$6:$BE$43,'ADR Raw Data'!N$1,FALSE)</f>
        <v>136.61719386834901</v>
      </c>
      <c r="T101" s="160">
        <f>VLOOKUP($A101,'ADR Raw Data'!$B$6:$BE$43,'ADR Raw Data'!O$1,FALSE)</f>
        <v>141.495877957658</v>
      </c>
      <c r="U101" s="161">
        <f>VLOOKUP($A101,'ADR Raw Data'!$B$6:$BE$43,'ADR Raw Data'!P$1,FALSE)</f>
        <v>139.073138993372</v>
      </c>
      <c r="V101" s="162">
        <f>VLOOKUP($A101,'ADR Raw Data'!$B$6:$BE$43,'ADR Raw Data'!R$1,FALSE)</f>
        <v>122.457467814917</v>
      </c>
      <c r="X101" s="159">
        <f>VLOOKUP($A101,'RevPAR Raw Data'!$B$6:$BE$43,'RevPAR Raw Data'!G$1,FALSE)</f>
        <v>73.790962947882704</v>
      </c>
      <c r="Y101" s="160">
        <f>VLOOKUP($A101,'RevPAR Raw Data'!$B$6:$BE$43,'RevPAR Raw Data'!H$1,FALSE)</f>
        <v>35.692936685667704</v>
      </c>
      <c r="Z101" s="160">
        <f>VLOOKUP($A101,'RevPAR Raw Data'!$B$6:$BE$43,'RevPAR Raw Data'!I$1,FALSE)</f>
        <v>50.725259568403899</v>
      </c>
      <c r="AA101" s="160">
        <f>VLOOKUP($A101,'RevPAR Raw Data'!$B$6:$BE$43,'RevPAR Raw Data'!J$1,FALSE)</f>
        <v>54.521636807817501</v>
      </c>
      <c r="AB101" s="160">
        <f>VLOOKUP($A101,'RevPAR Raw Data'!$B$6:$BE$43,'RevPAR Raw Data'!K$1,FALSE)</f>
        <v>54.191220480456003</v>
      </c>
      <c r="AC101" s="161">
        <f>VLOOKUP($A101,'RevPAR Raw Data'!$B$6:$BE$43,'RevPAR Raw Data'!L$1,FALSE)</f>
        <v>53.784403298045603</v>
      </c>
      <c r="AD101" s="160">
        <f>VLOOKUP($A101,'RevPAR Raw Data'!$B$6:$BE$43,'RevPAR Raw Data'!N$1,FALSE)</f>
        <v>77.111394543973901</v>
      </c>
      <c r="AE101" s="160">
        <f>VLOOKUP($A101,'RevPAR Raw Data'!$B$6:$BE$43,'RevPAR Raw Data'!O$1,FALSE)</f>
        <v>80.959724144951096</v>
      </c>
      <c r="AF101" s="161">
        <f>VLOOKUP($A101,'RevPAR Raw Data'!$B$6:$BE$43,'RevPAR Raw Data'!P$1,FALSE)</f>
        <v>79.035559344462499</v>
      </c>
      <c r="AG101" s="162">
        <f>VLOOKUP($A101,'RevPAR Raw Data'!$B$6:$BE$43,'RevPAR Raw Data'!R$1,FALSE)</f>
        <v>60.999019311307499</v>
      </c>
    </row>
    <row r="102" spans="1:33" x14ac:dyDescent="0.25">
      <c r="A102" s="139" t="s">
        <v>14</v>
      </c>
      <c r="B102" s="127">
        <f>(VLOOKUP($A101,'Occupancy Raw Data'!$B$8:$BE$51,'Occupancy Raw Data'!T$3,FALSE))/100</f>
        <v>3.46621454136848E-2</v>
      </c>
      <c r="C102" s="128">
        <f>(VLOOKUP($A101,'Occupancy Raw Data'!$B$8:$BE$51,'Occupancy Raw Data'!U$3,FALSE))/100</f>
        <v>-2.3799814895735299E-3</v>
      </c>
      <c r="D102" s="128">
        <f>(VLOOKUP($A101,'Occupancy Raw Data'!$B$8:$BE$51,'Occupancy Raw Data'!V$3,FALSE))/100</f>
        <v>-3.3411773955092899E-2</v>
      </c>
      <c r="E102" s="128">
        <f>(VLOOKUP($A101,'Occupancy Raw Data'!$B$8:$BE$51,'Occupancy Raw Data'!W$3,FALSE))/100</f>
        <v>-6.3296932311278004E-2</v>
      </c>
      <c r="F102" s="128">
        <f>(VLOOKUP($A101,'Occupancy Raw Data'!$B$8:$BE$51,'Occupancy Raw Data'!X$3,FALSE))/100</f>
        <v>-5.2882896433705501E-2</v>
      </c>
      <c r="G102" s="128">
        <f>(VLOOKUP($A101,'Occupancy Raw Data'!$B$8:$BE$51,'Occupancy Raw Data'!Y$3,FALSE))/100</f>
        <v>-2.64269411193386E-2</v>
      </c>
      <c r="H102" s="129">
        <f>(VLOOKUP($A101,'Occupancy Raw Data'!$B$8:$BE$51,'Occupancy Raw Data'!AA$3,FALSE))/100</f>
        <v>-4.0883572405858999E-2</v>
      </c>
      <c r="I102" s="129">
        <f>(VLOOKUP($A101,'Occupancy Raw Data'!$B$8:$BE$51,'Occupancy Raw Data'!AB$3,FALSE))/100</f>
        <v>-3.35869741391224E-2</v>
      </c>
      <c r="J102" s="128">
        <f>(VLOOKUP($A101,'Occupancy Raw Data'!$B$8:$BE$51,'Occupancy Raw Data'!AC$3,FALSE))/100</f>
        <v>-3.7225304671731803E-2</v>
      </c>
      <c r="K102" s="130">
        <f>(VLOOKUP($A101,'Occupancy Raw Data'!$B$8:$BE$51,'Occupancy Raw Data'!AE$3,FALSE))/100</f>
        <v>-2.9988179671493097E-2</v>
      </c>
      <c r="M102" s="127">
        <f>(VLOOKUP($A101,'ADR Raw Data'!$B$6:$BE$49,'ADR Raw Data'!T$1,FALSE))/100</f>
        <v>8.1816759057325703E-2</v>
      </c>
      <c r="N102" s="128">
        <f>(VLOOKUP($A101,'ADR Raw Data'!$B$6:$BE$49,'ADR Raw Data'!U$1,FALSE))/100</f>
        <v>1.7413554186241499E-2</v>
      </c>
      <c r="O102" s="128">
        <f>(VLOOKUP($A101,'ADR Raw Data'!$B$6:$BE$49,'ADR Raw Data'!V$1,FALSE))/100</f>
        <v>-3.9290720820125601E-2</v>
      </c>
      <c r="P102" s="128">
        <f>(VLOOKUP($A101,'ADR Raw Data'!$B$6:$BE$49,'ADR Raw Data'!W$1,FALSE))/100</f>
        <v>-3.4436391172938598E-2</v>
      </c>
      <c r="Q102" s="128">
        <f>(VLOOKUP($A101,'ADR Raw Data'!$B$6:$BE$49,'ADR Raw Data'!X$1,FALSE))/100</f>
        <v>-5.7485009260132405E-2</v>
      </c>
      <c r="R102" s="128">
        <f>(VLOOKUP($A101,'ADR Raw Data'!$B$6:$BE$49,'ADR Raw Data'!Y$1,FALSE))/100</f>
        <v>-1.7440258302205099E-3</v>
      </c>
      <c r="S102" s="129">
        <f>(VLOOKUP($A101,'ADR Raw Data'!$B$6:$BE$49,'ADR Raw Data'!AA$1,FALSE))/100</f>
        <v>8.8302211233781888E-2</v>
      </c>
      <c r="T102" s="129">
        <f>(VLOOKUP($A101,'ADR Raw Data'!$B$6:$BE$49,'ADR Raw Data'!AB$1,FALSE))/100</f>
        <v>6.9771504714871799E-2</v>
      </c>
      <c r="U102" s="128">
        <f>(VLOOKUP($A101,'ADR Raw Data'!$B$6:$BE$49,'ADR Raw Data'!AC$1,FALSE))/100</f>
        <v>7.8828498226119106E-2</v>
      </c>
      <c r="V102" s="130">
        <f>(VLOOKUP($A101,'ADR Raw Data'!$B$6:$BE$49,'ADR Raw Data'!AE$1,FALSE))/100</f>
        <v>2.63291193295166E-2</v>
      </c>
      <c r="X102" s="127">
        <f>(VLOOKUP($A101,'RevPAR Raw Data'!$B$6:$BE$43,'RevPAR Raw Data'!T$1,FALSE))/100</f>
        <v>0.119314848870732</v>
      </c>
      <c r="Y102" s="128">
        <f>(VLOOKUP($A101,'RevPAR Raw Data'!$B$6:$BE$43,'RevPAR Raw Data'!U$1,FALSE))/100</f>
        <v>1.49921287600371E-2</v>
      </c>
      <c r="Z102" s="128">
        <f>(VLOOKUP($A101,'RevPAR Raw Data'!$B$6:$BE$43,'RevPAR Raw Data'!V$1,FALSE))/100</f>
        <v>-7.1389722092643798E-2</v>
      </c>
      <c r="AA102" s="128">
        <f>(VLOOKUP($A101,'RevPAR Raw Data'!$B$6:$BE$43,'RevPAR Raw Data'!W$1,FALSE))/100</f>
        <v>-9.5553605563098498E-2</v>
      </c>
      <c r="AB102" s="128">
        <f>(VLOOKUP($A101,'RevPAR Raw Data'!$B$6:$BE$43,'RevPAR Raw Data'!X$1,FALSE))/100</f>
        <v>-0.10732793190264299</v>
      </c>
      <c r="AC102" s="128">
        <f>(VLOOKUP($A101,'RevPAR Raw Data'!$B$6:$BE$43,'RevPAR Raw Data'!Y$1,FALSE))/100</f>
        <v>-2.8124877681633298E-2</v>
      </c>
      <c r="AD102" s="129">
        <f>(VLOOKUP($A101,'RevPAR Raw Data'!$B$6:$BE$43,'RevPAR Raw Data'!AA$1,FALSE))/100</f>
        <v>4.3808528981349106E-2</v>
      </c>
      <c r="AE102" s="129">
        <f>(VLOOKUP($A101,'RevPAR Raw Data'!$B$6:$BE$43,'RevPAR Raw Data'!AB$1,FALSE))/100</f>
        <v>3.3841116851243302E-2</v>
      </c>
      <c r="AF102" s="128">
        <f>(VLOOKUP($A101,'RevPAR Raw Data'!$B$6:$BE$43,'RevPAR Raw Data'!AC$1,FALSE))/100</f>
        <v>3.8668778691104896E-2</v>
      </c>
      <c r="AG102" s="130">
        <f>(VLOOKUP($A101,'RevPAR Raw Data'!$B$6:$BE$43,'RevPAR Raw Data'!AE$1,FALSE))/100</f>
        <v>-4.4486227030222899E-3</v>
      </c>
    </row>
    <row r="103" spans="1:33" x14ac:dyDescent="0.25">
      <c r="A103" s="177"/>
      <c r="B103" s="155"/>
      <c r="C103" s="156"/>
      <c r="D103" s="156"/>
      <c r="E103" s="156"/>
      <c r="F103" s="156"/>
      <c r="G103" s="157"/>
      <c r="H103" s="137"/>
      <c r="I103" s="137"/>
      <c r="J103" s="157"/>
      <c r="K103" s="158"/>
      <c r="M103" s="159"/>
      <c r="N103" s="160"/>
      <c r="O103" s="160"/>
      <c r="P103" s="160"/>
      <c r="Q103" s="160"/>
      <c r="R103" s="161"/>
      <c r="S103" s="160"/>
      <c r="T103" s="160"/>
      <c r="U103" s="161"/>
      <c r="V103" s="162"/>
      <c r="X103" s="159"/>
      <c r="Y103" s="160"/>
      <c r="Z103" s="160"/>
      <c r="AA103" s="160"/>
      <c r="AB103" s="160"/>
      <c r="AC103" s="161"/>
      <c r="AD103" s="160"/>
      <c r="AE103" s="160"/>
      <c r="AF103" s="161"/>
      <c r="AG103" s="162"/>
    </row>
    <row r="104" spans="1:33" x14ac:dyDescent="0.25">
      <c r="A104" s="154" t="s">
        <v>53</v>
      </c>
      <c r="B104" s="155">
        <f>(VLOOKUP($A104,'Occupancy Raw Data'!$B$8:$BE$54,'Occupancy Raw Data'!G$3,FALSE))/100</f>
        <v>0.561529089247639</v>
      </c>
      <c r="C104" s="156">
        <f>(VLOOKUP($A104,'Occupancy Raw Data'!$B$8:$BE$54,'Occupancy Raw Data'!H$3,FALSE))/100</f>
        <v>0.37953091684434903</v>
      </c>
      <c r="D104" s="156">
        <f>(VLOOKUP($A104,'Occupancy Raw Data'!$B$8:$BE$54,'Occupancy Raw Data'!I$3,FALSE))/100</f>
        <v>0.53472433749619197</v>
      </c>
      <c r="E104" s="156">
        <f>(VLOOKUP($A104,'Occupancy Raw Data'!$B$8:$BE$54,'Occupancy Raw Data'!J$3,FALSE))/100</f>
        <v>0.59000913798355104</v>
      </c>
      <c r="F104" s="156">
        <f>(VLOOKUP($A104,'Occupancy Raw Data'!$B$8:$BE$54,'Occupancy Raw Data'!K$3,FALSE))/100</f>
        <v>0.60615290892476303</v>
      </c>
      <c r="G104" s="157">
        <f>(VLOOKUP($A104,'Occupancy Raw Data'!$B$8:$BE$54,'Occupancy Raw Data'!L$3,FALSE))/100</f>
        <v>0.53438927809929904</v>
      </c>
      <c r="H104" s="137">
        <f>(VLOOKUP($A104,'Occupancy Raw Data'!$B$8:$BE$54,'Occupancy Raw Data'!N$3,FALSE))/100</f>
        <v>0.66615900091379798</v>
      </c>
      <c r="I104" s="137">
        <f>(VLOOKUP($A104,'Occupancy Raw Data'!$B$8:$BE$54,'Occupancy Raw Data'!O$3,FALSE))/100</f>
        <v>0.67544928419128791</v>
      </c>
      <c r="J104" s="157">
        <f>(VLOOKUP($A104,'Occupancy Raw Data'!$B$8:$BE$54,'Occupancy Raw Data'!P$3,FALSE))/100</f>
        <v>0.67080414255254295</v>
      </c>
      <c r="K104" s="158">
        <f>(VLOOKUP($A104,'Occupancy Raw Data'!$B$8:$BE$54,'Occupancy Raw Data'!R$3,FALSE))/100</f>
        <v>0.57336495365736906</v>
      </c>
      <c r="M104" s="159">
        <f>VLOOKUP($A104,'ADR Raw Data'!$B$6:$BE$54,'ADR Raw Data'!G$1,FALSE)</f>
        <v>105.55179007322999</v>
      </c>
      <c r="N104" s="160">
        <f>VLOOKUP($A104,'ADR Raw Data'!$B$6:$BE$54,'ADR Raw Data'!H$1,FALSE)</f>
        <v>95.953406902086599</v>
      </c>
      <c r="O104" s="160">
        <f>VLOOKUP($A104,'ADR Raw Data'!$B$6:$BE$54,'ADR Raw Data'!I$1,FALSE)</f>
        <v>109.30496439760699</v>
      </c>
      <c r="P104" s="160">
        <f>VLOOKUP($A104,'ADR Raw Data'!$B$6:$BE$54,'ADR Raw Data'!J$1,FALSE)</f>
        <v>117.518314403717</v>
      </c>
      <c r="Q104" s="160">
        <f>VLOOKUP($A104,'ADR Raw Data'!$B$6:$BE$54,'ADR Raw Data'!K$1,FALSE)</f>
        <v>117.435072864321</v>
      </c>
      <c r="R104" s="161">
        <f>VLOOKUP($A104,'ADR Raw Data'!$B$6:$BE$54,'ADR Raw Data'!L$1,FALSE)</f>
        <v>110.277736548107</v>
      </c>
      <c r="S104" s="160">
        <f>VLOOKUP($A104,'ADR Raw Data'!$B$6:$BE$54,'ADR Raw Data'!N$1,FALSE)</f>
        <v>121.556456332876</v>
      </c>
      <c r="T104" s="160">
        <f>VLOOKUP($A104,'ADR Raw Data'!$B$6:$BE$54,'ADR Raw Data'!O$1,FALSE)</f>
        <v>119.438279594137</v>
      </c>
      <c r="U104" s="161">
        <f>VLOOKUP($A104,'ADR Raw Data'!$B$6:$BE$54,'ADR Raw Data'!P$1,FALSE)</f>
        <v>120.490034056079</v>
      </c>
      <c r="V104" s="162">
        <f>VLOOKUP($A104,'ADR Raw Data'!$B$6:$BE$54,'ADR Raw Data'!R$1,FALSE)</f>
        <v>113.691394528137</v>
      </c>
      <c r="X104" s="159">
        <f>VLOOKUP($A104,'RevPAR Raw Data'!$B$6:$BE$54,'RevPAR Raw Data'!G$1,FALSE)</f>
        <v>59.270400548279</v>
      </c>
      <c r="Y104" s="160">
        <f>VLOOKUP($A104,'RevPAR Raw Data'!$B$6:$BE$54,'RevPAR Raw Data'!H$1,FALSE)</f>
        <v>36.417284495887898</v>
      </c>
      <c r="Z104" s="160">
        <f>VLOOKUP($A104,'RevPAR Raw Data'!$B$6:$BE$54,'RevPAR Raw Data'!I$1,FALSE)</f>
        <v>58.448024672555498</v>
      </c>
      <c r="AA104" s="160">
        <f>VLOOKUP($A104,'RevPAR Raw Data'!$B$6:$BE$54,'RevPAR Raw Data'!J$1,FALSE)</f>
        <v>69.336879378617098</v>
      </c>
      <c r="AB104" s="160">
        <f>VLOOKUP($A104,'RevPAR Raw Data'!$B$6:$BE$54,'RevPAR Raw Data'!K$1,FALSE)</f>
        <v>71.183611026500103</v>
      </c>
      <c r="AC104" s="161">
        <f>VLOOKUP($A104,'RevPAR Raw Data'!$B$6:$BE$54,'RevPAR Raw Data'!L$1,FALSE)</f>
        <v>58.931240024367902</v>
      </c>
      <c r="AD104" s="160">
        <f>VLOOKUP($A104,'RevPAR Raw Data'!$B$6:$BE$54,'RevPAR Raw Data'!N$1,FALSE)</f>
        <v>80.975927505330404</v>
      </c>
      <c r="AE104" s="160">
        <f>VLOOKUP($A104,'RevPAR Raw Data'!$B$6:$BE$54,'RevPAR Raw Data'!O$1,FALSE)</f>
        <v>80.674500456899096</v>
      </c>
      <c r="AF104" s="161">
        <f>VLOOKUP($A104,'RevPAR Raw Data'!$B$6:$BE$54,'RevPAR Raw Data'!P$1,FALSE)</f>
        <v>80.8252139811148</v>
      </c>
      <c r="AG104" s="162">
        <f>VLOOKUP($A104,'RevPAR Raw Data'!$B$6:$BE$54,'RevPAR Raw Data'!R$1,FALSE)</f>
        <v>65.186661154866997</v>
      </c>
    </row>
    <row r="105" spans="1:33" x14ac:dyDescent="0.25">
      <c r="A105" s="139" t="s">
        <v>14</v>
      </c>
      <c r="B105" s="127">
        <f>(VLOOKUP($A104,'Occupancy Raw Data'!$B$8:$BE$54,'Occupancy Raw Data'!T$3,FALSE))/100</f>
        <v>5.7283993582337503E-3</v>
      </c>
      <c r="C105" s="128">
        <f>(VLOOKUP($A104,'Occupancy Raw Data'!$B$8:$BE$54,'Occupancy Raw Data'!U$3,FALSE))/100</f>
        <v>-3.4166486388204402E-2</v>
      </c>
      <c r="D105" s="128">
        <f>(VLOOKUP($A104,'Occupancy Raw Data'!$B$8:$BE$54,'Occupancy Raw Data'!V$3,FALSE))/100</f>
        <v>-3.1516414863597297E-2</v>
      </c>
      <c r="E105" s="128">
        <f>(VLOOKUP($A104,'Occupancy Raw Data'!$B$8:$BE$54,'Occupancy Raw Data'!W$3,FALSE))/100</f>
        <v>-6.7843406019124003E-2</v>
      </c>
      <c r="F105" s="128">
        <f>(VLOOKUP($A104,'Occupancy Raw Data'!$B$8:$BE$54,'Occupancy Raw Data'!X$3,FALSE))/100</f>
        <v>-5.2095669352491901E-2</v>
      </c>
      <c r="G105" s="128">
        <f>(VLOOKUP($A104,'Occupancy Raw Data'!$B$8:$BE$54,'Occupancy Raw Data'!Y$3,FALSE))/100</f>
        <v>-3.7424331686110701E-2</v>
      </c>
      <c r="H105" s="129">
        <f>(VLOOKUP($A104,'Occupancy Raw Data'!$B$8:$BE$54,'Occupancy Raw Data'!AA$3,FALSE))/100</f>
        <v>2.4346593485292001E-2</v>
      </c>
      <c r="I105" s="129">
        <f>(VLOOKUP($A104,'Occupancy Raw Data'!$B$8:$BE$54,'Occupancy Raw Data'!AB$3,FALSE))/100</f>
        <v>-1.2262684687603101E-2</v>
      </c>
      <c r="J105" s="128">
        <f>(VLOOKUP($A104,'Occupancy Raw Data'!$B$8:$BE$54,'Occupancy Raw Data'!AC$3,FALSE))/100</f>
        <v>5.5822099752778501E-3</v>
      </c>
      <c r="K105" s="130">
        <f>(VLOOKUP($A104,'Occupancy Raw Data'!$B$8:$BE$54,'Occupancy Raw Data'!AE$3,FALSE))/100</f>
        <v>-2.3463804064175E-2</v>
      </c>
      <c r="M105" s="127">
        <f>(VLOOKUP($A104,'ADR Raw Data'!$B$6:$BE$54,'ADR Raw Data'!T$1,FALSE))/100</f>
        <v>-1.5190287370584601E-2</v>
      </c>
      <c r="N105" s="128">
        <f>(VLOOKUP($A104,'ADR Raw Data'!$B$6:$BE$54,'ADR Raw Data'!U$1,FALSE))/100</f>
        <v>-3.2611369275194903E-2</v>
      </c>
      <c r="O105" s="128">
        <f>(VLOOKUP($A104,'ADR Raw Data'!$B$6:$BE$54,'ADR Raw Data'!V$1,FALSE))/100</f>
        <v>-7.4754308154917001E-2</v>
      </c>
      <c r="P105" s="128">
        <f>(VLOOKUP($A104,'ADR Raw Data'!$B$6:$BE$54,'ADR Raw Data'!W$1,FALSE))/100</f>
        <v>-2.8542317930336899E-2</v>
      </c>
      <c r="Q105" s="128">
        <f>(VLOOKUP($A104,'ADR Raw Data'!$B$6:$BE$54,'ADR Raw Data'!X$1,FALSE))/100</f>
        <v>-1.35750668383425E-2</v>
      </c>
      <c r="R105" s="128">
        <f>(VLOOKUP($A104,'ADR Raw Data'!$B$6:$BE$54,'ADR Raw Data'!Y$1,FALSE))/100</f>
        <v>-3.3560879683689301E-2</v>
      </c>
      <c r="S105" s="129">
        <f>(VLOOKUP($A104,'ADR Raw Data'!$B$6:$BE$54,'ADR Raw Data'!AA$1,FALSE))/100</f>
        <v>-3.7417313287226601E-3</v>
      </c>
      <c r="T105" s="129">
        <f>(VLOOKUP($A104,'ADR Raw Data'!$B$6:$BE$54,'ADR Raw Data'!AB$1,FALSE))/100</f>
        <v>-2.63703451968102E-2</v>
      </c>
      <c r="U105" s="128">
        <f>(VLOOKUP($A104,'ADR Raw Data'!$B$6:$BE$54,'ADR Raw Data'!AC$1,FALSE))/100</f>
        <v>-1.52132505931143E-2</v>
      </c>
      <c r="V105" s="130">
        <f>(VLOOKUP($A104,'ADR Raw Data'!$B$6:$BE$54,'ADR Raw Data'!AE$1,FALSE))/100</f>
        <v>-2.6476696887492199E-2</v>
      </c>
      <c r="X105" s="127">
        <f>(VLOOKUP($A104,'RevPAR Raw Data'!$B$6:$BE$54,'RevPAR Raw Data'!T$1,FALSE))/100</f>
        <v>-9.5489040447759195E-3</v>
      </c>
      <c r="Y105" s="128">
        <f>(VLOOKUP($A104,'RevPAR Raw Data'!$B$6:$BE$54,'RevPAR Raw Data'!U$1,FALSE))/100</f>
        <v>-6.5663639758957795E-2</v>
      </c>
      <c r="Z105" s="128">
        <f>(VLOOKUP($A104,'RevPAR Raw Data'!$B$6:$BE$54,'RevPAR Raw Data'!V$1,FALSE))/100</f>
        <v>-0.103914735229862</v>
      </c>
      <c r="AA105" s="128">
        <f>(VLOOKUP($A104,'RevPAR Raw Data'!$B$6:$BE$54,'RevPAR Raw Data'!W$1,FALSE))/100</f>
        <v>-9.4449315885386187E-2</v>
      </c>
      <c r="AB105" s="128">
        <f>(VLOOKUP($A104,'RevPAR Raw Data'!$B$6:$BE$54,'RevPAR Raw Data'!X$1,FALSE))/100</f>
        <v>-6.4963533997386108E-2</v>
      </c>
      <c r="AC105" s="128">
        <f>(VLOOKUP($A104,'RevPAR Raw Data'!$B$6:$BE$54,'RevPAR Raw Data'!Y$1,FALSE))/100</f>
        <v>-6.972921787684E-2</v>
      </c>
      <c r="AD105" s="129">
        <f>(VLOOKUP($A104,'RevPAR Raw Data'!$B$6:$BE$54,'RevPAR Raw Data'!AA$1,FALSE))/100</f>
        <v>2.0513763744977698E-2</v>
      </c>
      <c r="AE105" s="129">
        <f>(VLOOKUP($A104,'RevPAR Raw Data'!$B$6:$BE$54,'RevPAR Raw Data'!AB$1,FALSE))/100</f>
        <v>-3.8309658656161601E-2</v>
      </c>
      <c r="AF105" s="128">
        <f>(VLOOKUP($A104,'RevPAR Raw Data'!$B$6:$BE$54,'RevPAR Raw Data'!AC$1,FALSE))/100</f>
        <v>-9.7159641770538097E-3</v>
      </c>
      <c r="AG105" s="130">
        <f>(VLOOKUP($A104,'RevPAR Raw Data'!$B$6:$BE$54,'RevPAR Raw Data'!AE$1,FALSE))/100</f>
        <v>-4.93192569236326E-2</v>
      </c>
    </row>
    <row r="106" spans="1:33" x14ac:dyDescent="0.25">
      <c r="A106" s="177"/>
      <c r="B106" s="155"/>
      <c r="C106" s="156"/>
      <c r="D106" s="156"/>
      <c r="E106" s="156"/>
      <c r="F106" s="156"/>
      <c r="G106" s="157"/>
      <c r="H106" s="137"/>
      <c r="I106" s="137"/>
      <c r="J106" s="157"/>
      <c r="K106" s="158"/>
      <c r="M106" s="159"/>
      <c r="N106" s="160"/>
      <c r="O106" s="160"/>
      <c r="P106" s="160"/>
      <c r="Q106" s="160"/>
      <c r="R106" s="161"/>
      <c r="S106" s="160"/>
      <c r="T106" s="160"/>
      <c r="U106" s="161"/>
      <c r="V106" s="162"/>
      <c r="X106" s="159"/>
      <c r="Y106" s="160"/>
      <c r="Z106" s="160"/>
      <c r="AA106" s="160"/>
      <c r="AB106" s="160"/>
      <c r="AC106" s="161"/>
      <c r="AD106" s="160"/>
      <c r="AE106" s="160"/>
      <c r="AF106" s="161"/>
      <c r="AG106" s="162"/>
    </row>
    <row r="107" spans="1:33" x14ac:dyDescent="0.25">
      <c r="A107" s="154" t="s">
        <v>52</v>
      </c>
      <c r="B107" s="155">
        <f>(VLOOKUP($A107,'Occupancy Raw Data'!$B$8:$BE$45,'Occupancy Raw Data'!G$3,FALSE))/100</f>
        <v>0.53443140003504408</v>
      </c>
      <c r="C107" s="156">
        <f>(VLOOKUP($A107,'Occupancy Raw Data'!$B$8:$BE$45,'Occupancy Raw Data'!H$3,FALSE))/100</f>
        <v>0.37217452251620797</v>
      </c>
      <c r="D107" s="156">
        <f>(VLOOKUP($A107,'Occupancy Raw Data'!$B$8:$BE$45,'Occupancy Raw Data'!I$3,FALSE))/100</f>
        <v>0.53758542141230004</v>
      </c>
      <c r="E107" s="156">
        <f>(VLOOKUP($A107,'Occupancy Raw Data'!$B$8:$BE$45,'Occupancy Raw Data'!J$3,FALSE))/100</f>
        <v>0.58804976344839599</v>
      </c>
      <c r="F107" s="156">
        <f>(VLOOKUP($A107,'Occupancy Raw Data'!$B$8:$BE$45,'Occupancy Raw Data'!K$3,FALSE))/100</f>
        <v>0.63273173295952301</v>
      </c>
      <c r="G107" s="157">
        <f>(VLOOKUP($A107,'Occupancy Raw Data'!$B$8:$BE$45,'Occupancy Raw Data'!L$3,FALSE))/100</f>
        <v>0.53299456807429402</v>
      </c>
      <c r="H107" s="137">
        <f>(VLOOKUP($A107,'Occupancy Raw Data'!$B$8:$BE$45,'Occupancy Raw Data'!N$3,FALSE))/100</f>
        <v>0.655335552829858</v>
      </c>
      <c r="I107" s="137">
        <f>(VLOOKUP($A107,'Occupancy Raw Data'!$B$8:$BE$45,'Occupancy Raw Data'!O$3,FALSE))/100</f>
        <v>0.64271946732083407</v>
      </c>
      <c r="J107" s="157">
        <f>(VLOOKUP($A107,'Occupancy Raw Data'!$B$8:$BE$45,'Occupancy Raw Data'!P$3,FALSE))/100</f>
        <v>0.64902751007534609</v>
      </c>
      <c r="K107" s="158">
        <f>(VLOOKUP($A107,'Occupancy Raw Data'!$B$8:$BE$45,'Occupancy Raw Data'!R$3,FALSE))/100</f>
        <v>0.56614683721745207</v>
      </c>
      <c r="M107" s="159">
        <f>VLOOKUP($A107,'ADR Raw Data'!$B$6:$BE$43,'ADR Raw Data'!G$1,FALSE)</f>
        <v>99.780613114754004</v>
      </c>
      <c r="N107" s="160">
        <f>VLOOKUP($A107,'ADR Raw Data'!$B$6:$BE$43,'ADR Raw Data'!H$1,FALSE)</f>
        <v>91.679618644067702</v>
      </c>
      <c r="O107" s="160">
        <f>VLOOKUP($A107,'ADR Raw Data'!$B$6:$BE$43,'ADR Raw Data'!I$1,FALSE)</f>
        <v>96.566284224250296</v>
      </c>
      <c r="P107" s="160">
        <f>VLOOKUP($A107,'ADR Raw Data'!$B$6:$BE$43,'ADR Raw Data'!J$1,FALSE)</f>
        <v>99.112124553039294</v>
      </c>
      <c r="Q107" s="160">
        <f>VLOOKUP($A107,'ADR Raw Data'!$B$6:$BE$43,'ADR Raw Data'!K$1,FALSE)</f>
        <v>99.241750207698601</v>
      </c>
      <c r="R107" s="161">
        <f>VLOOKUP($A107,'ADR Raw Data'!$B$6:$BE$43,'ADR Raw Data'!L$1,FALSE)</f>
        <v>97.725425077256801</v>
      </c>
      <c r="S107" s="160">
        <f>VLOOKUP($A107,'ADR Raw Data'!$B$6:$BE$43,'ADR Raw Data'!N$1,FALSE)</f>
        <v>113.778259358288</v>
      </c>
      <c r="T107" s="160">
        <f>VLOOKUP($A107,'ADR Raw Data'!$B$6:$BE$43,'ADR Raw Data'!O$1,FALSE)</f>
        <v>112.443042529989</v>
      </c>
      <c r="U107" s="161">
        <f>VLOOKUP($A107,'ADR Raw Data'!$B$6:$BE$43,'ADR Raw Data'!P$1,FALSE)</f>
        <v>113.117139578833</v>
      </c>
      <c r="V107" s="162">
        <f>VLOOKUP($A107,'ADR Raw Data'!$B$6:$BE$43,'ADR Raw Data'!R$1,FALSE)</f>
        <v>102.76684617765299</v>
      </c>
      <c r="X107" s="159">
        <f>VLOOKUP($A107,'RevPAR Raw Data'!$B$6:$BE$43,'RevPAR Raw Data'!G$1,FALSE)</f>
        <v>53.325892763273103</v>
      </c>
      <c r="Y107" s="160">
        <f>VLOOKUP($A107,'RevPAR Raw Data'!$B$6:$BE$43,'RevPAR Raw Data'!H$1,FALSE)</f>
        <v>34.1208182933239</v>
      </c>
      <c r="Z107" s="160">
        <f>VLOOKUP($A107,'RevPAR Raw Data'!$B$6:$BE$43,'RevPAR Raw Data'!I$1,FALSE)</f>
        <v>51.912626598913597</v>
      </c>
      <c r="AA107" s="160">
        <f>VLOOKUP($A107,'RevPAR Raw Data'!$B$6:$BE$43,'RevPAR Raw Data'!J$1,FALSE)</f>
        <v>58.282861398282797</v>
      </c>
      <c r="AB107" s="160">
        <f>VLOOKUP($A107,'RevPAR Raw Data'!$B$6:$BE$43,'RevPAR Raw Data'!K$1,FALSE)</f>
        <v>62.793404590853299</v>
      </c>
      <c r="AC107" s="161">
        <f>VLOOKUP($A107,'RevPAR Raw Data'!$B$6:$BE$43,'RevPAR Raw Data'!L$1,FALSE)</f>
        <v>52.0871207289293</v>
      </c>
      <c r="AD107" s="160">
        <f>VLOOKUP($A107,'RevPAR Raw Data'!$B$6:$BE$43,'RevPAR Raw Data'!N$1,FALSE)</f>
        <v>74.562938496583101</v>
      </c>
      <c r="AE107" s="160">
        <f>VLOOKUP($A107,'RevPAR Raw Data'!$B$6:$BE$43,'RevPAR Raw Data'!O$1,FALSE)</f>
        <v>72.269332398808402</v>
      </c>
      <c r="AF107" s="161">
        <f>VLOOKUP($A107,'RevPAR Raw Data'!$B$6:$BE$43,'RevPAR Raw Data'!P$1,FALSE)</f>
        <v>73.416135447695794</v>
      </c>
      <c r="AG107" s="162">
        <f>VLOOKUP($A107,'RevPAR Raw Data'!$B$6:$BE$43,'RevPAR Raw Data'!R$1,FALSE)</f>
        <v>58.181124934291198</v>
      </c>
    </row>
    <row r="108" spans="1:33" x14ac:dyDescent="0.25">
      <c r="A108" s="139" t="s">
        <v>14</v>
      </c>
      <c r="B108" s="127">
        <f>(VLOOKUP($A107,'Occupancy Raw Data'!$B$8:$BE$51,'Occupancy Raw Data'!T$3,FALSE))/100</f>
        <v>-3.9324466048471798E-2</v>
      </c>
      <c r="C108" s="128">
        <f>(VLOOKUP($A107,'Occupancy Raw Data'!$B$8:$BE$51,'Occupancy Raw Data'!U$3,FALSE))/100</f>
        <v>6.9453876272892998E-2</v>
      </c>
      <c r="D108" s="128">
        <f>(VLOOKUP($A107,'Occupancy Raw Data'!$B$8:$BE$51,'Occupancy Raw Data'!V$3,FALSE))/100</f>
        <v>4.6817968412849201E-2</v>
      </c>
      <c r="E108" s="128">
        <f>(VLOOKUP($A107,'Occupancy Raw Data'!$B$8:$BE$51,'Occupancy Raw Data'!W$3,FALSE))/100</f>
        <v>2.9683392347083403E-2</v>
      </c>
      <c r="F108" s="128">
        <f>(VLOOKUP($A107,'Occupancy Raw Data'!$B$8:$BE$51,'Occupancy Raw Data'!X$3,FALSE))/100</f>
        <v>-8.4081303074992203E-3</v>
      </c>
      <c r="G108" s="128">
        <f>(VLOOKUP($A107,'Occupancy Raw Data'!$B$8:$BE$51,'Occupancy Raw Data'!Y$3,FALSE))/100</f>
        <v>1.44358393925734E-2</v>
      </c>
      <c r="H108" s="129">
        <f>(VLOOKUP($A107,'Occupancy Raw Data'!$B$8:$BE$51,'Occupancy Raw Data'!AA$3,FALSE))/100</f>
        <v>-0.123720962001152</v>
      </c>
      <c r="I108" s="129">
        <f>(VLOOKUP($A107,'Occupancy Raw Data'!$B$8:$BE$51,'Occupancy Raw Data'!AB$3,FALSE))/100</f>
        <v>4.3923063063889198E-2</v>
      </c>
      <c r="J108" s="128">
        <f>(VLOOKUP($A107,'Occupancy Raw Data'!$B$8:$BE$51,'Occupancy Raw Data'!AC$3,FALSE))/100</f>
        <v>-4.8753573019340107E-2</v>
      </c>
      <c r="K108" s="130">
        <f>(VLOOKUP($A107,'Occupancy Raw Data'!$B$8:$BE$51,'Occupancy Raw Data'!AE$3,FALSE))/100</f>
        <v>-6.7279248209454103E-3</v>
      </c>
      <c r="M108" s="127">
        <f>(VLOOKUP($A107,'ADR Raw Data'!$B$6:$BE$49,'ADR Raw Data'!T$1,FALSE))/100</f>
        <v>4.9894234232448096E-3</v>
      </c>
      <c r="N108" s="128">
        <f>(VLOOKUP($A107,'ADR Raw Data'!$B$6:$BE$49,'ADR Raw Data'!U$1,FALSE))/100</f>
        <v>5.1759864861940903E-2</v>
      </c>
      <c r="O108" s="128">
        <f>(VLOOKUP($A107,'ADR Raw Data'!$B$6:$BE$49,'ADR Raw Data'!V$1,FALSE))/100</f>
        <v>3.0780358332974001E-3</v>
      </c>
      <c r="P108" s="128">
        <f>(VLOOKUP($A107,'ADR Raw Data'!$B$6:$BE$49,'ADR Raw Data'!W$1,FALSE))/100</f>
        <v>-8.4989832845458607E-3</v>
      </c>
      <c r="Q108" s="128">
        <f>(VLOOKUP($A107,'ADR Raw Data'!$B$6:$BE$49,'ADR Raw Data'!X$1,FALSE))/100</f>
        <v>-3.8689652474955698E-2</v>
      </c>
      <c r="R108" s="128">
        <f>(VLOOKUP($A107,'ADR Raw Data'!$B$6:$BE$49,'ADR Raw Data'!Y$1,FALSE))/100</f>
        <v>-4.8050637154647404E-3</v>
      </c>
      <c r="S108" s="129">
        <f>(VLOOKUP($A107,'ADR Raw Data'!$B$6:$BE$49,'ADR Raw Data'!AA$1,FALSE))/100</f>
        <v>-7.2318770608301206E-2</v>
      </c>
      <c r="T108" s="129">
        <f>(VLOOKUP($A107,'ADR Raw Data'!$B$6:$BE$49,'ADR Raw Data'!AB$1,FALSE))/100</f>
        <v>3.8554460908609298E-2</v>
      </c>
      <c r="U108" s="128">
        <f>(VLOOKUP($A107,'ADR Raw Data'!$B$6:$BE$49,'ADR Raw Data'!AC$1,FALSE))/100</f>
        <v>-2.6627979026722398E-2</v>
      </c>
      <c r="V108" s="130">
        <f>(VLOOKUP($A107,'ADR Raw Data'!$B$6:$BE$49,'ADR Raw Data'!AE$1,FALSE))/100</f>
        <v>-1.49243343034728E-2</v>
      </c>
      <c r="X108" s="127">
        <f>(VLOOKUP($A107,'RevPAR Raw Data'!$B$6:$BE$43,'RevPAR Raw Data'!T$1,FALSE))/100</f>
        <v>-3.4531249037235902E-2</v>
      </c>
      <c r="Y108" s="128">
        <f>(VLOOKUP($A107,'RevPAR Raw Data'!$B$6:$BE$43,'RevPAR Raw Data'!U$1,FALSE))/100</f>
        <v>0.12480866438485699</v>
      </c>
      <c r="Z108" s="128">
        <f>(VLOOKUP($A107,'RevPAR Raw Data'!$B$6:$BE$43,'RevPAR Raw Data'!V$1,FALSE))/100</f>
        <v>5.0040111630563502E-2</v>
      </c>
      <c r="AA108" s="128">
        <f>(VLOOKUP($A107,'RevPAR Raw Data'!$B$6:$BE$43,'RevPAR Raw Data'!W$1,FALSE))/100</f>
        <v>2.0932130407151001E-2</v>
      </c>
      <c r="AB108" s="128">
        <f>(VLOOKUP($A107,'RevPAR Raw Data'!$B$6:$BE$43,'RevPAR Raw Data'!X$1,FALSE))/100</f>
        <v>-4.6772475142893698E-2</v>
      </c>
      <c r="AC108" s="128">
        <f>(VLOOKUP($A107,'RevPAR Raw Data'!$B$6:$BE$43,'RevPAR Raw Data'!Y$1,FALSE))/100</f>
        <v>9.5614105490411504E-3</v>
      </c>
      <c r="AD108" s="129">
        <f>(VLOOKUP($A107,'RevPAR Raw Data'!$B$6:$BE$43,'RevPAR Raw Data'!AA$1,FALSE))/100</f>
        <v>-0.18709238473905301</v>
      </c>
      <c r="AE108" s="129">
        <f>(VLOOKUP($A107,'RevPAR Raw Data'!$B$6:$BE$43,'RevPAR Raw Data'!AB$1,FALSE))/100</f>
        <v>8.4170953990381603E-2</v>
      </c>
      <c r="AF108" s="128">
        <f>(VLOOKUP($A107,'RevPAR Raw Data'!$B$6:$BE$43,'RevPAR Raw Data'!AC$1,FALSE))/100</f>
        <v>-7.4083342926225801E-2</v>
      </c>
      <c r="AG108" s="130">
        <f>(VLOOKUP($A107,'RevPAR Raw Data'!$B$6:$BE$43,'RevPAR Raw Data'!AE$1,FALSE))/100</f>
        <v>-2.1551849325221802E-2</v>
      </c>
    </row>
    <row r="109" spans="1:33" x14ac:dyDescent="0.25">
      <c r="A109" s="172"/>
      <c r="B109" s="155"/>
      <c r="C109" s="156"/>
      <c r="D109" s="156"/>
      <c r="E109" s="156"/>
      <c r="F109" s="156"/>
      <c r="G109" s="157"/>
      <c r="H109" s="137"/>
      <c r="I109" s="137"/>
      <c r="J109" s="157"/>
      <c r="K109" s="158"/>
      <c r="M109" s="159"/>
      <c r="N109" s="160"/>
      <c r="O109" s="160"/>
      <c r="P109" s="160"/>
      <c r="Q109" s="160"/>
      <c r="R109" s="161"/>
      <c r="S109" s="160"/>
      <c r="T109" s="160"/>
      <c r="U109" s="161"/>
      <c r="V109" s="162"/>
      <c r="X109" s="159"/>
      <c r="Y109" s="160"/>
      <c r="Z109" s="160"/>
      <c r="AA109" s="160"/>
      <c r="AB109" s="160"/>
      <c r="AC109" s="161"/>
      <c r="AD109" s="160"/>
      <c r="AE109" s="160"/>
      <c r="AF109" s="161"/>
      <c r="AG109" s="162"/>
    </row>
    <row r="110" spans="1:33" x14ac:dyDescent="0.25">
      <c r="A110" s="154" t="s">
        <v>55</v>
      </c>
      <c r="B110" s="155">
        <f>(VLOOKUP($A110,'Occupancy Raw Data'!$B$8:$BE$45,'Occupancy Raw Data'!G$3,FALSE))/100</f>
        <v>0.682508765095442</v>
      </c>
      <c r="C110" s="156">
        <f>(VLOOKUP($A110,'Occupancy Raw Data'!$B$8:$BE$45,'Occupancy Raw Data'!H$3,FALSE))/100</f>
        <v>0.36540708998831301</v>
      </c>
      <c r="D110" s="156">
        <f>(VLOOKUP($A110,'Occupancy Raw Data'!$B$8:$BE$45,'Occupancy Raw Data'!I$3,FALSE))/100</f>
        <v>0.50155823918971498</v>
      </c>
      <c r="E110" s="156">
        <f>(VLOOKUP($A110,'Occupancy Raw Data'!$B$8:$BE$45,'Occupancy Raw Data'!J$3,FALSE))/100</f>
        <v>0.59427347097779504</v>
      </c>
      <c r="F110" s="156">
        <f>(VLOOKUP($A110,'Occupancy Raw Data'!$B$8:$BE$45,'Occupancy Raw Data'!K$3,FALSE))/100</f>
        <v>0.63264511102454202</v>
      </c>
      <c r="G110" s="157">
        <f>(VLOOKUP($A110,'Occupancy Raw Data'!$B$8:$BE$45,'Occupancy Raw Data'!L$3,FALSE))/100</f>
        <v>0.55527853525516102</v>
      </c>
      <c r="H110" s="137">
        <f>(VLOOKUP($A110,'Occupancy Raw Data'!$B$8:$BE$45,'Occupancy Raw Data'!N$3,FALSE))/100</f>
        <v>0.78866380989481799</v>
      </c>
      <c r="I110" s="137">
        <f>(VLOOKUP($A110,'Occupancy Raw Data'!$B$8:$BE$45,'Occupancy Raw Data'!O$3,FALSE))/100</f>
        <v>0.82839890923256698</v>
      </c>
      <c r="J110" s="157">
        <f>(VLOOKUP($A110,'Occupancy Raw Data'!$B$8:$BE$45,'Occupancy Raw Data'!P$3,FALSE))/100</f>
        <v>0.80853135956369304</v>
      </c>
      <c r="K110" s="158">
        <f>(VLOOKUP($A110,'Occupancy Raw Data'!$B$8:$BE$45,'Occupancy Raw Data'!R$3,FALSE))/100</f>
        <v>0.62763648505759906</v>
      </c>
      <c r="M110" s="159">
        <f>VLOOKUP($A110,'ADR Raw Data'!$B$6:$BE$43,'ADR Raw Data'!G$1,FALSE)</f>
        <v>178.84607305936001</v>
      </c>
      <c r="N110" s="160">
        <f>VLOOKUP($A110,'ADR Raw Data'!$B$6:$BE$43,'ADR Raw Data'!H$1,FALSE)</f>
        <v>134.31218550106601</v>
      </c>
      <c r="O110" s="160">
        <f>VLOOKUP($A110,'ADR Raw Data'!$B$6:$BE$43,'ADR Raw Data'!I$1,FALSE)</f>
        <v>133.42164271844601</v>
      </c>
      <c r="P110" s="160">
        <f>VLOOKUP($A110,'ADR Raw Data'!$B$6:$BE$43,'ADR Raw Data'!J$1,FALSE)</f>
        <v>141.26350704686899</v>
      </c>
      <c r="Q110" s="160">
        <f>VLOOKUP($A110,'ADR Raw Data'!$B$6:$BE$43,'ADR Raw Data'!K$1,FALSE)</f>
        <v>162.73601600985199</v>
      </c>
      <c r="R110" s="161">
        <f>VLOOKUP($A110,'ADR Raw Data'!$B$6:$BE$43,'ADR Raw Data'!L$1,FALSE)</f>
        <v>153.063601094429</v>
      </c>
      <c r="S110" s="160">
        <f>VLOOKUP($A110,'ADR Raw Data'!$B$6:$BE$43,'ADR Raw Data'!N$1,FALSE)</f>
        <v>254.00666090392599</v>
      </c>
      <c r="T110" s="160">
        <f>VLOOKUP($A110,'ADR Raw Data'!$B$6:$BE$43,'ADR Raw Data'!O$1,FALSE)</f>
        <v>260.44869033623303</v>
      </c>
      <c r="U110" s="161">
        <f>VLOOKUP($A110,'ADR Raw Data'!$B$6:$BE$43,'ADR Raw Data'!P$1,FALSE)</f>
        <v>257.30682365694997</v>
      </c>
      <c r="V110" s="162">
        <f>VLOOKUP($A110,'ADR Raw Data'!$B$6:$BE$43,'ADR Raw Data'!R$1,FALSE)</f>
        <v>191.43154016669601</v>
      </c>
      <c r="X110" s="159">
        <f>VLOOKUP($A110,'RevPAR Raw Data'!$B$6:$BE$43,'RevPAR Raw Data'!G$1,FALSE)</f>
        <v>122.064012465913</v>
      </c>
      <c r="Y110" s="160">
        <f>VLOOKUP($A110,'RevPAR Raw Data'!$B$6:$BE$43,'RevPAR Raw Data'!H$1,FALSE)</f>
        <v>49.078624853915002</v>
      </c>
      <c r="Z110" s="160">
        <f>VLOOKUP($A110,'RevPAR Raw Data'!$B$6:$BE$43,'RevPAR Raw Data'!I$1,FALSE)</f>
        <v>66.918724191663401</v>
      </c>
      <c r="AA110" s="160">
        <f>VLOOKUP($A110,'RevPAR Raw Data'!$B$6:$BE$43,'RevPAR Raw Data'!J$1,FALSE)</f>
        <v>83.949154655239496</v>
      </c>
      <c r="AB110" s="160">
        <f>VLOOKUP($A110,'RevPAR Raw Data'!$B$6:$BE$43,'RevPAR Raw Data'!K$1,FALSE)</f>
        <v>102.954144916244</v>
      </c>
      <c r="AC110" s="161">
        <f>VLOOKUP($A110,'RevPAR Raw Data'!$B$6:$BE$43,'RevPAR Raw Data'!L$1,FALSE)</f>
        <v>84.992932216595193</v>
      </c>
      <c r="AD110" s="160">
        <f>VLOOKUP($A110,'RevPAR Raw Data'!$B$6:$BE$43,'RevPAR Raw Data'!N$1,FALSE)</f>
        <v>200.32586092715201</v>
      </c>
      <c r="AE110" s="160">
        <f>VLOOKUP($A110,'RevPAR Raw Data'!$B$6:$BE$43,'RevPAR Raw Data'!O$1,FALSE)</f>
        <v>215.755410985586</v>
      </c>
      <c r="AF110" s="161">
        <f>VLOOKUP($A110,'RevPAR Raw Data'!$B$6:$BE$43,'RevPAR Raw Data'!P$1,FALSE)</f>
        <v>208.04063595636899</v>
      </c>
      <c r="AG110" s="162">
        <f>VLOOKUP($A110,'RevPAR Raw Data'!$B$6:$BE$43,'RevPAR Raw Data'!R$1,FALSE)</f>
        <v>120.149418999387</v>
      </c>
    </row>
    <row r="111" spans="1:33" x14ac:dyDescent="0.25">
      <c r="A111" s="139" t="s">
        <v>14</v>
      </c>
      <c r="B111" s="127">
        <f>(VLOOKUP($A110,'Occupancy Raw Data'!$B$8:$BE$51,'Occupancy Raw Data'!T$3,FALSE))/100</f>
        <v>2.8449277400455698E-2</v>
      </c>
      <c r="C111" s="128">
        <f>(VLOOKUP($A110,'Occupancy Raw Data'!$B$8:$BE$51,'Occupancy Raw Data'!U$3,FALSE))/100</f>
        <v>-7.6098202579472196E-2</v>
      </c>
      <c r="D111" s="128">
        <f>(VLOOKUP($A110,'Occupancy Raw Data'!$B$8:$BE$51,'Occupancy Raw Data'!V$3,FALSE))/100</f>
        <v>-6.25682872373899E-2</v>
      </c>
      <c r="E111" s="128">
        <f>(VLOOKUP($A110,'Occupancy Raw Data'!$B$8:$BE$51,'Occupancy Raw Data'!W$3,FALSE))/100</f>
        <v>-7.1941050066934797E-2</v>
      </c>
      <c r="F111" s="128">
        <f>(VLOOKUP($A110,'Occupancy Raw Data'!$B$8:$BE$51,'Occupancy Raw Data'!X$3,FALSE))/100</f>
        <v>-6.7183768814813402E-2</v>
      </c>
      <c r="G111" s="128">
        <f>(VLOOKUP($A110,'Occupancy Raw Data'!$B$8:$BE$51,'Occupancy Raw Data'!Y$3,FALSE))/100</f>
        <v>-4.6803376524373101E-2</v>
      </c>
      <c r="H111" s="129">
        <f>(VLOOKUP($A110,'Occupancy Raw Data'!$B$8:$BE$51,'Occupancy Raw Data'!AA$3,FALSE))/100</f>
        <v>-4.29044253476E-2</v>
      </c>
      <c r="I111" s="129">
        <f>(VLOOKUP($A110,'Occupancy Raw Data'!$B$8:$BE$51,'Occupancy Raw Data'!AB$3,FALSE))/100</f>
        <v>-4.2454631603366801E-2</v>
      </c>
      <c r="J111" s="128">
        <f>(VLOOKUP($A110,'Occupancy Raw Data'!$B$8:$BE$51,'Occupancy Raw Data'!AC$3,FALSE))/100</f>
        <v>-4.2674055023254699E-2</v>
      </c>
      <c r="K111" s="130">
        <f>(VLOOKUP($A110,'Occupancy Raw Data'!$B$8:$BE$51,'Occupancy Raw Data'!AE$3,FALSE))/100</f>
        <v>-4.5287680755986E-2</v>
      </c>
      <c r="M111" s="127">
        <f>(VLOOKUP($A110,'ADR Raw Data'!$B$6:$BE$49,'ADR Raw Data'!T$1,FALSE))/100</f>
        <v>1.6969578129474E-2</v>
      </c>
      <c r="N111" s="128">
        <f>(VLOOKUP($A110,'ADR Raw Data'!$B$6:$BE$49,'ADR Raw Data'!U$1,FALSE))/100</f>
        <v>-3.7656342104545798E-2</v>
      </c>
      <c r="O111" s="128">
        <f>(VLOOKUP($A110,'ADR Raw Data'!$B$6:$BE$49,'ADR Raw Data'!V$1,FALSE))/100</f>
        <v>-3.43247306077165E-2</v>
      </c>
      <c r="P111" s="128">
        <f>(VLOOKUP($A110,'ADR Raw Data'!$B$6:$BE$49,'ADR Raw Data'!W$1,FALSE))/100</f>
        <v>-4.0122342343641607E-2</v>
      </c>
      <c r="Q111" s="128">
        <f>(VLOOKUP($A110,'ADR Raw Data'!$B$6:$BE$49,'ADR Raw Data'!X$1,FALSE))/100</f>
        <v>-2.4525643021655597E-2</v>
      </c>
      <c r="R111" s="128">
        <f>(VLOOKUP($A110,'ADR Raw Data'!$B$6:$BE$49,'ADR Raw Data'!Y$1,FALSE))/100</f>
        <v>-1.6283696349405199E-2</v>
      </c>
      <c r="S111" s="129">
        <f>(VLOOKUP($A110,'ADR Raw Data'!$B$6:$BE$49,'ADR Raw Data'!AA$1,FALSE))/100</f>
        <v>6.6019439480481001E-2</v>
      </c>
      <c r="T111" s="129">
        <f>(VLOOKUP($A110,'ADR Raw Data'!$B$6:$BE$49,'ADR Raw Data'!AB$1,FALSE))/100</f>
        <v>6.0000599163847E-2</v>
      </c>
      <c r="U111" s="128">
        <f>(VLOOKUP($A110,'ADR Raw Data'!$B$6:$BE$49,'ADR Raw Data'!AC$1,FALSE))/100</f>
        <v>6.2893743531845792E-2</v>
      </c>
      <c r="V111" s="130">
        <f>(VLOOKUP($A110,'ADR Raw Data'!$B$6:$BE$49,'ADR Raw Data'!AE$1,FALSE))/100</f>
        <v>2.18298848785499E-2</v>
      </c>
      <c r="X111" s="127">
        <f>(VLOOKUP($A110,'RevPAR Raw Data'!$B$6:$BE$43,'RevPAR Raw Data'!T$1,FALSE))/100</f>
        <v>4.59016277655038E-2</v>
      </c>
      <c r="Y111" s="128">
        <f>(VLOOKUP($A110,'RevPAR Raw Data'!$B$6:$BE$43,'RevPAR Raw Data'!U$1,FALSE))/100</f>
        <v>-0.11088896473414399</v>
      </c>
      <c r="Z111" s="128">
        <f>(VLOOKUP($A110,'RevPAR Raw Data'!$B$6:$BE$43,'RevPAR Raw Data'!V$1,FALSE))/100</f>
        <v>-9.47453782410968E-2</v>
      </c>
      <c r="AA111" s="128">
        <f>(VLOOKUP($A110,'RevPAR Raw Data'!$B$6:$BE$43,'RevPAR Raw Data'!W$1,FALSE))/100</f>
        <v>-0.109176948971229</v>
      </c>
      <c r="AB111" s="128">
        <f>(VLOOKUP($A110,'RevPAR Raw Data'!$B$6:$BE$43,'RevPAR Raw Data'!X$1,FALSE))/100</f>
        <v>-9.0061686705667499E-2</v>
      </c>
      <c r="AC111" s="128">
        <f>(VLOOKUP($A110,'RevPAR Raw Data'!$B$6:$BE$43,'RevPAR Raw Data'!Y$1,FALSE))/100</f>
        <v>-6.2324940902328499E-2</v>
      </c>
      <c r="AD111" s="129">
        <f>(VLOOKUP($A110,'RevPAR Raw Data'!$B$6:$BE$43,'RevPAR Raw Data'!AA$1,FALSE))/100</f>
        <v>2.0282488020200301E-2</v>
      </c>
      <c r="AE111" s="129">
        <f>(VLOOKUP($A110,'RevPAR Raw Data'!$B$6:$BE$43,'RevPAR Raw Data'!AB$1,FALSE))/100</f>
        <v>1.4998664226997799E-2</v>
      </c>
      <c r="AF111" s="128">
        <f>(VLOOKUP($A110,'RevPAR Raw Data'!$B$6:$BE$43,'RevPAR Raw Data'!AC$1,FALSE))/100</f>
        <v>1.75357574364946E-2</v>
      </c>
      <c r="AG111" s="130">
        <f>(VLOOKUP($A110,'RevPAR Raw Data'!$B$6:$BE$43,'RevPAR Raw Data'!AE$1,FALSE))/100</f>
        <v>-2.4446420734755701E-2</v>
      </c>
    </row>
    <row r="112" spans="1:33" x14ac:dyDescent="0.25">
      <c r="A112" s="177"/>
      <c r="B112" s="155"/>
      <c r="C112" s="156"/>
      <c r="D112" s="156"/>
      <c r="E112" s="156"/>
      <c r="F112" s="156"/>
      <c r="G112" s="157"/>
      <c r="H112" s="137"/>
      <c r="I112" s="137"/>
      <c r="J112" s="157"/>
      <c r="K112" s="158"/>
      <c r="M112" s="159"/>
      <c r="N112" s="160"/>
      <c r="O112" s="160"/>
      <c r="P112" s="160"/>
      <c r="Q112" s="160"/>
      <c r="R112" s="161"/>
      <c r="S112" s="160"/>
      <c r="T112" s="160"/>
      <c r="U112" s="161"/>
      <c r="V112" s="162"/>
      <c r="X112" s="159"/>
      <c r="Y112" s="160"/>
      <c r="Z112" s="160"/>
      <c r="AA112" s="160"/>
      <c r="AB112" s="160"/>
      <c r="AC112" s="161"/>
      <c r="AD112" s="160"/>
      <c r="AE112" s="160"/>
      <c r="AF112" s="161"/>
      <c r="AG112" s="162"/>
    </row>
    <row r="113" spans="1:34" x14ac:dyDescent="0.25">
      <c r="A113" s="154" t="s">
        <v>54</v>
      </c>
      <c r="B113" s="155">
        <f>(VLOOKUP($A113,'Occupancy Raw Data'!$B$8:$BE$45,'Occupancy Raw Data'!G$3,FALSE))/100</f>
        <v>0.49911190053285898</v>
      </c>
      <c r="C113" s="156">
        <f>(VLOOKUP($A113,'Occupancy Raw Data'!$B$8:$BE$45,'Occupancy Raw Data'!H$3,FALSE))/100</f>
        <v>0.388632326820603</v>
      </c>
      <c r="D113" s="156">
        <f>(VLOOKUP($A113,'Occupancy Raw Data'!$B$8:$BE$45,'Occupancy Raw Data'!I$3,FALSE))/100</f>
        <v>0.55062166962699799</v>
      </c>
      <c r="E113" s="156">
        <f>(VLOOKUP($A113,'Occupancy Raw Data'!$B$8:$BE$45,'Occupancy Raw Data'!J$3,FALSE))/100</f>
        <v>0.60692717584369393</v>
      </c>
      <c r="F113" s="156">
        <f>(VLOOKUP($A113,'Occupancy Raw Data'!$B$8:$BE$45,'Occupancy Raw Data'!K$3,FALSE))/100</f>
        <v>0.62664298401420904</v>
      </c>
      <c r="G113" s="157">
        <f>(VLOOKUP($A113,'Occupancy Raw Data'!$B$8:$BE$45,'Occupancy Raw Data'!L$3,FALSE))/100</f>
        <v>0.53438721136767298</v>
      </c>
      <c r="H113" s="137">
        <f>(VLOOKUP($A113,'Occupancy Raw Data'!$B$8:$BE$45,'Occupancy Raw Data'!N$3,FALSE))/100</f>
        <v>0.59626998223800998</v>
      </c>
      <c r="I113" s="137">
        <f>(VLOOKUP($A113,'Occupancy Raw Data'!$B$8:$BE$45,'Occupancy Raw Data'!O$3,FALSE))/100</f>
        <v>0.65062166962699808</v>
      </c>
      <c r="J113" s="157">
        <f>(VLOOKUP($A113,'Occupancy Raw Data'!$B$8:$BE$45,'Occupancy Raw Data'!P$3,FALSE))/100</f>
        <v>0.62344582593250397</v>
      </c>
      <c r="K113" s="158">
        <f>(VLOOKUP($A113,'Occupancy Raw Data'!$B$8:$BE$45,'Occupancy Raw Data'!R$3,FALSE))/100</f>
        <v>0.55983252981476705</v>
      </c>
      <c r="M113" s="159">
        <f>VLOOKUP($A113,'ADR Raw Data'!$B$6:$BE$43,'ADR Raw Data'!G$1,FALSE)</f>
        <v>101.274960854092</v>
      </c>
      <c r="N113" s="160">
        <f>VLOOKUP($A113,'ADR Raw Data'!$B$6:$BE$43,'ADR Raw Data'!H$1,FALSE)</f>
        <v>91.242957038391197</v>
      </c>
      <c r="O113" s="160">
        <f>VLOOKUP($A113,'ADR Raw Data'!$B$6:$BE$43,'ADR Raw Data'!I$1,FALSE)</f>
        <v>100.66871612903201</v>
      </c>
      <c r="P113" s="160">
        <f>VLOOKUP($A113,'ADR Raw Data'!$B$6:$BE$43,'ADR Raw Data'!J$1,FALSE)</f>
        <v>104.21976002341199</v>
      </c>
      <c r="Q113" s="160">
        <f>VLOOKUP($A113,'ADR Raw Data'!$B$6:$BE$43,'ADR Raw Data'!K$1,FALSE)</f>
        <v>106.54066893424</v>
      </c>
      <c r="R113" s="161">
        <f>VLOOKUP($A113,'ADR Raw Data'!$B$6:$BE$43,'ADR Raw Data'!L$1,FALSE)</f>
        <v>101.594738416539</v>
      </c>
      <c r="S113" s="160">
        <f>VLOOKUP($A113,'ADR Raw Data'!$B$6:$BE$43,'ADR Raw Data'!N$1,FALSE)</f>
        <v>112.84751861781299</v>
      </c>
      <c r="T113" s="160">
        <f>VLOOKUP($A113,'ADR Raw Data'!$B$6:$BE$43,'ADR Raw Data'!O$1,FALSE)</f>
        <v>115.37914823914799</v>
      </c>
      <c r="U113" s="161">
        <f>VLOOKUP($A113,'ADR Raw Data'!$B$6:$BE$43,'ADR Raw Data'!P$1,FALSE)</f>
        <v>114.168509971509</v>
      </c>
      <c r="V113" s="162">
        <f>VLOOKUP($A113,'ADR Raw Data'!$B$6:$BE$43,'ADR Raw Data'!R$1,FALSE)</f>
        <v>105.59545800661699</v>
      </c>
      <c r="X113" s="159">
        <f>VLOOKUP($A113,'RevPAR Raw Data'!$B$6:$BE$43,'RevPAR Raw Data'!G$1,FALSE)</f>
        <v>50.547538188277002</v>
      </c>
      <c r="Y113" s="160">
        <f>VLOOKUP($A113,'RevPAR Raw Data'!$B$6:$BE$43,'RevPAR Raw Data'!H$1,FALSE)</f>
        <v>35.459962699822299</v>
      </c>
      <c r="Z113" s="160">
        <f>VLOOKUP($A113,'RevPAR Raw Data'!$B$6:$BE$43,'RevPAR Raw Data'!I$1,FALSE)</f>
        <v>55.430376554174003</v>
      </c>
      <c r="AA113" s="160">
        <f>VLOOKUP($A113,'RevPAR Raw Data'!$B$6:$BE$43,'RevPAR Raw Data'!J$1,FALSE)</f>
        <v>63.253804618117201</v>
      </c>
      <c r="AB113" s="160">
        <f>VLOOKUP($A113,'RevPAR Raw Data'!$B$6:$BE$43,'RevPAR Raw Data'!K$1,FALSE)</f>
        <v>66.762962699822296</v>
      </c>
      <c r="AC113" s="161">
        <f>VLOOKUP($A113,'RevPAR Raw Data'!$B$6:$BE$43,'RevPAR Raw Data'!L$1,FALSE)</f>
        <v>54.290928952042599</v>
      </c>
      <c r="AD113" s="160">
        <f>VLOOKUP($A113,'RevPAR Raw Data'!$B$6:$BE$43,'RevPAR Raw Data'!N$1,FALSE)</f>
        <v>67.287587921847205</v>
      </c>
      <c r="AE113" s="160">
        <f>VLOOKUP($A113,'RevPAR Raw Data'!$B$6:$BE$43,'RevPAR Raw Data'!O$1,FALSE)</f>
        <v>75.068174067495505</v>
      </c>
      <c r="AF113" s="161">
        <f>VLOOKUP($A113,'RevPAR Raw Data'!$B$6:$BE$43,'RevPAR Raw Data'!P$1,FALSE)</f>
        <v>71.177880994671398</v>
      </c>
      <c r="AG113" s="162">
        <f>VLOOKUP($A113,'RevPAR Raw Data'!$B$6:$BE$43,'RevPAR Raw Data'!R$1,FALSE)</f>
        <v>59.115772392793701</v>
      </c>
    </row>
    <row r="114" spans="1:34" x14ac:dyDescent="0.25">
      <c r="A114" s="139" t="s">
        <v>14</v>
      </c>
      <c r="B114" s="127">
        <f>(VLOOKUP($A113,'Occupancy Raw Data'!$B$8:$BE$51,'Occupancy Raw Data'!T$3,FALSE))/100</f>
        <v>-2.4576457059978699E-2</v>
      </c>
      <c r="C114" s="128">
        <f>(VLOOKUP($A113,'Occupancy Raw Data'!$B$8:$BE$51,'Occupancy Raw Data'!U$3,FALSE))/100</f>
        <v>-9.2085912256984995E-2</v>
      </c>
      <c r="D114" s="128">
        <f>(VLOOKUP($A113,'Occupancy Raw Data'!$B$8:$BE$51,'Occupancy Raw Data'!V$3,FALSE))/100</f>
        <v>-2.3889846915687102E-2</v>
      </c>
      <c r="E114" s="128">
        <f>(VLOOKUP($A113,'Occupancy Raw Data'!$B$8:$BE$51,'Occupancy Raw Data'!W$3,FALSE))/100</f>
        <v>8.3535239441963113E-3</v>
      </c>
      <c r="F114" s="128">
        <f>(VLOOKUP($A113,'Occupancy Raw Data'!$B$8:$BE$51,'Occupancy Raw Data'!X$3,FALSE))/100</f>
        <v>6.3700241928645901E-2</v>
      </c>
      <c r="G114" s="128">
        <f>(VLOOKUP($A113,'Occupancy Raw Data'!$B$8:$BE$51,'Occupancy Raw Data'!Y$3,FALSE))/100</f>
        <v>-8.502958104838941E-3</v>
      </c>
      <c r="H114" s="129">
        <f>(VLOOKUP($A113,'Occupancy Raw Data'!$B$8:$BE$51,'Occupancy Raw Data'!AA$3,FALSE))/100</f>
        <v>-2.5277932169431703E-4</v>
      </c>
      <c r="I114" s="129">
        <f>(VLOOKUP($A113,'Occupancy Raw Data'!$B$8:$BE$51,'Occupancy Raw Data'!AB$3,FALSE))/100</f>
        <v>9.087699414496081E-2</v>
      </c>
      <c r="J114" s="128">
        <f>(VLOOKUP($A113,'Occupancy Raw Data'!$B$8:$BE$51,'Occupancy Raw Data'!AC$3,FALSE))/100</f>
        <v>4.5312107411633197E-2</v>
      </c>
      <c r="K114" s="130">
        <f>(VLOOKUP($A113,'Occupancy Raw Data'!$B$8:$BE$51,'Occupancy Raw Data'!AE$3,FALSE))/100</f>
        <v>8.008855881426101E-3</v>
      </c>
      <c r="M114" s="127">
        <f>(VLOOKUP($A113,'ADR Raw Data'!$B$6:$BE$49,'ADR Raw Data'!T$1,FALSE))/100</f>
        <v>-1.6327938935392998E-3</v>
      </c>
      <c r="N114" s="128">
        <f>(VLOOKUP($A113,'ADR Raw Data'!$B$6:$BE$49,'ADR Raw Data'!U$1,FALSE))/100</f>
        <v>-7.8807467753020208E-2</v>
      </c>
      <c r="O114" s="128">
        <f>(VLOOKUP($A113,'ADR Raw Data'!$B$6:$BE$49,'ADR Raw Data'!V$1,FALSE))/100</f>
        <v>-5.1397990710542095E-2</v>
      </c>
      <c r="P114" s="128">
        <f>(VLOOKUP($A113,'ADR Raw Data'!$B$6:$BE$49,'ADR Raw Data'!W$1,FALSE))/100</f>
        <v>-2.02989169869143E-2</v>
      </c>
      <c r="Q114" s="128">
        <f>(VLOOKUP($A113,'ADR Raw Data'!$B$6:$BE$49,'ADR Raw Data'!X$1,FALSE))/100</f>
        <v>1.33345192864378E-2</v>
      </c>
      <c r="R114" s="128">
        <f>(VLOOKUP($A113,'ADR Raw Data'!$B$6:$BE$49,'ADR Raw Data'!Y$1,FALSE))/100</f>
        <v>-2.2679549303122701E-2</v>
      </c>
      <c r="S114" s="129">
        <f>(VLOOKUP($A113,'ADR Raw Data'!$B$6:$BE$49,'ADR Raw Data'!AA$1,FALSE))/100</f>
        <v>8.9113729704958008E-3</v>
      </c>
      <c r="T114" s="129">
        <f>(VLOOKUP($A113,'ADR Raw Data'!$B$6:$BE$49,'ADR Raw Data'!AB$1,FALSE))/100</f>
        <v>2.8646438564318699E-2</v>
      </c>
      <c r="U114" s="128">
        <f>(VLOOKUP($A113,'ADR Raw Data'!$B$6:$BE$49,'ADR Raw Data'!AC$1,FALSE))/100</f>
        <v>1.9285401355585801E-2</v>
      </c>
      <c r="V114" s="130">
        <f>(VLOOKUP($A113,'ADR Raw Data'!$B$6:$BE$49,'ADR Raw Data'!AE$1,FALSE))/100</f>
        <v>-7.7865031830289498E-3</v>
      </c>
      <c r="X114" s="127">
        <f>(VLOOKUP($A113,'RevPAR Raw Data'!$B$6:$BE$43,'RevPAR Raw Data'!T$1,FALSE))/100</f>
        <v>-2.6169122664505599E-2</v>
      </c>
      <c r="Y114" s="128">
        <f>(VLOOKUP($A113,'RevPAR Raw Data'!$B$6:$BE$43,'RevPAR Raw Data'!U$1,FALSE))/100</f>
        <v>-0.16363632244930501</v>
      </c>
      <c r="Z114" s="128">
        <f>(VLOOKUP($A113,'RevPAR Raw Data'!$B$6:$BE$43,'RevPAR Raw Data'!V$1,FALSE))/100</f>
        <v>-7.4059947496380507E-2</v>
      </c>
      <c r="AA114" s="128">
        <f>(VLOOKUP($A113,'RevPAR Raw Data'!$B$6:$BE$43,'RevPAR Raw Data'!W$1,FALSE))/100</f>
        <v>-1.21149605318095E-2</v>
      </c>
      <c r="AB114" s="128">
        <f>(VLOOKUP($A113,'RevPAR Raw Data'!$B$6:$BE$43,'RevPAR Raw Data'!X$1,FALSE))/100</f>
        <v>7.7884173319632002E-2</v>
      </c>
      <c r="AC114" s="128">
        <f>(VLOOKUP($A113,'RevPAR Raw Data'!$B$6:$BE$43,'RevPAR Raw Data'!Y$1,FALSE))/100</f>
        <v>-3.0989664150400598E-2</v>
      </c>
      <c r="AD114" s="129">
        <f>(VLOOKUP($A113,'RevPAR Raw Data'!$B$6:$BE$43,'RevPAR Raw Data'!AA$1,FALSE))/100</f>
        <v>8.6563410379866309E-3</v>
      </c>
      <c r="AE114" s="129">
        <f>(VLOOKUP($A113,'RevPAR Raw Data'!$B$6:$BE$43,'RevPAR Raw Data'!AB$1,FALSE))/100</f>
        <v>0.12212673493896301</v>
      </c>
      <c r="AF114" s="128">
        <f>(VLOOKUP($A113,'RevPAR Raw Data'!$B$6:$BE$43,'RevPAR Raw Data'!AC$1,FALSE))/100</f>
        <v>6.5471370944919796E-2</v>
      </c>
      <c r="AG114" s="130">
        <f>(VLOOKUP($A113,'RevPAR Raw Data'!$B$6:$BE$43,'RevPAR Raw Data'!AE$1,FALSE))/100</f>
        <v>1.59991716584005E-4</v>
      </c>
    </row>
    <row r="115" spans="1:34" x14ac:dyDescent="0.25">
      <c r="A115" s="177"/>
      <c r="B115" s="155"/>
      <c r="C115" s="156"/>
      <c r="D115" s="156"/>
      <c r="E115" s="156"/>
      <c r="F115" s="156"/>
      <c r="G115" s="157"/>
      <c r="H115" s="137"/>
      <c r="I115" s="137"/>
      <c r="J115" s="157"/>
      <c r="K115" s="158"/>
      <c r="M115" s="159"/>
      <c r="N115" s="160"/>
      <c r="O115" s="160"/>
      <c r="P115" s="160"/>
      <c r="Q115" s="160"/>
      <c r="R115" s="161"/>
      <c r="S115" s="160"/>
      <c r="T115" s="160"/>
      <c r="U115" s="161"/>
      <c r="V115" s="162"/>
      <c r="X115" s="159"/>
      <c r="Y115" s="160"/>
      <c r="Z115" s="160"/>
      <c r="AA115" s="160"/>
      <c r="AB115" s="160"/>
      <c r="AC115" s="161"/>
      <c r="AD115" s="160"/>
      <c r="AE115" s="160"/>
      <c r="AF115" s="161"/>
      <c r="AG115" s="162"/>
    </row>
    <row r="116" spans="1:34" x14ac:dyDescent="0.25">
      <c r="A116" s="154" t="s">
        <v>50</v>
      </c>
      <c r="B116" s="155">
        <f>(VLOOKUP($A116,'Occupancy Raw Data'!$B$8:$BE$45,'Occupancy Raw Data'!G$3,FALSE))/100</f>
        <v>0.440145102781136</v>
      </c>
      <c r="C116" s="156">
        <f>(VLOOKUP($A116,'Occupancy Raw Data'!$B$8:$BE$45,'Occupancy Raw Data'!H$3,FALSE))/100</f>
        <v>0.30441354292623901</v>
      </c>
      <c r="D116" s="156">
        <f>(VLOOKUP($A116,'Occupancy Raw Data'!$B$8:$BE$45,'Occupancy Raw Data'!I$3,FALSE))/100</f>
        <v>0.487303506650544</v>
      </c>
      <c r="E116" s="156">
        <f>(VLOOKUP($A116,'Occupancy Raw Data'!$B$8:$BE$45,'Occupancy Raw Data'!J$3,FALSE))/100</f>
        <v>0.57224909310761707</v>
      </c>
      <c r="F116" s="156">
        <f>(VLOOKUP($A116,'Occupancy Raw Data'!$B$8:$BE$45,'Occupancy Raw Data'!K$3,FALSE))/100</f>
        <v>0.575574365175332</v>
      </c>
      <c r="G116" s="157">
        <f>(VLOOKUP($A116,'Occupancy Raw Data'!$B$8:$BE$45,'Occupancy Raw Data'!L$3,FALSE))/100</f>
        <v>0.47593712212817402</v>
      </c>
      <c r="H116" s="137">
        <f>(VLOOKUP($A116,'Occupancy Raw Data'!$B$8:$BE$45,'Occupancy Raw Data'!N$3,FALSE))/100</f>
        <v>0.63180169286577903</v>
      </c>
      <c r="I116" s="137">
        <f>(VLOOKUP($A116,'Occupancy Raw Data'!$B$8:$BE$45,'Occupancy Raw Data'!O$3,FALSE))/100</f>
        <v>0.64903264812575501</v>
      </c>
      <c r="J116" s="157">
        <f>(VLOOKUP($A116,'Occupancy Raw Data'!$B$8:$BE$45,'Occupancy Raw Data'!P$3,FALSE))/100</f>
        <v>0.64041717049576707</v>
      </c>
      <c r="K116" s="158">
        <f>(VLOOKUP($A116,'Occupancy Raw Data'!$B$8:$BE$45,'Occupancy Raw Data'!R$3,FALSE))/100</f>
        <v>0.52293142166177198</v>
      </c>
      <c r="M116" s="159">
        <f>VLOOKUP($A116,'ADR Raw Data'!$B$6:$BE$43,'ADR Raw Data'!G$1,FALSE)</f>
        <v>108.330315934065</v>
      </c>
      <c r="N116" s="160">
        <f>VLOOKUP($A116,'ADR Raw Data'!$B$6:$BE$43,'ADR Raw Data'!H$1,FALSE)</f>
        <v>95.363793445878798</v>
      </c>
      <c r="O116" s="160">
        <f>VLOOKUP($A116,'ADR Raw Data'!$B$6:$BE$43,'ADR Raw Data'!I$1,FALSE)</f>
        <v>104.668325062034</v>
      </c>
      <c r="P116" s="160">
        <f>VLOOKUP($A116,'ADR Raw Data'!$B$6:$BE$43,'ADR Raw Data'!J$1,FALSE)</f>
        <v>107.419160063391</v>
      </c>
      <c r="Q116" s="160">
        <f>VLOOKUP($A116,'ADR Raw Data'!$B$6:$BE$43,'ADR Raw Data'!K$1,FALSE)</f>
        <v>109.09119747899101</v>
      </c>
      <c r="R116" s="161">
        <f>VLOOKUP($A116,'ADR Raw Data'!$B$6:$BE$43,'ADR Raw Data'!L$1,FALSE)</f>
        <v>105.886652693089</v>
      </c>
      <c r="S116" s="160">
        <f>VLOOKUP($A116,'ADR Raw Data'!$B$6:$BE$43,'ADR Raw Data'!N$1,FALSE)</f>
        <v>137.02320574162599</v>
      </c>
      <c r="T116" s="160">
        <f>VLOOKUP($A116,'ADR Raw Data'!$B$6:$BE$43,'ADR Raw Data'!O$1,FALSE)</f>
        <v>139.71697251979501</v>
      </c>
      <c r="U116" s="161">
        <f>VLOOKUP($A116,'ADR Raw Data'!$B$6:$BE$43,'ADR Raw Data'!P$1,FALSE)</f>
        <v>138.388208638187</v>
      </c>
      <c r="V116" s="162">
        <f>VLOOKUP($A116,'ADR Raw Data'!$B$6:$BE$43,'ADR Raw Data'!R$1,FALSE)</f>
        <v>117.25911057890799</v>
      </c>
      <c r="X116" s="159">
        <f>VLOOKUP($A116,'RevPAR Raw Data'!$B$6:$BE$43,'RevPAR Raw Data'!G$1,FALSE)</f>
        <v>47.681058041112401</v>
      </c>
      <c r="Y116" s="160">
        <f>VLOOKUP($A116,'RevPAR Raw Data'!$B$6:$BE$43,'RevPAR Raw Data'!H$1,FALSE)</f>
        <v>29.030030229746</v>
      </c>
      <c r="Z116" s="160">
        <f>VLOOKUP($A116,'RevPAR Raw Data'!$B$6:$BE$43,'RevPAR Raw Data'!I$1,FALSE)</f>
        <v>51.005241837968498</v>
      </c>
      <c r="AA116" s="160">
        <f>VLOOKUP($A116,'RevPAR Raw Data'!$B$6:$BE$43,'RevPAR Raw Data'!J$1,FALSE)</f>
        <v>61.470516928657702</v>
      </c>
      <c r="AB116" s="160">
        <f>VLOOKUP($A116,'RevPAR Raw Data'!$B$6:$BE$43,'RevPAR Raw Data'!K$1,FALSE)</f>
        <v>62.790096735187397</v>
      </c>
      <c r="AC116" s="161">
        <f>VLOOKUP($A116,'RevPAR Raw Data'!$B$6:$BE$43,'RevPAR Raw Data'!L$1,FALSE)</f>
        <v>50.395388754534402</v>
      </c>
      <c r="AD116" s="160">
        <f>VLOOKUP($A116,'RevPAR Raw Data'!$B$6:$BE$43,'RevPAR Raw Data'!N$1,FALSE)</f>
        <v>86.571493349455807</v>
      </c>
      <c r="AE116" s="160">
        <f>VLOOKUP($A116,'RevPAR Raw Data'!$B$6:$BE$43,'RevPAR Raw Data'!O$1,FALSE)</f>
        <v>90.680876662635995</v>
      </c>
      <c r="AF116" s="161">
        <f>VLOOKUP($A116,'RevPAR Raw Data'!$B$6:$BE$43,'RevPAR Raw Data'!P$1,FALSE)</f>
        <v>88.626185006045901</v>
      </c>
      <c r="AG116" s="162">
        <f>VLOOKUP($A116,'RevPAR Raw Data'!$B$6:$BE$43,'RevPAR Raw Data'!R$1,FALSE)</f>
        <v>61.318473397823404</v>
      </c>
    </row>
    <row r="117" spans="1:34" x14ac:dyDescent="0.25">
      <c r="A117" s="139" t="s">
        <v>14</v>
      </c>
      <c r="B117" s="127">
        <f>(VLOOKUP($A116,'Occupancy Raw Data'!$B$8:$BE$51,'Occupancy Raw Data'!T$3,FALSE))/100</f>
        <v>-9.3687091144777808E-3</v>
      </c>
      <c r="C117" s="128">
        <f>(VLOOKUP($A116,'Occupancy Raw Data'!$B$8:$BE$51,'Occupancy Raw Data'!U$3,FALSE))/100</f>
        <v>-0.150048097499761</v>
      </c>
      <c r="D117" s="128">
        <f>(VLOOKUP($A116,'Occupancy Raw Data'!$B$8:$BE$51,'Occupancy Raw Data'!V$3,FALSE))/100</f>
        <v>-0.10168100021879199</v>
      </c>
      <c r="E117" s="128">
        <f>(VLOOKUP($A116,'Occupancy Raw Data'!$B$8:$BE$51,'Occupancy Raw Data'!W$3,FALSE))/100</f>
        <v>-2.0121415911613098E-2</v>
      </c>
      <c r="F117" s="128">
        <f>(VLOOKUP($A116,'Occupancy Raw Data'!$B$8:$BE$51,'Occupancy Raw Data'!X$3,FALSE))/100</f>
        <v>-5.66733803228286E-2</v>
      </c>
      <c r="G117" s="128">
        <f>(VLOOKUP($A116,'Occupancy Raw Data'!$B$8:$BE$51,'Occupancy Raw Data'!Y$3,FALSE))/100</f>
        <v>-6.2775298766016702E-2</v>
      </c>
      <c r="H117" s="129">
        <f>(VLOOKUP($A116,'Occupancy Raw Data'!$B$8:$BE$51,'Occupancy Raw Data'!AA$3,FALSE))/100</f>
        <v>-0.19063638083808201</v>
      </c>
      <c r="I117" s="129">
        <f>(VLOOKUP($A116,'Occupancy Raw Data'!$B$8:$BE$51,'Occupancy Raw Data'!AB$3,FALSE))/100</f>
        <v>3.3242610394179702E-2</v>
      </c>
      <c r="J117" s="128">
        <f>(VLOOKUP($A116,'Occupancy Raw Data'!$B$8:$BE$51,'Occupancy Raw Data'!AC$3,FALSE))/100</f>
        <v>-8.9584056975562806E-2</v>
      </c>
      <c r="K117" s="130">
        <f>(VLOOKUP($A116,'Occupancy Raw Data'!$B$8:$BE$51,'Occupancy Raw Data'!AE$3,FALSE))/100</f>
        <v>-7.3158653983730296E-2</v>
      </c>
      <c r="M117" s="127">
        <f>(VLOOKUP($A116,'ADR Raw Data'!$B$6:$BE$49,'ADR Raw Data'!T$1,FALSE))/100</f>
        <v>-8.2103814367367207E-3</v>
      </c>
      <c r="N117" s="128">
        <f>(VLOOKUP($A116,'ADR Raw Data'!$B$6:$BE$49,'ADR Raw Data'!U$1,FALSE))/100</f>
        <v>-2.9974552296918301E-2</v>
      </c>
      <c r="O117" s="128">
        <f>(VLOOKUP($A116,'ADR Raw Data'!$B$6:$BE$49,'ADR Raw Data'!V$1,FALSE))/100</f>
        <v>1.24105409515309E-2</v>
      </c>
      <c r="P117" s="128">
        <f>(VLOOKUP($A116,'ADR Raw Data'!$B$6:$BE$49,'ADR Raw Data'!W$1,FALSE))/100</f>
        <v>1.4894491707512302E-2</v>
      </c>
      <c r="Q117" s="128">
        <f>(VLOOKUP($A116,'ADR Raw Data'!$B$6:$BE$49,'ADR Raw Data'!X$1,FALSE))/100</f>
        <v>-2.5793055267620199E-2</v>
      </c>
      <c r="R117" s="128">
        <f>(VLOOKUP($A116,'ADR Raw Data'!$B$6:$BE$49,'ADR Raw Data'!Y$1,FALSE))/100</f>
        <v>-4.0961055112637501E-3</v>
      </c>
      <c r="S117" s="129">
        <f>(VLOOKUP($A116,'ADR Raw Data'!$B$6:$BE$49,'ADR Raw Data'!AA$1,FALSE))/100</f>
        <v>-7.4378623379318096E-2</v>
      </c>
      <c r="T117" s="129">
        <f>(VLOOKUP($A116,'ADR Raw Data'!$B$6:$BE$49,'ADR Raw Data'!AB$1,FALSE))/100</f>
        <v>2.2592986094157701E-2</v>
      </c>
      <c r="U117" s="128">
        <f>(VLOOKUP($A116,'ADR Raw Data'!$B$6:$BE$49,'ADR Raw Data'!AC$1,FALSE))/100</f>
        <v>-3.1428739402427699E-2</v>
      </c>
      <c r="V117" s="130">
        <f>(VLOOKUP($A116,'ADR Raw Data'!$B$6:$BE$49,'ADR Raw Data'!AE$1,FALSE))/100</f>
        <v>-1.8433314934141101E-2</v>
      </c>
      <c r="X117" s="127">
        <f>(VLOOKUP($A116,'RevPAR Raw Data'!$B$6:$BE$43,'RevPAR Raw Data'!T$1,FALSE))/100</f>
        <v>-1.7502169875814801E-2</v>
      </c>
      <c r="Y117" s="128">
        <f>(VLOOKUP($A116,'RevPAR Raw Data'!$B$6:$BE$43,'RevPAR Raw Data'!U$1,FALSE))/100</f>
        <v>-0.17552502525111902</v>
      </c>
      <c r="Z117" s="128">
        <f>(VLOOKUP($A116,'RevPAR Raw Data'!$B$6:$BE$43,'RevPAR Raw Data'!V$1,FALSE))/100</f>
        <v>-9.0532375484469713E-2</v>
      </c>
      <c r="AA117" s="128">
        <f>(VLOOKUP($A116,'RevPAR Raw Data'!$B$6:$BE$43,'RevPAR Raw Data'!W$1,FALSE))/100</f>
        <v>-5.5266224665398104E-3</v>
      </c>
      <c r="AB117" s="128">
        <f>(VLOOKUP($A116,'RevPAR Raw Data'!$B$6:$BE$43,'RevPAR Raw Data'!X$1,FALSE))/100</f>
        <v>-8.1004655959579411E-2</v>
      </c>
      <c r="AC117" s="128">
        <f>(VLOOKUP($A116,'RevPAR Raw Data'!$B$6:$BE$43,'RevPAR Raw Data'!Y$1,FALSE))/100</f>
        <v>-6.6614270030033798E-2</v>
      </c>
      <c r="AD117" s="129">
        <f>(VLOOKUP($A116,'RevPAR Raw Data'!$B$6:$BE$43,'RevPAR Raw Data'!AA$1,FALSE))/100</f>
        <v>-0.25083573264464798</v>
      </c>
      <c r="AE117" s="129">
        <f>(VLOOKUP($A116,'RevPAR Raw Data'!$B$6:$BE$43,'RevPAR Raw Data'!AB$1,FALSE))/100</f>
        <v>5.6586646322706595E-2</v>
      </c>
      <c r="AF117" s="128">
        <f>(VLOOKUP($A116,'RevPAR Raw Data'!$B$6:$BE$43,'RevPAR Raw Data'!AC$1,FALSE))/100</f>
        <v>-0.11819728239669301</v>
      </c>
      <c r="AG117" s="130">
        <f>(VLOOKUP($A116,'RevPAR Raw Data'!$B$6:$BE$43,'RevPAR Raw Data'!AE$1,FALSE))/100</f>
        <v>-9.0243412408831492E-2</v>
      </c>
    </row>
    <row r="118" spans="1:34" x14ac:dyDescent="0.25">
      <c r="A118" s="177"/>
      <c r="B118" s="155"/>
      <c r="C118" s="156"/>
      <c r="D118" s="156"/>
      <c r="E118" s="156"/>
      <c r="F118" s="156"/>
      <c r="G118" s="157"/>
      <c r="H118" s="137"/>
      <c r="I118" s="137"/>
      <c r="J118" s="157"/>
      <c r="K118" s="158"/>
      <c r="M118" s="159"/>
      <c r="N118" s="160"/>
      <c r="O118" s="160"/>
      <c r="P118" s="160"/>
      <c r="Q118" s="160"/>
      <c r="R118" s="161"/>
      <c r="S118" s="160"/>
      <c r="T118" s="160"/>
      <c r="U118" s="161"/>
      <c r="V118" s="162"/>
      <c r="X118" s="159"/>
      <c r="Y118" s="160"/>
      <c r="Z118" s="160"/>
      <c r="AA118" s="160"/>
      <c r="AB118" s="160"/>
      <c r="AC118" s="161"/>
      <c r="AD118" s="160"/>
      <c r="AE118" s="160"/>
      <c r="AF118" s="161"/>
      <c r="AG118" s="162"/>
    </row>
    <row r="119" spans="1:34" x14ac:dyDescent="0.25">
      <c r="A119" s="154" t="s">
        <v>51</v>
      </c>
      <c r="B119" s="155">
        <f>(VLOOKUP($A119,'Occupancy Raw Data'!$B$8:$BE$45,'Occupancy Raw Data'!G$3,FALSE))/100</f>
        <v>0.416003184713375</v>
      </c>
      <c r="C119" s="156">
        <f>(VLOOKUP($A119,'Occupancy Raw Data'!$B$8:$BE$45,'Occupancy Raw Data'!H$3,FALSE))/100</f>
        <v>0.313694267515923</v>
      </c>
      <c r="D119" s="156">
        <f>(VLOOKUP($A119,'Occupancy Raw Data'!$B$8:$BE$45,'Occupancy Raw Data'!I$3,FALSE))/100</f>
        <v>0.48407643312101895</v>
      </c>
      <c r="E119" s="156">
        <f>(VLOOKUP($A119,'Occupancy Raw Data'!$B$8:$BE$45,'Occupancy Raw Data'!J$3,FALSE))/100</f>
        <v>0.51293789808917101</v>
      </c>
      <c r="F119" s="156">
        <f>(VLOOKUP($A119,'Occupancy Raw Data'!$B$8:$BE$45,'Occupancy Raw Data'!K$3,FALSE))/100</f>
        <v>0.50019904458598707</v>
      </c>
      <c r="G119" s="157">
        <f>(VLOOKUP($A119,'Occupancy Raw Data'!$B$8:$BE$45,'Occupancy Raw Data'!L$3,FALSE))/100</f>
        <v>0.44538216560509497</v>
      </c>
      <c r="H119" s="137">
        <f>(VLOOKUP($A119,'Occupancy Raw Data'!$B$8:$BE$45,'Occupancy Raw Data'!N$3,FALSE))/100</f>
        <v>0.56867038216560506</v>
      </c>
      <c r="I119" s="137">
        <f>(VLOOKUP($A119,'Occupancy Raw Data'!$B$8:$BE$45,'Occupancy Raw Data'!O$3,FALSE))/100</f>
        <v>0.59016719745222901</v>
      </c>
      <c r="J119" s="157">
        <f>(VLOOKUP($A119,'Occupancy Raw Data'!$B$8:$BE$45,'Occupancy Raw Data'!P$3,FALSE))/100</f>
        <v>0.57941878980891703</v>
      </c>
      <c r="K119" s="158">
        <f>(VLOOKUP($A119,'Occupancy Raw Data'!$B$8:$BE$45,'Occupancy Raw Data'!R$3,FALSE))/100</f>
        <v>0.48367834394904397</v>
      </c>
      <c r="M119" s="159">
        <f>VLOOKUP($A119,'ADR Raw Data'!$B$6:$BE$43,'ADR Raw Data'!G$1,FALSE)</f>
        <v>95.358732057416205</v>
      </c>
      <c r="N119" s="160">
        <f>VLOOKUP($A119,'ADR Raw Data'!$B$6:$BE$43,'ADR Raw Data'!H$1,FALSE)</f>
        <v>90.289828680203001</v>
      </c>
      <c r="O119" s="160">
        <f>VLOOKUP($A119,'ADR Raw Data'!$B$6:$BE$43,'ADR Raw Data'!I$1,FALSE)</f>
        <v>97.277537006578896</v>
      </c>
      <c r="P119" s="160">
        <f>VLOOKUP($A119,'ADR Raw Data'!$B$6:$BE$43,'ADR Raw Data'!J$1,FALSE)</f>
        <v>97.626189367481501</v>
      </c>
      <c r="Q119" s="160">
        <f>VLOOKUP($A119,'ADR Raw Data'!$B$6:$BE$43,'ADR Raw Data'!K$1,FALSE)</f>
        <v>98.969824910465505</v>
      </c>
      <c r="R119" s="161">
        <f>VLOOKUP($A119,'ADR Raw Data'!$B$6:$BE$43,'ADR Raw Data'!L$1,FALSE)</f>
        <v>96.395186807293499</v>
      </c>
      <c r="S119" s="160">
        <f>VLOOKUP($A119,'ADR Raw Data'!$B$6:$BE$43,'ADR Raw Data'!N$1,FALSE)</f>
        <v>117.649198459922</v>
      </c>
      <c r="T119" s="160">
        <f>VLOOKUP($A119,'ADR Raw Data'!$B$6:$BE$43,'ADR Raw Data'!O$1,FALSE)</f>
        <v>114.05111973018499</v>
      </c>
      <c r="U119" s="161">
        <f>VLOOKUP($A119,'ADR Raw Data'!$B$6:$BE$43,'ADR Raw Data'!P$1,FALSE)</f>
        <v>115.816786327722</v>
      </c>
      <c r="V119" s="162">
        <f>VLOOKUP($A119,'ADR Raw Data'!$B$6:$BE$43,'ADR Raw Data'!R$1,FALSE)</f>
        <v>103.042603174603</v>
      </c>
      <c r="X119" s="159">
        <f>VLOOKUP($A119,'RevPAR Raw Data'!$B$6:$BE$43,'RevPAR Raw Data'!G$1,FALSE)</f>
        <v>39.669536226114602</v>
      </c>
      <c r="Y119" s="160">
        <f>VLOOKUP($A119,'RevPAR Raw Data'!$B$6:$BE$43,'RevPAR Raw Data'!H$1,FALSE)</f>
        <v>28.323401671974501</v>
      </c>
      <c r="Z119" s="160">
        <f>VLOOKUP($A119,'RevPAR Raw Data'!$B$6:$BE$43,'RevPAR Raw Data'!I$1,FALSE)</f>
        <v>47.089763136942601</v>
      </c>
      <c r="AA119" s="160">
        <f>VLOOKUP($A119,'RevPAR Raw Data'!$B$6:$BE$43,'RevPAR Raw Data'!J$1,FALSE)</f>
        <v>50.076172372611403</v>
      </c>
      <c r="AB119" s="160">
        <f>VLOOKUP($A119,'RevPAR Raw Data'!$B$6:$BE$43,'RevPAR Raw Data'!K$1,FALSE)</f>
        <v>49.504611863057299</v>
      </c>
      <c r="AC119" s="161">
        <f>VLOOKUP($A119,'RevPAR Raw Data'!$B$6:$BE$43,'RevPAR Raw Data'!L$1,FALSE)</f>
        <v>42.9326970541401</v>
      </c>
      <c r="AD119" s="160">
        <f>VLOOKUP($A119,'RevPAR Raw Data'!$B$6:$BE$43,'RevPAR Raw Data'!N$1,FALSE)</f>
        <v>66.903614649681501</v>
      </c>
      <c r="AE119" s="160">
        <f>VLOOKUP($A119,'RevPAR Raw Data'!$B$6:$BE$43,'RevPAR Raw Data'!O$1,FALSE)</f>
        <v>67.309229697452196</v>
      </c>
      <c r="AF119" s="161">
        <f>VLOOKUP($A119,'RevPAR Raw Data'!$B$6:$BE$43,'RevPAR Raw Data'!P$1,FALSE)</f>
        <v>67.106422173566799</v>
      </c>
      <c r="AG119" s="162">
        <f>VLOOKUP($A119,'RevPAR Raw Data'!$B$6:$BE$43,'RevPAR Raw Data'!R$1,FALSE)</f>
        <v>49.839475659690599</v>
      </c>
    </row>
    <row r="120" spans="1:34" x14ac:dyDescent="0.25">
      <c r="A120" s="139" t="s">
        <v>14</v>
      </c>
      <c r="B120" s="127">
        <f>(VLOOKUP($A119,'Occupancy Raw Data'!$B$8:$BE$51,'Occupancy Raw Data'!T$3,FALSE))/100</f>
        <v>3.3858688992040399E-2</v>
      </c>
      <c r="C120" s="128">
        <f>(VLOOKUP($A119,'Occupancy Raw Data'!$B$8:$BE$51,'Occupancy Raw Data'!U$3,FALSE))/100</f>
        <v>-0.13562703394155501</v>
      </c>
      <c r="D120" s="128">
        <f>(VLOOKUP($A119,'Occupancy Raw Data'!$B$8:$BE$51,'Occupancy Raw Data'!V$3,FALSE))/100</f>
        <v>-4.6963275163971294E-2</v>
      </c>
      <c r="E120" s="128">
        <f>(VLOOKUP($A119,'Occupancy Raw Data'!$B$8:$BE$51,'Occupancy Raw Data'!W$3,FALSE))/100</f>
        <v>-3.01609752658854E-2</v>
      </c>
      <c r="F120" s="128">
        <f>(VLOOKUP($A119,'Occupancy Raw Data'!$B$8:$BE$51,'Occupancy Raw Data'!X$3,FALSE))/100</f>
        <v>-4.1239905853279496E-2</v>
      </c>
      <c r="G120" s="128">
        <f>(VLOOKUP($A119,'Occupancy Raw Data'!$B$8:$BE$51,'Occupancy Raw Data'!Y$3,FALSE))/100</f>
        <v>-4.1706366683762902E-2</v>
      </c>
      <c r="H120" s="129">
        <f>(VLOOKUP($A119,'Occupancy Raw Data'!$B$8:$BE$51,'Occupancy Raw Data'!AA$3,FALSE))/100</f>
        <v>-4.6635535312109899E-2</v>
      </c>
      <c r="I120" s="129">
        <f>(VLOOKUP($A119,'Occupancy Raw Data'!$B$8:$BE$51,'Occupancy Raw Data'!AB$3,FALSE))/100</f>
        <v>2.2415923358523503E-2</v>
      </c>
      <c r="J120" s="128">
        <f>(VLOOKUP($A119,'Occupancy Raw Data'!$B$8:$BE$51,'Occupancy Raw Data'!AC$3,FALSE))/100</f>
        <v>-1.2676347867430599E-2</v>
      </c>
      <c r="K120" s="130">
        <f>(VLOOKUP($A119,'Occupancy Raw Data'!$B$8:$BE$51,'Occupancy Raw Data'!AE$3,FALSE))/100</f>
        <v>-3.1964392005669605E-2</v>
      </c>
      <c r="M120" s="127">
        <f>(VLOOKUP($A119,'ADR Raw Data'!$B$6:$BE$49,'ADR Raw Data'!T$1,FALSE))/100</f>
        <v>-7.5100542837717695E-3</v>
      </c>
      <c r="N120" s="128">
        <f>(VLOOKUP($A119,'ADR Raw Data'!$B$6:$BE$49,'ADR Raw Data'!U$1,FALSE))/100</f>
        <v>-3.4731453580688999E-2</v>
      </c>
      <c r="O120" s="128">
        <f>(VLOOKUP($A119,'ADR Raw Data'!$B$6:$BE$49,'ADR Raw Data'!V$1,FALSE))/100</f>
        <v>-8.525982837069979E-3</v>
      </c>
      <c r="P120" s="128">
        <f>(VLOOKUP($A119,'ADR Raw Data'!$B$6:$BE$49,'ADR Raw Data'!W$1,FALSE))/100</f>
        <v>-2.08553450572618E-2</v>
      </c>
      <c r="Q120" s="128">
        <f>(VLOOKUP($A119,'ADR Raw Data'!$B$6:$BE$49,'ADR Raw Data'!X$1,FALSE))/100</f>
        <v>8.8886029368042095E-3</v>
      </c>
      <c r="R120" s="128">
        <f>(VLOOKUP($A119,'ADR Raw Data'!$B$6:$BE$49,'ADR Raw Data'!Y$1,FALSE))/100</f>
        <v>-1.03766245024824E-2</v>
      </c>
      <c r="S120" s="129">
        <f>(VLOOKUP($A119,'ADR Raw Data'!$B$6:$BE$49,'ADR Raw Data'!AA$1,FALSE))/100</f>
        <v>1.8052497043313701E-2</v>
      </c>
      <c r="T120" s="129">
        <f>(VLOOKUP($A119,'ADR Raw Data'!$B$6:$BE$49,'ADR Raw Data'!AB$1,FALSE))/100</f>
        <v>1.3013108938431802E-2</v>
      </c>
      <c r="U120" s="128">
        <f>(VLOOKUP($A119,'ADR Raw Data'!$B$6:$BE$49,'ADR Raw Data'!AC$1,FALSE))/100</f>
        <v>1.50557907329976E-2</v>
      </c>
      <c r="V120" s="130">
        <f>(VLOOKUP($A119,'ADR Raw Data'!$B$6:$BE$49,'ADR Raw Data'!AE$1,FALSE))/100</f>
        <v>3.3770647075595896E-4</v>
      </c>
      <c r="X120" s="127">
        <f>(VLOOKUP($A119,'RevPAR Raw Data'!$B$6:$BE$43,'RevPAR Raw Data'!T$1,FALSE))/100</f>
        <v>2.6094354115961102E-2</v>
      </c>
      <c r="Y120" s="128">
        <f>(VLOOKUP($A119,'RevPAR Raw Data'!$B$6:$BE$43,'RevPAR Raw Data'!U$1,FALSE))/100</f>
        <v>-0.16564796348861599</v>
      </c>
      <c r="Z120" s="128">
        <f>(VLOOKUP($A119,'RevPAR Raw Data'!$B$6:$BE$43,'RevPAR Raw Data'!V$1,FALSE))/100</f>
        <v>-5.50888499230206E-2</v>
      </c>
      <c r="AA120" s="128">
        <f>(VLOOKUP($A119,'RevPAR Raw Data'!$B$6:$BE$43,'RevPAR Raw Data'!W$1,FALSE))/100</f>
        <v>-5.0387302776713695E-2</v>
      </c>
      <c r="AB120" s="128">
        <f>(VLOOKUP($A119,'RevPAR Raw Data'!$B$6:$BE$43,'RevPAR Raw Data'!X$1,FALSE))/100</f>
        <v>-3.2717868064756302E-2</v>
      </c>
      <c r="AC120" s="128">
        <f>(VLOOKUP($A119,'RevPAR Raw Data'!$B$6:$BE$43,'RevPAR Raw Data'!Y$1,FALSE))/100</f>
        <v>-5.1650219879805101E-2</v>
      </c>
      <c r="AD120" s="129">
        <f>(VLOOKUP($A119,'RevPAR Raw Data'!$B$6:$BE$43,'RevPAR Raw Data'!AA$1,FALSE))/100</f>
        <v>-2.94249261321314E-2</v>
      </c>
      <c r="AE120" s="129">
        <f>(VLOOKUP($A119,'RevPAR Raw Data'!$B$6:$BE$43,'RevPAR Raw Data'!AB$1,FALSE))/100</f>
        <v>3.5720733149575301E-2</v>
      </c>
      <c r="AF120" s="128">
        <f>(VLOOKUP($A119,'RevPAR Raw Data'!$B$6:$BE$43,'RevPAR Raw Data'!AC$1,FALSE))/100</f>
        <v>2.18859042481629E-3</v>
      </c>
      <c r="AG120" s="130">
        <f>(VLOOKUP($A119,'RevPAR Raw Data'!$B$6:$BE$43,'RevPAR Raw Data'!AE$1,FALSE))/100</f>
        <v>-3.1637480116927699E-2</v>
      </c>
    </row>
    <row r="121" spans="1:34" x14ac:dyDescent="0.25">
      <c r="A121" s="177"/>
      <c r="B121" s="155"/>
      <c r="C121" s="156"/>
      <c r="D121" s="156"/>
      <c r="E121" s="156"/>
      <c r="F121" s="156"/>
      <c r="G121" s="157"/>
      <c r="H121" s="137"/>
      <c r="I121" s="137"/>
      <c r="J121" s="157"/>
      <c r="K121" s="158"/>
      <c r="M121" s="159"/>
      <c r="N121" s="160"/>
      <c r="O121" s="160"/>
      <c r="P121" s="160"/>
      <c r="Q121" s="160"/>
      <c r="R121" s="161"/>
      <c r="S121" s="160"/>
      <c r="T121" s="160"/>
      <c r="U121" s="161"/>
      <c r="V121" s="162"/>
      <c r="X121" s="159"/>
      <c r="Y121" s="160"/>
      <c r="Z121" s="160"/>
      <c r="AA121" s="160"/>
      <c r="AB121" s="160"/>
      <c r="AC121" s="161"/>
      <c r="AD121" s="160"/>
      <c r="AE121" s="160"/>
      <c r="AF121" s="161"/>
      <c r="AG121" s="162"/>
    </row>
    <row r="122" spans="1:34" x14ac:dyDescent="0.25">
      <c r="A122" s="154" t="s">
        <v>48</v>
      </c>
      <c r="B122" s="155">
        <f>(VLOOKUP($A122,'Occupancy Raw Data'!$B$8:$BE$54,'Occupancy Raw Data'!G$3,FALSE))/100</f>
        <v>0.49143017701601499</v>
      </c>
      <c r="C122" s="156">
        <f>(VLOOKUP($A122,'Occupancy Raw Data'!$B$8:$BE$54,'Occupancy Raw Data'!H$3,FALSE))/100</f>
        <v>0.38746838999719002</v>
      </c>
      <c r="D122" s="156">
        <f>(VLOOKUP($A122,'Occupancy Raw Data'!$B$8:$BE$54,'Occupancy Raw Data'!I$3,FALSE))/100</f>
        <v>0.58190502950266898</v>
      </c>
      <c r="E122" s="156">
        <f>(VLOOKUP($A122,'Occupancy Raw Data'!$B$8:$BE$54,'Occupancy Raw Data'!J$3,FALSE))/100</f>
        <v>0.61084574318628804</v>
      </c>
      <c r="F122" s="156">
        <f>(VLOOKUP($A122,'Occupancy Raw Data'!$B$8:$BE$54,'Occupancy Raw Data'!K$3,FALSE))/100</f>
        <v>0.607193031750491</v>
      </c>
      <c r="G122" s="157">
        <f>(VLOOKUP($A122,'Occupancy Raw Data'!$B$8:$BE$54,'Occupancy Raw Data'!L$3,FALSE))/100</f>
        <v>0.53576847429053098</v>
      </c>
      <c r="H122" s="137">
        <f>(VLOOKUP($A122,'Occupancy Raw Data'!$B$8:$BE$54,'Occupancy Raw Data'!N$3,FALSE))/100</f>
        <v>0.57403765102556792</v>
      </c>
      <c r="I122" s="137">
        <f>(VLOOKUP($A122,'Occupancy Raw Data'!$B$8:$BE$54,'Occupancy Raw Data'!O$3,FALSE))/100</f>
        <v>0.61562236583309893</v>
      </c>
      <c r="J122" s="157">
        <f>(VLOOKUP($A122,'Occupancy Raw Data'!$B$8:$BE$54,'Occupancy Raw Data'!P$3,FALSE))/100</f>
        <v>0.59483000842933398</v>
      </c>
      <c r="K122" s="158">
        <f>(VLOOKUP($A122,'Occupancy Raw Data'!$B$8:$BE$54,'Occupancy Raw Data'!R$3,FALSE))/100</f>
        <v>0.55264319833018904</v>
      </c>
      <c r="M122" s="159">
        <f>VLOOKUP($A122,'ADR Raw Data'!$B$6:$BE$54,'ADR Raw Data'!G$1,FALSE)</f>
        <v>134.811057747284</v>
      </c>
      <c r="N122" s="160">
        <f>VLOOKUP($A122,'ADR Raw Data'!$B$6:$BE$54,'ADR Raw Data'!H$1,FALSE)</f>
        <v>116.296656997824</v>
      </c>
      <c r="O122" s="160">
        <f>VLOOKUP($A122,'ADR Raw Data'!$B$6:$BE$54,'ADR Raw Data'!I$1,FALSE)</f>
        <v>118.22959922742599</v>
      </c>
      <c r="P122" s="160">
        <f>VLOOKUP($A122,'ADR Raw Data'!$B$6:$BE$54,'ADR Raw Data'!J$1,FALSE)</f>
        <v>120.7225574977</v>
      </c>
      <c r="Q122" s="160">
        <f>VLOOKUP($A122,'ADR Raw Data'!$B$6:$BE$54,'ADR Raw Data'!K$1,FALSE)</f>
        <v>118.50150393336401</v>
      </c>
      <c r="R122" s="161">
        <f>VLOOKUP($A122,'ADR Raw Data'!$B$6:$BE$54,'ADR Raw Data'!L$1,FALSE)</f>
        <v>121.621955108034</v>
      </c>
      <c r="S122" s="160">
        <f>VLOOKUP($A122,'ADR Raw Data'!$B$6:$BE$54,'ADR Raw Data'!N$1,FALSE)</f>
        <v>141.40413607439999</v>
      </c>
      <c r="T122" s="160">
        <f>VLOOKUP($A122,'ADR Raw Data'!$B$6:$BE$54,'ADR Raw Data'!O$1,FALSE)</f>
        <v>139.81818347786299</v>
      </c>
      <c r="U122" s="161">
        <f>VLOOKUP($A122,'ADR Raw Data'!$B$6:$BE$54,'ADR Raw Data'!P$1,FALSE)</f>
        <v>140.583441190363</v>
      </c>
      <c r="V122" s="162">
        <f>VLOOKUP($A122,'ADR Raw Data'!$B$6:$BE$54,'ADR Raw Data'!R$1,FALSE)</f>
        <v>127.453080331202</v>
      </c>
      <c r="X122" s="159">
        <f>VLOOKUP($A122,'RevPAR Raw Data'!$B$6:$BE$54,'RevPAR Raw Data'!G$1,FALSE)</f>
        <v>66.250221972464104</v>
      </c>
      <c r="Y122" s="160">
        <f>VLOOKUP($A122,'RevPAR Raw Data'!$B$6:$BE$54,'RevPAR Raw Data'!H$1,FALSE)</f>
        <v>45.061278449002501</v>
      </c>
      <c r="Z122" s="160">
        <f>VLOOKUP($A122,'RevPAR Raw Data'!$B$6:$BE$54,'RevPAR Raw Data'!I$1,FALSE)</f>
        <v>68.798398426524301</v>
      </c>
      <c r="AA122" s="160">
        <f>VLOOKUP($A122,'RevPAR Raw Data'!$B$6:$BE$54,'RevPAR Raw Data'!J$1,FALSE)</f>
        <v>73.742860354032004</v>
      </c>
      <c r="AB122" s="160">
        <f>VLOOKUP($A122,'RevPAR Raw Data'!$B$6:$BE$54,'RevPAR Raw Data'!K$1,FALSE)</f>
        <v>71.9532874402922</v>
      </c>
      <c r="AC122" s="161">
        <f>VLOOKUP($A122,'RevPAR Raw Data'!$B$6:$BE$54,'RevPAR Raw Data'!L$1,FALSE)</f>
        <v>65.161209328463002</v>
      </c>
      <c r="AD122" s="160">
        <f>VLOOKUP($A122,'RevPAR Raw Data'!$B$6:$BE$54,'RevPAR Raw Data'!N$1,FALSE)</f>
        <v>81.1712981174487</v>
      </c>
      <c r="AE122" s="160">
        <f>VLOOKUP($A122,'RevPAR Raw Data'!$B$6:$BE$54,'RevPAR Raw Data'!O$1,FALSE)</f>
        <v>86.075200899128902</v>
      </c>
      <c r="AF122" s="161">
        <f>VLOOKUP($A122,'RevPAR Raw Data'!$B$6:$BE$54,'RevPAR Raw Data'!P$1,FALSE)</f>
        <v>83.623249508288794</v>
      </c>
      <c r="AG122" s="162">
        <f>VLOOKUP($A122,'RevPAR Raw Data'!$B$6:$BE$54,'RevPAR Raw Data'!R$1,FALSE)</f>
        <v>70.436077951270406</v>
      </c>
    </row>
    <row r="123" spans="1:34" x14ac:dyDescent="0.25">
      <c r="A123" s="139" t="s">
        <v>14</v>
      </c>
      <c r="B123" s="127">
        <f>(VLOOKUP($A122,'Occupancy Raw Data'!$B$8:$BE$54,'Occupancy Raw Data'!T$3,FALSE))/100</f>
        <v>-9.6051468412400698E-2</v>
      </c>
      <c r="C123" s="128">
        <f>(VLOOKUP($A122,'Occupancy Raw Data'!$B$8:$BE$54,'Occupancy Raw Data'!U$3,FALSE))/100</f>
        <v>-0.169031638753604</v>
      </c>
      <c r="D123" s="128">
        <f>(VLOOKUP($A122,'Occupancy Raw Data'!$B$8:$BE$54,'Occupancy Raw Data'!V$3,FALSE))/100</f>
        <v>-0.16134988806600098</v>
      </c>
      <c r="E123" s="128">
        <f>(VLOOKUP($A122,'Occupancy Raw Data'!$B$8:$BE$54,'Occupancy Raw Data'!W$3,FALSE))/100</f>
        <v>-0.16008710311885299</v>
      </c>
      <c r="F123" s="128">
        <f>(VLOOKUP($A122,'Occupancy Raw Data'!$B$8:$BE$54,'Occupancy Raw Data'!X$3,FALSE))/100</f>
        <v>-0.13909720380916102</v>
      </c>
      <c r="G123" s="128">
        <f>(VLOOKUP($A122,'Occupancy Raw Data'!$B$8:$BE$54,'Occupancy Raw Data'!Y$3,FALSE))/100</f>
        <v>-0.14587634533393601</v>
      </c>
      <c r="H123" s="129">
        <f>(VLOOKUP($A122,'Occupancy Raw Data'!$B$8:$BE$54,'Occupancy Raw Data'!AA$3,FALSE))/100</f>
        <v>-0.15993256532733902</v>
      </c>
      <c r="I123" s="129">
        <f>(VLOOKUP($A122,'Occupancy Raw Data'!$B$8:$BE$54,'Occupancy Raw Data'!AB$3,FALSE))/100</f>
        <v>-0.11467640723049501</v>
      </c>
      <c r="J123" s="128">
        <f>(VLOOKUP($A122,'Occupancy Raw Data'!$B$8:$BE$54,'Occupancy Raw Data'!AC$3,FALSE))/100</f>
        <v>-0.137106861134389</v>
      </c>
      <c r="K123" s="130">
        <f>(VLOOKUP($A122,'Occupancy Raw Data'!$B$8:$BE$54,'Occupancy Raw Data'!AE$3,FALSE))/100</f>
        <v>-0.14319855097205</v>
      </c>
      <c r="M123" s="127">
        <f>(VLOOKUP($A122,'ADR Raw Data'!$B$6:$BE$54,'ADR Raw Data'!T$1,FALSE))/100</f>
        <v>5.8736219461577199E-2</v>
      </c>
      <c r="N123" s="128">
        <f>(VLOOKUP($A122,'ADR Raw Data'!$B$6:$BE$54,'ADR Raw Data'!U$1,FALSE))/100</f>
        <v>-1.1692828408452401E-2</v>
      </c>
      <c r="O123" s="128">
        <f>(VLOOKUP($A122,'ADR Raw Data'!$B$6:$BE$54,'ADR Raw Data'!V$1,FALSE))/100</f>
        <v>-5.4040251933074594E-2</v>
      </c>
      <c r="P123" s="128">
        <f>(VLOOKUP($A122,'ADR Raw Data'!$B$6:$BE$54,'ADR Raw Data'!W$1,FALSE))/100</f>
        <v>-4.2486338840991698E-2</v>
      </c>
      <c r="Q123" s="128">
        <f>(VLOOKUP($A122,'ADR Raw Data'!$B$6:$BE$54,'ADR Raw Data'!X$1,FALSE))/100</f>
        <v>-3.8391056108798401E-2</v>
      </c>
      <c r="R123" s="128">
        <f>(VLOOKUP($A122,'ADR Raw Data'!$B$6:$BE$54,'ADR Raw Data'!Y$1,FALSE))/100</f>
        <v>-2.0473681220181401E-2</v>
      </c>
      <c r="S123" s="129">
        <f>(VLOOKUP($A122,'ADR Raw Data'!$B$6:$BE$54,'ADR Raw Data'!AA$1,FALSE))/100</f>
        <v>9.6686478940123499E-2</v>
      </c>
      <c r="T123" s="129">
        <f>(VLOOKUP($A122,'ADR Raw Data'!$B$6:$BE$54,'ADR Raw Data'!AB$1,FALSE))/100</f>
        <v>7.6472522550465299E-2</v>
      </c>
      <c r="U123" s="128">
        <f>(VLOOKUP($A122,'ADR Raw Data'!$B$6:$BE$54,'ADR Raw Data'!AC$1,FALSE))/100</f>
        <v>8.6293550486036305E-2</v>
      </c>
      <c r="V123" s="130">
        <f>(VLOOKUP($A122,'ADR Raw Data'!$B$6:$BE$54,'ADR Raw Data'!AE$1,FALSE))/100</f>
        <v>1.3401053482369E-2</v>
      </c>
      <c r="X123" s="127">
        <f>(VLOOKUP($A122,'RevPAR Raw Data'!$B$6:$BE$54,'RevPAR Raw Data'!T$1,FALSE))/100</f>
        <v>-4.2956949079100901E-2</v>
      </c>
      <c r="Y123" s="128">
        <f>(VLOOKUP($A122,'RevPAR Raw Data'!$B$6:$BE$54,'RevPAR Raw Data'!U$1,FALSE))/100</f>
        <v>-0.17874800921451101</v>
      </c>
      <c r="Z123" s="128">
        <f>(VLOOKUP($A122,'RevPAR Raw Data'!$B$6:$BE$54,'RevPAR Raw Data'!V$1,FALSE))/100</f>
        <v>-0.20667075139861499</v>
      </c>
      <c r="AA123" s="128">
        <f>(VLOOKUP($A122,'RevPAR Raw Data'!$B$6:$BE$54,'RevPAR Raw Data'!W$1,FALSE))/100</f>
        <v>-0.195771927052664</v>
      </c>
      <c r="AB123" s="128">
        <f>(VLOOKUP($A122,'RevPAR Raw Data'!$B$6:$BE$54,'RevPAR Raw Data'!X$1,FALSE))/100</f>
        <v>-0.17214817136194502</v>
      </c>
      <c r="AC123" s="128">
        <f>(VLOOKUP($A122,'RevPAR Raw Data'!$B$6:$BE$54,'RevPAR Raw Data'!Y$1,FALSE))/100</f>
        <v>-0.16336340076218503</v>
      </c>
      <c r="AD123" s="129">
        <f>(VLOOKUP($A122,'RevPAR Raw Data'!$B$6:$BE$54,'RevPAR Raw Data'!AA$1,FALSE))/100</f>
        <v>-7.8709402996577194E-2</v>
      </c>
      <c r="AE123" s="129">
        <f>(VLOOKUP($A122,'RevPAR Raw Data'!$B$6:$BE$54,'RevPAR Raw Data'!AB$1,FALSE))/100</f>
        <v>-4.6973478817970503E-2</v>
      </c>
      <c r="AF123" s="128">
        <f>(VLOOKUP($A122,'RevPAR Raw Data'!$B$6:$BE$54,'RevPAR Raw Data'!AC$1,FALSE))/100</f>
        <v>-6.2644748491635593E-2</v>
      </c>
      <c r="AG123" s="130">
        <f>(VLOOKUP($A122,'RevPAR Raw Data'!$B$6:$BE$54,'RevPAR Raw Data'!AE$1,FALSE))/100</f>
        <v>-0.13171650892985501</v>
      </c>
    </row>
    <row r="124" spans="1:34" x14ac:dyDescent="0.25">
      <c r="A124" s="167"/>
      <c r="B124" s="168"/>
      <c r="C124" s="169"/>
      <c r="D124" s="169"/>
      <c r="E124" s="169"/>
      <c r="F124" s="169"/>
      <c r="G124" s="170"/>
      <c r="H124" s="169"/>
      <c r="I124" s="169"/>
      <c r="J124" s="170"/>
      <c r="K124" s="171"/>
      <c r="M124" s="168"/>
      <c r="N124" s="169"/>
      <c r="O124" s="169"/>
      <c r="P124" s="169"/>
      <c r="Q124" s="169"/>
      <c r="R124" s="170"/>
      <c r="S124" s="169"/>
      <c r="T124" s="169"/>
      <c r="U124" s="170"/>
      <c r="V124" s="171"/>
      <c r="X124" s="168"/>
      <c r="Y124" s="169"/>
      <c r="Z124" s="169"/>
      <c r="AA124" s="169"/>
      <c r="AB124" s="169"/>
      <c r="AC124" s="170"/>
      <c r="AD124" s="169"/>
      <c r="AE124" s="169"/>
      <c r="AF124" s="170"/>
      <c r="AG124" s="171"/>
    </row>
    <row r="125" spans="1:34" x14ac:dyDescent="0.25">
      <c r="A125" s="154" t="s">
        <v>56</v>
      </c>
      <c r="B125" s="155">
        <f>(VLOOKUP($A125,'Occupancy Raw Data'!$B$8:$BE$45,'Occupancy Raw Data'!G$3,FALSE))/100</f>
        <v>0.50117257552765804</v>
      </c>
      <c r="C125" s="156">
        <f>(VLOOKUP($A125,'Occupancy Raw Data'!$B$8:$BE$45,'Occupancy Raw Data'!H$3,FALSE))/100</f>
        <v>0.40584908263208702</v>
      </c>
      <c r="D125" s="156">
        <f>(VLOOKUP($A125,'Occupancy Raw Data'!$B$8:$BE$45,'Occupancy Raw Data'!I$3,FALSE))/100</f>
        <v>0.54669609601324298</v>
      </c>
      <c r="E125" s="156">
        <f>(VLOOKUP($A125,'Occupancy Raw Data'!$B$8:$BE$45,'Occupancy Raw Data'!J$3,FALSE))/100</f>
        <v>0.57525175886329105</v>
      </c>
      <c r="F125" s="156">
        <f>(VLOOKUP($A125,'Occupancy Raw Data'!$B$8:$BE$45,'Occupancy Raw Data'!K$3,FALSE))/100</f>
        <v>0.62863843288729404</v>
      </c>
      <c r="G125" s="157">
        <f>(VLOOKUP($A125,'Occupancy Raw Data'!$B$8:$BE$45,'Occupancy Raw Data'!L$3,FALSE))/100</f>
        <v>0.53152158918471504</v>
      </c>
      <c r="H125" s="137">
        <f>(VLOOKUP($A125,'Occupancy Raw Data'!$B$8:$BE$45,'Occupancy Raw Data'!N$3,FALSE))/100</f>
        <v>0.68230100703545304</v>
      </c>
      <c r="I125" s="137">
        <f>(VLOOKUP($A125,'Occupancy Raw Data'!$B$8:$BE$45,'Occupancy Raw Data'!O$3,FALSE))/100</f>
        <v>0.74272313422541003</v>
      </c>
      <c r="J125" s="157">
        <f>(VLOOKUP($A125,'Occupancy Raw Data'!$B$8:$BE$45,'Occupancy Raw Data'!P$3,FALSE))/100</f>
        <v>0.71251207063043098</v>
      </c>
      <c r="K125" s="158">
        <f>(VLOOKUP($A125,'Occupancy Raw Data'!$B$8:$BE$45,'Occupancy Raw Data'!R$3,FALSE))/100</f>
        <v>0.58323315531206199</v>
      </c>
      <c r="M125" s="159">
        <f>VLOOKUP($A125,'ADR Raw Data'!$B$6:$BE$43,'ADR Raw Data'!G$1,FALSE)</f>
        <v>103.744943572804</v>
      </c>
      <c r="N125" s="160">
        <f>VLOOKUP($A125,'ADR Raw Data'!$B$6:$BE$43,'ADR Raw Data'!H$1,FALSE)</f>
        <v>99.060258327668194</v>
      </c>
      <c r="O125" s="160">
        <f>VLOOKUP($A125,'ADR Raw Data'!$B$6:$BE$43,'ADR Raw Data'!I$1,FALSE)</f>
        <v>105.73064345193001</v>
      </c>
      <c r="P125" s="160">
        <f>VLOOKUP($A125,'ADR Raw Data'!$B$6:$BE$43,'ADR Raw Data'!J$1,FALSE)</f>
        <v>107.956597122302</v>
      </c>
      <c r="Q125" s="160">
        <f>VLOOKUP($A125,'ADR Raw Data'!$B$6:$BE$43,'ADR Raw Data'!K$1,FALSE)</f>
        <v>106.858536317752</v>
      </c>
      <c r="R125" s="161">
        <f>VLOOKUP($A125,'ADR Raw Data'!$B$6:$BE$43,'ADR Raw Data'!L$1,FALSE)</f>
        <v>105.08614378406401</v>
      </c>
      <c r="S125" s="160">
        <f>VLOOKUP($A125,'ADR Raw Data'!$B$6:$BE$43,'ADR Raw Data'!N$1,FALSE)</f>
        <v>117.234668418924</v>
      </c>
      <c r="T125" s="160">
        <f>VLOOKUP($A125,'ADR Raw Data'!$B$6:$BE$43,'ADR Raw Data'!O$1,FALSE)</f>
        <v>125.17944836552699</v>
      </c>
      <c r="U125" s="161">
        <f>VLOOKUP($A125,'ADR Raw Data'!$B$6:$BE$43,'ADR Raw Data'!P$1,FALSE)</f>
        <v>121.375490803484</v>
      </c>
      <c r="V125" s="162">
        <f>VLOOKUP($A125,'ADR Raw Data'!$B$6:$BE$43,'ADR Raw Data'!R$1,FALSE)</f>
        <v>110.77186619361299</v>
      </c>
      <c r="W125" s="142"/>
      <c r="X125" s="159">
        <f>VLOOKUP($A125,'RevPAR Raw Data'!$B$6:$BE$43,'RevPAR Raw Data'!G$1,FALSE)</f>
        <v>51.994120568354198</v>
      </c>
      <c r="Y125" s="160">
        <f>VLOOKUP($A125,'RevPAR Raw Data'!$B$6:$BE$43,'RevPAR Raw Data'!H$1,FALSE)</f>
        <v>40.203514967581697</v>
      </c>
      <c r="Z125" s="160">
        <f>VLOOKUP($A125,'RevPAR Raw Data'!$B$6:$BE$43,'RevPAR Raw Data'!I$1,FALSE)</f>
        <v>57.802530004138497</v>
      </c>
      <c r="AA125" s="160">
        <f>VLOOKUP($A125,'RevPAR Raw Data'!$B$6:$BE$43,'RevPAR Raw Data'!J$1,FALSE)</f>
        <v>62.102222375499998</v>
      </c>
      <c r="AB125" s="160">
        <f>VLOOKUP($A125,'RevPAR Raw Data'!$B$6:$BE$43,'RevPAR Raw Data'!K$1,FALSE)</f>
        <v>67.175382811422196</v>
      </c>
      <c r="AC125" s="161">
        <f>VLOOKUP($A125,'RevPAR Raw Data'!$B$6:$BE$43,'RevPAR Raw Data'!L$1,FALSE)</f>
        <v>55.855554145399303</v>
      </c>
      <c r="AD125" s="160">
        <f>VLOOKUP($A125,'RevPAR Raw Data'!$B$6:$BE$43,'RevPAR Raw Data'!N$1,FALSE)</f>
        <v>79.989332321699493</v>
      </c>
      <c r="AE125" s="160">
        <f>VLOOKUP($A125,'RevPAR Raw Data'!$B$6:$BE$43,'RevPAR Raw Data'!O$1,FALSE)</f>
        <v>92.973672230652497</v>
      </c>
      <c r="AF125" s="161">
        <f>VLOOKUP($A125,'RevPAR Raw Data'!$B$6:$BE$43,'RevPAR Raw Data'!P$1,FALSE)</f>
        <v>86.481502276176002</v>
      </c>
      <c r="AG125" s="162">
        <f>VLOOKUP($A125,'RevPAR Raw Data'!$B$6:$BE$43,'RevPAR Raw Data'!R$1,FALSE)</f>
        <v>64.605825039906904</v>
      </c>
    </row>
    <row r="126" spans="1:34" x14ac:dyDescent="0.25">
      <c r="A126" s="139" t="s">
        <v>14</v>
      </c>
      <c r="B126" s="127">
        <f>(VLOOKUP($A125,'Occupancy Raw Data'!$B$8:$BE$51,'Occupancy Raw Data'!T$3,FALSE))/100</f>
        <v>8.7032164785241603E-2</v>
      </c>
      <c r="C126" s="128">
        <f>(VLOOKUP($A125,'Occupancy Raw Data'!$B$8:$BE$51,'Occupancy Raw Data'!U$3,FALSE))/100</f>
        <v>8.1942500905040905E-2</v>
      </c>
      <c r="D126" s="128">
        <f>(VLOOKUP($A125,'Occupancy Raw Data'!$B$8:$BE$51,'Occupancy Raw Data'!V$3,FALSE))/100</f>
        <v>9.9088002705503397E-3</v>
      </c>
      <c r="E126" s="128">
        <f>(VLOOKUP($A125,'Occupancy Raw Data'!$B$8:$BE$51,'Occupancy Raw Data'!W$3,FALSE))/100</f>
        <v>-2.1460968610394898E-2</v>
      </c>
      <c r="F126" s="128">
        <f>(VLOOKUP($A125,'Occupancy Raw Data'!$B$8:$BE$51,'Occupancy Raw Data'!X$3,FALSE))/100</f>
        <v>4.4263299481339703E-2</v>
      </c>
      <c r="G126" s="128">
        <f>(VLOOKUP($A125,'Occupancy Raw Data'!$B$8:$BE$51,'Occupancy Raw Data'!Y$3,FALSE))/100</f>
        <v>3.5155839951469099E-2</v>
      </c>
      <c r="H126" s="129">
        <f>(VLOOKUP($A125,'Occupancy Raw Data'!$B$8:$BE$51,'Occupancy Raw Data'!AA$3,FALSE))/100</f>
        <v>4.6796663622367202E-2</v>
      </c>
      <c r="I126" s="129">
        <f>(VLOOKUP($A125,'Occupancy Raw Data'!$B$8:$BE$51,'Occupancy Raw Data'!AB$3,FALSE))/100</f>
        <v>7.9886684133184199E-2</v>
      </c>
      <c r="J126" s="128">
        <f>(VLOOKUP($A125,'Occupancy Raw Data'!$B$8:$BE$51,'Occupancy Raw Data'!AC$3,FALSE))/100</f>
        <v>6.3786057061106294E-2</v>
      </c>
      <c r="K126" s="130">
        <f>(VLOOKUP($A125,'Occupancy Raw Data'!$B$8:$BE$51,'Occupancy Raw Data'!AE$3,FALSE))/100</f>
        <v>4.4972350194175198E-2</v>
      </c>
      <c r="M126" s="127">
        <f>(VLOOKUP($A125,'ADR Raw Data'!$B$6:$BE$49,'ADR Raw Data'!T$1,FALSE))/100</f>
        <v>9.0698896405605994E-2</v>
      </c>
      <c r="N126" s="128">
        <f>(VLOOKUP($A125,'ADR Raw Data'!$B$6:$BE$49,'ADR Raw Data'!U$1,FALSE))/100</f>
        <v>0.10753874522019799</v>
      </c>
      <c r="O126" s="128">
        <f>(VLOOKUP($A125,'ADR Raw Data'!$B$6:$BE$49,'ADR Raw Data'!V$1,FALSE))/100</f>
        <v>5.2370294686924307E-2</v>
      </c>
      <c r="P126" s="128">
        <f>(VLOOKUP($A125,'ADR Raw Data'!$B$6:$BE$49,'ADR Raw Data'!W$1,FALSE))/100</f>
        <v>7.0624308701855099E-2</v>
      </c>
      <c r="Q126" s="128">
        <f>(VLOOKUP($A125,'ADR Raw Data'!$B$6:$BE$49,'ADR Raw Data'!X$1,FALSE))/100</f>
        <v>8.0868287396011998E-2</v>
      </c>
      <c r="R126" s="128">
        <f>(VLOOKUP($A125,'ADR Raw Data'!$B$6:$BE$49,'ADR Raw Data'!Y$1,FALSE))/100</f>
        <v>7.6654891753636503E-2</v>
      </c>
      <c r="S126" s="129">
        <f>(VLOOKUP($A125,'ADR Raw Data'!$B$6:$BE$49,'ADR Raw Data'!AA$1,FALSE))/100</f>
        <v>3.0318790093474803E-2</v>
      </c>
      <c r="T126" s="129">
        <f>(VLOOKUP($A125,'ADR Raw Data'!$B$6:$BE$49,'ADR Raw Data'!AB$1,FALSE))/100</f>
        <v>8.4414943377927293E-2</v>
      </c>
      <c r="U126" s="128">
        <f>(VLOOKUP($A125,'ADR Raw Data'!$B$6:$BE$49,'ADR Raw Data'!AC$1,FALSE))/100</f>
        <v>5.8826467433771103E-2</v>
      </c>
      <c r="V126" s="130">
        <f>(VLOOKUP($A125,'ADR Raw Data'!$B$6:$BE$49,'ADR Raw Data'!AE$1,FALSE))/100</f>
        <v>7.0852874819796602E-2</v>
      </c>
      <c r="X126" s="127">
        <f>(VLOOKUP($A125,'RevPAR Raw Data'!$B$6:$BE$43,'RevPAR Raw Data'!T$1,FALSE))/100</f>
        <v>0.18562478248865902</v>
      </c>
      <c r="Y126" s="128">
        <f>(VLOOKUP($A125,'RevPAR Raw Data'!$B$6:$BE$43,'RevPAR Raw Data'!U$1,FALSE))/100</f>
        <v>0.198293239852772</v>
      </c>
      <c r="Z126" s="128">
        <f>(VLOOKUP($A125,'RevPAR Raw Data'!$B$6:$BE$43,'RevPAR Raw Data'!V$1,FALSE))/100</f>
        <v>6.2798021747637198E-2</v>
      </c>
      <c r="AA126" s="128">
        <f>(VLOOKUP($A125,'RevPAR Raw Data'!$B$6:$BE$43,'RevPAR Raw Data'!W$1,FALSE))/100</f>
        <v>4.7647674019278802E-2</v>
      </c>
      <c r="AB126" s="128">
        <f>(VLOOKUP($A125,'RevPAR Raw Data'!$B$6:$BE$43,'RevPAR Raw Data'!X$1,FALSE))/100</f>
        <v>0.12871108410090401</v>
      </c>
      <c r="AC126" s="128">
        <f>(VLOOKUP($A125,'RevPAR Raw Data'!$B$6:$BE$43,'RevPAR Raw Data'!Y$1,FALSE))/100</f>
        <v>0.114505598811093</v>
      </c>
      <c r="AD126" s="129">
        <f>(VLOOKUP($A125,'RevPAR Raw Data'!$B$6:$BE$43,'RevPAR Raw Data'!AA$1,FALSE))/100</f>
        <v>7.8534271937283504E-2</v>
      </c>
      <c r="AE126" s="129">
        <f>(VLOOKUP($A125,'RevPAR Raw Data'!$B$6:$BE$43,'RevPAR Raw Data'!AB$1,FALSE))/100</f>
        <v>0.17104525742886398</v>
      </c>
      <c r="AF126" s="128">
        <f>(VLOOKUP($A125,'RevPAR Raw Data'!$B$6:$BE$43,'RevPAR Raw Data'!AC$1,FALSE))/100</f>
        <v>0.12636483290331099</v>
      </c>
      <c r="AG126" s="130">
        <f>(VLOOKUP($A125,'RevPAR Raw Data'!$B$6:$BE$43,'RevPAR Raw Data'!AE$1,FALSE))/100</f>
        <v>0.119011645312631</v>
      </c>
    </row>
    <row r="127" spans="1:34" x14ac:dyDescent="0.25">
      <c r="A127" s="167"/>
      <c r="B127" s="168"/>
      <c r="C127" s="169"/>
      <c r="D127" s="169"/>
      <c r="E127" s="169"/>
      <c r="F127" s="169"/>
      <c r="G127" s="170"/>
      <c r="H127" s="169"/>
      <c r="I127" s="169"/>
      <c r="J127" s="170"/>
      <c r="K127" s="171"/>
      <c r="M127" s="168"/>
      <c r="N127" s="169"/>
      <c r="O127" s="169"/>
      <c r="P127" s="169"/>
      <c r="Q127" s="169"/>
      <c r="R127" s="170"/>
      <c r="S127" s="169"/>
      <c r="T127" s="169"/>
      <c r="U127" s="170"/>
      <c r="V127" s="171"/>
      <c r="X127" s="168"/>
      <c r="Y127" s="169"/>
      <c r="Z127" s="169"/>
      <c r="AA127" s="169"/>
      <c r="AB127" s="169"/>
      <c r="AC127" s="170"/>
      <c r="AD127" s="169"/>
      <c r="AE127" s="169"/>
      <c r="AF127" s="170"/>
      <c r="AG127" s="171"/>
    </row>
    <row r="128" spans="1:34" x14ac:dyDescent="0.25">
      <c r="A128" s="172" t="s">
        <v>57</v>
      </c>
      <c r="B128" s="155">
        <f>(VLOOKUP($A128,'Occupancy Raw Data'!$B$8:$BE$45,'Occupancy Raw Data'!G$3,FALSE))/100</f>
        <v>0.7056720789009</v>
      </c>
      <c r="C128" s="156">
        <f>(VLOOKUP($A128,'Occupancy Raw Data'!$B$8:$BE$45,'Occupancy Raw Data'!H$3,FALSE))/100</f>
        <v>0.402342908824669</v>
      </c>
      <c r="D128" s="156">
        <f>(VLOOKUP($A128,'Occupancy Raw Data'!$B$8:$BE$45,'Occupancy Raw Data'!I$3,FALSE))/100</f>
        <v>0.56324561781299698</v>
      </c>
      <c r="E128" s="156">
        <f>(VLOOKUP($A128,'Occupancy Raw Data'!$B$8:$BE$45,'Occupancy Raw Data'!J$3,FALSE))/100</f>
        <v>0.61053447607562705</v>
      </c>
      <c r="F128" s="156">
        <f>(VLOOKUP($A128,'Occupancy Raw Data'!$B$8:$BE$45,'Occupancy Raw Data'!K$3,FALSE))/100</f>
        <v>0.582238683836513</v>
      </c>
      <c r="G128" s="157">
        <f>(VLOOKUP($A128,'Occupancy Raw Data'!$B$8:$BE$45,'Occupancy Raw Data'!L$3,FALSE))/100</f>
        <v>0.57280675309014095</v>
      </c>
      <c r="H128" s="137">
        <f>(VLOOKUP($A128,'Occupancy Raw Data'!$B$8:$BE$45,'Occupancy Raw Data'!N$3,FALSE))/100</f>
        <v>0.65463628924587591</v>
      </c>
      <c r="I128" s="137">
        <f>(VLOOKUP($A128,'Occupancy Raw Data'!$B$8:$BE$45,'Occupancy Raw Data'!O$3,FALSE))/100</f>
        <v>0.69128730780826009</v>
      </c>
      <c r="J128" s="157">
        <f>(VLOOKUP($A128,'Occupancy Raw Data'!$B$8:$BE$45,'Occupancy Raw Data'!P$3,FALSE))/100</f>
        <v>0.67296179852706794</v>
      </c>
      <c r="K128" s="158">
        <f>(VLOOKUP($A128,'Occupancy Raw Data'!$B$8:$BE$45,'Occupancy Raw Data'!R$3,FALSE))/100</f>
        <v>0.60142248035783508</v>
      </c>
      <c r="M128" s="159">
        <f>VLOOKUP($A128,'ADR Raw Data'!$B$6:$BE$43,'ADR Raw Data'!G$1,FALSE)</f>
        <v>123.821935251754</v>
      </c>
      <c r="N128" s="160">
        <f>VLOOKUP($A128,'ADR Raw Data'!$B$6:$BE$43,'ADR Raw Data'!H$1,FALSE)</f>
        <v>93.718684649967798</v>
      </c>
      <c r="O128" s="160">
        <f>VLOOKUP($A128,'ADR Raw Data'!$B$6:$BE$43,'ADR Raw Data'!I$1,FALSE)</f>
        <v>105.86773301728</v>
      </c>
      <c r="P128" s="160">
        <f>VLOOKUP($A128,'ADR Raw Data'!$B$6:$BE$43,'ADR Raw Data'!J$1,FALSE)</f>
        <v>107.321877976862</v>
      </c>
      <c r="Q128" s="160">
        <f>VLOOKUP($A128,'ADR Raw Data'!$B$6:$BE$43,'ADR Raw Data'!K$1,FALSE)</f>
        <v>105.17644324284301</v>
      </c>
      <c r="R128" s="161">
        <f>VLOOKUP($A128,'ADR Raw Data'!$B$6:$BE$43,'ADR Raw Data'!L$1,FALSE)</f>
        <v>108.754223336842</v>
      </c>
      <c r="S128" s="160">
        <f>VLOOKUP($A128,'ADR Raw Data'!$B$6:$BE$43,'ADR Raw Data'!N$1,FALSE)</f>
        <v>117.364642026315</v>
      </c>
      <c r="T128" s="160">
        <f>VLOOKUP($A128,'ADR Raw Data'!$B$6:$BE$43,'ADR Raw Data'!O$1,FALSE)</f>
        <v>119.27268193258899</v>
      </c>
      <c r="U128" s="161">
        <f>VLOOKUP($A128,'ADR Raw Data'!$B$6:$BE$43,'ADR Raw Data'!P$1,FALSE)</f>
        <v>118.344641019487</v>
      </c>
      <c r="V128" s="162">
        <f>VLOOKUP($A128,'ADR Raw Data'!$B$6:$BE$43,'ADR Raw Data'!R$1,FALSE)</f>
        <v>111.82028038996999</v>
      </c>
      <c r="X128" s="159">
        <f>VLOOKUP($A128,'RevPAR Raw Data'!$B$6:$BE$43,'RevPAR Raw Data'!G$1,FALSE)</f>
        <v>87.377682462638305</v>
      </c>
      <c r="Y128" s="160">
        <f>VLOOKUP($A128,'RevPAR Raw Data'!$B$6:$BE$43,'RevPAR Raw Data'!H$1,FALSE)</f>
        <v>37.7070481932899</v>
      </c>
      <c r="Z128" s="160">
        <f>VLOOKUP($A128,'RevPAR Raw Data'!$B$6:$BE$43,'RevPAR Raw Data'!I$1,FALSE)</f>
        <v>59.629536689779897</v>
      </c>
      <c r="AA128" s="160">
        <f>VLOOKUP($A128,'RevPAR Raw Data'!$B$6:$BE$43,'RevPAR Raw Data'!J$1,FALSE)</f>
        <v>65.523706542056004</v>
      </c>
      <c r="AB128" s="160">
        <f>VLOOKUP($A128,'RevPAR Raw Data'!$B$6:$BE$43,'RevPAR Raw Data'!K$1,FALSE)</f>
        <v>61.237793884318798</v>
      </c>
      <c r="AC128" s="161">
        <f>VLOOKUP($A128,'RevPAR Raw Data'!$B$6:$BE$43,'RevPAR Raw Data'!L$1,FALSE)</f>
        <v>62.295153554416601</v>
      </c>
      <c r="AD128" s="160">
        <f>VLOOKUP($A128,'RevPAR Raw Data'!$B$6:$BE$43,'RevPAR Raw Data'!N$1,FALSE)</f>
        <v>76.831153744777893</v>
      </c>
      <c r="AE128" s="160">
        <f>VLOOKUP($A128,'RevPAR Raw Data'!$B$6:$BE$43,'RevPAR Raw Data'!O$1,FALSE)</f>
        <v>82.451691188251004</v>
      </c>
      <c r="AF128" s="161">
        <f>VLOOKUP($A128,'RevPAR Raw Data'!$B$6:$BE$43,'RevPAR Raw Data'!P$1,FALSE)</f>
        <v>79.641422466514399</v>
      </c>
      <c r="AG128" s="162">
        <f>VLOOKUP($A128,'RevPAR Raw Data'!$B$6:$BE$43,'RevPAR Raw Data'!R$1,FALSE)</f>
        <v>67.251230386444504</v>
      </c>
      <c r="AH128" s="142"/>
    </row>
    <row r="129" spans="1:34" x14ac:dyDescent="0.25">
      <c r="A129" s="139" t="s">
        <v>14</v>
      </c>
      <c r="B129" s="127">
        <f>(VLOOKUP($A128,'Occupancy Raw Data'!$B$8:$BE$51,'Occupancy Raw Data'!T$3,FALSE))/100</f>
        <v>2.92175831640049E-3</v>
      </c>
      <c r="C129" s="128">
        <f>(VLOOKUP($A128,'Occupancy Raw Data'!$B$8:$BE$51,'Occupancy Raw Data'!U$3,FALSE))/100</f>
        <v>4.3211047892508896E-2</v>
      </c>
      <c r="D129" s="128">
        <f>(VLOOKUP($A128,'Occupancy Raw Data'!$B$8:$BE$51,'Occupancy Raw Data'!V$3,FALSE))/100</f>
        <v>4.8248412960883204E-2</v>
      </c>
      <c r="E129" s="128">
        <f>(VLOOKUP($A128,'Occupancy Raw Data'!$B$8:$BE$51,'Occupancy Raw Data'!W$3,FALSE))/100</f>
        <v>3.8398812740656298E-2</v>
      </c>
      <c r="F129" s="128">
        <f>(VLOOKUP($A128,'Occupancy Raw Data'!$B$8:$BE$51,'Occupancy Raw Data'!X$3,FALSE))/100</f>
        <v>-2.7335212643027396E-2</v>
      </c>
      <c r="G129" s="128">
        <f>(VLOOKUP($A128,'Occupancy Raw Data'!$B$8:$BE$51,'Occupancy Raw Data'!Y$3,FALSE))/100</f>
        <v>1.8079284585783797E-2</v>
      </c>
      <c r="H129" s="129">
        <f>(VLOOKUP($A128,'Occupancy Raw Data'!$B$8:$BE$51,'Occupancy Raw Data'!AA$3,FALSE))/100</f>
        <v>1.4998152101015301E-2</v>
      </c>
      <c r="I129" s="129">
        <f>(VLOOKUP($A128,'Occupancy Raw Data'!$B$8:$BE$51,'Occupancy Raw Data'!AB$3,FALSE))/100</f>
        <v>-7.4985625272755993E-3</v>
      </c>
      <c r="J129" s="128">
        <f>(VLOOKUP($A128,'Occupancy Raw Data'!$B$8:$BE$51,'Occupancy Raw Data'!AC$3,FALSE))/100</f>
        <v>3.2344808609331499E-3</v>
      </c>
      <c r="K129" s="130">
        <f>(VLOOKUP($A128,'Occupancy Raw Data'!$B$8:$BE$51,'Occupancy Raw Data'!AE$3,FALSE))/100</f>
        <v>1.3204513885326098E-2</v>
      </c>
      <c r="M129" s="127">
        <f>(VLOOKUP($A128,'ADR Raw Data'!$B$6:$BE$49,'ADR Raw Data'!T$1,FALSE))/100</f>
        <v>-4.5893880624796801E-3</v>
      </c>
      <c r="N129" s="128">
        <f>(VLOOKUP($A128,'ADR Raw Data'!$B$6:$BE$49,'ADR Raw Data'!U$1,FALSE))/100</f>
        <v>-2.21966014278334E-2</v>
      </c>
      <c r="O129" s="128">
        <f>(VLOOKUP($A128,'ADR Raw Data'!$B$6:$BE$49,'ADR Raw Data'!V$1,FALSE))/100</f>
        <v>1.1876014338959301E-2</v>
      </c>
      <c r="P129" s="128">
        <f>(VLOOKUP($A128,'ADR Raw Data'!$B$6:$BE$49,'ADR Raw Data'!W$1,FALSE))/100</f>
        <v>-5.0088574721922395E-4</v>
      </c>
      <c r="Q129" s="128">
        <f>(VLOOKUP($A128,'ADR Raw Data'!$B$6:$BE$49,'ADR Raw Data'!X$1,FALSE))/100</f>
        <v>-1.0095538159015699E-2</v>
      </c>
      <c r="R129" s="128">
        <f>(VLOOKUP($A128,'ADR Raw Data'!$B$6:$BE$49,'ADR Raw Data'!Y$1,FALSE))/100</f>
        <v>-4.8675799257946097E-3</v>
      </c>
      <c r="S129" s="129">
        <f>(VLOOKUP($A128,'ADR Raw Data'!$B$6:$BE$49,'ADR Raw Data'!AA$1,FALSE))/100</f>
        <v>8.1724039595094493E-3</v>
      </c>
      <c r="T129" s="129">
        <f>(VLOOKUP($A128,'ADR Raw Data'!$B$6:$BE$49,'ADR Raw Data'!AB$1,FALSE))/100</f>
        <v>3.5681885013346599E-3</v>
      </c>
      <c r="U129" s="128">
        <f>(VLOOKUP($A128,'ADR Raw Data'!$B$6:$BE$49,'ADR Raw Data'!AC$1,FALSE))/100</f>
        <v>5.64490174049992E-3</v>
      </c>
      <c r="V129" s="130">
        <f>(VLOOKUP($A128,'ADR Raw Data'!$B$6:$BE$49,'ADR Raw Data'!AE$1,FALSE))/100</f>
        <v>-1.6103962656089299E-3</v>
      </c>
      <c r="X129" s="127">
        <f>(VLOOKUP($A128,'RevPAR Raw Data'!$B$6:$BE$43,'RevPAR Raw Data'!T$1,FALSE))/100</f>
        <v>-1.68103882881793E-3</v>
      </c>
      <c r="Y129" s="128">
        <f>(VLOOKUP($A128,'RevPAR Raw Data'!$B$6:$BE$43,'RevPAR Raw Data'!U$1,FALSE))/100</f>
        <v>2.0055308057326502E-2</v>
      </c>
      <c r="Z129" s="128">
        <f>(VLOOKUP($A128,'RevPAR Raw Data'!$B$6:$BE$43,'RevPAR Raw Data'!V$1,FALSE))/100</f>
        <v>6.0697426143998097E-2</v>
      </c>
      <c r="AA129" s="128">
        <f>(VLOOKUP($A128,'RevPAR Raw Data'!$B$6:$BE$43,'RevPAR Raw Data'!W$1,FALSE))/100</f>
        <v>3.7878693575425101E-2</v>
      </c>
      <c r="AB129" s="128">
        <f>(VLOOKUP($A128,'RevPAR Raw Data'!$B$6:$BE$43,'RevPAR Raw Data'!X$1,FALSE))/100</f>
        <v>-3.71547871197207E-2</v>
      </c>
      <c r="AC129" s="128">
        <f>(VLOOKUP($A128,'RevPAR Raw Data'!$B$6:$BE$43,'RevPAR Raw Data'!Y$1,FALSE))/100</f>
        <v>1.31237022972667E-2</v>
      </c>
      <c r="AD129" s="129">
        <f>(VLOOKUP($A128,'RevPAR Raw Data'!$B$6:$BE$43,'RevPAR Raw Data'!AA$1,FALSE))/100</f>
        <v>2.3293127018140399E-2</v>
      </c>
      <c r="AE129" s="129">
        <f>(VLOOKUP($A128,'RevPAR Raw Data'!$B$6:$BE$43,'RevPAR Raw Data'!AB$1,FALSE))/100</f>
        <v>-3.9571303105272997E-3</v>
      </c>
      <c r="AF129" s="128">
        <f>(VLOOKUP($A128,'RevPAR Raw Data'!$B$6:$BE$43,'RevPAR Raw Data'!AC$1,FALSE))/100</f>
        <v>8.8976409280745704E-3</v>
      </c>
      <c r="AG129" s="130">
        <f>(VLOOKUP($A128,'RevPAR Raw Data'!$B$6:$BE$43,'RevPAR Raw Data'!AE$1,FALSE))/100</f>
        <v>1.1572853119866999E-2</v>
      </c>
      <c r="AH129" s="142"/>
    </row>
    <row r="130" spans="1:34" x14ac:dyDescent="0.25">
      <c r="A130" s="177"/>
      <c r="B130" s="155"/>
      <c r="C130" s="156"/>
      <c r="D130" s="156"/>
      <c r="E130" s="156"/>
      <c r="F130" s="156"/>
      <c r="G130" s="157"/>
      <c r="H130" s="137"/>
      <c r="I130" s="137"/>
      <c r="J130" s="157"/>
      <c r="K130" s="158"/>
      <c r="M130" s="159"/>
      <c r="N130" s="160"/>
      <c r="O130" s="160"/>
      <c r="P130" s="160"/>
      <c r="Q130" s="160"/>
      <c r="R130" s="161"/>
      <c r="S130" s="160"/>
      <c r="T130" s="160"/>
      <c r="U130" s="161"/>
      <c r="V130" s="162"/>
      <c r="X130" s="159"/>
      <c r="Y130" s="160"/>
      <c r="Z130" s="160"/>
      <c r="AA130" s="160"/>
      <c r="AB130" s="160"/>
      <c r="AC130" s="161"/>
      <c r="AD130" s="160"/>
      <c r="AE130" s="160"/>
      <c r="AF130" s="161"/>
      <c r="AG130" s="162"/>
    </row>
    <row r="131" spans="1:34" x14ac:dyDescent="0.25">
      <c r="A131" s="154" t="s">
        <v>59</v>
      </c>
      <c r="B131" s="155">
        <f>(VLOOKUP($A131,'Occupancy Raw Data'!$B$8:$BE$45,'Occupancy Raw Data'!G$3,FALSE))/100</f>
        <v>0.74766355140186902</v>
      </c>
      <c r="C131" s="156">
        <f>(VLOOKUP($A131,'Occupancy Raw Data'!$B$8:$BE$45,'Occupancy Raw Data'!H$3,FALSE))/100</f>
        <v>0.32109479305740896</v>
      </c>
      <c r="D131" s="156">
        <f>(VLOOKUP($A131,'Occupancy Raw Data'!$B$8:$BE$45,'Occupancy Raw Data'!I$3,FALSE))/100</f>
        <v>0.53471295060080104</v>
      </c>
      <c r="E131" s="156">
        <f>(VLOOKUP($A131,'Occupancy Raw Data'!$B$8:$BE$45,'Occupancy Raw Data'!J$3,FALSE))/100</f>
        <v>0.63785046728971895</v>
      </c>
      <c r="F131" s="156">
        <f>(VLOOKUP($A131,'Occupancy Raw Data'!$B$8:$BE$45,'Occupancy Raw Data'!K$3,FALSE))/100</f>
        <v>0.53838451268357801</v>
      </c>
      <c r="G131" s="157">
        <f>(VLOOKUP($A131,'Occupancy Raw Data'!$B$8:$BE$45,'Occupancy Raw Data'!L$3,FALSE))/100</f>
        <v>0.55594125500667502</v>
      </c>
      <c r="H131" s="137">
        <f>(VLOOKUP($A131,'Occupancy Raw Data'!$B$8:$BE$45,'Occupancy Raw Data'!N$3,FALSE))/100</f>
        <v>0.618825100133511</v>
      </c>
      <c r="I131" s="137">
        <f>(VLOOKUP($A131,'Occupancy Raw Data'!$B$8:$BE$45,'Occupancy Raw Data'!O$3,FALSE))/100</f>
        <v>0.68157543391188202</v>
      </c>
      <c r="J131" s="157">
        <f>(VLOOKUP($A131,'Occupancy Raw Data'!$B$8:$BE$45,'Occupancy Raw Data'!P$3,FALSE))/100</f>
        <v>0.65020026702269607</v>
      </c>
      <c r="K131" s="158">
        <f>(VLOOKUP($A131,'Occupancy Raw Data'!$B$8:$BE$45,'Occupancy Raw Data'!R$3,FALSE))/100</f>
        <v>0.58287240129696694</v>
      </c>
      <c r="M131" s="159">
        <f>VLOOKUP($A131,'ADR Raw Data'!$B$6:$BE$43,'ADR Raw Data'!G$1,FALSE)</f>
        <v>179.12639732142799</v>
      </c>
      <c r="N131" s="160">
        <f>VLOOKUP($A131,'ADR Raw Data'!$B$6:$BE$43,'ADR Raw Data'!H$1,FALSE)</f>
        <v>146.572598752598</v>
      </c>
      <c r="O131" s="160">
        <f>VLOOKUP($A131,'ADR Raw Data'!$B$6:$BE$43,'ADR Raw Data'!I$1,FALSE)</f>
        <v>169.96644818976199</v>
      </c>
      <c r="P131" s="160">
        <f>VLOOKUP($A131,'ADR Raw Data'!$B$6:$BE$43,'ADR Raw Data'!J$1,FALSE)</f>
        <v>168.158785975928</v>
      </c>
      <c r="Q131" s="160">
        <f>VLOOKUP($A131,'ADR Raw Data'!$B$6:$BE$43,'ADR Raw Data'!K$1,FALSE)</f>
        <v>167.35005579665199</v>
      </c>
      <c r="R131" s="161">
        <f>VLOOKUP($A131,'ADR Raw Data'!$B$6:$BE$43,'ADR Raw Data'!L$1,FALSE)</f>
        <v>168.80635206532099</v>
      </c>
      <c r="S131" s="160">
        <f>VLOOKUP($A131,'ADR Raw Data'!$B$6:$BE$43,'ADR Raw Data'!N$1,FALSE)</f>
        <v>186.33592772384</v>
      </c>
      <c r="T131" s="160">
        <f>VLOOKUP($A131,'ADR Raw Data'!$B$6:$BE$43,'ADR Raw Data'!O$1,FALSE)</f>
        <v>186.467585700293</v>
      </c>
      <c r="U131" s="161">
        <f>VLOOKUP($A131,'ADR Raw Data'!$B$6:$BE$43,'ADR Raw Data'!P$1,FALSE)</f>
        <v>186.40493326488701</v>
      </c>
      <c r="V131" s="162">
        <f>VLOOKUP($A131,'ADR Raw Data'!$B$6:$BE$43,'ADR Raw Data'!R$1,FALSE)</f>
        <v>174.41532395287899</v>
      </c>
      <c r="X131" s="159">
        <f>VLOOKUP($A131,'RevPAR Raw Data'!$B$6:$BE$43,'RevPAR Raw Data'!G$1,FALSE)</f>
        <v>133.926278371161</v>
      </c>
      <c r="Y131" s="160">
        <f>VLOOKUP($A131,'RevPAR Raw Data'!$B$6:$BE$43,'RevPAR Raw Data'!H$1,FALSE)</f>
        <v>47.063698264352404</v>
      </c>
      <c r="Z131" s="160">
        <f>VLOOKUP($A131,'RevPAR Raw Data'!$B$6:$BE$43,'RevPAR Raw Data'!I$1,FALSE)</f>
        <v>90.883261014686198</v>
      </c>
      <c r="AA131" s="160">
        <f>VLOOKUP($A131,'RevPAR Raw Data'!$B$6:$BE$43,'RevPAR Raw Data'!J$1,FALSE)</f>
        <v>107.26016021361799</v>
      </c>
      <c r="AB131" s="160">
        <f>VLOOKUP($A131,'RevPAR Raw Data'!$B$6:$BE$43,'RevPAR Raw Data'!K$1,FALSE)</f>
        <v>90.098678237650205</v>
      </c>
      <c r="AC131" s="161">
        <f>VLOOKUP($A131,'RevPAR Raw Data'!$B$6:$BE$43,'RevPAR Raw Data'!L$1,FALSE)</f>
        <v>93.846415220293693</v>
      </c>
      <c r="AD131" s="160">
        <f>VLOOKUP($A131,'RevPAR Raw Data'!$B$6:$BE$43,'RevPAR Raw Data'!N$1,FALSE)</f>
        <v>115.309349132176</v>
      </c>
      <c r="AE131" s="160">
        <f>VLOOKUP($A131,'RevPAR Raw Data'!$B$6:$BE$43,'RevPAR Raw Data'!O$1,FALSE)</f>
        <v>127.091725634178</v>
      </c>
      <c r="AF131" s="161">
        <f>VLOOKUP($A131,'RevPAR Raw Data'!$B$6:$BE$43,'RevPAR Raw Data'!P$1,FALSE)</f>
        <v>121.20053738317699</v>
      </c>
      <c r="AG131" s="162">
        <f>VLOOKUP($A131,'RevPAR Raw Data'!$B$6:$BE$43,'RevPAR Raw Data'!R$1,FALSE)</f>
        <v>101.661878695403</v>
      </c>
    </row>
    <row r="132" spans="1:34" x14ac:dyDescent="0.25">
      <c r="A132" s="139" t="s">
        <v>14</v>
      </c>
      <c r="B132" s="127">
        <f>(VLOOKUP($A131,'Occupancy Raw Data'!$B$8:$BE$51,'Occupancy Raw Data'!T$3,FALSE))/100</f>
        <v>1.26582278481012E-2</v>
      </c>
      <c r="C132" s="128">
        <f>(VLOOKUP($A131,'Occupancy Raw Data'!$B$8:$BE$51,'Occupancy Raw Data'!U$3,FALSE))/100</f>
        <v>0.21618204804045502</v>
      </c>
      <c r="D132" s="128">
        <f>(VLOOKUP($A131,'Occupancy Raw Data'!$B$8:$BE$51,'Occupancy Raw Data'!V$3,FALSE))/100</f>
        <v>0.29821717990275498</v>
      </c>
      <c r="E132" s="128">
        <f>(VLOOKUP($A131,'Occupancy Raw Data'!$B$8:$BE$51,'Occupancy Raw Data'!W$3,FALSE))/100</f>
        <v>0.36793128131710801</v>
      </c>
      <c r="F132" s="128">
        <f>(VLOOKUP($A131,'Occupancy Raw Data'!$B$8:$BE$51,'Occupancy Raw Data'!X$3,FALSE))/100</f>
        <v>0.110881542699724</v>
      </c>
      <c r="G132" s="128">
        <f>(VLOOKUP($A131,'Occupancy Raw Data'!$B$8:$BE$51,'Occupancy Raw Data'!Y$3,FALSE))/100</f>
        <v>0.175275190516511</v>
      </c>
      <c r="H132" s="129">
        <f>(VLOOKUP($A131,'Occupancy Raw Data'!$B$8:$BE$51,'Occupancy Raw Data'!AA$3,FALSE))/100</f>
        <v>9.5744680851063801E-2</v>
      </c>
      <c r="I132" s="129">
        <f>(VLOOKUP($A131,'Occupancy Raw Data'!$B$8:$BE$51,'Occupancy Raw Data'!AB$3,FALSE))/100</f>
        <v>5.6389032591826094E-2</v>
      </c>
      <c r="J132" s="128">
        <f>(VLOOKUP($A131,'Occupancy Raw Data'!$B$8:$BE$51,'Occupancy Raw Data'!AC$3,FALSE))/100</f>
        <v>7.4758620689655095E-2</v>
      </c>
      <c r="K132" s="130">
        <f>(VLOOKUP($A131,'Occupancy Raw Data'!$B$8:$BE$51,'Occupancy Raw Data'!AE$3,FALSE))/100</f>
        <v>0.14125665203995799</v>
      </c>
      <c r="M132" s="127">
        <f>(VLOOKUP($A131,'ADR Raw Data'!$B$6:$BE$49,'ADR Raw Data'!T$1,FALSE))/100</f>
        <v>2.4223343089660801E-2</v>
      </c>
      <c r="N132" s="128">
        <f>(VLOOKUP($A131,'ADR Raw Data'!$B$6:$BE$49,'ADR Raw Data'!U$1,FALSE))/100</f>
        <v>2.5699685857831101E-3</v>
      </c>
      <c r="O132" s="128">
        <f>(VLOOKUP($A131,'ADR Raw Data'!$B$6:$BE$49,'ADR Raw Data'!V$1,FALSE))/100</f>
        <v>2.86462640462836E-2</v>
      </c>
      <c r="P132" s="128">
        <f>(VLOOKUP($A131,'ADR Raw Data'!$B$6:$BE$49,'ADR Raw Data'!W$1,FALSE))/100</f>
        <v>1.05917988174631E-2</v>
      </c>
      <c r="Q132" s="128">
        <f>(VLOOKUP($A131,'ADR Raw Data'!$B$6:$BE$49,'ADR Raw Data'!X$1,FALSE))/100</f>
        <v>1.2971664351302502E-2</v>
      </c>
      <c r="R132" s="128">
        <f>(VLOOKUP($A131,'ADR Raw Data'!$B$6:$BE$49,'ADR Raw Data'!Y$1,FALSE))/100</f>
        <v>1.4786588568026201E-2</v>
      </c>
      <c r="S132" s="129">
        <f>(VLOOKUP($A131,'ADR Raw Data'!$B$6:$BE$49,'ADR Raw Data'!AA$1,FALSE))/100</f>
        <v>4.71162879147023E-2</v>
      </c>
      <c r="T132" s="129">
        <f>(VLOOKUP($A131,'ADR Raw Data'!$B$6:$BE$49,'ADR Raw Data'!AB$1,FALSE))/100</f>
        <v>1.19878937135921E-2</v>
      </c>
      <c r="U132" s="128">
        <f>(VLOOKUP($A131,'ADR Raw Data'!$B$6:$BE$49,'ADR Raw Data'!AC$1,FALSE))/100</f>
        <v>2.8073613546927598E-2</v>
      </c>
      <c r="V132" s="130">
        <f>(VLOOKUP($A131,'ADR Raw Data'!$B$6:$BE$49,'ADR Raw Data'!AE$1,FALSE))/100</f>
        <v>1.7518590611917399E-2</v>
      </c>
      <c r="X132" s="127">
        <f>(VLOOKUP($A131,'RevPAR Raw Data'!$B$6:$BE$43,'RevPAR Raw Data'!T$1,FALSE))/100</f>
        <v>3.7188195533833797E-2</v>
      </c>
      <c r="Y132" s="128">
        <f>(VLOOKUP($A131,'RevPAR Raw Data'!$B$6:$BE$43,'RevPAR Raw Data'!U$1,FALSE))/100</f>
        <v>0.21930759769851199</v>
      </c>
      <c r="Z132" s="128">
        <f>(VLOOKUP($A131,'RevPAR Raw Data'!$B$6:$BE$43,'RevPAR Raw Data'!V$1,FALSE))/100</f>
        <v>0.33540625202767105</v>
      </c>
      <c r="AA132" s="128">
        <f>(VLOOKUP($A131,'RevPAR Raw Data'!$B$6:$BE$43,'RevPAR Raw Data'!W$1,FALSE))/100</f>
        <v>0.38242013424493299</v>
      </c>
      <c r="AB132" s="128">
        <f>(VLOOKUP($A131,'RevPAR Raw Data'!$B$6:$BE$43,'RevPAR Raw Data'!X$1,FALSE))/100</f>
        <v>0.12529152520568199</v>
      </c>
      <c r="AC132" s="128">
        <f>(VLOOKUP($A131,'RevPAR Raw Data'!$B$6:$BE$43,'RevPAR Raw Data'!Y$1,FALSE))/100</f>
        <v>0.19265350121288702</v>
      </c>
      <c r="AD132" s="129">
        <f>(VLOOKUP($A131,'RevPAR Raw Data'!$B$6:$BE$43,'RevPAR Raw Data'!AA$1,FALSE))/100</f>
        <v>0.147372102715046</v>
      </c>
      <c r="AE132" s="129">
        <f>(VLOOKUP($A131,'RevPAR Raw Data'!$B$6:$BE$43,'RevPAR Raw Data'!AB$1,FALSE))/100</f>
        <v>6.9052912034741398E-2</v>
      </c>
      <c r="AF132" s="128">
        <f>(VLOOKUP($A131,'RevPAR Raw Data'!$B$6:$BE$43,'RevPAR Raw Data'!AC$1,FALSE))/100</f>
        <v>0.104930978863125</v>
      </c>
      <c r="AG132" s="130">
        <f>(VLOOKUP($A131,'RevPAR Raw Data'!$B$6:$BE$43,'RevPAR Raw Data'!AE$1,FALSE))/100</f>
        <v>0.16124986011017398</v>
      </c>
    </row>
    <row r="133" spans="1:34" x14ac:dyDescent="0.25">
      <c r="A133" s="177"/>
      <c r="B133" s="155"/>
      <c r="C133" s="156"/>
      <c r="D133" s="156"/>
      <c r="E133" s="156"/>
      <c r="F133" s="156"/>
      <c r="G133" s="157"/>
      <c r="H133" s="137"/>
      <c r="I133" s="137"/>
      <c r="J133" s="157"/>
      <c r="K133" s="158"/>
      <c r="M133" s="159"/>
      <c r="N133" s="160"/>
      <c r="O133" s="160"/>
      <c r="P133" s="160"/>
      <c r="Q133" s="160"/>
      <c r="R133" s="161"/>
      <c r="S133" s="160"/>
      <c r="T133" s="160"/>
      <c r="U133" s="161"/>
      <c r="V133" s="162"/>
      <c r="X133" s="159"/>
      <c r="Y133" s="160"/>
      <c r="Z133" s="160"/>
      <c r="AA133" s="160"/>
      <c r="AB133" s="160"/>
      <c r="AC133" s="161"/>
      <c r="AD133" s="160"/>
      <c r="AE133" s="160"/>
      <c r="AF133" s="161"/>
      <c r="AG133" s="162"/>
    </row>
    <row r="134" spans="1:34" x14ac:dyDescent="0.25">
      <c r="A134" s="154" t="s">
        <v>61</v>
      </c>
      <c r="B134" s="155">
        <f>(VLOOKUP($A134,'Occupancy Raw Data'!$B$8:$BE$45,'Occupancy Raw Data'!G$3,FALSE))/100</f>
        <v>0.74736359468133795</v>
      </c>
      <c r="C134" s="156">
        <f>(VLOOKUP($A134,'Occupancy Raw Data'!$B$8:$BE$45,'Occupancy Raw Data'!H$3,FALSE))/100</f>
        <v>0.36955524988537297</v>
      </c>
      <c r="D134" s="156">
        <f>(VLOOKUP($A134,'Occupancy Raw Data'!$B$8:$BE$45,'Occupancy Raw Data'!I$3,FALSE))/100</f>
        <v>0.55765703805593703</v>
      </c>
      <c r="E134" s="156">
        <f>(VLOOKUP($A134,'Occupancy Raw Data'!$B$8:$BE$45,'Occupancy Raw Data'!J$3,FALSE))/100</f>
        <v>0.59972489683631303</v>
      </c>
      <c r="F134" s="156">
        <f>(VLOOKUP($A134,'Occupancy Raw Data'!$B$8:$BE$45,'Occupancy Raw Data'!K$3,FALSE))/100</f>
        <v>0.574965612104539</v>
      </c>
      <c r="G134" s="157">
        <f>(VLOOKUP($A134,'Occupancy Raw Data'!$B$8:$BE$45,'Occupancy Raw Data'!L$3,FALSE))/100</f>
        <v>0.56985327831269994</v>
      </c>
      <c r="H134" s="137">
        <f>(VLOOKUP($A134,'Occupancy Raw Data'!$B$8:$BE$45,'Occupancy Raw Data'!N$3,FALSE))/100</f>
        <v>0.661508482347546</v>
      </c>
      <c r="I134" s="137">
        <f>(VLOOKUP($A134,'Occupancy Raw Data'!$B$8:$BE$45,'Occupancy Raw Data'!O$3,FALSE))/100</f>
        <v>0.698762035763411</v>
      </c>
      <c r="J134" s="157">
        <f>(VLOOKUP($A134,'Occupancy Raw Data'!$B$8:$BE$45,'Occupancy Raw Data'!P$3,FALSE))/100</f>
        <v>0.68013525905547889</v>
      </c>
      <c r="K134" s="158">
        <f>(VLOOKUP($A134,'Occupancy Raw Data'!$B$8:$BE$45,'Occupancy Raw Data'!R$3,FALSE))/100</f>
        <v>0.60136241566777993</v>
      </c>
      <c r="M134" s="159">
        <f>VLOOKUP($A134,'ADR Raw Data'!$B$6:$BE$43,'ADR Raw Data'!G$1,FALSE)</f>
        <v>124.947450920245</v>
      </c>
      <c r="N134" s="160">
        <f>VLOOKUP($A134,'ADR Raw Data'!$B$6:$BE$43,'ADR Raw Data'!H$1,FALSE)</f>
        <v>88.477866004962706</v>
      </c>
      <c r="O134" s="160">
        <f>VLOOKUP($A134,'ADR Raw Data'!$B$6:$BE$43,'ADR Raw Data'!I$1,FALSE)</f>
        <v>101.836507708119</v>
      </c>
      <c r="P134" s="160">
        <f>VLOOKUP($A134,'ADR Raw Data'!$B$6:$BE$43,'ADR Raw Data'!J$1,FALSE)</f>
        <v>103.228872324159</v>
      </c>
      <c r="Q134" s="160">
        <f>VLOOKUP($A134,'ADR Raw Data'!$B$6:$BE$43,'ADR Raw Data'!K$1,FALSE)</f>
        <v>102.146899920255</v>
      </c>
      <c r="R134" s="161">
        <f>VLOOKUP($A134,'ADR Raw Data'!$B$6:$BE$43,'ADR Raw Data'!L$1,FALSE)</f>
        <v>106.521581043569</v>
      </c>
      <c r="S134" s="160">
        <f>VLOOKUP($A134,'ADR Raw Data'!$B$6:$BE$43,'ADR Raw Data'!N$1,FALSE)</f>
        <v>118.05165482585301</v>
      </c>
      <c r="T134" s="160">
        <f>VLOOKUP($A134,'ADR Raw Data'!$B$6:$BE$43,'ADR Raw Data'!O$1,FALSE)</f>
        <v>118.218702427821</v>
      </c>
      <c r="U134" s="161">
        <f>VLOOKUP($A134,'ADR Raw Data'!$B$6:$BE$43,'ADR Raw Data'!P$1,FALSE)</f>
        <v>118.137466082413</v>
      </c>
      <c r="V134" s="162">
        <f>VLOOKUP($A134,'ADR Raw Data'!$B$6:$BE$43,'ADR Raw Data'!R$1,FALSE)</f>
        <v>110.275140235268</v>
      </c>
      <c r="X134" s="159">
        <f>VLOOKUP($A134,'RevPAR Raw Data'!$B$6:$BE$43,'RevPAR Raw Data'!G$1,FALSE)</f>
        <v>93.381176066024693</v>
      </c>
      <c r="Y134" s="160">
        <f>VLOOKUP($A134,'RevPAR Raw Data'!$B$6:$BE$43,'RevPAR Raw Data'!H$1,FALSE)</f>
        <v>32.6974598807886</v>
      </c>
      <c r="Z134" s="160">
        <f>VLOOKUP($A134,'RevPAR Raw Data'!$B$6:$BE$43,'RevPAR Raw Data'!I$1,FALSE)</f>
        <v>56.7898452544704</v>
      </c>
      <c r="AA134" s="160">
        <f>VLOOKUP($A134,'RevPAR Raw Data'!$B$6:$BE$43,'RevPAR Raw Data'!J$1,FALSE)</f>
        <v>61.9089248051352</v>
      </c>
      <c r="AB134" s="160">
        <f>VLOOKUP($A134,'RevPAR Raw Data'!$B$6:$BE$43,'RevPAR Raw Data'!K$1,FALSE)</f>
        <v>58.730954837230598</v>
      </c>
      <c r="AC134" s="161">
        <f>VLOOKUP($A134,'RevPAR Raw Data'!$B$6:$BE$43,'RevPAR Raw Data'!L$1,FALSE)</f>
        <v>60.7016721687299</v>
      </c>
      <c r="AD134" s="160">
        <f>VLOOKUP($A134,'RevPAR Raw Data'!$B$6:$BE$43,'RevPAR Raw Data'!N$1,FALSE)</f>
        <v>78.092171022466701</v>
      </c>
      <c r="AE134" s="160">
        <f>VLOOKUP($A134,'RevPAR Raw Data'!$B$6:$BE$43,'RevPAR Raw Data'!O$1,FALSE)</f>
        <v>82.606741173773401</v>
      </c>
      <c r="AF134" s="161">
        <f>VLOOKUP($A134,'RevPAR Raw Data'!$B$6:$BE$43,'RevPAR Raw Data'!P$1,FALSE)</f>
        <v>80.3494560981201</v>
      </c>
      <c r="AG134" s="162">
        <f>VLOOKUP($A134,'RevPAR Raw Data'!$B$6:$BE$43,'RevPAR Raw Data'!R$1,FALSE)</f>
        <v>66.315324719984204</v>
      </c>
    </row>
    <row r="135" spans="1:34" x14ac:dyDescent="0.25">
      <c r="A135" s="139" t="s">
        <v>14</v>
      </c>
      <c r="B135" s="127">
        <f>(VLOOKUP($A134,'Occupancy Raw Data'!$B$8:$BE$51,'Occupancy Raw Data'!T$3,FALSE))/100</f>
        <v>1.0896093943364301E-2</v>
      </c>
      <c r="C135" s="128">
        <f>(VLOOKUP($A134,'Occupancy Raw Data'!$B$8:$BE$51,'Occupancy Raw Data'!U$3,FALSE))/100</f>
        <v>2.4368265083533302E-2</v>
      </c>
      <c r="D135" s="128">
        <f>(VLOOKUP($A134,'Occupancy Raw Data'!$B$8:$BE$51,'Occupancy Raw Data'!V$3,FALSE))/100</f>
        <v>2.5615816345034199E-2</v>
      </c>
      <c r="E135" s="128">
        <f>(VLOOKUP($A134,'Occupancy Raw Data'!$B$8:$BE$51,'Occupancy Raw Data'!W$3,FALSE))/100</f>
        <v>-1.5168664181204401E-2</v>
      </c>
      <c r="F135" s="128">
        <f>(VLOOKUP($A134,'Occupancy Raw Data'!$B$8:$BE$51,'Occupancy Raw Data'!X$3,FALSE))/100</f>
        <v>-4.2605770122387601E-2</v>
      </c>
      <c r="G135" s="128">
        <f>(VLOOKUP($A134,'Occupancy Raw Data'!$B$8:$BE$51,'Occupancy Raw Data'!Y$3,FALSE))/100</f>
        <v>-1.4191636825986701E-3</v>
      </c>
      <c r="H135" s="129">
        <f>(VLOOKUP($A134,'Occupancy Raw Data'!$B$8:$BE$51,'Occupancy Raw Data'!AA$3,FALSE))/100</f>
        <v>-2.29956339494355E-2</v>
      </c>
      <c r="I135" s="129">
        <f>(VLOOKUP($A134,'Occupancy Raw Data'!$B$8:$BE$51,'Occupancy Raw Data'!AB$3,FALSE))/100</f>
        <v>-6.18556152105426E-2</v>
      </c>
      <c r="J135" s="128">
        <f>(VLOOKUP($A134,'Occupancy Raw Data'!$B$8:$BE$51,'Occupancy Raw Data'!AC$3,FALSE))/100</f>
        <v>-4.3351487600910996E-2</v>
      </c>
      <c r="K135" s="130">
        <f>(VLOOKUP($A134,'Occupancy Raw Data'!$B$8:$BE$51,'Occupancy Raw Data'!AE$3,FALSE))/100</f>
        <v>-1.53655763022953E-2</v>
      </c>
      <c r="M135" s="127">
        <f>(VLOOKUP($A134,'ADR Raw Data'!$B$6:$BE$49,'ADR Raw Data'!T$1,FALSE))/100</f>
        <v>1.0301739331471701E-3</v>
      </c>
      <c r="N135" s="128">
        <f>(VLOOKUP($A134,'ADR Raw Data'!$B$6:$BE$49,'ADR Raw Data'!U$1,FALSE))/100</f>
        <v>-5.2369282968331002E-2</v>
      </c>
      <c r="O135" s="128">
        <f>(VLOOKUP($A134,'ADR Raw Data'!$B$6:$BE$49,'ADR Raw Data'!V$1,FALSE))/100</f>
        <v>-1.0649028230180199E-2</v>
      </c>
      <c r="P135" s="128">
        <f>(VLOOKUP($A134,'ADR Raw Data'!$B$6:$BE$49,'ADR Raw Data'!W$1,FALSE))/100</f>
        <v>-2.95227333293753E-2</v>
      </c>
      <c r="Q135" s="128">
        <f>(VLOOKUP($A134,'ADR Raw Data'!$B$6:$BE$49,'ADR Raw Data'!X$1,FALSE))/100</f>
        <v>6.1222909220486901E-4</v>
      </c>
      <c r="R135" s="128">
        <f>(VLOOKUP($A134,'ADR Raw Data'!$B$6:$BE$49,'ADR Raw Data'!Y$1,FALSE))/100</f>
        <v>-1.32228905235775E-2</v>
      </c>
      <c r="S135" s="129">
        <f>(VLOOKUP($A134,'ADR Raw Data'!$B$6:$BE$49,'ADR Raw Data'!AA$1,FALSE))/100</f>
        <v>1.4360268721987299E-2</v>
      </c>
      <c r="T135" s="129">
        <f>(VLOOKUP($A134,'ADR Raw Data'!$B$6:$BE$49,'ADR Raw Data'!AB$1,FALSE))/100</f>
        <v>-2.1432269287798098E-3</v>
      </c>
      <c r="U135" s="128">
        <f>(VLOOKUP($A134,'ADR Raw Data'!$B$6:$BE$49,'ADR Raw Data'!AC$1,FALSE))/100</f>
        <v>5.6275936934303194E-3</v>
      </c>
      <c r="V135" s="130">
        <f>(VLOOKUP($A134,'ADR Raw Data'!$B$6:$BE$49,'ADR Raw Data'!AE$1,FALSE))/100</f>
        <v>-7.5827789964579692E-3</v>
      </c>
      <c r="X135" s="127">
        <f>(VLOOKUP($A134,'RevPAR Raw Data'!$B$6:$BE$43,'RevPAR Raw Data'!T$1,FALSE))/100</f>
        <v>1.19374927484651E-2</v>
      </c>
      <c r="Y135" s="128">
        <f>(VLOOKUP($A134,'RevPAR Raw Data'!$B$6:$BE$43,'RevPAR Raw Data'!U$1,FALSE))/100</f>
        <v>-2.9277166454404601E-2</v>
      </c>
      <c r="Z135" s="128">
        <f>(VLOOKUP($A134,'RevPAR Raw Data'!$B$6:$BE$43,'RevPAR Raw Data'!V$1,FALSE))/100</f>
        <v>1.4694004563456599E-2</v>
      </c>
      <c r="AA135" s="128">
        <f>(VLOOKUP($A134,'RevPAR Raw Data'!$B$6:$BE$43,'RevPAR Raw Data'!W$1,FALSE))/100</f>
        <v>-4.42435770829952E-2</v>
      </c>
      <c r="AB135" s="128">
        <f>(VLOOKUP($A134,'RevPAR Raw Data'!$B$6:$BE$43,'RevPAR Raw Data'!X$1,FALSE))/100</f>
        <v>-4.20196255221474E-2</v>
      </c>
      <c r="AC135" s="128">
        <f>(VLOOKUP($A134,'RevPAR Raw Data'!$B$6:$BE$43,'RevPAR Raw Data'!Y$1,FALSE))/100</f>
        <v>-1.46232887601661E-2</v>
      </c>
      <c r="AD135" s="129">
        <f>(VLOOKUP($A134,'RevPAR Raw Data'!$B$6:$BE$43,'RevPAR Raw Data'!AA$1,FALSE))/100</f>
        <v>-8.9655887103945904E-3</v>
      </c>
      <c r="AE135" s="129">
        <f>(VLOOKUP($A134,'RevPAR Raw Data'!$B$6:$BE$43,'RevPAR Raw Data'!AB$1,FALSE))/100</f>
        <v>-6.3866271519106996E-2</v>
      </c>
      <c r="AF135" s="128">
        <f>(VLOOKUP($A134,'RevPAR Raw Data'!$B$6:$BE$43,'RevPAR Raw Data'!AC$1,FALSE))/100</f>
        <v>-3.7967858465704399E-2</v>
      </c>
      <c r="AG135" s="130">
        <f>(VLOOKUP($A134,'RevPAR Raw Data'!$B$6:$BE$43,'RevPAR Raw Data'!AE$1,FALSE))/100</f>
        <v>-2.28318415294998E-2</v>
      </c>
    </row>
    <row r="136" spans="1:34" x14ac:dyDescent="0.25">
      <c r="A136" s="177"/>
      <c r="B136" s="155"/>
      <c r="C136" s="156"/>
      <c r="D136" s="156"/>
      <c r="E136" s="156"/>
      <c r="F136" s="156"/>
      <c r="G136" s="157"/>
      <c r="H136" s="137"/>
      <c r="I136" s="137"/>
      <c r="J136" s="157"/>
      <c r="K136" s="158"/>
      <c r="M136" s="159"/>
      <c r="N136" s="160"/>
      <c r="O136" s="160"/>
      <c r="P136" s="160"/>
      <c r="Q136" s="160"/>
      <c r="R136" s="161"/>
      <c r="S136" s="160"/>
      <c r="T136" s="160"/>
      <c r="U136" s="161"/>
      <c r="V136" s="162"/>
      <c r="X136" s="159"/>
      <c r="Y136" s="160"/>
      <c r="Z136" s="160"/>
      <c r="AA136" s="160"/>
      <c r="AB136" s="160"/>
      <c r="AC136" s="161"/>
      <c r="AD136" s="160"/>
      <c r="AE136" s="160"/>
      <c r="AF136" s="161"/>
      <c r="AG136" s="162"/>
    </row>
    <row r="137" spans="1:34" x14ac:dyDescent="0.25">
      <c r="A137" s="154" t="s">
        <v>60</v>
      </c>
      <c r="B137" s="155">
        <f>(VLOOKUP($A137,'Occupancy Raw Data'!$B$8:$BE$54,'Occupancy Raw Data'!G$3,FALSE))/100</f>
        <v>0.73392135244395407</v>
      </c>
      <c r="C137" s="156">
        <f>(VLOOKUP($A137,'Occupancy Raw Data'!$B$8:$BE$54,'Occupancy Raw Data'!H$3,FALSE))/100</f>
        <v>0.46527012127894102</v>
      </c>
      <c r="D137" s="156">
        <f>(VLOOKUP($A137,'Occupancy Raw Data'!$B$8:$BE$54,'Occupancy Raw Data'!I$3,FALSE))/100</f>
        <v>0.62477030503491304</v>
      </c>
      <c r="E137" s="156">
        <f>(VLOOKUP($A137,'Occupancy Raw Data'!$B$8:$BE$54,'Occupancy Raw Data'!J$3,FALSE))/100</f>
        <v>0.68173465637633202</v>
      </c>
      <c r="F137" s="156">
        <f>(VLOOKUP($A137,'Occupancy Raw Data'!$B$8:$BE$54,'Occupancy Raw Data'!K$3,FALSE))/100</f>
        <v>0.64388092613009906</v>
      </c>
      <c r="G137" s="157">
        <f>(VLOOKUP($A137,'Occupancy Raw Data'!$B$8:$BE$54,'Occupancy Raw Data'!L$3,FALSE))/100</f>
        <v>0.62991547225284794</v>
      </c>
      <c r="H137" s="137">
        <f>(VLOOKUP($A137,'Occupancy Raw Data'!$B$8:$BE$54,'Occupancy Raw Data'!N$3,FALSE))/100</f>
        <v>0.70635795663359002</v>
      </c>
      <c r="I137" s="137">
        <f>(VLOOKUP($A137,'Occupancy Raw Data'!$B$8:$BE$54,'Occupancy Raw Data'!O$3,FALSE))/100</f>
        <v>0.68981991914737195</v>
      </c>
      <c r="J137" s="157">
        <f>(VLOOKUP($A137,'Occupancy Raw Data'!$B$8:$BE$54,'Occupancy Raw Data'!P$3,FALSE))/100</f>
        <v>0.69808893789048099</v>
      </c>
      <c r="K137" s="158">
        <f>(VLOOKUP($A137,'Occupancy Raw Data'!$B$8:$BE$54,'Occupancy Raw Data'!R$3,FALSE))/100</f>
        <v>0.64939360529217094</v>
      </c>
      <c r="M137" s="159">
        <f>VLOOKUP($A137,'ADR Raw Data'!$B$6:$BE$54,'ADR Raw Data'!G$1,FALSE)</f>
        <v>112.954807210816</v>
      </c>
      <c r="N137" s="160">
        <f>VLOOKUP($A137,'ADR Raw Data'!$B$6:$BE$54,'ADR Raw Data'!H$1,FALSE)</f>
        <v>92.241966824644507</v>
      </c>
      <c r="O137" s="160">
        <f>VLOOKUP($A137,'ADR Raw Data'!$B$6:$BE$54,'ADR Raw Data'!I$1,FALSE)</f>
        <v>98.083500000000001</v>
      </c>
      <c r="P137" s="160">
        <f>VLOOKUP($A137,'ADR Raw Data'!$B$6:$BE$54,'ADR Raw Data'!J$1,FALSE)</f>
        <v>99.981061994609107</v>
      </c>
      <c r="Q137" s="160">
        <f>VLOOKUP($A137,'ADR Raw Data'!$B$6:$BE$54,'ADR Raw Data'!K$1,FALSE)</f>
        <v>99.206586757990806</v>
      </c>
      <c r="R137" s="161">
        <f>VLOOKUP($A137,'ADR Raw Data'!$B$6:$BE$54,'ADR Raw Data'!L$1,FALSE)</f>
        <v>101.32623570595</v>
      </c>
      <c r="S137" s="160">
        <f>VLOOKUP($A137,'ADR Raw Data'!$B$6:$BE$54,'ADR Raw Data'!N$1,FALSE)</f>
        <v>99.868553590010407</v>
      </c>
      <c r="T137" s="160">
        <f>VLOOKUP($A137,'ADR Raw Data'!$B$6:$BE$54,'ADR Raw Data'!O$1,FALSE)</f>
        <v>101.525386254661</v>
      </c>
      <c r="U137" s="161">
        <f>VLOOKUP($A137,'ADR Raw Data'!$B$6:$BE$54,'ADR Raw Data'!P$1,FALSE)</f>
        <v>100.687157146617</v>
      </c>
      <c r="V137" s="162">
        <f>VLOOKUP($A137,'ADR Raw Data'!$B$6:$BE$54,'ADR Raw Data'!R$1,FALSE)</f>
        <v>101.12994987468601</v>
      </c>
      <c r="X137" s="159">
        <f>VLOOKUP($A137,'RevPAR Raw Data'!$B$6:$BE$54,'RevPAR Raw Data'!G$1,FALSE)</f>
        <v>82.899944873208298</v>
      </c>
      <c r="Y137" s="160">
        <f>VLOOKUP($A137,'RevPAR Raw Data'!$B$6:$BE$54,'RevPAR Raw Data'!H$1,FALSE)</f>
        <v>42.917431091510402</v>
      </c>
      <c r="Z137" s="160">
        <f>VLOOKUP($A137,'RevPAR Raw Data'!$B$6:$BE$54,'RevPAR Raw Data'!I$1,FALSE)</f>
        <v>61.279658213891899</v>
      </c>
      <c r="AA137" s="160">
        <f>VLOOKUP($A137,'RevPAR Raw Data'!$B$6:$BE$54,'RevPAR Raw Data'!J$1,FALSE)</f>
        <v>68.160554943035606</v>
      </c>
      <c r="AB137" s="160">
        <f>VLOOKUP($A137,'RevPAR Raw Data'!$B$6:$BE$54,'RevPAR Raw Data'!K$1,FALSE)</f>
        <v>63.8772289599411</v>
      </c>
      <c r="AC137" s="161">
        <f>VLOOKUP($A137,'RevPAR Raw Data'!$B$6:$BE$54,'RevPAR Raw Data'!L$1,FALSE)</f>
        <v>63.826963616317499</v>
      </c>
      <c r="AD137" s="160">
        <f>VLOOKUP($A137,'RevPAR Raw Data'!$B$6:$BE$54,'RevPAR Raw Data'!N$1,FALSE)</f>
        <v>70.542947445791896</v>
      </c>
      <c r="AE137" s="160">
        <f>VLOOKUP($A137,'RevPAR Raw Data'!$B$6:$BE$54,'RevPAR Raw Data'!O$1,FALSE)</f>
        <v>70.034233737596395</v>
      </c>
      <c r="AF137" s="161">
        <f>VLOOKUP($A137,'RevPAR Raw Data'!$B$6:$BE$54,'RevPAR Raw Data'!P$1,FALSE)</f>
        <v>70.288590591694202</v>
      </c>
      <c r="AG137" s="162">
        <f>VLOOKUP($A137,'RevPAR Raw Data'!$B$6:$BE$54,'RevPAR Raw Data'!R$1,FALSE)</f>
        <v>65.673142752139398</v>
      </c>
    </row>
    <row r="138" spans="1:34" x14ac:dyDescent="0.25">
      <c r="A138" s="139" t="s">
        <v>14</v>
      </c>
      <c r="B138" s="127">
        <f>(VLOOKUP($A137,'Occupancy Raw Data'!$B$8:$BE$54,'Occupancy Raw Data'!T$3,FALSE))/100</f>
        <v>4.2962643467423393E-2</v>
      </c>
      <c r="C138" s="128">
        <f>(VLOOKUP($A137,'Occupancy Raw Data'!$B$8:$BE$54,'Occupancy Raw Data'!U$3,FALSE))/100</f>
        <v>7.7085377175584599E-2</v>
      </c>
      <c r="D138" s="128">
        <f>(VLOOKUP($A137,'Occupancy Raw Data'!$B$8:$BE$54,'Occupancy Raw Data'!V$3,FALSE))/100</f>
        <v>9.6065371602656408E-2</v>
      </c>
      <c r="E138" s="128">
        <f>(VLOOKUP($A137,'Occupancy Raw Data'!$B$8:$BE$54,'Occupancy Raw Data'!W$3,FALSE))/100</f>
        <v>7.5502546135627999E-2</v>
      </c>
      <c r="F138" s="128">
        <f>(VLOOKUP($A137,'Occupancy Raw Data'!$B$8:$BE$54,'Occupancy Raw Data'!X$3,FALSE))/100</f>
        <v>3.8530911563646901E-2</v>
      </c>
      <c r="G138" s="128">
        <f>(VLOOKUP($A137,'Occupancy Raw Data'!$B$8:$BE$54,'Occupancy Raw Data'!Y$3,FALSE))/100</f>
        <v>6.4211838593640505E-2</v>
      </c>
      <c r="H138" s="129">
        <f>(VLOOKUP($A137,'Occupancy Raw Data'!$B$8:$BE$54,'Occupancy Raw Data'!AA$3,FALSE))/100</f>
        <v>0.11925104253506</v>
      </c>
      <c r="I138" s="129">
        <f>(VLOOKUP($A137,'Occupancy Raw Data'!$B$8:$BE$54,'Occupancy Raw Data'!AB$3,FALSE))/100</f>
        <v>1.63857487846438E-2</v>
      </c>
      <c r="J138" s="128">
        <f>(VLOOKUP($A137,'Occupancy Raw Data'!$B$8:$BE$54,'Occupancy Raw Data'!AC$3,FALSE))/100</f>
        <v>6.5949250406967697E-2</v>
      </c>
      <c r="K138" s="130">
        <f>(VLOOKUP($A137,'Occupancy Raw Data'!$B$8:$BE$54,'Occupancy Raw Data'!AE$3,FALSE))/100</f>
        <v>6.4744862268044101E-2</v>
      </c>
      <c r="M138" s="127">
        <f>(VLOOKUP($A137,'ADR Raw Data'!$B$6:$BE$54,'ADR Raw Data'!T$1,FALSE))/100</f>
        <v>-9.2676725532015197E-2</v>
      </c>
      <c r="N138" s="128">
        <f>(VLOOKUP($A137,'ADR Raw Data'!$B$6:$BE$54,'ADR Raw Data'!U$1,FALSE))/100</f>
        <v>-5.91933059393197E-2</v>
      </c>
      <c r="O138" s="128">
        <f>(VLOOKUP($A137,'ADR Raw Data'!$B$6:$BE$54,'ADR Raw Data'!V$1,FALSE))/100</f>
        <v>-5.6536779645836699E-2</v>
      </c>
      <c r="P138" s="128">
        <f>(VLOOKUP($A137,'ADR Raw Data'!$B$6:$BE$54,'ADR Raw Data'!W$1,FALSE))/100</f>
        <v>-6.67057517214424E-2</v>
      </c>
      <c r="Q138" s="128">
        <f>(VLOOKUP($A137,'ADR Raw Data'!$B$6:$BE$54,'ADR Raw Data'!X$1,FALSE))/100</f>
        <v>-3.8409059532666601E-2</v>
      </c>
      <c r="R138" s="128">
        <f>(VLOOKUP($A137,'ADR Raw Data'!$B$6:$BE$54,'ADR Raw Data'!Y$1,FALSE))/100</f>
        <v>-6.6045259098408998E-2</v>
      </c>
      <c r="S138" s="129">
        <f>(VLOOKUP($A137,'ADR Raw Data'!$B$6:$BE$54,'ADR Raw Data'!AA$1,FALSE))/100</f>
        <v>-8.3402959320789893E-2</v>
      </c>
      <c r="T138" s="129">
        <f>(VLOOKUP($A137,'ADR Raw Data'!$B$6:$BE$54,'ADR Raw Data'!AB$1,FALSE))/100</f>
        <v>-9.7478884283116199E-2</v>
      </c>
      <c r="U138" s="128">
        <f>(VLOOKUP($A137,'ADR Raw Data'!$B$6:$BE$54,'ADR Raw Data'!AC$1,FALSE))/100</f>
        <v>-9.1169148407765396E-2</v>
      </c>
      <c r="V138" s="130">
        <f>(VLOOKUP($A137,'ADR Raw Data'!$B$6:$BE$54,'ADR Raw Data'!AE$1,FALSE))/100</f>
        <v>-7.386743823452141E-2</v>
      </c>
      <c r="X138" s="127">
        <f>(VLOOKUP($A137,'RevPAR Raw Data'!$B$6:$BE$54,'RevPAR Raw Data'!T$1,FALSE))/100</f>
        <v>-5.3695719181352006E-2</v>
      </c>
      <c r="Y138" s="128">
        <f>(VLOOKUP($A137,'RevPAR Raw Data'!$B$6:$BE$54,'RevPAR Raw Data'!U$1,FALSE))/100</f>
        <v>1.3329132921662601E-2</v>
      </c>
      <c r="Z138" s="128">
        <f>(VLOOKUP($A137,'RevPAR Raw Data'!$B$6:$BE$54,'RevPAR Raw Data'!V$1,FALSE))/100</f>
        <v>3.4097365210924796E-2</v>
      </c>
      <c r="AA138" s="128">
        <f>(VLOOKUP($A137,'RevPAR Raw Data'!$B$6:$BE$54,'RevPAR Raw Data'!W$1,FALSE))/100</f>
        <v>3.7603403173256502E-3</v>
      </c>
      <c r="AB138" s="128">
        <f>(VLOOKUP($A137,'RevPAR Raw Data'!$B$6:$BE$54,'RevPAR Raw Data'!X$1,FALSE))/100</f>
        <v>-1.3580840451157899E-3</v>
      </c>
      <c r="AC138" s="128">
        <f>(VLOOKUP($A137,'RevPAR Raw Data'!$B$6:$BE$54,'RevPAR Raw Data'!Y$1,FALSE))/100</f>
        <v>-6.0743080218707999E-3</v>
      </c>
      <c r="AD138" s="129">
        <f>(VLOOKUP($A137,'RevPAR Raw Data'!$B$6:$BE$54,'RevPAR Raw Data'!AA$1,FALSE))/100</f>
        <v>2.5902193364757398E-2</v>
      </c>
      <c r="AE138" s="129">
        <f>(VLOOKUP($A137,'RevPAR Raw Data'!$B$6:$BE$54,'RevPAR Raw Data'!AB$1,FALSE))/100</f>
        <v>-8.26904000081429E-2</v>
      </c>
      <c r="AF138" s="128">
        <f>(VLOOKUP($A137,'RevPAR Raw Data'!$B$6:$BE$54,'RevPAR Raw Data'!AC$1,FALSE))/100</f>
        <v>-3.1232434998531403E-2</v>
      </c>
      <c r="AG138" s="130">
        <f>(VLOOKUP($A137,'RevPAR Raw Data'!$B$6:$BE$54,'RevPAR Raw Data'!AE$1,FALSE))/100</f>
        <v>-1.39051130810646E-2</v>
      </c>
    </row>
    <row r="139" spans="1:34" x14ac:dyDescent="0.25">
      <c r="A139" s="177"/>
      <c r="B139" s="155"/>
      <c r="C139" s="156"/>
      <c r="D139" s="156"/>
      <c r="E139" s="156"/>
      <c r="F139" s="156"/>
      <c r="G139" s="157"/>
      <c r="H139" s="137"/>
      <c r="I139" s="137"/>
      <c r="J139" s="157"/>
      <c r="K139" s="158"/>
      <c r="M139" s="159"/>
      <c r="N139" s="160"/>
      <c r="O139" s="160"/>
      <c r="P139" s="160"/>
      <c r="Q139" s="160"/>
      <c r="R139" s="161"/>
      <c r="S139" s="160"/>
      <c r="T139" s="160"/>
      <c r="U139" s="161"/>
      <c r="V139" s="162"/>
      <c r="X139" s="159"/>
      <c r="Y139" s="160"/>
      <c r="Z139" s="160"/>
      <c r="AA139" s="160"/>
      <c r="AB139" s="160"/>
      <c r="AC139" s="161"/>
      <c r="AD139" s="160"/>
      <c r="AE139" s="160"/>
      <c r="AF139" s="161"/>
      <c r="AG139" s="162"/>
    </row>
    <row r="140" spans="1:34" x14ac:dyDescent="0.25">
      <c r="A140" s="154" t="s">
        <v>62</v>
      </c>
      <c r="B140" s="155">
        <f>(VLOOKUP($A140,'Occupancy Raw Data'!$B$8:$BE$45,'Occupancy Raw Data'!G$3,FALSE))/100</f>
        <v>0.70866590649942907</v>
      </c>
      <c r="C140" s="156">
        <f>(VLOOKUP($A140,'Occupancy Raw Data'!$B$8:$BE$45,'Occupancy Raw Data'!H$3,FALSE))/100</f>
        <v>0.40478905359179002</v>
      </c>
      <c r="D140" s="156">
        <f>(VLOOKUP($A140,'Occupancy Raw Data'!$B$8:$BE$45,'Occupancy Raw Data'!I$3,FALSE))/100</f>
        <v>0.523660205245153</v>
      </c>
      <c r="E140" s="156">
        <f>(VLOOKUP($A140,'Occupancy Raw Data'!$B$8:$BE$45,'Occupancy Raw Data'!J$3,FALSE))/100</f>
        <v>0.56128848346636195</v>
      </c>
      <c r="F140" s="156">
        <f>(VLOOKUP($A140,'Occupancy Raw Data'!$B$8:$BE$45,'Occupancy Raw Data'!K$3,FALSE))/100</f>
        <v>0.56385404789053506</v>
      </c>
      <c r="G140" s="157">
        <f>(VLOOKUP($A140,'Occupancy Raw Data'!$B$8:$BE$45,'Occupancy Raw Data'!L$3,FALSE))/100</f>
        <v>0.55245153933865399</v>
      </c>
      <c r="H140" s="137">
        <f>(VLOOKUP($A140,'Occupancy Raw Data'!$B$8:$BE$45,'Occupancy Raw Data'!N$3,FALSE))/100</f>
        <v>0.62656784492588302</v>
      </c>
      <c r="I140" s="137">
        <f>(VLOOKUP($A140,'Occupancy Raw Data'!$B$8:$BE$45,'Occupancy Raw Data'!O$3,FALSE))/100</f>
        <v>0.65963511972633893</v>
      </c>
      <c r="J140" s="157">
        <f>(VLOOKUP($A140,'Occupancy Raw Data'!$B$8:$BE$45,'Occupancy Raw Data'!P$3,FALSE))/100</f>
        <v>0.64310148232611097</v>
      </c>
      <c r="K140" s="158">
        <f>(VLOOKUP($A140,'Occupancy Raw Data'!$B$8:$BE$45,'Occupancy Raw Data'!R$3,FALSE))/100</f>
        <v>0.578351523049356</v>
      </c>
      <c r="M140" s="159">
        <f>VLOOKUP($A140,'ADR Raw Data'!$B$6:$BE$43,'ADR Raw Data'!G$1,FALSE)</f>
        <v>111.99245547063499</v>
      </c>
      <c r="N140" s="160">
        <f>VLOOKUP($A140,'ADR Raw Data'!$B$6:$BE$43,'ADR Raw Data'!H$1,FALSE)</f>
        <v>78.657094577464704</v>
      </c>
      <c r="O140" s="160">
        <f>VLOOKUP($A140,'ADR Raw Data'!$B$6:$BE$43,'ADR Raw Data'!I$1,FALSE)</f>
        <v>84.543230647795298</v>
      </c>
      <c r="P140" s="160">
        <f>VLOOKUP($A140,'ADR Raw Data'!$B$6:$BE$43,'ADR Raw Data'!J$1,FALSE)</f>
        <v>86.153819349923793</v>
      </c>
      <c r="Q140" s="160">
        <f>VLOOKUP($A140,'ADR Raw Data'!$B$6:$BE$43,'ADR Raw Data'!K$1,FALSE)</f>
        <v>87.068148887765403</v>
      </c>
      <c r="R140" s="161">
        <f>VLOOKUP($A140,'ADR Raw Data'!$B$6:$BE$43,'ADR Raw Data'!L$1,FALSE)</f>
        <v>91.565521372549</v>
      </c>
      <c r="S140" s="160">
        <f>VLOOKUP($A140,'ADR Raw Data'!$B$6:$BE$43,'ADR Raw Data'!N$1,FALSE)</f>
        <v>98.600931164695098</v>
      </c>
      <c r="T140" s="160">
        <f>VLOOKUP($A140,'ADR Raw Data'!$B$6:$BE$43,'ADR Raw Data'!O$1,FALSE)</f>
        <v>101.406330207433</v>
      </c>
      <c r="U140" s="161">
        <f>VLOOKUP($A140,'ADR Raw Data'!$B$6:$BE$43,'ADR Raw Data'!P$1,FALSE)</f>
        <v>100.039692996453</v>
      </c>
      <c r="V140" s="162">
        <f>VLOOKUP($A140,'ADR Raw Data'!$B$6:$BE$43,'ADR Raw Data'!R$1,FALSE)</f>
        <v>94.257780376003296</v>
      </c>
      <c r="X140" s="159">
        <f>VLOOKUP($A140,'RevPAR Raw Data'!$B$6:$BE$43,'RevPAR Raw Data'!G$1,FALSE)</f>
        <v>79.365234977194902</v>
      </c>
      <c r="Y140" s="160">
        <f>VLOOKUP($A140,'RevPAR Raw Data'!$B$6:$BE$43,'RevPAR Raw Data'!H$1,FALSE)</f>
        <v>31.839530872291899</v>
      </c>
      <c r="Z140" s="160">
        <f>VLOOKUP($A140,'RevPAR Raw Data'!$B$6:$BE$43,'RevPAR Raw Data'!I$1,FALSE)</f>
        <v>44.271925513112798</v>
      </c>
      <c r="AA140" s="160">
        <f>VLOOKUP($A140,'RevPAR Raw Data'!$B$6:$BE$43,'RevPAR Raw Data'!J$1,FALSE)</f>
        <v>48.357146607753698</v>
      </c>
      <c r="AB140" s="160">
        <f>VLOOKUP($A140,'RevPAR Raw Data'!$B$6:$BE$43,'RevPAR Raw Data'!K$1,FALSE)</f>
        <v>49.093728192702301</v>
      </c>
      <c r="AC140" s="161">
        <f>VLOOKUP($A140,'RevPAR Raw Data'!$B$6:$BE$43,'RevPAR Raw Data'!L$1,FALSE)</f>
        <v>50.585513232611099</v>
      </c>
      <c r="AD140" s="160">
        <f>VLOOKUP($A140,'RevPAR Raw Data'!$B$6:$BE$43,'RevPAR Raw Data'!N$1,FALSE)</f>
        <v>61.780172947548401</v>
      </c>
      <c r="AE140" s="160">
        <f>VLOOKUP($A140,'RevPAR Raw Data'!$B$6:$BE$43,'RevPAR Raw Data'!O$1,FALSE)</f>
        <v>66.891176767388799</v>
      </c>
      <c r="AF140" s="161">
        <f>VLOOKUP($A140,'RevPAR Raw Data'!$B$6:$BE$43,'RevPAR Raw Data'!P$1,FALSE)</f>
        <v>64.335674857468604</v>
      </c>
      <c r="AG140" s="162">
        <f>VLOOKUP($A140,'RevPAR Raw Data'!$B$6:$BE$43,'RevPAR Raw Data'!R$1,FALSE)</f>
        <v>54.514130839713303</v>
      </c>
    </row>
    <row r="141" spans="1:34" x14ac:dyDescent="0.25">
      <c r="A141" s="139" t="s">
        <v>14</v>
      </c>
      <c r="B141" s="127">
        <f>(VLOOKUP($A140,'Occupancy Raw Data'!$B$8:$BE$51,'Occupancy Raw Data'!T$3,FALSE))/100</f>
        <v>6.4030180452882002E-3</v>
      </c>
      <c r="C141" s="128">
        <f>(VLOOKUP($A140,'Occupancy Raw Data'!$B$8:$BE$51,'Occupancy Raw Data'!U$3,FALSE))/100</f>
        <v>2.9412857504972599E-2</v>
      </c>
      <c r="D141" s="128">
        <f>(VLOOKUP($A140,'Occupancy Raw Data'!$B$8:$BE$51,'Occupancy Raw Data'!V$3,FALSE))/100</f>
        <v>-1.6526930042256301E-2</v>
      </c>
      <c r="E141" s="128">
        <f>(VLOOKUP($A140,'Occupancy Raw Data'!$B$8:$BE$51,'Occupancy Raw Data'!W$3,FALSE))/100</f>
        <v>-1.38843652156751E-2</v>
      </c>
      <c r="F141" s="128">
        <f>(VLOOKUP($A140,'Occupancy Raw Data'!$B$8:$BE$51,'Occupancy Raw Data'!X$3,FALSE))/100</f>
        <v>-3.8244091213422898E-2</v>
      </c>
      <c r="G141" s="128">
        <f>(VLOOKUP($A140,'Occupancy Raw Data'!$B$8:$BE$51,'Occupancy Raw Data'!Y$3,FALSE))/100</f>
        <v>-8.27550288419821E-3</v>
      </c>
      <c r="H141" s="129">
        <f>(VLOOKUP($A140,'Occupancy Raw Data'!$B$8:$BE$51,'Occupancy Raw Data'!AA$3,FALSE))/100</f>
        <v>-2.9759139603305299E-2</v>
      </c>
      <c r="I141" s="129">
        <f>(VLOOKUP($A140,'Occupancy Raw Data'!$B$8:$BE$51,'Occupancy Raw Data'!AB$3,FALSE))/100</f>
        <v>-3.71410887452596E-2</v>
      </c>
      <c r="J141" s="128">
        <f>(VLOOKUP($A140,'Occupancy Raw Data'!$B$8:$BE$51,'Occupancy Raw Data'!AC$3,FALSE))/100</f>
        <v>-3.3559090316942798E-2</v>
      </c>
      <c r="K141" s="130">
        <f>(VLOOKUP($A140,'Occupancy Raw Data'!$B$8:$BE$51,'Occupancy Raw Data'!AE$3,FALSE))/100</f>
        <v>-1.6450342927131802E-2</v>
      </c>
      <c r="M141" s="127">
        <f>(VLOOKUP($A140,'ADR Raw Data'!$B$6:$BE$49,'ADR Raw Data'!T$1,FALSE))/100</f>
        <v>2.8855965896105503E-2</v>
      </c>
      <c r="N141" s="128">
        <f>(VLOOKUP($A140,'ADR Raw Data'!$B$6:$BE$49,'ADR Raw Data'!U$1,FALSE))/100</f>
        <v>-6.9120455108687306E-2</v>
      </c>
      <c r="O141" s="128">
        <f>(VLOOKUP($A140,'ADR Raw Data'!$B$6:$BE$49,'ADR Raw Data'!V$1,FALSE))/100</f>
        <v>-4.2791869605033998E-2</v>
      </c>
      <c r="P141" s="128">
        <f>(VLOOKUP($A140,'ADR Raw Data'!$B$6:$BE$49,'ADR Raw Data'!W$1,FALSE))/100</f>
        <v>-3.6354032071261699E-2</v>
      </c>
      <c r="Q141" s="128">
        <f>(VLOOKUP($A140,'ADR Raw Data'!$B$6:$BE$49,'ADR Raw Data'!X$1,FALSE))/100</f>
        <v>-7.1679074795308398E-2</v>
      </c>
      <c r="R141" s="128">
        <f>(VLOOKUP($A140,'ADR Raw Data'!$B$6:$BE$49,'ADR Raw Data'!Y$1,FALSE))/100</f>
        <v>-2.9456395266490101E-2</v>
      </c>
      <c r="S141" s="129">
        <f>(VLOOKUP($A140,'ADR Raw Data'!$B$6:$BE$49,'ADR Raw Data'!AA$1,FALSE))/100</f>
        <v>-2.5786829118529999E-2</v>
      </c>
      <c r="T141" s="129">
        <f>(VLOOKUP($A140,'ADR Raw Data'!$B$6:$BE$49,'ADR Raw Data'!AB$1,FALSE))/100</f>
        <v>5.85350196187032E-3</v>
      </c>
      <c r="U141" s="128">
        <f>(VLOOKUP($A140,'ADR Raw Data'!$B$6:$BE$49,'ADR Raw Data'!AC$1,FALSE))/100</f>
        <v>-9.58344070263311E-3</v>
      </c>
      <c r="V141" s="130">
        <f>(VLOOKUP($A140,'ADR Raw Data'!$B$6:$BE$49,'ADR Raw Data'!AE$1,FALSE))/100</f>
        <v>-2.3224632503257802E-2</v>
      </c>
      <c r="X141" s="127">
        <f>(VLOOKUP($A140,'RevPAR Raw Data'!$B$6:$BE$43,'RevPAR Raw Data'!T$1,FALSE))/100</f>
        <v>3.5443749211740601E-2</v>
      </c>
      <c r="Y141" s="128">
        <f>(VLOOKUP($A140,'RevPAR Raw Data'!$B$6:$BE$43,'RevPAR Raw Data'!U$1,FALSE))/100</f>
        <v>-4.1740627700505399E-2</v>
      </c>
      <c r="Z141" s="128">
        <f>(VLOOKUP($A140,'RevPAR Raw Data'!$B$6:$BE$43,'RevPAR Raw Data'!V$1,FALSE))/100</f>
        <v>-5.8611581411950595E-2</v>
      </c>
      <c r="AA141" s="128">
        <f>(VLOOKUP($A140,'RevPAR Raw Data'!$B$6:$BE$43,'RevPAR Raw Data'!W$1,FALSE))/100</f>
        <v>-4.9733644628597001E-2</v>
      </c>
      <c r="AB141" s="128">
        <f>(VLOOKUP($A140,'RevPAR Raw Data'!$B$6:$BE$43,'RevPAR Raw Data'!X$1,FALSE))/100</f>
        <v>-0.107181864934165</v>
      </c>
      <c r="AC141" s="128">
        <f>(VLOOKUP($A140,'RevPAR Raw Data'!$B$6:$BE$43,'RevPAR Raw Data'!Y$1,FALSE))/100</f>
        <v>-3.7488131666702403E-2</v>
      </c>
      <c r="AD141" s="129">
        <f>(VLOOKUP($A140,'RevPAR Raw Data'!$B$6:$BE$43,'RevPAR Raw Data'!AA$1,FALSE))/100</f>
        <v>-5.4778574874170399E-2</v>
      </c>
      <c r="AE141" s="129">
        <f>(VLOOKUP($A140,'RevPAR Raw Data'!$B$6:$BE$43,'RevPAR Raw Data'!AB$1,FALSE))/100</f>
        <v>-3.1504992219225599E-2</v>
      </c>
      <c r="AF141" s="128">
        <f>(VLOOKUP($A140,'RevPAR Raw Data'!$B$6:$BE$43,'RevPAR Raw Data'!AC$1,FALSE))/100</f>
        <v>-4.2820919467489199E-2</v>
      </c>
      <c r="AG141" s="130">
        <f>(VLOOKUP($A140,'RevPAR Raw Data'!$B$6:$BE$43,'RevPAR Raw Data'!AE$1,FALSE))/100</f>
        <v>-3.9292922261354397E-2</v>
      </c>
    </row>
    <row r="142" spans="1:34" x14ac:dyDescent="0.25">
      <c r="A142" s="172"/>
      <c r="B142" s="155"/>
      <c r="C142" s="156"/>
      <c r="D142" s="156"/>
      <c r="E142" s="156"/>
      <c r="F142" s="156"/>
      <c r="G142" s="157"/>
      <c r="H142" s="137"/>
      <c r="I142" s="137"/>
      <c r="J142" s="157"/>
      <c r="K142" s="158"/>
      <c r="M142" s="159"/>
      <c r="N142" s="160"/>
      <c r="O142" s="160"/>
      <c r="P142" s="160"/>
      <c r="Q142" s="160"/>
      <c r="R142" s="161"/>
      <c r="S142" s="160"/>
      <c r="T142" s="160"/>
      <c r="U142" s="161"/>
      <c r="V142" s="162"/>
      <c r="X142" s="159"/>
      <c r="Y142" s="160"/>
      <c r="Z142" s="160"/>
      <c r="AA142" s="160"/>
      <c r="AB142" s="160"/>
      <c r="AC142" s="161"/>
      <c r="AD142" s="160"/>
      <c r="AE142" s="160"/>
      <c r="AF142" s="161"/>
      <c r="AG142" s="162"/>
      <c r="AH142" s="142"/>
    </row>
    <row r="143" spans="1:34" x14ac:dyDescent="0.25">
      <c r="A143" s="154" t="s">
        <v>58</v>
      </c>
      <c r="B143" s="155">
        <f>(VLOOKUP($A143,'Occupancy Raw Data'!$B$8:$BE$45,'Occupancy Raw Data'!G$3,FALSE))/100</f>
        <v>0.59620493358633697</v>
      </c>
      <c r="C143" s="156">
        <f>(VLOOKUP($A143,'Occupancy Raw Data'!$B$8:$BE$45,'Occupancy Raw Data'!H$3,FALSE))/100</f>
        <v>0.46869070208728603</v>
      </c>
      <c r="D143" s="156">
        <f>(VLOOKUP($A143,'Occupancy Raw Data'!$B$8:$BE$45,'Occupancy Raw Data'!I$3,FALSE))/100</f>
        <v>0.58330170777988599</v>
      </c>
      <c r="E143" s="156">
        <f>(VLOOKUP($A143,'Occupancy Raw Data'!$B$8:$BE$45,'Occupancy Raw Data'!J$3,FALSE))/100</f>
        <v>0.60891840607210601</v>
      </c>
      <c r="F143" s="156">
        <f>(VLOOKUP($A143,'Occupancy Raw Data'!$B$8:$BE$45,'Occupancy Raw Data'!K$3,FALSE))/100</f>
        <v>0.59962049335863299</v>
      </c>
      <c r="G143" s="157">
        <f>(VLOOKUP($A143,'Occupancy Raw Data'!$B$8:$BE$45,'Occupancy Raw Data'!L$3,FALSE))/100</f>
        <v>0.57134724857685004</v>
      </c>
      <c r="H143" s="137">
        <f>(VLOOKUP($A143,'Occupancy Raw Data'!$B$8:$BE$45,'Occupancy Raw Data'!N$3,FALSE))/100</f>
        <v>0.65559772296015095</v>
      </c>
      <c r="I143" s="137">
        <f>(VLOOKUP($A143,'Occupancy Raw Data'!$B$8:$BE$45,'Occupancy Raw Data'!O$3,FALSE))/100</f>
        <v>0.70626185958254195</v>
      </c>
      <c r="J143" s="157">
        <f>(VLOOKUP($A143,'Occupancy Raw Data'!$B$8:$BE$45,'Occupancy Raw Data'!P$3,FALSE))/100</f>
        <v>0.68092979127134701</v>
      </c>
      <c r="K143" s="158">
        <f>(VLOOKUP($A143,'Occupancy Raw Data'!$B$8:$BE$45,'Occupancy Raw Data'!R$3,FALSE))/100</f>
        <v>0.60265654648956302</v>
      </c>
      <c r="M143" s="159">
        <f>VLOOKUP($A143,'ADR Raw Data'!$B$6:$BE$43,'ADR Raw Data'!G$1,FALSE)</f>
        <v>98.325240229153394</v>
      </c>
      <c r="N143" s="160">
        <f>VLOOKUP($A143,'ADR Raw Data'!$B$6:$BE$43,'ADR Raw Data'!H$1,FALSE)</f>
        <v>89.389905951417006</v>
      </c>
      <c r="O143" s="160">
        <f>VLOOKUP($A143,'ADR Raw Data'!$B$6:$BE$43,'ADR Raw Data'!I$1,FALSE)</f>
        <v>95.891180123617403</v>
      </c>
      <c r="P143" s="160">
        <f>VLOOKUP($A143,'ADR Raw Data'!$B$6:$BE$43,'ADR Raw Data'!J$1,FALSE)</f>
        <v>94.997912714241096</v>
      </c>
      <c r="Q143" s="160">
        <f>VLOOKUP($A143,'ADR Raw Data'!$B$6:$BE$43,'ADR Raw Data'!K$1,FALSE)</f>
        <v>92.894021424050607</v>
      </c>
      <c r="R143" s="161">
        <f>VLOOKUP($A143,'ADR Raw Data'!$B$6:$BE$43,'ADR Raw Data'!L$1,FALSE)</f>
        <v>94.513043493855804</v>
      </c>
      <c r="S143" s="160">
        <f>VLOOKUP($A143,'ADR Raw Data'!$B$6:$BE$43,'ADR Raw Data'!N$1,FALSE)</f>
        <v>100.876249522431</v>
      </c>
      <c r="T143" s="160">
        <f>VLOOKUP($A143,'ADR Raw Data'!$B$6:$BE$43,'ADR Raw Data'!O$1,FALSE)</f>
        <v>104.19140236432</v>
      </c>
      <c r="U143" s="161">
        <f>VLOOKUP($A143,'ADR Raw Data'!$B$6:$BE$43,'ADR Raw Data'!P$1,FALSE)</f>
        <v>102.59549138915899</v>
      </c>
      <c r="V143" s="162">
        <f>VLOOKUP($A143,'ADR Raw Data'!$B$6:$BE$43,'ADR Raw Data'!R$1,FALSE)</f>
        <v>97.122243230478503</v>
      </c>
      <c r="X143" s="159">
        <f>VLOOKUP($A143,'RevPAR Raw Data'!$B$6:$BE$43,'RevPAR Raw Data'!G$1,FALSE)</f>
        <v>58.621993320683103</v>
      </c>
      <c r="Y143" s="160">
        <f>VLOOKUP($A143,'RevPAR Raw Data'!$B$6:$BE$43,'RevPAR Raw Data'!H$1,FALSE)</f>
        <v>41.896217779886101</v>
      </c>
      <c r="Z143" s="160">
        <f>VLOOKUP($A143,'RevPAR Raw Data'!$B$6:$BE$43,'RevPAR Raw Data'!I$1,FALSE)</f>
        <v>55.933489127134699</v>
      </c>
      <c r="AA143" s="160">
        <f>VLOOKUP($A143,'RevPAR Raw Data'!$B$6:$BE$43,'RevPAR Raw Data'!J$1,FALSE)</f>
        <v>57.845977590132797</v>
      </c>
      <c r="AB143" s="160">
        <f>VLOOKUP($A143,'RevPAR Raw Data'!$B$6:$BE$43,'RevPAR Raw Data'!K$1,FALSE)</f>
        <v>55.7011589563567</v>
      </c>
      <c r="AC143" s="161">
        <f>VLOOKUP($A143,'RevPAR Raw Data'!$B$6:$BE$43,'RevPAR Raw Data'!L$1,FALSE)</f>
        <v>53.999767354838703</v>
      </c>
      <c r="AD143" s="160">
        <f>VLOOKUP($A143,'RevPAR Raw Data'!$B$6:$BE$43,'RevPAR Raw Data'!N$1,FALSE)</f>
        <v>66.134239487665994</v>
      </c>
      <c r="AE143" s="160">
        <f>VLOOKUP($A143,'RevPAR Raw Data'!$B$6:$BE$43,'RevPAR Raw Data'!O$1,FALSE)</f>
        <v>73.586413586337699</v>
      </c>
      <c r="AF143" s="161">
        <f>VLOOKUP($A143,'RevPAR Raw Data'!$B$6:$BE$43,'RevPAR Raw Data'!P$1,FALSE)</f>
        <v>69.860326537001797</v>
      </c>
      <c r="AG143" s="162">
        <f>VLOOKUP($A143,'RevPAR Raw Data'!$B$6:$BE$43,'RevPAR Raw Data'!R$1,FALSE)</f>
        <v>58.531355692599597</v>
      </c>
    </row>
    <row r="144" spans="1:34" ht="15.5" thickBot="1" x14ac:dyDescent="0.3">
      <c r="A144" s="143" t="s">
        <v>14</v>
      </c>
      <c r="B144" s="133">
        <f>(VLOOKUP($A143,'Occupancy Raw Data'!$B$8:$BE$51,'Occupancy Raw Data'!T$3,FALSE))/100</f>
        <v>-4.5435854920304698E-2</v>
      </c>
      <c r="C144" s="134">
        <f>(VLOOKUP($A143,'Occupancy Raw Data'!$B$8:$BE$51,'Occupancy Raw Data'!U$3,FALSE))/100</f>
        <v>-2.1739268166742101E-3</v>
      </c>
      <c r="D144" s="134">
        <f>(VLOOKUP($A143,'Occupancy Raw Data'!$B$8:$BE$51,'Occupancy Raw Data'!V$3,FALSE))/100</f>
        <v>-7.5310168828554803E-3</v>
      </c>
      <c r="E144" s="134">
        <f>(VLOOKUP($A143,'Occupancy Raw Data'!$B$8:$BE$51,'Occupancy Raw Data'!W$3,FALSE))/100</f>
        <v>-1.04833420280936E-2</v>
      </c>
      <c r="F144" s="134">
        <f>(VLOOKUP($A143,'Occupancy Raw Data'!$B$8:$BE$51,'Occupancy Raw Data'!X$3,FALSE))/100</f>
        <v>-9.1845565135869597E-2</v>
      </c>
      <c r="G144" s="134">
        <f>(VLOOKUP($A143,'Occupancy Raw Data'!$B$8:$BE$51,'Occupancy Raw Data'!Y$3,FALSE))/100</f>
        <v>-3.4121324653505501E-2</v>
      </c>
      <c r="H144" s="135">
        <f>(VLOOKUP($A143,'Occupancy Raw Data'!$B$8:$BE$51,'Occupancy Raw Data'!AA$3,FALSE))/100</f>
        <v>1.4932924072756999E-2</v>
      </c>
      <c r="I144" s="135">
        <f>(VLOOKUP($A143,'Occupancy Raw Data'!$B$8:$BE$51,'Occupancy Raw Data'!AB$3,FALSE))/100</f>
        <v>6.1946527656944396E-2</v>
      </c>
      <c r="J144" s="134">
        <f>(VLOOKUP($A143,'Occupancy Raw Data'!$B$8:$BE$51,'Occupancy Raw Data'!AC$3,FALSE))/100</f>
        <v>3.8639798623164204E-2</v>
      </c>
      <c r="K144" s="136">
        <f>(VLOOKUP($A143,'Occupancy Raw Data'!$B$8:$BE$51,'Occupancy Raw Data'!AE$3,FALSE))/100</f>
        <v>-1.19733050729276E-2</v>
      </c>
      <c r="M144" s="133">
        <f>(VLOOKUP($A143,'ADR Raw Data'!$B$6:$BE$49,'ADR Raw Data'!T$1,FALSE))/100</f>
        <v>-2.1817266747111499E-2</v>
      </c>
      <c r="N144" s="134">
        <f>(VLOOKUP($A143,'ADR Raw Data'!$B$6:$BE$49,'ADR Raw Data'!U$1,FALSE))/100</f>
        <v>1.7277764550188902E-2</v>
      </c>
      <c r="O144" s="134">
        <f>(VLOOKUP($A143,'ADR Raw Data'!$B$6:$BE$49,'ADR Raw Data'!V$1,FALSE))/100</f>
        <v>3.4194044219566899E-2</v>
      </c>
      <c r="P144" s="134">
        <f>(VLOOKUP($A143,'ADR Raw Data'!$B$6:$BE$49,'ADR Raw Data'!W$1,FALSE))/100</f>
        <v>7.3430018928746302E-3</v>
      </c>
      <c r="Q144" s="134">
        <f>(VLOOKUP($A143,'ADR Raw Data'!$B$6:$BE$49,'ADR Raw Data'!X$1,FALSE))/100</f>
        <v>-3.2940886480598702E-2</v>
      </c>
      <c r="R144" s="134">
        <f>(VLOOKUP($A143,'ADR Raw Data'!$B$6:$BE$49,'ADR Raw Data'!Y$1,FALSE))/100</f>
        <v>-1.6796475912296898E-3</v>
      </c>
      <c r="S144" s="135">
        <f>(VLOOKUP($A143,'ADR Raw Data'!$B$6:$BE$49,'ADR Raw Data'!AA$1,FALSE))/100</f>
        <v>1.9629751823007201E-2</v>
      </c>
      <c r="T144" s="135">
        <f>(VLOOKUP($A143,'ADR Raw Data'!$B$6:$BE$49,'ADR Raw Data'!AB$1,FALSE))/100</f>
        <v>5.6221724108371597E-2</v>
      </c>
      <c r="U144" s="134">
        <f>(VLOOKUP($A143,'ADR Raw Data'!$B$6:$BE$49,'ADR Raw Data'!AC$1,FALSE))/100</f>
        <v>3.8559626287372598E-2</v>
      </c>
      <c r="V144" s="136">
        <f>(VLOOKUP($A143,'ADR Raw Data'!$B$6:$BE$49,'ADR Raw Data'!AE$1,FALSE))/100</f>
        <v>1.22797458559938E-2</v>
      </c>
      <c r="X144" s="133">
        <f>(VLOOKUP($A143,'RevPAR Raw Data'!$B$6:$BE$43,'RevPAR Raw Data'!T$1,FALSE))/100</f>
        <v>-6.6261835500736901E-2</v>
      </c>
      <c r="Y144" s="134">
        <f>(VLOOKUP($A143,'RevPAR Raw Data'!$B$6:$BE$43,'RevPAR Raw Data'!U$1,FALSE))/100</f>
        <v>1.50662771378269E-2</v>
      </c>
      <c r="Z144" s="134">
        <f>(VLOOKUP($A143,'RevPAR Raw Data'!$B$6:$BE$43,'RevPAR Raw Data'!V$1,FALSE))/100</f>
        <v>2.6405511412400801E-2</v>
      </c>
      <c r="AA144" s="134">
        <f>(VLOOKUP($A143,'RevPAR Raw Data'!$B$6:$BE$43,'RevPAR Raw Data'!W$1,FALSE))/100</f>
        <v>-3.2173193355749603E-3</v>
      </c>
      <c r="AB144" s="134">
        <f>(VLOOKUP($A143,'RevPAR Raw Data'!$B$6:$BE$43,'RevPAR Raw Data'!X$1,FALSE))/100</f>
        <v>-0.121760977281581</v>
      </c>
      <c r="AC144" s="134">
        <f>(VLOOKUP($A143,'RevPAR Raw Data'!$B$6:$BE$43,'RevPAR Raw Data'!Y$1,FALSE))/100</f>
        <v>-3.5743660443971398E-2</v>
      </c>
      <c r="AD144" s="135">
        <f>(VLOOKUP($A143,'RevPAR Raw Data'!$B$6:$BE$43,'RevPAR Raw Data'!AA$1,FALSE))/100</f>
        <v>3.4855805489304198E-2</v>
      </c>
      <c r="AE144" s="135">
        <f>(VLOOKUP($A143,'RevPAR Raw Data'!$B$6:$BE$43,'RevPAR Raw Data'!AB$1,FALSE))/100</f>
        <v>0.12165099235271599</v>
      </c>
      <c r="AF144" s="134">
        <f>(VLOOKUP($A143,'RevPAR Raw Data'!$B$6:$BE$43,'RevPAR Raw Data'!AC$1,FALSE))/100</f>
        <v>7.8689361105265393E-2</v>
      </c>
      <c r="AG144" s="136">
        <f>(VLOOKUP($A143,'RevPAR Raw Data'!$B$6:$BE$43,'RevPAR Raw Data'!AE$1,FALSE))/100</f>
        <v>1.5941163971437201E-4</v>
      </c>
    </row>
    <row r="145" spans="1:33" ht="14.25" customHeight="1" x14ac:dyDescent="0.25">
      <c r="A145" s="204" t="s">
        <v>63</v>
      </c>
      <c r="B145" s="205"/>
      <c r="C145" s="205"/>
      <c r="D145" s="205"/>
      <c r="E145" s="205"/>
      <c r="F145" s="205"/>
      <c r="G145" s="205"/>
      <c r="H145" s="205"/>
      <c r="I145" s="205"/>
      <c r="J145" s="205"/>
      <c r="K145" s="205"/>
      <c r="AG145" s="182"/>
    </row>
    <row r="146" spans="1:33" x14ac:dyDescent="0.25">
      <c r="A146" s="204"/>
      <c r="B146" s="205"/>
      <c r="C146" s="205"/>
      <c r="D146" s="205"/>
      <c r="E146" s="205"/>
      <c r="F146" s="205"/>
      <c r="G146" s="205"/>
      <c r="H146" s="205"/>
      <c r="I146" s="205"/>
      <c r="J146" s="205"/>
      <c r="K146" s="205"/>
      <c r="AG146" s="182"/>
    </row>
    <row r="147" spans="1:33" ht="15.5" thickBot="1" x14ac:dyDescent="0.3">
      <c r="A147" s="206"/>
      <c r="B147" s="207"/>
      <c r="C147" s="207"/>
      <c r="D147" s="207"/>
      <c r="E147" s="207"/>
      <c r="F147" s="207"/>
      <c r="G147" s="207"/>
      <c r="H147" s="207"/>
      <c r="I147" s="207"/>
      <c r="J147" s="207"/>
      <c r="K147" s="207"/>
      <c r="L147" s="183"/>
      <c r="M147" s="183"/>
      <c r="N147" s="183"/>
      <c r="O147" s="183"/>
      <c r="P147" s="183"/>
      <c r="Q147" s="183"/>
      <c r="R147" s="184"/>
      <c r="S147" s="183"/>
      <c r="T147" s="183"/>
      <c r="U147" s="183"/>
      <c r="V147" s="183"/>
      <c r="W147" s="183"/>
      <c r="X147" s="183"/>
      <c r="Y147" s="183"/>
      <c r="Z147" s="183"/>
      <c r="AA147" s="183"/>
      <c r="AB147" s="183"/>
      <c r="AC147" s="183"/>
      <c r="AD147" s="183"/>
      <c r="AE147" s="183"/>
      <c r="AF147" s="183"/>
      <c r="AG147" s="185"/>
    </row>
  </sheetData>
  <sheetProtection algorithmName="SHA-512" hashValue="31Cluyk72dpVl3L9pvPiFRwGstDDuB1A/L8E6SQ1dUGBzIqubodbL5kBpo3gDnl900QeZDfLaXxxxWJFtQHu+w==" saltValue="+a9Uczg4NK9AaYiLzUd+7Q==" spinCount="100000" sheet="1" formatColumns="0" formatRows="0"/>
  <mergeCells count="14">
    <mergeCell ref="A145:K147"/>
    <mergeCell ref="A1:A3"/>
    <mergeCell ref="G2:G3"/>
    <mergeCell ref="J2:J3"/>
    <mergeCell ref="K2:K3"/>
    <mergeCell ref="B1:K1"/>
    <mergeCell ref="M1:V1"/>
    <mergeCell ref="R2:R3"/>
    <mergeCell ref="U2:U3"/>
    <mergeCell ref="V2:V3"/>
    <mergeCell ref="X1:AG1"/>
    <mergeCell ref="AC2:AC3"/>
    <mergeCell ref="AF2:AF3"/>
    <mergeCell ref="AG2:AG3"/>
  </mergeCells>
  <pageMargins left="0.25" right="0.25" top="0.75" bottom="0.75" header="0.3" footer="0.3"/>
  <pageSetup scale="37"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pageSetUpPr fitToPage="1"/>
  </sheetPr>
  <dimension ref="A1"/>
  <sheetViews>
    <sheetView topLeftCell="A22" zoomScale="110" zoomScaleNormal="110" workbookViewId="0">
      <selection activeCell="H40" sqref="H40"/>
    </sheetView>
  </sheetViews>
  <sheetFormatPr defaultRowHeight="12.5" x14ac:dyDescent="0.25"/>
  <sheetData/>
  <pageMargins left="0.7" right="0.7" top="0.75" bottom="0.75" header="0.3" footer="0.3"/>
  <pageSetup scale="4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B37D5-D462-434B-977F-80F74FEE2DDD}">
  <sheetPr>
    <tabColor theme="7" tint="0.79998168889431442"/>
    <pageSetUpPr fitToPage="1"/>
  </sheetPr>
  <dimension ref="A1"/>
  <sheetViews>
    <sheetView zoomScaleNormal="100" workbookViewId="0">
      <selection activeCell="H40" sqref="H40"/>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E176-23ED-4F29-B1A3-9D73A4DAF529}">
  <sheetPr>
    <tabColor theme="7" tint="0.79998168889431442"/>
    <pageSetUpPr fitToPage="1"/>
  </sheetPr>
  <dimension ref="A1"/>
  <sheetViews>
    <sheetView zoomScaleNormal="100" workbookViewId="0">
      <selection activeCell="H40" sqref="H40"/>
    </sheetView>
  </sheetViews>
  <sheetFormatPr defaultRowHeight="12.5" x14ac:dyDescent="0.25"/>
  <sheetData/>
  <pageMargins left="0.7" right="0.7" top="0.75" bottom="0.75" header="0.3" footer="0.3"/>
  <pageSetup scale="5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pageSetUpPr fitToPage="1"/>
  </sheetPr>
  <dimension ref="A1"/>
  <sheetViews>
    <sheetView topLeftCell="A10" zoomScaleNormal="100" workbookViewId="0">
      <selection activeCell="P38" sqref="P38"/>
    </sheetView>
  </sheetViews>
  <sheetFormatPr defaultRowHeight="12.5" x14ac:dyDescent="0.25"/>
  <sheetData/>
  <pageMargins left="0.7" right="0.7" top="0.75" bottom="0.75" header="0.3" footer="0.3"/>
  <pageSetup scale="4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47"/>
  <sheetViews>
    <sheetView showGridLines="0" zoomScaleNormal="100" zoomScaleSheetLayoutView="96" workbookViewId="0">
      <pane xSplit="1" ySplit="3" topLeftCell="B4" activePane="bottomRight" state="frozen"/>
      <selection pane="topRight" sqref="A1:A3"/>
      <selection pane="bottomLeft" sqref="A1:A3"/>
      <selection pane="bottomRight" activeCell="D22" sqref="D22"/>
    </sheetView>
  </sheetViews>
  <sheetFormatPr defaultColWidth="9.1796875" defaultRowHeight="15" x14ac:dyDescent="0.25"/>
  <cols>
    <col min="1" max="1" width="44.7265625" style="140" customWidth="1"/>
    <col min="2" max="6" width="8.81640625" style="140" customWidth="1"/>
    <col min="7" max="7" width="8.81640625" style="146" customWidth="1"/>
    <col min="8" max="9" width="8.81640625" style="140" customWidth="1"/>
    <col min="10" max="11" width="8.81640625" style="146" customWidth="1"/>
    <col min="12" max="12" width="2.7265625" style="140" customWidth="1"/>
    <col min="13" max="22" width="8.7265625" style="140" customWidth="1"/>
    <col min="23" max="23" width="2.7265625" style="140" customWidth="1"/>
    <col min="24" max="33" width="8.81640625" style="140" customWidth="1"/>
    <col min="34" max="16384" width="9.1796875" style="140"/>
  </cols>
  <sheetData>
    <row r="1" spans="1:33" x14ac:dyDescent="0.25">
      <c r="A1" s="208" t="str">
        <f>'Occupancy Raw Data'!B2</f>
        <v>May 3 - May 31, 2025
Rolling-28 Day Period</v>
      </c>
      <c r="B1" s="195" t="s">
        <v>0</v>
      </c>
      <c r="C1" s="196"/>
      <c r="D1" s="196"/>
      <c r="E1" s="196"/>
      <c r="F1" s="196"/>
      <c r="G1" s="196"/>
      <c r="H1" s="196"/>
      <c r="I1" s="196"/>
      <c r="J1" s="196"/>
      <c r="K1" s="197"/>
      <c r="L1" s="144"/>
      <c r="M1" s="195" t="s">
        <v>1</v>
      </c>
      <c r="N1" s="196"/>
      <c r="O1" s="196"/>
      <c r="P1" s="196"/>
      <c r="Q1" s="196"/>
      <c r="R1" s="196"/>
      <c r="S1" s="196"/>
      <c r="T1" s="196"/>
      <c r="U1" s="196"/>
      <c r="V1" s="197"/>
      <c r="W1" s="144"/>
      <c r="X1" s="195" t="s">
        <v>2</v>
      </c>
      <c r="Y1" s="196"/>
      <c r="Z1" s="196"/>
      <c r="AA1" s="196"/>
      <c r="AB1" s="196"/>
      <c r="AC1" s="196"/>
      <c r="AD1" s="196"/>
      <c r="AE1" s="196"/>
      <c r="AF1" s="196"/>
      <c r="AG1" s="197"/>
    </row>
    <row r="2" spans="1:33" x14ac:dyDescent="0.25">
      <c r="A2" s="209"/>
      <c r="B2" s="145"/>
      <c r="C2" s="146"/>
      <c r="D2" s="146"/>
      <c r="E2" s="146"/>
      <c r="F2" s="147"/>
      <c r="G2" s="198" t="s">
        <v>3</v>
      </c>
      <c r="H2" s="146"/>
      <c r="I2" s="146"/>
      <c r="J2" s="198" t="s">
        <v>4</v>
      </c>
      <c r="K2" s="200" t="s">
        <v>5</v>
      </c>
      <c r="L2" s="141"/>
      <c r="M2" s="148"/>
      <c r="N2" s="149"/>
      <c r="O2" s="149"/>
      <c r="P2" s="149"/>
      <c r="Q2" s="149"/>
      <c r="R2" s="202" t="s">
        <v>3</v>
      </c>
      <c r="S2" s="150"/>
      <c r="T2" s="150"/>
      <c r="U2" s="202" t="s">
        <v>4</v>
      </c>
      <c r="V2" s="203" t="s">
        <v>5</v>
      </c>
      <c r="W2" s="141"/>
      <c r="X2" s="148"/>
      <c r="Y2" s="149"/>
      <c r="Z2" s="149"/>
      <c r="AA2" s="149"/>
      <c r="AB2" s="149"/>
      <c r="AC2" s="202" t="s">
        <v>3</v>
      </c>
      <c r="AD2" s="150"/>
      <c r="AE2" s="150"/>
      <c r="AF2" s="202" t="s">
        <v>4</v>
      </c>
      <c r="AG2" s="203" t="s">
        <v>5</v>
      </c>
    </row>
    <row r="3" spans="1:33" x14ac:dyDescent="0.25">
      <c r="A3" s="210"/>
      <c r="B3" s="151" t="s">
        <v>6</v>
      </c>
      <c r="C3" s="152" t="s">
        <v>7</v>
      </c>
      <c r="D3" s="152" t="s">
        <v>8</v>
      </c>
      <c r="E3" s="152" t="s">
        <v>9</v>
      </c>
      <c r="F3" s="153" t="s">
        <v>10</v>
      </c>
      <c r="G3" s="199"/>
      <c r="H3" s="152" t="s">
        <v>11</v>
      </c>
      <c r="I3" s="152" t="s">
        <v>12</v>
      </c>
      <c r="J3" s="199"/>
      <c r="K3" s="201"/>
      <c r="L3" s="141"/>
      <c r="M3" s="151" t="s">
        <v>6</v>
      </c>
      <c r="N3" s="152" t="s">
        <v>7</v>
      </c>
      <c r="O3" s="152" t="s">
        <v>8</v>
      </c>
      <c r="P3" s="152" t="s">
        <v>9</v>
      </c>
      <c r="Q3" s="152" t="s">
        <v>10</v>
      </c>
      <c r="R3" s="199"/>
      <c r="S3" s="153" t="s">
        <v>11</v>
      </c>
      <c r="T3" s="153" t="s">
        <v>12</v>
      </c>
      <c r="U3" s="199"/>
      <c r="V3" s="201"/>
      <c r="W3" s="141"/>
      <c r="X3" s="151" t="s">
        <v>6</v>
      </c>
      <c r="Y3" s="152" t="s">
        <v>7</v>
      </c>
      <c r="Z3" s="152" t="s">
        <v>8</v>
      </c>
      <c r="AA3" s="152" t="s">
        <v>9</v>
      </c>
      <c r="AB3" s="152" t="s">
        <v>10</v>
      </c>
      <c r="AC3" s="199"/>
      <c r="AD3" s="153" t="s">
        <v>11</v>
      </c>
      <c r="AE3" s="153" t="s">
        <v>12</v>
      </c>
      <c r="AF3" s="199"/>
      <c r="AG3" s="201"/>
    </row>
    <row r="4" spans="1:33" x14ac:dyDescent="0.25">
      <c r="A4" s="172" t="s">
        <v>13</v>
      </c>
      <c r="B4" s="155">
        <f>(VLOOKUP($A4,'Occupancy Raw Data'!$B$8:$BE$45,'Occupancy Raw Data'!AG$3,FALSE))/100</f>
        <v>0.54840121772730299</v>
      </c>
      <c r="C4" s="156">
        <f>(VLOOKUP($A4,'Occupancy Raw Data'!$B$8:$BE$45,'Occupancy Raw Data'!AH$3,FALSE))/100</f>
        <v>0.58529790873503007</v>
      </c>
      <c r="D4" s="156">
        <f>(VLOOKUP($A4,'Occupancy Raw Data'!$B$8:$BE$45,'Occupancy Raw Data'!AI$3,FALSE))/100</f>
        <v>0.65203044751143191</v>
      </c>
      <c r="E4" s="156">
        <f>(VLOOKUP($A4,'Occupancy Raw Data'!$B$8:$BE$45,'Occupancy Raw Data'!AJ$3,FALSE))/100</f>
        <v>0.66292217333607795</v>
      </c>
      <c r="F4" s="156">
        <f>(VLOOKUP($A4,'Occupancy Raw Data'!$B$8:$BE$45,'Occupancy Raw Data'!AK$3,FALSE))/100</f>
        <v>0.64420903572738697</v>
      </c>
      <c r="G4" s="157">
        <f>(VLOOKUP($A4,'Occupancy Raw Data'!$B$8:$BE$45,'Occupancy Raw Data'!AL$3,FALSE))/100</f>
        <v>0.61857261735511204</v>
      </c>
      <c r="H4" s="137">
        <f>(VLOOKUP($A4,'Occupancy Raw Data'!$B$8:$BE$45,'Occupancy Raw Data'!AN$3,FALSE))/100</f>
        <v>0.71430812096376695</v>
      </c>
      <c r="I4" s="137">
        <f>(VLOOKUP($A4,'Occupancy Raw Data'!$B$8:$BE$45,'Occupancy Raw Data'!AO$3,FALSE))/100</f>
        <v>0.74731039530753907</v>
      </c>
      <c r="J4" s="157">
        <f>(VLOOKUP($A4,'Occupancy Raw Data'!$B$8:$BE$45,'Occupancy Raw Data'!AP$3,FALSE))/100</f>
        <v>0.73080936937974394</v>
      </c>
      <c r="K4" s="158">
        <f>(VLOOKUP($A4,'Occupancy Raw Data'!$B$8:$BE$45,'Occupancy Raw Data'!AR$3,FALSE))/100</f>
        <v>0.65064135866530703</v>
      </c>
      <c r="M4" s="159">
        <f>VLOOKUP($A4,'ADR Raw Data'!$B$6:$BE$43,'ADR Raw Data'!AG$1,FALSE)</f>
        <v>152.48083418331899</v>
      </c>
      <c r="N4" s="160">
        <f>VLOOKUP($A4,'ADR Raw Data'!$B$6:$BE$43,'ADR Raw Data'!AH$1,FALSE)</f>
        <v>155.560140316977</v>
      </c>
      <c r="O4" s="160">
        <f>VLOOKUP($A4,'ADR Raw Data'!$B$6:$BE$43,'ADR Raw Data'!AI$1,FALSE)</f>
        <v>161.27889650449299</v>
      </c>
      <c r="P4" s="160">
        <f>VLOOKUP($A4,'ADR Raw Data'!$B$6:$BE$43,'ADR Raw Data'!AJ$1,FALSE)</f>
        <v>158.72961692426301</v>
      </c>
      <c r="Q4" s="160">
        <f>VLOOKUP($A4,'ADR Raw Data'!$B$6:$BE$43,'ADR Raw Data'!AK$1,FALSE)</f>
        <v>152.980524815059</v>
      </c>
      <c r="R4" s="161">
        <f>VLOOKUP($A4,'ADR Raw Data'!$B$6:$BE$43,'ADR Raw Data'!AL$1,FALSE)</f>
        <v>156.361771478728</v>
      </c>
      <c r="S4" s="160">
        <f>VLOOKUP($A4,'ADR Raw Data'!$B$6:$BE$43,'ADR Raw Data'!AN$1,FALSE)</f>
        <v>169.694412263902</v>
      </c>
      <c r="T4" s="160">
        <f>VLOOKUP($A4,'ADR Raw Data'!$B$6:$BE$43,'ADR Raw Data'!AO$1,FALSE)</f>
        <v>175.61169936643299</v>
      </c>
      <c r="U4" s="161">
        <f>VLOOKUP($A4,'ADR Raw Data'!$B$6:$BE$43,'ADR Raw Data'!AP$1,FALSE)</f>
        <v>172.71987975290901</v>
      </c>
      <c r="V4" s="162">
        <f>VLOOKUP($A4,'ADR Raw Data'!$B$6:$BE$43,'ADR Raw Data'!AR$1,FALSE)</f>
        <v>161.61156645414201</v>
      </c>
      <c r="X4" s="159">
        <f>VLOOKUP($A4,'RevPAR Raw Data'!$B$6:$BE$43,'RevPAR Raw Data'!AG$1,FALSE)</f>
        <v>83.620675146207205</v>
      </c>
      <c r="Y4" s="160">
        <f>VLOOKUP($A4,'RevPAR Raw Data'!$B$6:$BE$43,'RevPAR Raw Data'!AH$1,FALSE)</f>
        <v>91.049024810054604</v>
      </c>
      <c r="Z4" s="160">
        <f>VLOOKUP($A4,'RevPAR Raw Data'!$B$6:$BE$43,'RevPAR Raw Data'!AI$1,FALSE)</f>
        <v>105.158751061974</v>
      </c>
      <c r="AA4" s="160">
        <f>VLOOKUP($A4,'RevPAR Raw Data'!$B$6:$BE$43,'RevPAR Raw Data'!AJ$1,FALSE)</f>
        <v>105.225382624236</v>
      </c>
      <c r="AB4" s="160">
        <f>VLOOKUP($A4,'RevPAR Raw Data'!$B$6:$BE$43,'RevPAR Raw Data'!AK$1,FALSE)</f>
        <v>98.551436376179097</v>
      </c>
      <c r="AC4" s="161">
        <f>VLOOKUP($A4,'RevPAR Raw Data'!$B$6:$BE$43,'RevPAR Raw Data'!AL$1,FALSE)</f>
        <v>96.721110237878804</v>
      </c>
      <c r="AD4" s="160">
        <f>VLOOKUP($A4,'RevPAR Raw Data'!$B$6:$BE$43,'RevPAR Raw Data'!AN$1,FALSE)</f>
        <v>121.214096762278</v>
      </c>
      <c r="AE4" s="160">
        <f>VLOOKUP($A4,'RevPAR Raw Data'!$B$6:$BE$43,'RevPAR Raw Data'!AO$1,FALSE)</f>
        <v>131.23644847415801</v>
      </c>
      <c r="AF4" s="161">
        <f>VLOOKUP($A4,'RevPAR Raw Data'!$B$6:$BE$43,'RevPAR Raw Data'!AP$1,FALSE)</f>
        <v>126.225306401569</v>
      </c>
      <c r="AG4" s="162">
        <f>VLOOKUP($A4,'RevPAR Raw Data'!$B$6:$BE$43,'RevPAR Raw Data'!AR$1,FALSE)</f>
        <v>105.151169173752</v>
      </c>
    </row>
    <row r="5" spans="1:33" x14ac:dyDescent="0.25">
      <c r="A5" s="139" t="s">
        <v>14</v>
      </c>
      <c r="B5" s="127">
        <f>(VLOOKUP($A4,'Occupancy Raw Data'!$B$8:$BE$45,'Occupancy Raw Data'!AT$3,FALSE))/100</f>
        <v>-9.8799179046609904E-3</v>
      </c>
      <c r="C5" s="128">
        <f>(VLOOKUP($A4,'Occupancy Raw Data'!$B$8:$BE$45,'Occupancy Raw Data'!AU$3,FALSE))/100</f>
        <v>-1.4148511927286101E-2</v>
      </c>
      <c r="D5" s="128">
        <f>(VLOOKUP($A4,'Occupancy Raw Data'!$B$8:$BE$45,'Occupancy Raw Data'!AV$3,FALSE))/100</f>
        <v>-1.50738046780001E-2</v>
      </c>
      <c r="E5" s="128">
        <f>(VLOOKUP($A4,'Occupancy Raw Data'!$B$8:$BE$45,'Occupancy Raw Data'!AW$3,FALSE))/100</f>
        <v>-1.45369056630074E-2</v>
      </c>
      <c r="F5" s="128">
        <f>(VLOOKUP($A4,'Occupancy Raw Data'!$B$8:$BE$45,'Occupancy Raw Data'!AX$3,FALSE))/100</f>
        <v>-1.0379648494716801E-2</v>
      </c>
      <c r="G5" s="128">
        <f>(VLOOKUP($A4,'Occupancy Raw Data'!$B$8:$BE$45,'Occupancy Raw Data'!AY$3,FALSE))/100</f>
        <v>-1.28898765317048E-2</v>
      </c>
      <c r="H5" s="129">
        <f>(VLOOKUP($A4,'Occupancy Raw Data'!$B$8:$BE$45,'Occupancy Raw Data'!BA$3,FALSE))/100</f>
        <v>-7.8502397007103094E-3</v>
      </c>
      <c r="I5" s="129">
        <f>(VLOOKUP($A4,'Occupancy Raw Data'!$B$8:$BE$45,'Occupancy Raw Data'!BB$3,FALSE))/100</f>
        <v>-1.1925847480162399E-2</v>
      </c>
      <c r="J5" s="128">
        <f>(VLOOKUP($A4,'Occupancy Raw Data'!$B$8:$BE$45,'Occupancy Raw Data'!BC$3,FALSE))/100</f>
        <v>-9.9414327860485197E-3</v>
      </c>
      <c r="K5" s="130">
        <f>(VLOOKUP($A4,'Occupancy Raw Data'!$B$8:$BE$45,'Occupancy Raw Data'!BE$3,FALSE))/100</f>
        <v>-1.1951210942580399E-2</v>
      </c>
      <c r="M5" s="127">
        <f>(VLOOKUP($A4,'ADR Raw Data'!$B$6:$BE$49,'ADR Raw Data'!AT$1,FALSE))/100</f>
        <v>-2.9260277348339596E-3</v>
      </c>
      <c r="N5" s="128">
        <f>(VLOOKUP($A4,'ADR Raw Data'!$B$6:$BE$49,'ADR Raw Data'!AU$1,FALSE))/100</f>
        <v>1.2700524945795799E-2</v>
      </c>
      <c r="O5" s="128">
        <f>(VLOOKUP($A4,'ADR Raw Data'!$B$6:$BE$49,'ADR Raw Data'!AV$1,FALSE))/100</f>
        <v>1.9693232960591899E-2</v>
      </c>
      <c r="P5" s="128">
        <f>(VLOOKUP($A4,'ADR Raw Data'!$B$6:$BE$49,'ADR Raw Data'!AW$1,FALSE))/100</f>
        <v>1.53114611316209E-2</v>
      </c>
      <c r="Q5" s="128">
        <f>(VLOOKUP($A4,'ADR Raw Data'!$B$6:$BE$49,'ADR Raw Data'!AX$1,FALSE))/100</f>
        <v>5.2963059399487797E-3</v>
      </c>
      <c r="R5" s="128">
        <f>(VLOOKUP($A4,'ADR Raw Data'!$B$6:$BE$49,'ADR Raw Data'!AY$1,FALSE))/100</f>
        <v>1.0490033108506601E-2</v>
      </c>
      <c r="S5" s="129">
        <f>(VLOOKUP($A4,'ADR Raw Data'!$B$6:$BE$49,'ADR Raw Data'!BA$1,FALSE))/100</f>
        <v>8.4080175791299508E-5</v>
      </c>
      <c r="T5" s="129">
        <f>(VLOOKUP($A4,'ADR Raw Data'!$B$6:$BE$49,'ADR Raw Data'!BB$1,FALSE))/100</f>
        <v>-4.4919104314406696E-3</v>
      </c>
      <c r="U5" s="128">
        <f>(VLOOKUP($A4,'ADR Raw Data'!$B$6:$BE$49,'ADR Raw Data'!BC$1,FALSE))/100</f>
        <v>-2.34237376952866E-3</v>
      </c>
      <c r="V5" s="130">
        <f>(VLOOKUP($A4,'ADR Raw Data'!$B$6:$BE$49,'ADR Raw Data'!BE$1,FALSE))/100</f>
        <v>6.1222938338764497E-3</v>
      </c>
      <c r="X5" s="127">
        <f>(VLOOKUP($A4,'RevPAR Raw Data'!$B$6:$BE$49,'RevPAR Raw Data'!AT$1,FALSE))/100</f>
        <v>-1.2777036725688E-2</v>
      </c>
      <c r="Y5" s="128">
        <f>(VLOOKUP($A4,'RevPAR Raw Data'!$B$6:$BE$49,'RevPAR Raw Data'!AU$1,FALSE))/100</f>
        <v>-1.62768051016867E-3</v>
      </c>
      <c r="Z5" s="128">
        <f>(VLOOKUP($A4,'RevPAR Raw Data'!$B$6:$BE$49,'RevPAR Raw Data'!AV$1,FALSE))/100</f>
        <v>4.3225763354654998E-3</v>
      </c>
      <c r="AA5" s="128">
        <f>(VLOOKUP($A4,'RevPAR Raw Data'!$B$6:$BE$49,'RevPAR Raw Data'!AW$1,FALSE))/100</f>
        <v>5.5197420258032101E-4</v>
      </c>
      <c r="AB5" s="128">
        <f>(VLOOKUP($A4,'RevPAR Raw Data'!$B$6:$BE$49,'RevPAR Raw Data'!AX$1,FALSE))/100</f>
        <v>-5.1383163487452197E-3</v>
      </c>
      <c r="AC5" s="128">
        <f>(VLOOKUP($A4,'RevPAR Raw Data'!$B$6:$BE$49,'RevPAR Raw Data'!AY$1,FALSE))/100</f>
        <v>-2.5350586547802601E-3</v>
      </c>
      <c r="AD5" s="129">
        <f>(VLOOKUP($A4,'RevPAR Raw Data'!$B$6:$BE$49,'RevPAR Raw Data'!BA$1,FALSE))/100</f>
        <v>-7.7668195744530497E-3</v>
      </c>
      <c r="AE5" s="129">
        <f>(VLOOKUP($A4,'RevPAR Raw Data'!$B$6:$BE$49,'RevPAR Raw Data'!BB$1,FALSE))/100</f>
        <v>-1.6364188072903199E-2</v>
      </c>
      <c r="AF5" s="128">
        <f>(VLOOKUP($A4,'RevPAR Raw Data'!$B$6:$BE$49,'RevPAR Raw Data'!BC$1,FALSE))/100</f>
        <v>-1.22605200041876E-2</v>
      </c>
      <c r="AG5" s="130">
        <f>(VLOOKUP($A4,'RevPAR Raw Data'!$B$6:$BE$49,'RevPAR Raw Data'!BE$1,FALSE))/100</f>
        <v>-5.90208593376509E-3</v>
      </c>
    </row>
    <row r="6" spans="1:33" x14ac:dyDescent="0.25">
      <c r="A6" s="154"/>
      <c r="B6" s="155"/>
      <c r="C6" s="156"/>
      <c r="D6" s="156"/>
      <c r="E6" s="156"/>
      <c r="F6" s="156"/>
      <c r="G6" s="157"/>
      <c r="H6" s="137"/>
      <c r="I6" s="137"/>
      <c r="J6" s="157"/>
      <c r="K6" s="158"/>
      <c r="M6" s="159"/>
      <c r="N6" s="160"/>
      <c r="O6" s="160"/>
      <c r="P6" s="160"/>
      <c r="Q6" s="160"/>
      <c r="R6" s="161"/>
      <c r="S6" s="160"/>
      <c r="T6" s="160"/>
      <c r="U6" s="161"/>
      <c r="V6" s="162"/>
      <c r="X6" s="159"/>
      <c r="Y6" s="160"/>
      <c r="Z6" s="160"/>
      <c r="AA6" s="160"/>
      <c r="AB6" s="160"/>
      <c r="AC6" s="161"/>
      <c r="AD6" s="160"/>
      <c r="AE6" s="160"/>
      <c r="AF6" s="161"/>
      <c r="AG6" s="162"/>
    </row>
    <row r="7" spans="1:33" x14ac:dyDescent="0.25">
      <c r="A7" s="172" t="s">
        <v>15</v>
      </c>
      <c r="B7" s="163">
        <f>(VLOOKUP($A7,'Occupancy Raw Data'!$B$8:$BE$45,'Occupancy Raw Data'!AG$3,FALSE))/100</f>
        <v>0.55313399744414804</v>
      </c>
      <c r="C7" s="164">
        <f>(VLOOKUP($A7,'Occupancy Raw Data'!$B$8:$BE$45,'Occupancy Raw Data'!AH$3,FALSE))/100</f>
        <v>0.60042494880598607</v>
      </c>
      <c r="D7" s="164">
        <f>(VLOOKUP($A7,'Occupancy Raw Data'!$B$8:$BE$45,'Occupancy Raw Data'!AI$3,FALSE))/100</f>
        <v>0.68023218217370496</v>
      </c>
      <c r="E7" s="164">
        <f>(VLOOKUP($A7,'Occupancy Raw Data'!$B$8:$BE$45,'Occupancy Raw Data'!AJ$3,FALSE))/100</f>
        <v>0.70811941990064697</v>
      </c>
      <c r="F7" s="164">
        <f>(VLOOKUP($A7,'Occupancy Raw Data'!$B$8:$BE$45,'Occupancy Raw Data'!AK$3,FALSE))/100</f>
        <v>0.68368113728195501</v>
      </c>
      <c r="G7" s="165">
        <f>(VLOOKUP($A7,'Occupancy Raw Data'!$B$8:$BE$45,'Occupancy Raw Data'!AL$3,FALSE))/100</f>
        <v>0.64511573364079</v>
      </c>
      <c r="H7" s="137">
        <f>(VLOOKUP($A7,'Occupancy Raw Data'!$B$8:$BE$45,'Occupancy Raw Data'!AN$3,FALSE))/100</f>
        <v>0.75031105252784003</v>
      </c>
      <c r="I7" s="137">
        <f>(VLOOKUP($A7,'Occupancy Raw Data'!$B$8:$BE$45,'Occupancy Raw Data'!AO$3,FALSE))/100</f>
        <v>0.77324116734010007</v>
      </c>
      <c r="J7" s="165">
        <f>(VLOOKUP($A7,'Occupancy Raw Data'!$B$8:$BE$45,'Occupancy Raw Data'!AP$3,FALSE))/100</f>
        <v>0.76177610993396994</v>
      </c>
      <c r="K7" s="166">
        <f>(VLOOKUP($A7,'Occupancy Raw Data'!$B$8:$BE$45,'Occupancy Raw Data'!AR$3,FALSE))/100</f>
        <v>0.67844548074173405</v>
      </c>
      <c r="M7" s="159">
        <f>VLOOKUP($A7,'ADR Raw Data'!$B$6:$BE$43,'ADR Raw Data'!AG$1,FALSE)</f>
        <v>127.555540359633</v>
      </c>
      <c r="N7" s="160">
        <f>VLOOKUP($A7,'ADR Raw Data'!$B$6:$BE$43,'ADR Raw Data'!AH$1,FALSE)</f>
        <v>135.52904795445801</v>
      </c>
      <c r="O7" s="160">
        <f>VLOOKUP($A7,'ADR Raw Data'!$B$6:$BE$43,'ADR Raw Data'!AI$1,FALSE)</f>
        <v>144.351223708703</v>
      </c>
      <c r="P7" s="160">
        <f>VLOOKUP($A7,'ADR Raw Data'!$B$6:$BE$43,'ADR Raw Data'!AJ$1,FALSE)</f>
        <v>144.587856234003</v>
      </c>
      <c r="Q7" s="160">
        <f>VLOOKUP($A7,'ADR Raw Data'!$B$6:$BE$43,'ADR Raw Data'!AK$1,FALSE)</f>
        <v>139.897802934764</v>
      </c>
      <c r="R7" s="161">
        <f>VLOOKUP($A7,'ADR Raw Data'!$B$6:$BE$43,'ADR Raw Data'!AL$1,FALSE)</f>
        <v>138.936690252349</v>
      </c>
      <c r="S7" s="160">
        <f>VLOOKUP($A7,'ADR Raw Data'!$B$6:$BE$43,'ADR Raw Data'!AN$1,FALSE)</f>
        <v>155.34988354301001</v>
      </c>
      <c r="T7" s="160">
        <f>VLOOKUP($A7,'ADR Raw Data'!$B$6:$BE$43,'ADR Raw Data'!AO$1,FALSE)</f>
        <v>156.14012031667801</v>
      </c>
      <c r="U7" s="161">
        <f>VLOOKUP($A7,'ADR Raw Data'!$B$6:$BE$43,'ADR Raw Data'!AP$1,FALSE)</f>
        <v>155.75094863114899</v>
      </c>
      <c r="V7" s="162">
        <f>VLOOKUP($A7,'ADR Raw Data'!$B$6:$BE$43,'ADR Raw Data'!AR$1,FALSE)</f>
        <v>144.33053891263401</v>
      </c>
      <c r="X7" s="159">
        <f>VLOOKUP($A7,'RevPAR Raw Data'!$B$6:$BE$43,'RevPAR Raw Data'!AG$1,FALSE)</f>
        <v>70.555305935272202</v>
      </c>
      <c r="Y7" s="160">
        <f>VLOOKUP($A7,'RevPAR Raw Data'!$B$6:$BE$43,'RevPAR Raw Data'!AH$1,FALSE)</f>
        <v>81.375021679779493</v>
      </c>
      <c r="Z7" s="160">
        <f>VLOOKUP($A7,'RevPAR Raw Data'!$B$6:$BE$43,'RevPAR Raw Data'!AI$1,FALSE)</f>
        <v>98.192347902815996</v>
      </c>
      <c r="AA7" s="160">
        <f>VLOOKUP($A7,'RevPAR Raw Data'!$B$6:$BE$43,'RevPAR Raw Data'!AJ$1,FALSE)</f>
        <v>102.3854688811</v>
      </c>
      <c r="AB7" s="160">
        <f>VLOOKUP($A7,'RevPAR Raw Data'!$B$6:$BE$43,'RevPAR Raw Data'!AK$1,FALSE)</f>
        <v>95.645489013686301</v>
      </c>
      <c r="AC7" s="161">
        <f>VLOOKUP($A7,'RevPAR Raw Data'!$B$6:$BE$43,'RevPAR Raw Data'!AL$1,FALSE)</f>
        <v>89.630244861767494</v>
      </c>
      <c r="AD7" s="160">
        <f>VLOOKUP($A7,'RevPAR Raw Data'!$B$6:$BE$43,'RevPAR Raw Data'!AN$1,FALSE)</f>
        <v>116.560734631233</v>
      </c>
      <c r="AE7" s="160">
        <f>VLOOKUP($A7,'RevPAR Raw Data'!$B$6:$BE$43,'RevPAR Raw Data'!AO$1,FALSE)</f>
        <v>120.73396890229201</v>
      </c>
      <c r="AF7" s="161">
        <f>VLOOKUP($A7,'RevPAR Raw Data'!$B$6:$BE$43,'RevPAR Raw Data'!AP$1,FALSE)</f>
        <v>118.647351766762</v>
      </c>
      <c r="AG7" s="162">
        <f>VLOOKUP($A7,'RevPAR Raw Data'!$B$6:$BE$43,'RevPAR Raw Data'!AR$1,FALSE)</f>
        <v>97.920401858296103</v>
      </c>
    </row>
    <row r="8" spans="1:33" x14ac:dyDescent="0.25">
      <c r="A8" s="139" t="s">
        <v>14</v>
      </c>
      <c r="B8" s="127">
        <f>(VLOOKUP($A7,'Occupancy Raw Data'!$B$8:$BE$45,'Occupancy Raw Data'!AT$3,FALSE))/100</f>
        <v>3.6486209978172802E-3</v>
      </c>
      <c r="C8" s="128">
        <f>(VLOOKUP($A7,'Occupancy Raw Data'!$B$8:$BE$45,'Occupancy Raw Data'!AU$3,FALSE))/100</f>
        <v>-1.27011009613637E-2</v>
      </c>
      <c r="D8" s="128">
        <f>(VLOOKUP($A7,'Occupancy Raw Data'!$B$8:$BE$45,'Occupancy Raw Data'!AV$3,FALSE))/100</f>
        <v>-9.950561414359271E-3</v>
      </c>
      <c r="E8" s="128">
        <f>(VLOOKUP($A7,'Occupancy Raw Data'!$B$8:$BE$45,'Occupancy Raw Data'!AW$3,FALSE))/100</f>
        <v>-3.9341384092616699E-3</v>
      </c>
      <c r="F8" s="128">
        <f>(VLOOKUP($A7,'Occupancy Raw Data'!$B$8:$BE$45,'Occupancy Raw Data'!AX$3,FALSE))/100</f>
        <v>7.8733332521417395E-3</v>
      </c>
      <c r="G8" s="128">
        <f>(VLOOKUP($A7,'Occupancy Raw Data'!$B$8:$BE$45,'Occupancy Raw Data'!AY$3,FALSE))/100</f>
        <v>-3.0965389662544699E-3</v>
      </c>
      <c r="H8" s="129">
        <f>(VLOOKUP($A7,'Occupancy Raw Data'!$B$8:$BE$45,'Occupancy Raw Data'!BA$3,FALSE))/100</f>
        <v>2.0329513853045097E-2</v>
      </c>
      <c r="I8" s="129">
        <f>(VLOOKUP($A7,'Occupancy Raw Data'!$B$8:$BE$45,'Occupancy Raw Data'!BB$3,FALSE))/100</f>
        <v>8.7219565838823291E-3</v>
      </c>
      <c r="J8" s="128">
        <f>(VLOOKUP($A7,'Occupancy Raw Data'!$B$8:$BE$45,'Occupancy Raw Data'!BC$3,FALSE))/100</f>
        <v>1.4400252969333701E-2</v>
      </c>
      <c r="K8" s="130">
        <f>(VLOOKUP($A7,'Occupancy Raw Data'!$B$8:$BE$45,'Occupancy Raw Data'!BE$3,FALSE))/100</f>
        <v>2.4403765724226602E-3</v>
      </c>
      <c r="M8" s="127">
        <f>(VLOOKUP($A7,'ADR Raw Data'!$B$6:$BE$49,'ADR Raw Data'!AT$1,FALSE))/100</f>
        <v>-2.01907652176107E-2</v>
      </c>
      <c r="N8" s="128">
        <f>(VLOOKUP($A7,'ADR Raw Data'!$B$6:$BE$49,'ADR Raw Data'!AU$1,FALSE))/100</f>
        <v>-5.3949694688729599E-3</v>
      </c>
      <c r="O8" s="128">
        <f>(VLOOKUP($A7,'ADR Raw Data'!$B$6:$BE$49,'ADR Raw Data'!AV$1,FALSE))/100</f>
        <v>3.7251565599404303E-3</v>
      </c>
      <c r="P8" s="128">
        <f>(VLOOKUP($A7,'ADR Raw Data'!$B$6:$BE$49,'ADR Raw Data'!AW$1,FALSE))/100</f>
        <v>5.5933445336256802E-3</v>
      </c>
      <c r="Q8" s="128">
        <f>(VLOOKUP($A7,'ADR Raw Data'!$B$6:$BE$49,'ADR Raw Data'!AX$1,FALSE))/100</f>
        <v>1.89785988610552E-6</v>
      </c>
      <c r="R8" s="128">
        <f>(VLOOKUP($A7,'ADR Raw Data'!$B$6:$BE$49,'ADR Raw Data'!AY$1,FALSE))/100</f>
        <v>-2.2207800830446999E-3</v>
      </c>
      <c r="S8" s="129">
        <f>(VLOOKUP($A7,'ADR Raw Data'!$B$6:$BE$49,'ADR Raw Data'!BA$1,FALSE))/100</f>
        <v>-1.6919884812395399E-3</v>
      </c>
      <c r="T8" s="129">
        <f>(VLOOKUP($A7,'ADR Raw Data'!$B$6:$BE$49,'ADR Raw Data'!BB$1,FALSE))/100</f>
        <v>-1.6019587960442401E-2</v>
      </c>
      <c r="U8" s="128">
        <f>(VLOOKUP($A7,'ADR Raw Data'!$B$6:$BE$49,'ADR Raw Data'!BC$1,FALSE))/100</f>
        <v>-9.0911269042957803E-3</v>
      </c>
      <c r="V8" s="130">
        <f>(VLOOKUP($A7,'ADR Raw Data'!$B$6:$BE$49,'ADR Raw Data'!BE$1,FALSE))/100</f>
        <v>-4.1526937073418204E-3</v>
      </c>
      <c r="X8" s="127">
        <f>(VLOOKUP($A7,'RevPAR Raw Data'!$B$6:$BE$49,'RevPAR Raw Data'!AT$1,FALSE))/100</f>
        <v>-1.6615812669728301E-2</v>
      </c>
      <c r="Y8" s="128">
        <f>(VLOOKUP($A7,'RevPAR Raw Data'!$B$6:$BE$49,'RevPAR Raw Data'!AU$1,FALSE))/100</f>
        <v>-1.8027548378328997E-2</v>
      </c>
      <c r="Z8" s="128">
        <f>(VLOOKUP($A7,'RevPAR Raw Data'!$B$6:$BE$49,'RevPAR Raw Data'!AV$1,FALSE))/100</f>
        <v>-6.2624722535466306E-3</v>
      </c>
      <c r="AA8" s="128">
        <f>(VLOOKUP($A7,'RevPAR Raw Data'!$B$6:$BE$49,'RevPAR Raw Data'!AW$1,FALSE))/100</f>
        <v>1.6372011327980402E-3</v>
      </c>
      <c r="AB8" s="128">
        <f>(VLOOKUP($A7,'RevPAR Raw Data'!$B$6:$BE$49,'RevPAR Raw Data'!AX$1,FALSE))/100</f>
        <v>7.8752460545112001E-3</v>
      </c>
      <c r="AC8" s="128">
        <f>(VLOOKUP($A7,'RevPAR Raw Data'!$B$6:$BE$49,'RevPAR Raw Data'!AY$1,FALSE))/100</f>
        <v>-5.3104423172365403E-3</v>
      </c>
      <c r="AD8" s="129">
        <f>(VLOOKUP($A7,'RevPAR Raw Data'!$B$6:$BE$49,'RevPAR Raw Data'!BA$1,FALSE))/100</f>
        <v>1.8603128068536999E-2</v>
      </c>
      <c r="AE8" s="129">
        <f>(VLOOKUP($A7,'RevPAR Raw Data'!$B$6:$BE$49,'RevPAR Raw Data'!BB$1,FALSE))/100</f>
        <v>-7.4373535272427302E-3</v>
      </c>
      <c r="AF8" s="128">
        <f>(VLOOKUP($A7,'RevPAR Raw Data'!$B$6:$BE$49,'RevPAR Raw Data'!BC$1,FALSE))/100</f>
        <v>5.1782115378397799E-3</v>
      </c>
      <c r="AG8" s="130">
        <f>(VLOOKUP($A7,'RevPAR Raw Data'!$B$6:$BE$49,'RevPAR Raw Data'!BE$1,FALSE))/100</f>
        <v>-1.7224512713549999E-3</v>
      </c>
    </row>
    <row r="9" spans="1:33" x14ac:dyDescent="0.25">
      <c r="A9" s="167"/>
      <c r="B9" s="168"/>
      <c r="C9" s="169"/>
      <c r="D9" s="169"/>
      <c r="E9" s="169"/>
      <c r="F9" s="169"/>
      <c r="G9" s="170"/>
      <c r="H9" s="169"/>
      <c r="I9" s="169"/>
      <c r="J9" s="170"/>
      <c r="K9" s="171"/>
      <c r="M9" s="168"/>
      <c r="N9" s="169"/>
      <c r="O9" s="169"/>
      <c r="P9" s="169"/>
      <c r="Q9" s="169"/>
      <c r="R9" s="170"/>
      <c r="S9" s="169"/>
      <c r="T9" s="169"/>
      <c r="U9" s="170"/>
      <c r="V9" s="171"/>
      <c r="X9" s="168"/>
      <c r="Y9" s="169"/>
      <c r="Z9" s="169"/>
      <c r="AA9" s="169"/>
      <c r="AB9" s="169"/>
      <c r="AC9" s="170"/>
      <c r="AD9" s="169"/>
      <c r="AE9" s="169"/>
      <c r="AF9" s="170"/>
      <c r="AG9" s="171"/>
    </row>
    <row r="10" spans="1:33" x14ac:dyDescent="0.25">
      <c r="A10" s="172" t="s">
        <v>16</v>
      </c>
      <c r="B10" s="173"/>
      <c r="C10" s="174"/>
      <c r="D10" s="174"/>
      <c r="E10" s="174"/>
      <c r="F10" s="174"/>
      <c r="G10" s="175"/>
      <c r="H10" s="174"/>
      <c r="I10" s="174"/>
      <c r="J10" s="175"/>
      <c r="K10" s="176"/>
      <c r="M10" s="159"/>
      <c r="N10" s="160"/>
      <c r="O10" s="160"/>
      <c r="P10" s="160"/>
      <c r="Q10" s="160"/>
      <c r="R10" s="161"/>
      <c r="S10" s="160"/>
      <c r="T10" s="160"/>
      <c r="U10" s="161"/>
      <c r="V10" s="162"/>
      <c r="X10" s="159"/>
      <c r="Y10" s="160"/>
      <c r="Z10" s="160"/>
      <c r="AA10" s="160"/>
      <c r="AB10" s="160"/>
      <c r="AC10" s="161"/>
      <c r="AD10" s="160"/>
      <c r="AE10" s="160"/>
      <c r="AF10" s="161"/>
      <c r="AG10" s="162"/>
    </row>
    <row r="11" spans="1:33" x14ac:dyDescent="0.25">
      <c r="A11" s="154" t="s">
        <v>17</v>
      </c>
      <c r="B11" s="131">
        <f>(VLOOKUP($A11,'Occupancy Raw Data'!$B$8:$BE$51,'Occupancy Raw Data'!AG$3,FALSE))/100</f>
        <v>0.56106870229007599</v>
      </c>
      <c r="C11" s="137">
        <f>(VLOOKUP($A11,'Occupancy Raw Data'!$B$8:$BE$51,'Occupancy Raw Data'!AH$3,FALSE))/100</f>
        <v>0.673924358084663</v>
      </c>
      <c r="D11" s="137">
        <f>(VLOOKUP($A11,'Occupancy Raw Data'!$B$8:$BE$51,'Occupancy Raw Data'!AI$3,FALSE))/100</f>
        <v>0.78036086051353193</v>
      </c>
      <c r="E11" s="137">
        <f>(VLOOKUP($A11,'Occupancy Raw Data'!$B$8:$BE$51,'Occupancy Raw Data'!AJ$3,FALSE))/100</f>
        <v>0.75173490631505802</v>
      </c>
      <c r="F11" s="137">
        <f>(VLOOKUP($A11,'Occupancy Raw Data'!$B$8:$BE$51,'Occupancy Raw Data'!AK$3,FALSE))/100</f>
        <v>0.683813324080499</v>
      </c>
      <c r="G11" s="138">
        <f>(VLOOKUP($A11,'Occupancy Raw Data'!$B$8:$BE$51,'Occupancy Raw Data'!AL$3,FALSE))/100</f>
        <v>0.69018043025676601</v>
      </c>
      <c r="H11" s="137">
        <f>(VLOOKUP($A11,'Occupancy Raw Data'!$B$8:$BE$51,'Occupancy Raw Data'!AN$3,FALSE))/100</f>
        <v>0.73577376821651597</v>
      </c>
      <c r="I11" s="137">
        <f>(VLOOKUP($A11,'Occupancy Raw Data'!$B$8:$BE$51,'Occupancy Raw Data'!AO$3,FALSE))/100</f>
        <v>0.78209576682859094</v>
      </c>
      <c r="J11" s="138">
        <f>(VLOOKUP($A11,'Occupancy Raw Data'!$B$8:$BE$51,'Occupancy Raw Data'!AP$3,FALSE))/100</f>
        <v>0.75893476752255296</v>
      </c>
      <c r="K11" s="132">
        <f>(VLOOKUP($A11,'Occupancy Raw Data'!$B$8:$BE$51,'Occupancy Raw Data'!AR$3,FALSE))/100</f>
        <v>0.70982452661841899</v>
      </c>
      <c r="M11" s="159">
        <f>VLOOKUP($A11,'ADR Raw Data'!$B$6:$BE$49,'ADR Raw Data'!AG$1,FALSE)</f>
        <v>342.20002164502102</v>
      </c>
      <c r="N11" s="160">
        <f>VLOOKUP($A11,'ADR Raw Data'!$B$6:$BE$49,'ADR Raw Data'!AH$1,FALSE)</f>
        <v>333.97779122152099</v>
      </c>
      <c r="O11" s="160">
        <f>VLOOKUP($A11,'ADR Raw Data'!$B$6:$BE$49,'ADR Raw Data'!AI$1,FALSE)</f>
        <v>338.308987327701</v>
      </c>
      <c r="P11" s="160">
        <f>VLOOKUP($A11,'ADR Raw Data'!$B$6:$BE$49,'ADR Raw Data'!AJ$1,FALSE)</f>
        <v>330.65378375259598</v>
      </c>
      <c r="Q11" s="160">
        <f>VLOOKUP($A11,'ADR Raw Data'!$B$6:$BE$49,'ADR Raw Data'!AK$1,FALSE)</f>
        <v>337.10488773309601</v>
      </c>
      <c r="R11" s="161">
        <f>VLOOKUP($A11,'ADR Raw Data'!$B$6:$BE$49,'ADR Raw Data'!AL$1,FALSE)</f>
        <v>336.18959252928403</v>
      </c>
      <c r="S11" s="160">
        <f>VLOOKUP($A11,'ADR Raw Data'!$B$6:$BE$49,'ADR Raw Data'!AN$1,FALSE)</f>
        <v>412.28507073803303</v>
      </c>
      <c r="T11" s="160">
        <f>VLOOKUP($A11,'ADR Raw Data'!$B$6:$BE$49,'ADR Raw Data'!AO$1,FALSE)</f>
        <v>420.79739685004398</v>
      </c>
      <c r="U11" s="161">
        <f>VLOOKUP($A11,'ADR Raw Data'!$B$6:$BE$49,'ADR Raw Data'!AP$1,FALSE)</f>
        <v>416.67112241399002</v>
      </c>
      <c r="V11" s="162">
        <f>VLOOKUP($A11,'ADR Raw Data'!$B$6:$BE$49,'ADR Raw Data'!AR$1,FALSE)</f>
        <v>360.77523865223401</v>
      </c>
      <c r="X11" s="159">
        <f>VLOOKUP($A11,'RevPAR Raw Data'!$B$6:$BE$49,'RevPAR Raw Data'!AG$1,FALSE)</f>
        <v>191.99772206800799</v>
      </c>
      <c r="Y11" s="160">
        <f>VLOOKUP($A11,'RevPAR Raw Data'!$B$6:$BE$49,'RevPAR Raw Data'!AH$1,FALSE)</f>
        <v>225.07576856349701</v>
      </c>
      <c r="Z11" s="160">
        <f>VLOOKUP($A11,'RevPAR Raw Data'!$B$6:$BE$49,'RevPAR Raw Data'!AI$1,FALSE)</f>
        <v>264.00309247050598</v>
      </c>
      <c r="AA11" s="160">
        <f>VLOOKUP($A11,'RevPAR Raw Data'!$B$6:$BE$49,'RevPAR Raw Data'!AJ$1,FALSE)</f>
        <v>248.56399115197701</v>
      </c>
      <c r="AB11" s="160">
        <f>VLOOKUP($A11,'RevPAR Raw Data'!$B$6:$BE$49,'RevPAR Raw Data'!AK$1,FALSE)</f>
        <v>230.51681384455199</v>
      </c>
      <c r="AC11" s="161">
        <f>VLOOKUP($A11,'RevPAR Raw Data'!$B$6:$BE$49,'RevPAR Raw Data'!AL$1,FALSE)</f>
        <v>232.031477619708</v>
      </c>
      <c r="AD11" s="160">
        <f>VLOOKUP($A11,'RevPAR Raw Data'!$B$6:$BE$49,'RevPAR Raw Data'!AN$1,FALSE)</f>
        <v>303.34854007633498</v>
      </c>
      <c r="AE11" s="160">
        <f>VLOOKUP($A11,'RevPAR Raw Data'!$B$6:$BE$49,'RevPAR Raw Data'!AO$1,FALSE)</f>
        <v>329.10386276891001</v>
      </c>
      <c r="AF11" s="161">
        <f>VLOOKUP($A11,'RevPAR Raw Data'!$B$6:$BE$49,'RevPAR Raw Data'!AP$1,FALSE)</f>
        <v>316.22620142262298</v>
      </c>
      <c r="AG11" s="162">
        <f>VLOOKUP($A11,'RevPAR Raw Data'!$B$6:$BE$49,'RevPAR Raw Data'!AR$1,FALSE)</f>
        <v>256.08711299196898</v>
      </c>
    </row>
    <row r="12" spans="1:33" x14ac:dyDescent="0.25">
      <c r="A12" s="139" t="s">
        <v>14</v>
      </c>
      <c r="B12" s="127">
        <f>(VLOOKUP($A11,'Occupancy Raw Data'!$B$8:$BE$51,'Occupancy Raw Data'!AT$3,FALSE))/100</f>
        <v>4.00574027317641E-2</v>
      </c>
      <c r="C12" s="128">
        <f>(VLOOKUP($A11,'Occupancy Raw Data'!$B$8:$BE$51,'Occupancy Raw Data'!AU$3,FALSE))/100</f>
        <v>8.1890508741128493E-2</v>
      </c>
      <c r="D12" s="128">
        <f>(VLOOKUP($A11,'Occupancy Raw Data'!$B$8:$BE$51,'Occupancy Raw Data'!AV$3,FALSE))/100</f>
        <v>4.26249092596266E-2</v>
      </c>
      <c r="E12" s="128">
        <f>(VLOOKUP($A11,'Occupancy Raw Data'!$B$8:$BE$51,'Occupancy Raw Data'!AW$3,FALSE))/100</f>
        <v>3.4597454084545599E-2</v>
      </c>
      <c r="F12" s="128">
        <f>(VLOOKUP($A11,'Occupancy Raw Data'!$B$8:$BE$51,'Occupancy Raw Data'!AX$3,FALSE))/100</f>
        <v>7.9375441675748504E-2</v>
      </c>
      <c r="G12" s="128">
        <f>(VLOOKUP($A11,'Occupancy Raw Data'!$B$8:$BE$51,'Occupancy Raw Data'!AY$3,FALSE))/100</f>
        <v>5.5013874920351299E-2</v>
      </c>
      <c r="H12" s="129">
        <f>(VLOOKUP($A11,'Occupancy Raw Data'!$B$8:$BE$51,'Occupancy Raw Data'!BA$3,FALSE))/100</f>
        <v>8.6123462884155802E-2</v>
      </c>
      <c r="I12" s="129">
        <f>(VLOOKUP($A11,'Occupancy Raw Data'!$B$8:$BE$51,'Occupancy Raw Data'!BB$3,FALSE))/100</f>
        <v>1.09620674552156E-2</v>
      </c>
      <c r="J12" s="128">
        <f>(VLOOKUP($A11,'Occupancy Raw Data'!$B$8:$BE$51,'Occupancy Raw Data'!BC$3,FALSE))/100</f>
        <v>4.5632982185421597E-2</v>
      </c>
      <c r="K12" s="130">
        <f>(VLOOKUP($A11,'Occupancy Raw Data'!$B$8:$BE$51,'Occupancy Raw Data'!BE$3,FALSE))/100</f>
        <v>5.1992092575721897E-2</v>
      </c>
      <c r="M12" s="127">
        <f>(VLOOKUP($A11,'ADR Raw Data'!$B$6:$BE$49,'ADR Raw Data'!AT$1,FALSE))/100</f>
        <v>1.51087707832262E-2</v>
      </c>
      <c r="N12" s="128">
        <f>(VLOOKUP($A11,'ADR Raw Data'!$B$6:$BE$49,'ADR Raw Data'!AU$1,FALSE))/100</f>
        <v>5.3308909145955201E-2</v>
      </c>
      <c r="O12" s="128">
        <f>(VLOOKUP($A11,'ADR Raw Data'!$B$6:$BE$49,'ADR Raw Data'!AV$1,FALSE))/100</f>
        <v>7.3281392253338296E-2</v>
      </c>
      <c r="P12" s="128">
        <f>(VLOOKUP($A11,'ADR Raw Data'!$B$6:$BE$49,'ADR Raw Data'!AW$1,FALSE))/100</f>
        <v>6.8782895935137797E-2</v>
      </c>
      <c r="Q12" s="128">
        <f>(VLOOKUP($A11,'ADR Raw Data'!$B$6:$BE$49,'ADR Raw Data'!AX$1,FALSE))/100</f>
        <v>2.4109811115802699E-2</v>
      </c>
      <c r="R12" s="128">
        <f>(VLOOKUP($A11,'ADR Raw Data'!$B$6:$BE$49,'ADR Raw Data'!AY$1,FALSE))/100</f>
        <v>4.8679822537044497E-2</v>
      </c>
      <c r="S12" s="129">
        <f>(VLOOKUP($A11,'ADR Raw Data'!$B$6:$BE$49,'ADR Raw Data'!BA$1,FALSE))/100</f>
        <v>-2.95207763267816E-2</v>
      </c>
      <c r="T12" s="129">
        <f>(VLOOKUP($A11,'ADR Raw Data'!$B$6:$BE$49,'ADR Raw Data'!BB$1,FALSE))/100</f>
        <v>-3.3027755329019699E-2</v>
      </c>
      <c r="U12" s="128">
        <f>(VLOOKUP($A11,'ADR Raw Data'!$B$6:$BE$49,'ADR Raw Data'!BC$1,FALSE))/100</f>
        <v>-3.1835188630176502E-2</v>
      </c>
      <c r="V12" s="130">
        <f>(VLOOKUP($A11,'ADR Raw Data'!$B$6:$BE$49,'ADR Raw Data'!BE$1,FALSE))/100</f>
        <v>1.77814356074536E-2</v>
      </c>
      <c r="X12" s="127">
        <f>(VLOOKUP($A11,'RevPAR Raw Data'!$B$6:$BE$49,'RevPAR Raw Data'!AT$1,FALSE))/100</f>
        <v>5.5771391631035998E-2</v>
      </c>
      <c r="Y12" s="128">
        <f>(VLOOKUP($A11,'RevPAR Raw Data'!$B$6:$BE$49,'RevPAR Raw Data'!AU$1,FALSE))/100</f>
        <v>0.13956491157747999</v>
      </c>
      <c r="Z12" s="128">
        <f>(VLOOKUP($A11,'RevPAR Raw Data'!$B$6:$BE$49,'RevPAR Raw Data'!AV$1,FALSE))/100</f>
        <v>0.119029914208182</v>
      </c>
      <c r="AA12" s="128">
        <f>(VLOOKUP($A11,'RevPAR Raw Data'!$B$6:$BE$49,'RevPAR Raw Data'!AW$1,FALSE))/100</f>
        <v>0.105760063103601</v>
      </c>
      <c r="AB12" s="128">
        <f>(VLOOKUP($A11,'RevPAR Raw Data'!$B$6:$BE$49,'RevPAR Raw Data'!AX$1,FALSE))/100</f>
        <v>0.10539897969758699</v>
      </c>
      <c r="AC12" s="128">
        <f>(VLOOKUP($A11,'RevPAR Raw Data'!$B$6:$BE$49,'RevPAR Raw Data'!AY$1,FALSE))/100</f>
        <v>0.10637176312559299</v>
      </c>
      <c r="AD12" s="129">
        <f>(VLOOKUP($A11,'RevPAR Raw Data'!$B$6:$BE$49,'RevPAR Raw Data'!BA$1,FALSE))/100</f>
        <v>5.4060255073083097E-2</v>
      </c>
      <c r="AE12" s="129">
        <f>(VLOOKUP($A11,'RevPAR Raw Data'!$B$6:$BE$49,'RevPAR Raw Data'!BB$1,FALSE))/100</f>
        <v>-2.2427740355615202E-2</v>
      </c>
      <c r="AF12" s="128">
        <f>(VLOOKUP($A11,'RevPAR Raw Data'!$B$6:$BE$49,'RevPAR Raw Data'!BC$1,FALSE))/100</f>
        <v>1.23450589596146E-2</v>
      </c>
      <c r="AG12" s="130">
        <f>(VLOOKUP($A11,'RevPAR Raw Data'!$B$6:$BE$49,'RevPAR Raw Data'!BE$1,FALSE))/100</f>
        <v>7.0698022229407492E-2</v>
      </c>
    </row>
    <row r="13" spans="1:33" x14ac:dyDescent="0.25">
      <c r="A13" s="177"/>
      <c r="B13" s="155"/>
      <c r="C13" s="156"/>
      <c r="D13" s="156"/>
      <c r="E13" s="156"/>
      <c r="F13" s="156"/>
      <c r="G13" s="157"/>
      <c r="H13" s="137"/>
      <c r="I13" s="137"/>
      <c r="J13" s="157"/>
      <c r="K13" s="158"/>
      <c r="M13" s="159"/>
      <c r="N13" s="160"/>
      <c r="O13" s="160"/>
      <c r="P13" s="160"/>
      <c r="Q13" s="160"/>
      <c r="R13" s="161"/>
      <c r="S13" s="160"/>
      <c r="T13" s="160"/>
      <c r="U13" s="161"/>
      <c r="V13" s="162"/>
      <c r="X13" s="159"/>
      <c r="Y13" s="160"/>
      <c r="Z13" s="160"/>
      <c r="AA13" s="160"/>
      <c r="AB13" s="160"/>
      <c r="AC13" s="161"/>
      <c r="AD13" s="160"/>
      <c r="AE13" s="160"/>
      <c r="AF13" s="161"/>
      <c r="AG13" s="162"/>
    </row>
    <row r="14" spans="1:33" x14ac:dyDescent="0.25">
      <c r="A14" s="154" t="s">
        <v>18</v>
      </c>
      <c r="B14" s="131">
        <f>(VLOOKUP($A14,'Occupancy Raw Data'!$B$8:$BE$51,'Occupancy Raw Data'!AG$3,FALSE))/100</f>
        <v>0.58011786038077906</v>
      </c>
      <c r="C14" s="137">
        <f>(VLOOKUP($A14,'Occupancy Raw Data'!$B$8:$BE$51,'Occupancy Raw Data'!AH$3,FALSE))/100</f>
        <v>0.66436990027198506</v>
      </c>
      <c r="D14" s="137">
        <f>(VLOOKUP($A14,'Occupancy Raw Data'!$B$8:$BE$51,'Occupancy Raw Data'!AI$3,FALSE))/100</f>
        <v>0.77469628286491299</v>
      </c>
      <c r="E14" s="137">
        <f>(VLOOKUP($A14,'Occupancy Raw Data'!$B$8:$BE$51,'Occupancy Raw Data'!AJ$3,FALSE))/100</f>
        <v>0.78537624660018102</v>
      </c>
      <c r="F14" s="137">
        <f>(VLOOKUP($A14,'Occupancy Raw Data'!$B$8:$BE$51,'Occupancy Raw Data'!AK$3,FALSE))/100</f>
        <v>0.71630099728014496</v>
      </c>
      <c r="G14" s="138">
        <f>(VLOOKUP($A14,'Occupancy Raw Data'!$B$8:$BE$51,'Occupancy Raw Data'!AL$3,FALSE))/100</f>
        <v>0.70417225747960099</v>
      </c>
      <c r="H14" s="137">
        <f>(VLOOKUP($A14,'Occupancy Raw Data'!$B$8:$BE$51,'Occupancy Raw Data'!AN$3,FALSE))/100</f>
        <v>0.78184950135992692</v>
      </c>
      <c r="I14" s="137">
        <f>(VLOOKUP($A14,'Occupancy Raw Data'!$B$8:$BE$51,'Occupancy Raw Data'!AO$3,FALSE))/100</f>
        <v>0.81417951042610992</v>
      </c>
      <c r="J14" s="138">
        <f>(VLOOKUP($A14,'Occupancy Raw Data'!$B$8:$BE$51,'Occupancy Raw Data'!AP$3,FALSE))/100</f>
        <v>0.79801450589301892</v>
      </c>
      <c r="K14" s="132">
        <f>(VLOOKUP($A14,'Occupancy Raw Data'!$B$8:$BE$51,'Occupancy Raw Data'!AR$3,FALSE))/100</f>
        <v>0.73098432845486305</v>
      </c>
      <c r="M14" s="159">
        <f>VLOOKUP($A14,'ADR Raw Data'!$B$6:$BE$49,'ADR Raw Data'!AG$1,FALSE)</f>
        <v>189.43748214480999</v>
      </c>
      <c r="N14" s="160">
        <f>VLOOKUP($A14,'ADR Raw Data'!$B$6:$BE$49,'ADR Raw Data'!AH$1,FALSE)</f>
        <v>209.82708788209601</v>
      </c>
      <c r="O14" s="160">
        <f>VLOOKUP($A14,'ADR Raw Data'!$B$6:$BE$49,'ADR Raw Data'!AI$1,FALSE)</f>
        <v>223.247115940502</v>
      </c>
      <c r="P14" s="160">
        <f>VLOOKUP($A14,'ADR Raw Data'!$B$6:$BE$49,'ADR Raw Data'!AJ$1,FALSE)</f>
        <v>218.914186800881</v>
      </c>
      <c r="Q14" s="160">
        <f>VLOOKUP($A14,'ADR Raw Data'!$B$6:$BE$49,'ADR Raw Data'!AK$1,FALSE)</f>
        <v>205.58190930032401</v>
      </c>
      <c r="R14" s="161">
        <f>VLOOKUP($A14,'ADR Raw Data'!$B$6:$BE$49,'ADR Raw Data'!AL$1,FALSE)</f>
        <v>210.583731546976</v>
      </c>
      <c r="S14" s="160">
        <f>VLOOKUP($A14,'ADR Raw Data'!$B$6:$BE$49,'ADR Raw Data'!AN$1,FALSE)</f>
        <v>212.16984797884899</v>
      </c>
      <c r="T14" s="160">
        <f>VLOOKUP($A14,'ADR Raw Data'!$B$6:$BE$49,'ADR Raw Data'!AO$1,FALSE)</f>
        <v>214.64737116386701</v>
      </c>
      <c r="U14" s="161">
        <f>VLOOKUP($A14,'ADR Raw Data'!$B$6:$BE$49,'ADR Raw Data'!AP$1,FALSE)</f>
        <v>213.43370258233799</v>
      </c>
      <c r="V14" s="162">
        <f>VLOOKUP($A14,'ADR Raw Data'!$B$6:$BE$49,'ADR Raw Data'!AR$1,FALSE)</f>
        <v>211.47267701761001</v>
      </c>
      <c r="X14" s="159">
        <f>VLOOKUP($A14,'RevPAR Raw Data'!$B$6:$BE$49,'RevPAR Raw Data'!AG$1,FALSE)</f>
        <v>109.896066817769</v>
      </c>
      <c r="Y14" s="160">
        <f>VLOOKUP($A14,'RevPAR Raw Data'!$B$6:$BE$49,'RevPAR Raw Data'!AH$1,FALSE)</f>
        <v>139.40280145058901</v>
      </c>
      <c r="Z14" s="160">
        <f>VLOOKUP($A14,'RevPAR Raw Data'!$B$6:$BE$49,'RevPAR Raw Data'!AI$1,FALSE)</f>
        <v>172.948710879419</v>
      </c>
      <c r="AA14" s="160">
        <f>VLOOKUP($A14,'RevPAR Raw Data'!$B$6:$BE$49,'RevPAR Raw Data'!AJ$1,FALSE)</f>
        <v>171.930002357207</v>
      </c>
      <c r="AB14" s="160">
        <f>VLOOKUP($A14,'RevPAR Raw Data'!$B$6:$BE$49,'RevPAR Raw Data'!AK$1,FALSE)</f>
        <v>147.25852665457799</v>
      </c>
      <c r="AC14" s="161">
        <f>VLOOKUP($A14,'RevPAR Raw Data'!$B$6:$BE$49,'RevPAR Raw Data'!AL$1,FALSE)</f>
        <v>148.28722163191199</v>
      </c>
      <c r="AD14" s="160">
        <f>VLOOKUP($A14,'RevPAR Raw Data'!$B$6:$BE$49,'RevPAR Raw Data'!AN$1,FALSE)</f>
        <v>165.884889845874</v>
      </c>
      <c r="AE14" s="160">
        <f>VLOOKUP($A14,'RevPAR Raw Data'!$B$6:$BE$49,'RevPAR Raw Data'!AO$1,FALSE)</f>
        <v>174.761491568449</v>
      </c>
      <c r="AF14" s="161">
        <f>VLOOKUP($A14,'RevPAR Raw Data'!$B$6:$BE$49,'RevPAR Raw Data'!AP$1,FALSE)</f>
        <v>170.32319070716201</v>
      </c>
      <c r="AG14" s="162">
        <f>VLOOKUP($A14,'RevPAR Raw Data'!$B$6:$BE$49,'RevPAR Raw Data'!AR$1,FALSE)</f>
        <v>154.58321279626901</v>
      </c>
    </row>
    <row r="15" spans="1:33" x14ac:dyDescent="0.25">
      <c r="A15" s="139" t="s">
        <v>14</v>
      </c>
      <c r="B15" s="127">
        <f>(VLOOKUP($A14,'Occupancy Raw Data'!$B$8:$BE$51,'Occupancy Raw Data'!AT$3,FALSE))/100</f>
        <v>-1.2690157162454E-2</v>
      </c>
      <c r="C15" s="128">
        <f>(VLOOKUP($A14,'Occupancy Raw Data'!$B$8:$BE$51,'Occupancy Raw Data'!AU$3,FALSE))/100</f>
        <v>-3.7599070463895198E-2</v>
      </c>
      <c r="D15" s="128">
        <f>(VLOOKUP($A14,'Occupancy Raw Data'!$B$8:$BE$51,'Occupancy Raw Data'!AV$3,FALSE))/100</f>
        <v>-2.4821082316215201E-2</v>
      </c>
      <c r="E15" s="128">
        <f>(VLOOKUP($A14,'Occupancy Raw Data'!$B$8:$BE$51,'Occupancy Raw Data'!AW$3,FALSE))/100</f>
        <v>-2.88922788963876E-2</v>
      </c>
      <c r="F15" s="128">
        <f>(VLOOKUP($A14,'Occupancy Raw Data'!$B$8:$BE$51,'Occupancy Raw Data'!AX$3,FALSE))/100</f>
        <v>-4.7120414686003297E-3</v>
      </c>
      <c r="G15" s="128">
        <f>(VLOOKUP($A14,'Occupancy Raw Data'!$B$8:$BE$51,'Occupancy Raw Data'!AY$3,FALSE))/100</f>
        <v>-2.2186458835765702E-2</v>
      </c>
      <c r="H15" s="129">
        <f>(VLOOKUP($A14,'Occupancy Raw Data'!$B$8:$BE$51,'Occupancy Raw Data'!BA$3,FALSE))/100</f>
        <v>3.0311291834648202E-2</v>
      </c>
      <c r="I15" s="129">
        <f>(VLOOKUP($A14,'Occupancy Raw Data'!$B$8:$BE$51,'Occupancy Raw Data'!BB$3,FALSE))/100</f>
        <v>1.0980599813890199E-2</v>
      </c>
      <c r="J15" s="128">
        <f>(VLOOKUP($A14,'Occupancy Raw Data'!$B$8:$BE$51,'Occupancy Raw Data'!BC$3,FALSE))/100</f>
        <v>2.0358825248376098E-2</v>
      </c>
      <c r="K15" s="130">
        <f>(VLOOKUP($A14,'Occupancy Raw Data'!$B$8:$BE$51,'Occupancy Raw Data'!BE$3,FALSE))/100</f>
        <v>-9.3016727574209094E-3</v>
      </c>
      <c r="M15" s="127">
        <f>(VLOOKUP($A14,'ADR Raw Data'!$B$6:$BE$49,'ADR Raw Data'!AT$1,FALSE))/100</f>
        <v>-1.9548565950768898E-2</v>
      </c>
      <c r="N15" s="128">
        <f>(VLOOKUP($A14,'ADR Raw Data'!$B$6:$BE$49,'ADR Raw Data'!AU$1,FALSE))/100</f>
        <v>6.0061508472736003E-3</v>
      </c>
      <c r="O15" s="128">
        <f>(VLOOKUP($A14,'ADR Raw Data'!$B$6:$BE$49,'ADR Raw Data'!AV$1,FALSE))/100</f>
        <v>5.8503272183102794E-3</v>
      </c>
      <c r="P15" s="128">
        <f>(VLOOKUP($A14,'ADR Raw Data'!$B$6:$BE$49,'ADR Raw Data'!AW$1,FALSE))/100</f>
        <v>1.0465874738485E-3</v>
      </c>
      <c r="Q15" s="128">
        <f>(VLOOKUP($A14,'ADR Raw Data'!$B$6:$BE$49,'ADR Raw Data'!AX$1,FALSE))/100</f>
        <v>2.4906391385041901E-3</v>
      </c>
      <c r="R15" s="128">
        <f>(VLOOKUP($A14,'ADR Raw Data'!$B$6:$BE$49,'ADR Raw Data'!AY$1,FALSE))/100</f>
        <v>-2.6875558301378801E-5</v>
      </c>
      <c r="S15" s="129">
        <f>(VLOOKUP($A14,'ADR Raw Data'!$B$6:$BE$49,'ADR Raw Data'!BA$1,FALSE))/100</f>
        <v>-4.2474743344901901E-3</v>
      </c>
      <c r="T15" s="129">
        <f>(VLOOKUP($A14,'ADR Raw Data'!$B$6:$BE$49,'ADR Raw Data'!BB$1,FALSE))/100</f>
        <v>-2.10219625813679E-2</v>
      </c>
      <c r="U15" s="128">
        <f>(VLOOKUP($A14,'ADR Raw Data'!$B$6:$BE$49,'ADR Raw Data'!BC$1,FALSE))/100</f>
        <v>-1.3057908379086901E-2</v>
      </c>
      <c r="V15" s="130">
        <f>(VLOOKUP($A14,'ADR Raw Data'!$B$6:$BE$49,'ADR Raw Data'!BE$1,FALSE))/100</f>
        <v>-3.9249973222083697E-3</v>
      </c>
      <c r="X15" s="127">
        <f>(VLOOKUP($A14,'RevPAR Raw Data'!$B$6:$BE$49,'RevPAR Raw Data'!AT$1,FALSE))/100</f>
        <v>-3.1990648739007199E-2</v>
      </c>
      <c r="Y15" s="128">
        <f>(VLOOKUP($A14,'RevPAR Raw Data'!$B$6:$BE$49,'RevPAR Raw Data'!AU$1,FALSE))/100</f>
        <v>-3.1818745305545099E-2</v>
      </c>
      <c r="Z15" s="128">
        <f>(VLOOKUP($A14,'RevPAR Raw Data'!$B$6:$BE$49,'RevPAR Raw Data'!AV$1,FALSE))/100</f>
        <v>-1.9115966551367401E-2</v>
      </c>
      <c r="AA15" s="128">
        <f>(VLOOKUP($A14,'RevPAR Raw Data'!$B$6:$BE$49,'RevPAR Raw Data'!AW$1,FALSE))/100</f>
        <v>-2.7875929719723001E-2</v>
      </c>
      <c r="AB15" s="128">
        <f>(VLOOKUP($A14,'RevPAR Raw Data'!$B$6:$BE$49,'RevPAR Raw Data'!AX$1,FALSE))/100</f>
        <v>-2.2331383250000798E-3</v>
      </c>
      <c r="AC15" s="128">
        <f>(VLOOKUP($A14,'RevPAR Raw Data'!$B$6:$BE$49,'RevPAR Raw Data'!AY$1,FALSE))/100</f>
        <v>-2.2212738120599099E-2</v>
      </c>
      <c r="AD15" s="129">
        <f>(VLOOKUP($A14,'RevPAR Raw Data'!$B$6:$BE$49,'RevPAR Raw Data'!BA$1,FALSE))/100</f>
        <v>2.59350710660451E-2</v>
      </c>
      <c r="AE15" s="129">
        <f>(VLOOKUP($A14,'RevPAR Raw Data'!$B$6:$BE$49,'RevPAR Raw Data'!BB$1,FALSE))/100</f>
        <v>-1.02721965258862E-2</v>
      </c>
      <c r="AF15" s="128">
        <f>(VLOOKUP($A14,'RevPAR Raw Data'!$B$6:$BE$49,'RevPAR Raw Data'!BC$1,FALSE))/100</f>
        <v>7.03507319449011E-3</v>
      </c>
      <c r="AG15" s="130">
        <f>(VLOOKUP($A14,'RevPAR Raw Data'!$B$6:$BE$49,'RevPAR Raw Data'!BE$1,FALSE))/100</f>
        <v>-1.3190161038964301E-2</v>
      </c>
    </row>
    <row r="16" spans="1:33" x14ac:dyDescent="0.25">
      <c r="A16" s="177"/>
      <c r="B16" s="131"/>
      <c r="C16" s="137"/>
      <c r="D16" s="137"/>
      <c r="E16" s="137"/>
      <c r="F16" s="137"/>
      <c r="G16" s="138"/>
      <c r="H16" s="137"/>
      <c r="I16" s="137"/>
      <c r="J16" s="138"/>
      <c r="K16" s="132"/>
      <c r="M16" s="159"/>
      <c r="N16" s="160"/>
      <c r="O16" s="160"/>
      <c r="P16" s="160"/>
      <c r="Q16" s="160"/>
      <c r="R16" s="161"/>
      <c r="S16" s="160"/>
      <c r="T16" s="160"/>
      <c r="U16" s="161"/>
      <c r="V16" s="162"/>
      <c r="X16" s="159"/>
      <c r="Y16" s="160"/>
      <c r="Z16" s="160"/>
      <c r="AA16" s="160"/>
      <c r="AB16" s="160"/>
      <c r="AC16" s="161"/>
      <c r="AD16" s="160"/>
      <c r="AE16" s="160"/>
      <c r="AF16" s="161"/>
      <c r="AG16" s="162"/>
    </row>
    <row r="17" spans="1:33" x14ac:dyDescent="0.25">
      <c r="A17" s="154" t="s">
        <v>19</v>
      </c>
      <c r="B17" s="131">
        <f>(VLOOKUP($A17,'Occupancy Raw Data'!$B$8:$BE$51,'Occupancy Raw Data'!AG$3,FALSE))/100</f>
        <v>0.59301704966641899</v>
      </c>
      <c r="C17" s="137">
        <f>(VLOOKUP($A17,'Occupancy Raw Data'!$B$8:$BE$51,'Occupancy Raw Data'!AH$3,FALSE))/100</f>
        <v>0.65694588584136293</v>
      </c>
      <c r="D17" s="137">
        <f>(VLOOKUP($A17,'Occupancy Raw Data'!$B$8:$BE$51,'Occupancy Raw Data'!AI$3,FALSE))/100</f>
        <v>0.76366938472942902</v>
      </c>
      <c r="E17" s="137">
        <f>(VLOOKUP($A17,'Occupancy Raw Data'!$B$8:$BE$51,'Occupancy Raw Data'!AJ$3,FALSE))/100</f>
        <v>0.77704966641956996</v>
      </c>
      <c r="F17" s="137">
        <f>(VLOOKUP($A17,'Occupancy Raw Data'!$B$8:$BE$51,'Occupancy Raw Data'!AK$3,FALSE))/100</f>
        <v>0.72659006671608495</v>
      </c>
      <c r="G17" s="138">
        <f>(VLOOKUP($A17,'Occupancy Raw Data'!$B$8:$BE$51,'Occupancy Raw Data'!AL$3,FALSE))/100</f>
        <v>0.70345441067457304</v>
      </c>
      <c r="H17" s="137">
        <f>(VLOOKUP($A17,'Occupancy Raw Data'!$B$8:$BE$51,'Occupancy Raw Data'!AN$3,FALSE))/100</f>
        <v>0.79931060044477309</v>
      </c>
      <c r="I17" s="137">
        <f>(VLOOKUP($A17,'Occupancy Raw Data'!$B$8:$BE$51,'Occupancy Raw Data'!AO$3,FALSE))/100</f>
        <v>0.83531504818383895</v>
      </c>
      <c r="J17" s="138">
        <f>(VLOOKUP($A17,'Occupancy Raw Data'!$B$8:$BE$51,'Occupancy Raw Data'!AP$3,FALSE))/100</f>
        <v>0.81731282431430596</v>
      </c>
      <c r="K17" s="132">
        <f>(VLOOKUP($A17,'Occupancy Raw Data'!$B$8:$BE$51,'Occupancy Raw Data'!AR$3,FALSE))/100</f>
        <v>0.73598538600021102</v>
      </c>
      <c r="M17" s="159">
        <f>VLOOKUP($A17,'ADR Raw Data'!$B$6:$BE$49,'ADR Raw Data'!AG$1,FALSE)</f>
        <v>148.04025138128401</v>
      </c>
      <c r="N17" s="160">
        <f>VLOOKUP($A17,'ADR Raw Data'!$B$6:$BE$49,'ADR Raw Data'!AH$1,FALSE)</f>
        <v>157.58073085689699</v>
      </c>
      <c r="O17" s="160">
        <f>VLOOKUP($A17,'ADR Raw Data'!$B$6:$BE$49,'ADR Raw Data'!AI$1,FALSE)</f>
        <v>167.08524980828699</v>
      </c>
      <c r="P17" s="160">
        <f>VLOOKUP($A17,'ADR Raw Data'!$B$6:$BE$49,'ADR Raw Data'!AJ$1,FALSE)</f>
        <v>166.47644938182</v>
      </c>
      <c r="Q17" s="160">
        <f>VLOOKUP($A17,'ADR Raw Data'!$B$6:$BE$49,'ADR Raw Data'!AK$1,FALSE)</f>
        <v>161.37580562555399</v>
      </c>
      <c r="R17" s="161">
        <f>VLOOKUP($A17,'ADR Raw Data'!$B$6:$BE$49,'ADR Raw Data'!AL$1,FALSE)</f>
        <v>160.785066978587</v>
      </c>
      <c r="S17" s="160">
        <f>VLOOKUP($A17,'ADR Raw Data'!$B$6:$BE$49,'ADR Raw Data'!AN$1,FALSE)</f>
        <v>175.791488866424</v>
      </c>
      <c r="T17" s="160">
        <f>VLOOKUP($A17,'ADR Raw Data'!$B$6:$BE$49,'ADR Raw Data'!AO$1,FALSE)</f>
        <v>175.384897589719</v>
      </c>
      <c r="U17" s="161">
        <f>VLOOKUP($A17,'ADR Raw Data'!$B$6:$BE$49,'ADR Raw Data'!AP$1,FALSE)</f>
        <v>175.58371541555701</v>
      </c>
      <c r="V17" s="162">
        <f>VLOOKUP($A17,'ADR Raw Data'!$B$6:$BE$49,'ADR Raw Data'!AR$1,FALSE)</f>
        <v>165.48047276871199</v>
      </c>
      <c r="X17" s="159">
        <f>VLOOKUP($A17,'RevPAR Raw Data'!$B$6:$BE$49,'RevPAR Raw Data'!AG$1,FALSE)</f>
        <v>87.790393106004402</v>
      </c>
      <c r="Y17" s="160">
        <f>VLOOKUP($A17,'RevPAR Raw Data'!$B$6:$BE$49,'RevPAR Raw Data'!AH$1,FALSE)</f>
        <v>103.522012824314</v>
      </c>
      <c r="Z17" s="160">
        <f>VLOOKUP($A17,'RevPAR Raw Data'!$B$6:$BE$49,'RevPAR Raw Data'!AI$1,FALSE)</f>
        <v>127.59788991845799</v>
      </c>
      <c r="AA17" s="160">
        <f>VLOOKUP($A17,'RevPAR Raw Data'!$B$6:$BE$49,'RevPAR Raw Data'!AJ$1,FALSE)</f>
        <v>129.36046945885801</v>
      </c>
      <c r="AB17" s="160">
        <f>VLOOKUP($A17,'RevPAR Raw Data'!$B$6:$BE$49,'RevPAR Raw Data'!AK$1,FALSE)</f>
        <v>117.254057375833</v>
      </c>
      <c r="AC17" s="161">
        <f>VLOOKUP($A17,'RevPAR Raw Data'!$B$6:$BE$49,'RevPAR Raw Data'!AL$1,FALSE)</f>
        <v>113.104964536693</v>
      </c>
      <c r="AD17" s="160">
        <f>VLOOKUP($A17,'RevPAR Raw Data'!$B$6:$BE$49,'RevPAR Raw Data'!AN$1,FALSE)</f>
        <v>140.512000518902</v>
      </c>
      <c r="AE17" s="160">
        <f>VLOOKUP($A17,'RevPAR Raw Data'!$B$6:$BE$49,'RevPAR Raw Data'!AO$1,FALSE)</f>
        <v>146.501644180874</v>
      </c>
      <c r="AF17" s="161">
        <f>VLOOKUP($A17,'RevPAR Raw Data'!$B$6:$BE$49,'RevPAR Raw Data'!AP$1,FALSE)</f>
        <v>143.50682234988801</v>
      </c>
      <c r="AG17" s="162">
        <f>VLOOKUP($A17,'RevPAR Raw Data'!$B$6:$BE$49,'RevPAR Raw Data'!AR$1,FALSE)</f>
        <v>121.791209626178</v>
      </c>
    </row>
    <row r="18" spans="1:33" x14ac:dyDescent="0.25">
      <c r="A18" s="139" t="s">
        <v>14</v>
      </c>
      <c r="B18" s="127">
        <f>(VLOOKUP($A17,'Occupancy Raw Data'!$B$8:$BE$51,'Occupancy Raw Data'!AT$3,FALSE))/100</f>
        <v>4.6973675753505598E-3</v>
      </c>
      <c r="C18" s="128">
        <f>(VLOOKUP($A17,'Occupancy Raw Data'!$B$8:$BE$51,'Occupancy Raw Data'!AU$3,FALSE))/100</f>
        <v>-1.2312037507919E-2</v>
      </c>
      <c r="D18" s="128">
        <f>(VLOOKUP($A17,'Occupancy Raw Data'!$B$8:$BE$51,'Occupancy Raw Data'!AV$3,FALSE))/100</f>
        <v>-2.00413870993347E-3</v>
      </c>
      <c r="E18" s="128">
        <f>(VLOOKUP($A17,'Occupancy Raw Data'!$B$8:$BE$51,'Occupancy Raw Data'!AW$3,FALSE))/100</f>
        <v>-9.3956468182229396E-3</v>
      </c>
      <c r="F18" s="128">
        <f>(VLOOKUP($A17,'Occupancy Raw Data'!$B$8:$BE$51,'Occupancy Raw Data'!AX$3,FALSE))/100</f>
        <v>-2.4834016018930897E-3</v>
      </c>
      <c r="G18" s="128">
        <f>(VLOOKUP($A17,'Occupancy Raw Data'!$B$8:$BE$51,'Occupancy Raw Data'!AY$3,FALSE))/100</f>
        <v>-4.5647756668239E-3</v>
      </c>
      <c r="H18" s="129">
        <f>(VLOOKUP($A17,'Occupancy Raw Data'!$B$8:$BE$51,'Occupancy Raw Data'!BA$3,FALSE))/100</f>
        <v>1.8395483700869301E-2</v>
      </c>
      <c r="I18" s="129">
        <f>(VLOOKUP($A17,'Occupancy Raw Data'!$B$8:$BE$51,'Occupancy Raw Data'!BB$3,FALSE))/100</f>
        <v>1.2541517210818301E-2</v>
      </c>
      <c r="J18" s="128">
        <f>(VLOOKUP($A17,'Occupancy Raw Data'!$B$8:$BE$51,'Occupancy Raw Data'!BC$3,FALSE))/100</f>
        <v>1.53954074841125E-2</v>
      </c>
      <c r="K18" s="130">
        <f>(VLOOKUP($A17,'Occupancy Raw Data'!$B$8:$BE$51,'Occupancy Raw Data'!BE$3,FALSE))/100</f>
        <v>1.6825807064657201E-3</v>
      </c>
      <c r="M18" s="127">
        <f>(VLOOKUP($A17,'ADR Raw Data'!$B$6:$BE$49,'ADR Raw Data'!AT$1,FALSE))/100</f>
        <v>-2.74894701141974E-2</v>
      </c>
      <c r="N18" s="128">
        <f>(VLOOKUP($A17,'ADR Raw Data'!$B$6:$BE$49,'ADR Raw Data'!AU$1,FALSE))/100</f>
        <v>-1.3718545499637101E-2</v>
      </c>
      <c r="O18" s="128">
        <f>(VLOOKUP($A17,'ADR Raw Data'!$B$6:$BE$49,'ADR Raw Data'!AV$1,FALSE))/100</f>
        <v>2.7652780417064299E-4</v>
      </c>
      <c r="P18" s="128">
        <f>(VLOOKUP($A17,'ADR Raw Data'!$B$6:$BE$49,'ADR Raw Data'!AW$1,FALSE))/100</f>
        <v>-4.6547251904408699E-3</v>
      </c>
      <c r="Q18" s="128">
        <f>(VLOOKUP($A17,'ADR Raw Data'!$B$6:$BE$49,'ADR Raw Data'!AX$1,FALSE))/100</f>
        <v>-1.1194989296106199E-2</v>
      </c>
      <c r="R18" s="128">
        <f>(VLOOKUP($A17,'ADR Raw Data'!$B$6:$BE$49,'ADR Raw Data'!AY$1,FALSE))/100</f>
        <v>-1.0271078512206299E-2</v>
      </c>
      <c r="S18" s="129">
        <f>(VLOOKUP($A17,'ADR Raw Data'!$B$6:$BE$49,'ADR Raw Data'!BA$1,FALSE))/100</f>
        <v>5.0533974095379299E-3</v>
      </c>
      <c r="T18" s="129">
        <f>(VLOOKUP($A17,'ADR Raw Data'!$B$6:$BE$49,'ADR Raw Data'!BB$1,FALSE))/100</f>
        <v>-1.2274469098536101E-2</v>
      </c>
      <c r="U18" s="128">
        <f>(VLOOKUP($A17,'ADR Raw Data'!$B$6:$BE$49,'ADR Raw Data'!BC$1,FALSE))/100</f>
        <v>-3.8883144412801001E-3</v>
      </c>
      <c r="V18" s="130">
        <f>(VLOOKUP($A17,'ADR Raw Data'!$B$6:$BE$49,'ADR Raw Data'!BE$1,FALSE))/100</f>
        <v>-7.77949774421593E-3</v>
      </c>
      <c r="X18" s="127">
        <f>(VLOOKUP($A17,'RevPAR Raw Data'!$B$6:$BE$49,'RevPAR Raw Data'!AT$1,FALSE))/100</f>
        <v>-2.2921230684424799E-2</v>
      </c>
      <c r="Y18" s="128">
        <f>(VLOOKUP($A17,'RevPAR Raw Data'!$B$6:$BE$49,'RevPAR Raw Data'!AU$1,FALSE))/100</f>
        <v>-2.58616797608105E-2</v>
      </c>
      <c r="Z18" s="128">
        <f>(VLOOKUP($A17,'RevPAR Raw Data'!$B$6:$BE$49,'RevPAR Raw Data'!AV$1,FALSE))/100</f>
        <v>-1.7281651058395401E-3</v>
      </c>
      <c r="AA18" s="128">
        <f>(VLOOKUP($A17,'RevPAR Raw Data'!$B$6:$BE$49,'RevPAR Raw Data'!AW$1,FALSE))/100</f>
        <v>-1.4006637854738499E-2</v>
      </c>
      <c r="AB18" s="128">
        <f>(VLOOKUP($A17,'RevPAR Raw Data'!$B$6:$BE$49,'RevPAR Raw Data'!AX$1,FALSE))/100</f>
        <v>-1.3650589243648099E-2</v>
      </c>
      <c r="AC18" s="128">
        <f>(VLOOKUP($A17,'RevPAR Raw Data'!$B$6:$BE$49,'RevPAR Raw Data'!AY$1,FALSE))/100</f>
        <v>-1.4788969009765699E-2</v>
      </c>
      <c r="AD18" s="129">
        <f>(VLOOKUP($A17,'RevPAR Raw Data'!$B$6:$BE$49,'RevPAR Raw Data'!BA$1,FALSE))/100</f>
        <v>2.35418408000884E-2</v>
      </c>
      <c r="AE18" s="129">
        <f>(VLOOKUP($A17,'RevPAR Raw Data'!$B$6:$BE$49,'RevPAR Raw Data'!BB$1,FALSE))/100</f>
        <v>1.13107646829221E-4</v>
      </c>
      <c r="AF18" s="128">
        <f>(VLOOKUP($A17,'RevPAR Raw Data'!$B$6:$BE$49,'RevPAR Raw Data'!BC$1,FALSE))/100</f>
        <v>1.14472308575826E-2</v>
      </c>
      <c r="AG18" s="130">
        <f>(VLOOKUP($A17,'RevPAR Raw Data'!$B$6:$BE$49,'RevPAR Raw Data'!BE$1,FALSE))/100</f>
        <v>-6.1100066705606203E-3</v>
      </c>
    </row>
    <row r="19" spans="1:33" x14ac:dyDescent="0.25">
      <c r="A19" s="177"/>
      <c r="B19" s="155"/>
      <c r="C19" s="156"/>
      <c r="D19" s="156"/>
      <c r="E19" s="156"/>
      <c r="F19" s="156"/>
      <c r="G19" s="157"/>
      <c r="H19" s="137"/>
      <c r="I19" s="137"/>
      <c r="J19" s="157"/>
      <c r="K19" s="158"/>
      <c r="M19" s="159"/>
      <c r="N19" s="160"/>
      <c r="O19" s="160"/>
      <c r="P19" s="160"/>
      <c r="Q19" s="160"/>
      <c r="R19" s="161"/>
      <c r="S19" s="160"/>
      <c r="T19" s="160"/>
      <c r="U19" s="161"/>
      <c r="V19" s="162"/>
      <c r="X19" s="159"/>
      <c r="Y19" s="160"/>
      <c r="Z19" s="160"/>
      <c r="AA19" s="160"/>
      <c r="AB19" s="160"/>
      <c r="AC19" s="161"/>
      <c r="AD19" s="160"/>
      <c r="AE19" s="160"/>
      <c r="AF19" s="161"/>
      <c r="AG19" s="162"/>
    </row>
    <row r="20" spans="1:33" x14ac:dyDescent="0.25">
      <c r="A20" s="154" t="s">
        <v>20</v>
      </c>
      <c r="B20" s="131">
        <f>(VLOOKUP($A20,'Occupancy Raw Data'!$B$8:$BE$51,'Occupancy Raw Data'!AG$3,FALSE))/100</f>
        <v>0.53850855013241594</v>
      </c>
      <c r="C20" s="137">
        <f>(VLOOKUP($A20,'Occupancy Raw Data'!$B$8:$BE$51,'Occupancy Raw Data'!AH$3,FALSE))/100</f>
        <v>0.59524380160337398</v>
      </c>
      <c r="D20" s="137">
        <f>(VLOOKUP($A20,'Occupancy Raw Data'!$B$8:$BE$51,'Occupancy Raw Data'!AI$3,FALSE))/100</f>
        <v>0.68625148294167604</v>
      </c>
      <c r="E20" s="137">
        <f>(VLOOKUP($A20,'Occupancy Raw Data'!$B$8:$BE$51,'Occupancy Raw Data'!AJ$3,FALSE))/100</f>
        <v>0.72672530527627599</v>
      </c>
      <c r="F20" s="137">
        <f>(VLOOKUP($A20,'Occupancy Raw Data'!$B$8:$BE$51,'Occupancy Raw Data'!AK$3,FALSE))/100</f>
        <v>0.71285200718993391</v>
      </c>
      <c r="G20" s="138">
        <f>(VLOOKUP($A20,'Occupancy Raw Data'!$B$8:$BE$51,'Occupancy Raw Data'!AL$3,FALSE))/100</f>
        <v>0.65191637547154402</v>
      </c>
      <c r="H20" s="137">
        <f>(VLOOKUP($A20,'Occupancy Raw Data'!$B$8:$BE$51,'Occupancy Raw Data'!AN$3,FALSE))/100</f>
        <v>0.77717795086878294</v>
      </c>
      <c r="I20" s="137">
        <f>(VLOOKUP($A20,'Occupancy Raw Data'!$B$8:$BE$51,'Occupancy Raw Data'!AO$3,FALSE))/100</f>
        <v>0.80094068304373811</v>
      </c>
      <c r="J20" s="138">
        <f>(VLOOKUP($A20,'Occupancy Raw Data'!$B$8:$BE$51,'Occupancy Raw Data'!AP$3,FALSE))/100</f>
        <v>0.78905931695626097</v>
      </c>
      <c r="K20" s="132">
        <f>(VLOOKUP($A20,'Occupancy Raw Data'!$B$8:$BE$51,'Occupancy Raw Data'!AR$3,FALSE))/100</f>
        <v>0.69110034135301701</v>
      </c>
      <c r="M20" s="159">
        <f>VLOOKUP($A20,'ADR Raw Data'!$B$6:$BE$49,'ADR Raw Data'!AG$1,FALSE)</f>
        <v>120.363910721438</v>
      </c>
      <c r="N20" s="160">
        <f>VLOOKUP($A20,'ADR Raw Data'!$B$6:$BE$49,'ADR Raw Data'!AH$1,FALSE)</f>
        <v>121.127255221702</v>
      </c>
      <c r="O20" s="160">
        <f>VLOOKUP($A20,'ADR Raw Data'!$B$6:$BE$49,'ADR Raw Data'!AI$1,FALSE)</f>
        <v>127.577507901583</v>
      </c>
      <c r="P20" s="160">
        <f>VLOOKUP($A20,'ADR Raw Data'!$B$6:$BE$49,'ADR Raw Data'!AJ$1,FALSE)</f>
        <v>132.84937966344799</v>
      </c>
      <c r="Q20" s="160">
        <f>VLOOKUP($A20,'ADR Raw Data'!$B$6:$BE$49,'ADR Raw Data'!AK$1,FALSE)</f>
        <v>134.36286169363299</v>
      </c>
      <c r="R20" s="161">
        <f>VLOOKUP($A20,'ADR Raw Data'!$B$6:$BE$49,'ADR Raw Data'!AL$1,FALSE)</f>
        <v>127.867163058643</v>
      </c>
      <c r="S20" s="160">
        <f>VLOOKUP($A20,'ADR Raw Data'!$B$6:$BE$49,'ADR Raw Data'!AN$1,FALSE)</f>
        <v>157.46864475641999</v>
      </c>
      <c r="T20" s="160">
        <f>VLOOKUP($A20,'ADR Raw Data'!$B$6:$BE$49,'ADR Raw Data'!AO$1,FALSE)</f>
        <v>156.16201448267</v>
      </c>
      <c r="U20" s="161">
        <f>VLOOKUP($A20,'ADR Raw Data'!$B$6:$BE$49,'ADR Raw Data'!AP$1,FALSE)</f>
        <v>156.80549223958499</v>
      </c>
      <c r="V20" s="162">
        <f>VLOOKUP($A20,'ADR Raw Data'!$B$6:$BE$49,'ADR Raw Data'!AR$1,FALSE)</f>
        <v>137.307270273851</v>
      </c>
      <c r="X20" s="159">
        <f>VLOOKUP($A20,'RevPAR Raw Data'!$B$6:$BE$49,'RevPAR Raw Data'!AG$1,FALSE)</f>
        <v>64.816995050869295</v>
      </c>
      <c r="Y20" s="160">
        <f>VLOOKUP($A20,'RevPAR Raw Data'!$B$6:$BE$49,'RevPAR Raw Data'!AH$1,FALSE)</f>
        <v>72.100247875948099</v>
      </c>
      <c r="Z20" s="160">
        <f>VLOOKUP($A20,'RevPAR Raw Data'!$B$6:$BE$49,'RevPAR Raw Data'!AI$1,FALSE)</f>
        <v>87.550253987465297</v>
      </c>
      <c r="AA20" s="160">
        <f>VLOOKUP($A20,'RevPAR Raw Data'!$B$6:$BE$49,'RevPAR Raw Data'!AJ$1,FALSE)</f>
        <v>96.545005991683496</v>
      </c>
      <c r="AB20" s="160">
        <f>VLOOKUP($A20,'RevPAR Raw Data'!$B$6:$BE$49,'RevPAR Raw Data'!AK$1,FALSE)</f>
        <v>95.780835650089799</v>
      </c>
      <c r="AC20" s="161">
        <f>VLOOKUP($A20,'RevPAR Raw Data'!$B$6:$BE$49,'RevPAR Raw Data'!AL$1,FALSE)</f>
        <v>83.358697483019597</v>
      </c>
      <c r="AD20" s="160">
        <f>VLOOKUP($A20,'RevPAR Raw Data'!$B$6:$BE$49,'RevPAR Raw Data'!AN$1,FALSE)</f>
        <v>122.381158657878</v>
      </c>
      <c r="AE20" s="160">
        <f>VLOOKUP($A20,'RevPAR Raw Data'!$B$6:$BE$49,'RevPAR Raw Data'!AO$1,FALSE)</f>
        <v>125.076510545236</v>
      </c>
      <c r="AF20" s="161">
        <f>VLOOKUP($A20,'RevPAR Raw Data'!$B$6:$BE$49,'RevPAR Raw Data'!AP$1,FALSE)</f>
        <v>123.728834601557</v>
      </c>
      <c r="AG20" s="162">
        <f>VLOOKUP($A20,'RevPAR Raw Data'!$B$6:$BE$49,'RevPAR Raw Data'!AR$1,FALSE)</f>
        <v>94.893101356510101</v>
      </c>
    </row>
    <row r="21" spans="1:33" x14ac:dyDescent="0.25">
      <c r="A21" s="139" t="s">
        <v>14</v>
      </c>
      <c r="B21" s="127">
        <f>(VLOOKUP($A20,'Occupancy Raw Data'!$B$8:$BE$51,'Occupancy Raw Data'!AT$3,FALSE))/100</f>
        <v>-1.5005360792922999E-2</v>
      </c>
      <c r="C21" s="128">
        <f>(VLOOKUP($A20,'Occupancy Raw Data'!$B$8:$BE$51,'Occupancy Raw Data'!AU$3,FALSE))/100</f>
        <v>-3.4628574608248301E-2</v>
      </c>
      <c r="D21" s="128">
        <f>(VLOOKUP($A20,'Occupancy Raw Data'!$B$8:$BE$51,'Occupancy Raw Data'!AV$3,FALSE))/100</f>
        <v>-3.5224957661350705E-2</v>
      </c>
      <c r="E21" s="128">
        <f>(VLOOKUP($A20,'Occupancy Raw Data'!$B$8:$BE$51,'Occupancy Raw Data'!AW$3,FALSE))/100</f>
        <v>-1.9624315218652599E-2</v>
      </c>
      <c r="F21" s="128">
        <f>(VLOOKUP($A20,'Occupancy Raw Data'!$B$8:$BE$51,'Occupancy Raw Data'!AX$3,FALSE))/100</f>
        <v>-6.2525717876001198E-3</v>
      </c>
      <c r="G21" s="128">
        <f>(VLOOKUP($A20,'Occupancy Raw Data'!$B$8:$BE$51,'Occupancy Raw Data'!AY$3,FALSE))/100</f>
        <v>-2.20935137077506E-2</v>
      </c>
      <c r="H21" s="129">
        <f>(VLOOKUP($A20,'Occupancy Raw Data'!$B$8:$BE$51,'Occupancy Raw Data'!BA$3,FALSE))/100</f>
        <v>-6.6129118386029997E-4</v>
      </c>
      <c r="I21" s="129">
        <f>(VLOOKUP($A20,'Occupancy Raw Data'!$B$8:$BE$51,'Occupancy Raw Data'!BB$3,FALSE))/100</f>
        <v>1.3560779354134999E-3</v>
      </c>
      <c r="J21" s="128">
        <f>(VLOOKUP($A20,'Occupancy Raw Data'!$B$8:$BE$51,'Occupancy Raw Data'!BC$3,FALSE))/100</f>
        <v>3.5455656047676196E-4</v>
      </c>
      <c r="K21" s="130">
        <f>(VLOOKUP($A20,'Occupancy Raw Data'!$B$8:$BE$51,'Occupancy Raw Data'!BE$3,FALSE))/100</f>
        <v>-1.4899285071695601E-2</v>
      </c>
      <c r="M21" s="127">
        <f>(VLOOKUP($A20,'ADR Raw Data'!$B$6:$BE$49,'ADR Raw Data'!AT$1,FALSE))/100</f>
        <v>-1.61502972088296E-2</v>
      </c>
      <c r="N21" s="128">
        <f>(VLOOKUP($A20,'ADR Raw Data'!$B$6:$BE$49,'ADR Raw Data'!AU$1,FALSE))/100</f>
        <v>-8.2669472724638503E-3</v>
      </c>
      <c r="O21" s="128">
        <f>(VLOOKUP($A20,'ADR Raw Data'!$B$6:$BE$49,'ADR Raw Data'!AV$1,FALSE))/100</f>
        <v>2.7463325090286098E-3</v>
      </c>
      <c r="P21" s="128">
        <f>(VLOOKUP($A20,'ADR Raw Data'!$B$6:$BE$49,'ADR Raw Data'!AW$1,FALSE))/100</f>
        <v>2.1592561674832603E-2</v>
      </c>
      <c r="Q21" s="128">
        <f>(VLOOKUP($A20,'ADR Raw Data'!$B$6:$BE$49,'ADR Raw Data'!AX$1,FALSE))/100</f>
        <v>7.8666587523915903E-3</v>
      </c>
      <c r="R21" s="128">
        <f>(VLOOKUP($A20,'ADR Raw Data'!$B$6:$BE$49,'ADR Raw Data'!AY$1,FALSE))/100</f>
        <v>3.5097485597968096E-3</v>
      </c>
      <c r="S21" s="129">
        <f>(VLOOKUP($A20,'ADR Raw Data'!$B$6:$BE$49,'ADR Raw Data'!BA$1,FALSE))/100</f>
        <v>-2.3738021262802401E-3</v>
      </c>
      <c r="T21" s="129">
        <f>(VLOOKUP($A20,'ADR Raw Data'!$B$6:$BE$49,'ADR Raw Data'!BB$1,FALSE))/100</f>
        <v>-1.09950180711941E-2</v>
      </c>
      <c r="U21" s="128">
        <f>(VLOOKUP($A20,'ADR Raw Data'!$B$6:$BE$49,'ADR Raw Data'!BC$1,FALSE))/100</f>
        <v>-6.7499774671754996E-3</v>
      </c>
      <c r="V21" s="130">
        <f>(VLOOKUP($A20,'ADR Raw Data'!$B$6:$BE$49,'ADR Raw Data'!BE$1,FALSE))/100</f>
        <v>7.4162878795741604E-4</v>
      </c>
      <c r="X21" s="127">
        <f>(VLOOKUP($A20,'RevPAR Raw Data'!$B$6:$BE$49,'RevPAR Raw Data'!AT$1,FALSE))/100</f>
        <v>-3.0913316965221198E-2</v>
      </c>
      <c r="Y21" s="128">
        <f>(VLOOKUP($A20,'RevPAR Raw Data'!$B$6:$BE$49,'RevPAR Raw Data'!AU$1,FALSE))/100</f>
        <v>-4.2609249280305204E-2</v>
      </c>
      <c r="Z21" s="128">
        <f>(VLOOKUP($A20,'RevPAR Raw Data'!$B$6:$BE$49,'RevPAR Raw Data'!AV$1,FALSE))/100</f>
        <v>-3.2575364598676701E-2</v>
      </c>
      <c r="AA21" s="128">
        <f>(VLOOKUP($A20,'RevPAR Raw Data'!$B$6:$BE$49,'RevPAR Raw Data'!AW$1,FALSE))/100</f>
        <v>1.54450721949489E-3</v>
      </c>
      <c r="AB21" s="128">
        <f>(VLOOKUP($A20,'RevPAR Raw Data'!$B$6:$BE$49,'RevPAR Raw Data'!AX$1,FALSE))/100</f>
        <v>1.5649001162135801E-3</v>
      </c>
      <c r="AC21" s="128">
        <f>(VLOOKUP($A20,'RevPAR Raw Data'!$B$6:$BE$49,'RevPAR Raw Data'!AY$1,FALSE))/100</f>
        <v>-1.8661307825870398E-2</v>
      </c>
      <c r="AD21" s="129">
        <f>(VLOOKUP($A20,'RevPAR Raw Data'!$B$6:$BE$49,'RevPAR Raw Data'!BA$1,FALSE))/100</f>
        <v>-3.0335235357222103E-3</v>
      </c>
      <c r="AE21" s="129">
        <f>(VLOOKUP($A20,'RevPAR Raw Data'!$B$6:$BE$49,'RevPAR Raw Data'!BB$1,FALSE))/100</f>
        <v>-9.6538502371864791E-3</v>
      </c>
      <c r="AF21" s="128">
        <f>(VLOOKUP($A20,'RevPAR Raw Data'!$B$6:$BE$49,'RevPAR Raw Data'!BC$1,FALSE))/100</f>
        <v>-6.3978141554928E-3</v>
      </c>
      <c r="AG21" s="130">
        <f>(VLOOKUP($A20,'RevPAR Raw Data'!$B$6:$BE$49,'RevPAR Raw Data'!BE$1,FALSE))/100</f>
        <v>-1.4168706022467401E-2</v>
      </c>
    </row>
    <row r="22" spans="1:33" x14ac:dyDescent="0.25">
      <c r="A22" s="177"/>
      <c r="B22" s="155"/>
      <c r="C22" s="156"/>
      <c r="D22" s="156"/>
      <c r="E22" s="156"/>
      <c r="F22" s="156"/>
      <c r="G22" s="157"/>
      <c r="H22" s="137"/>
      <c r="I22" s="137"/>
      <c r="J22" s="157"/>
      <c r="K22" s="158"/>
      <c r="M22" s="159"/>
      <c r="N22" s="160"/>
      <c r="O22" s="160"/>
      <c r="P22" s="160"/>
      <c r="Q22" s="160"/>
      <c r="R22" s="161"/>
      <c r="S22" s="160"/>
      <c r="T22" s="160"/>
      <c r="U22" s="161"/>
      <c r="V22" s="162"/>
      <c r="X22" s="159"/>
      <c r="Y22" s="160"/>
      <c r="Z22" s="160"/>
      <c r="AA22" s="160"/>
      <c r="AB22" s="160"/>
      <c r="AC22" s="161"/>
      <c r="AD22" s="160"/>
      <c r="AE22" s="160"/>
      <c r="AF22" s="161"/>
      <c r="AG22" s="162"/>
    </row>
    <row r="23" spans="1:33" x14ac:dyDescent="0.25">
      <c r="A23" s="154" t="s">
        <v>21</v>
      </c>
      <c r="B23" s="131">
        <f>(VLOOKUP($A23,'Occupancy Raw Data'!$B$8:$BE$51,'Occupancy Raw Data'!AG$3,FALSE))/100</f>
        <v>0.54737458344591505</v>
      </c>
      <c r="C23" s="137">
        <f>(VLOOKUP($A23,'Occupancy Raw Data'!$B$8:$BE$51,'Occupancy Raw Data'!AH$3,FALSE))/100</f>
        <v>0.575610195442673</v>
      </c>
      <c r="D23" s="137">
        <f>(VLOOKUP($A23,'Occupancy Raw Data'!$B$8:$BE$51,'Occupancy Raw Data'!AI$3,FALSE))/100</f>
        <v>0.63751913897144907</v>
      </c>
      <c r="E23" s="137">
        <f>(VLOOKUP($A23,'Occupancy Raw Data'!$B$8:$BE$51,'Occupancy Raw Data'!AJ$3,FALSE))/100</f>
        <v>0.68277717733945709</v>
      </c>
      <c r="F23" s="137">
        <f>(VLOOKUP($A23,'Occupancy Raw Data'!$B$8:$BE$51,'Occupancy Raw Data'!AK$3,FALSE))/100</f>
        <v>0.67795865982166903</v>
      </c>
      <c r="G23" s="138">
        <f>(VLOOKUP($A23,'Occupancy Raw Data'!$B$8:$BE$51,'Occupancy Raw Data'!AL$3,FALSE))/100</f>
        <v>0.62424795100423303</v>
      </c>
      <c r="H23" s="137">
        <f>(VLOOKUP($A23,'Occupancy Raw Data'!$B$8:$BE$51,'Occupancy Raw Data'!AN$3,FALSE))/100</f>
        <v>0.73212194902278593</v>
      </c>
      <c r="I23" s="137">
        <f>(VLOOKUP($A23,'Occupancy Raw Data'!$B$8:$BE$51,'Occupancy Raw Data'!AO$3,FALSE))/100</f>
        <v>0.74249076826082994</v>
      </c>
      <c r="J23" s="138">
        <f>(VLOOKUP($A23,'Occupancy Raw Data'!$B$8:$BE$51,'Occupancy Raw Data'!AP$3,FALSE))/100</f>
        <v>0.73730635864180794</v>
      </c>
      <c r="K23" s="132">
        <f>(VLOOKUP($A23,'Occupancy Raw Data'!$B$8:$BE$51,'Occupancy Raw Data'!AR$3,FALSE))/100</f>
        <v>0.6565503531863971</v>
      </c>
      <c r="M23" s="159">
        <f>VLOOKUP($A23,'ADR Raw Data'!$B$6:$BE$49,'ADR Raw Data'!AG$1,FALSE)</f>
        <v>86.475366515837095</v>
      </c>
      <c r="N23" s="160">
        <f>VLOOKUP($A23,'ADR Raw Data'!$B$6:$BE$49,'ADR Raw Data'!AH$1,FALSE)</f>
        <v>87.180032858707506</v>
      </c>
      <c r="O23" s="160">
        <f>VLOOKUP($A23,'ADR Raw Data'!$B$6:$BE$49,'ADR Raw Data'!AI$1,FALSE)</f>
        <v>90.403003690818807</v>
      </c>
      <c r="P23" s="160">
        <f>VLOOKUP($A23,'ADR Raw Data'!$B$6:$BE$49,'ADR Raw Data'!AJ$1,FALSE)</f>
        <v>95.850271901330601</v>
      </c>
      <c r="Q23" s="160">
        <f>VLOOKUP($A23,'ADR Raw Data'!$B$6:$BE$49,'ADR Raw Data'!AK$1,FALSE)</f>
        <v>97.700796094255907</v>
      </c>
      <c r="R23" s="161">
        <f>VLOOKUP($A23,'ADR Raw Data'!$B$6:$BE$49,'ADR Raw Data'!AL$1,FALSE)</f>
        <v>91.896579546315195</v>
      </c>
      <c r="S23" s="160">
        <f>VLOOKUP($A23,'ADR Raw Data'!$B$6:$BE$49,'ADR Raw Data'!AN$1,FALSE)</f>
        <v>111.706377671843</v>
      </c>
      <c r="T23" s="160">
        <f>VLOOKUP($A23,'ADR Raw Data'!$B$6:$BE$49,'ADR Raw Data'!AO$1,FALSE)</f>
        <v>110.390805598095</v>
      </c>
      <c r="U23" s="161">
        <f>VLOOKUP($A23,'ADR Raw Data'!$B$6:$BE$49,'ADR Raw Data'!AP$1,FALSE)</f>
        <v>111.043966376802</v>
      </c>
      <c r="V23" s="162">
        <f>VLOOKUP($A23,'ADR Raw Data'!$B$6:$BE$49,'ADR Raw Data'!AR$1,FALSE)</f>
        <v>98.040157977766896</v>
      </c>
      <c r="X23" s="159">
        <f>VLOOKUP($A23,'RevPAR Raw Data'!$B$6:$BE$49,'RevPAR Raw Data'!AG$1,FALSE)</f>
        <v>47.3344177249392</v>
      </c>
      <c r="Y23" s="160">
        <f>VLOOKUP($A23,'RevPAR Raw Data'!$B$6:$BE$49,'RevPAR Raw Data'!AH$1,FALSE)</f>
        <v>50.181715752499301</v>
      </c>
      <c r="Z23" s="160">
        <f>VLOOKUP($A23,'RevPAR Raw Data'!$B$6:$BE$49,'RevPAR Raw Data'!AI$1,FALSE)</f>
        <v>57.6336450734035</v>
      </c>
      <c r="AA23" s="160">
        <f>VLOOKUP($A23,'RevPAR Raw Data'!$B$6:$BE$49,'RevPAR Raw Data'!AJ$1,FALSE)</f>
        <v>65.444378096009999</v>
      </c>
      <c r="AB23" s="160">
        <f>VLOOKUP($A23,'RevPAR Raw Data'!$B$6:$BE$49,'RevPAR Raw Data'!AK$1,FALSE)</f>
        <v>66.237100783572004</v>
      </c>
      <c r="AC23" s="161">
        <f>VLOOKUP($A23,'RevPAR Raw Data'!$B$6:$BE$49,'RevPAR Raw Data'!AL$1,FALSE)</f>
        <v>57.366251486084799</v>
      </c>
      <c r="AD23" s="160">
        <f>VLOOKUP($A23,'RevPAR Raw Data'!$B$6:$BE$49,'RevPAR Raw Data'!AN$1,FALSE)</f>
        <v>81.782690939385702</v>
      </c>
      <c r="AE23" s="160">
        <f>VLOOKUP($A23,'RevPAR Raw Data'!$B$6:$BE$49,'RevPAR Raw Data'!AO$1,FALSE)</f>
        <v>81.964154057461897</v>
      </c>
      <c r="AF23" s="161">
        <f>VLOOKUP($A23,'RevPAR Raw Data'!$B$6:$BE$49,'RevPAR Raw Data'!AP$1,FALSE)</f>
        <v>81.873422498423807</v>
      </c>
      <c r="AG23" s="162">
        <f>VLOOKUP($A23,'RevPAR Raw Data'!$B$6:$BE$49,'RevPAR Raw Data'!AR$1,FALSE)</f>
        <v>64.368300346753102</v>
      </c>
    </row>
    <row r="24" spans="1:33" x14ac:dyDescent="0.25">
      <c r="A24" s="139" t="s">
        <v>14</v>
      </c>
      <c r="B24" s="127">
        <f>(VLOOKUP($A23,'Occupancy Raw Data'!$B$8:$BE$51,'Occupancy Raw Data'!AT$3,FALSE))/100</f>
        <v>1.01536523486315E-2</v>
      </c>
      <c r="C24" s="128">
        <f>(VLOOKUP($A23,'Occupancy Raw Data'!$B$8:$BE$51,'Occupancy Raw Data'!AU$3,FALSE))/100</f>
        <v>-1.1106254898911601E-2</v>
      </c>
      <c r="D24" s="128">
        <f>(VLOOKUP($A23,'Occupancy Raw Data'!$B$8:$BE$51,'Occupancy Raw Data'!AV$3,FALSE))/100</f>
        <v>-1.7052567440750198E-2</v>
      </c>
      <c r="E24" s="128">
        <f>(VLOOKUP($A23,'Occupancy Raw Data'!$B$8:$BE$51,'Occupancy Raw Data'!AW$3,FALSE))/100</f>
        <v>4.8015408180373297E-3</v>
      </c>
      <c r="F24" s="128">
        <f>(VLOOKUP($A23,'Occupancy Raw Data'!$B$8:$BE$51,'Occupancy Raw Data'!AX$3,FALSE))/100</f>
        <v>1.3147726751453499E-2</v>
      </c>
      <c r="G24" s="128">
        <f>(VLOOKUP($A23,'Occupancy Raw Data'!$B$8:$BE$51,'Occupancy Raw Data'!AY$3,FALSE))/100</f>
        <v>1.21858047857169E-5</v>
      </c>
      <c r="H24" s="129">
        <f>(VLOOKUP($A23,'Occupancy Raw Data'!$B$8:$BE$51,'Occupancy Raw Data'!BA$3,FALSE))/100</f>
        <v>2.2273763481584899E-2</v>
      </c>
      <c r="I24" s="129">
        <f>(VLOOKUP($A23,'Occupancy Raw Data'!$B$8:$BE$51,'Occupancy Raw Data'!BB$3,FALSE))/100</f>
        <v>7.0167144225610004E-3</v>
      </c>
      <c r="J24" s="128">
        <f>(VLOOKUP($A23,'Occupancy Raw Data'!$B$8:$BE$51,'Occupancy Raw Data'!BC$3,FALSE))/100</f>
        <v>1.4534756648781798E-2</v>
      </c>
      <c r="K24" s="130">
        <f>(VLOOKUP($A23,'Occupancy Raw Data'!$B$8:$BE$51,'Occupancy Raw Data'!BE$3,FALSE))/100</f>
        <v>4.6274536015038E-3</v>
      </c>
      <c r="M24" s="127">
        <f>(VLOOKUP($A23,'ADR Raw Data'!$B$6:$BE$49,'ADR Raw Data'!AT$1,FALSE))/100</f>
        <v>-6.6609500288250497E-3</v>
      </c>
      <c r="N24" s="128">
        <f>(VLOOKUP($A23,'ADR Raw Data'!$B$6:$BE$49,'ADR Raw Data'!AU$1,FALSE))/100</f>
        <v>2.2306216611091601E-4</v>
      </c>
      <c r="O24" s="128">
        <f>(VLOOKUP($A23,'ADR Raw Data'!$B$6:$BE$49,'ADR Raw Data'!AV$1,FALSE))/100</f>
        <v>1.0330225206218401E-5</v>
      </c>
      <c r="P24" s="128">
        <f>(VLOOKUP($A23,'ADR Raw Data'!$B$6:$BE$49,'ADR Raw Data'!AW$1,FALSE))/100</f>
        <v>2.3262285088126798E-2</v>
      </c>
      <c r="Q24" s="128">
        <f>(VLOOKUP($A23,'ADR Raw Data'!$B$6:$BE$49,'ADR Raw Data'!AX$1,FALSE))/100</f>
        <v>2.0760233173926199E-2</v>
      </c>
      <c r="R24" s="128">
        <f>(VLOOKUP($A23,'ADR Raw Data'!$B$6:$BE$49,'ADR Raw Data'!AY$1,FALSE))/100</f>
        <v>9.1091433583443005E-3</v>
      </c>
      <c r="S24" s="129">
        <f>(VLOOKUP($A23,'ADR Raw Data'!$B$6:$BE$49,'ADR Raw Data'!BA$1,FALSE))/100</f>
        <v>3.9747210960595601E-3</v>
      </c>
      <c r="T24" s="129">
        <f>(VLOOKUP($A23,'ADR Raw Data'!$B$6:$BE$49,'ADR Raw Data'!BB$1,FALSE))/100</f>
        <v>-1.49506208364682E-2</v>
      </c>
      <c r="U24" s="128">
        <f>(VLOOKUP($A23,'ADR Raw Data'!$B$6:$BE$49,'ADR Raw Data'!BC$1,FALSE))/100</f>
        <v>-5.6151976880130803E-3</v>
      </c>
      <c r="V24" s="130">
        <f>(VLOOKUP($A23,'ADR Raw Data'!$B$6:$BE$49,'ADR Raw Data'!BE$1,FALSE))/100</f>
        <v>4.3733966404482403E-3</v>
      </c>
      <c r="X24" s="127">
        <f>(VLOOKUP($A23,'RevPAR Raw Data'!$B$6:$BE$49,'RevPAR Raw Data'!AT$1,FALSE))/100</f>
        <v>3.4250693489021699E-3</v>
      </c>
      <c r="Y24" s="128">
        <f>(VLOOKUP($A23,'RevPAR Raw Data'!$B$6:$BE$49,'RevPAR Raw Data'!AU$1,FALSE))/100</f>
        <v>-1.0885670118075801E-2</v>
      </c>
      <c r="Z24" s="128">
        <f>(VLOOKUP($A23,'RevPAR Raw Data'!$B$6:$BE$49,'RevPAR Raw Data'!AV$1,FALSE))/100</f>
        <v>-1.7042413372406001E-2</v>
      </c>
      <c r="AA24" s="128">
        <f>(VLOOKUP($A23,'RevPAR Raw Data'!$B$6:$BE$49,'RevPAR Raw Data'!AW$1,FALSE))/100</f>
        <v>2.8175520717535599E-2</v>
      </c>
      <c r="AB24" s="128">
        <f>(VLOOKUP($A23,'RevPAR Raw Data'!$B$6:$BE$49,'RevPAR Raw Data'!AX$1,FALSE))/100</f>
        <v>3.4180909798446901E-2</v>
      </c>
      <c r="AC24" s="128">
        <f>(VLOOKUP($A23,'RevPAR Raw Data'!$B$6:$BE$49,'RevPAR Raw Data'!AY$1,FALSE))/100</f>
        <v>9.12144016537275E-3</v>
      </c>
      <c r="AD24" s="129">
        <f>(VLOOKUP($A23,'RevPAR Raw Data'!$B$6:$BE$49,'RevPAR Raw Data'!BA$1,FALSE))/100</f>
        <v>2.6337016575243299E-2</v>
      </c>
      <c r="AE24" s="129">
        <f>(VLOOKUP($A23,'RevPAR Raw Data'!$B$6:$BE$49,'RevPAR Raw Data'!BB$1,FALSE))/100</f>
        <v>-8.0388106507567302E-3</v>
      </c>
      <c r="AF24" s="128">
        <f>(VLOOKUP($A23,'RevPAR Raw Data'!$B$6:$BE$49,'RevPAR Raw Data'!BC$1,FALSE))/100</f>
        <v>8.8379434288387206E-3</v>
      </c>
      <c r="AG24" s="130">
        <f>(VLOOKUP($A23,'RevPAR Raw Data'!$B$6:$BE$49,'RevPAR Raw Data'!BE$1,FALSE))/100</f>
        <v>9.0210879319866898E-3</v>
      </c>
    </row>
    <row r="25" spans="1:33" x14ac:dyDescent="0.25">
      <c r="A25" s="177"/>
      <c r="B25" s="155"/>
      <c r="C25" s="156"/>
      <c r="D25" s="156"/>
      <c r="E25" s="156"/>
      <c r="F25" s="156"/>
      <c r="G25" s="157"/>
      <c r="H25" s="137"/>
      <c r="I25" s="137"/>
      <c r="J25" s="157"/>
      <c r="K25" s="158"/>
      <c r="M25" s="159"/>
      <c r="N25" s="160"/>
      <c r="O25" s="160"/>
      <c r="P25" s="160"/>
      <c r="Q25" s="160"/>
      <c r="R25" s="161"/>
      <c r="S25" s="160"/>
      <c r="T25" s="160"/>
      <c r="U25" s="161"/>
      <c r="V25" s="162"/>
      <c r="X25" s="159"/>
      <c r="Y25" s="160"/>
      <c r="Z25" s="160"/>
      <c r="AA25" s="160"/>
      <c r="AB25" s="160"/>
      <c r="AC25" s="161"/>
      <c r="AD25" s="160"/>
      <c r="AE25" s="160"/>
      <c r="AF25" s="161"/>
      <c r="AG25" s="162"/>
    </row>
    <row r="26" spans="1:33" x14ac:dyDescent="0.25">
      <c r="A26" s="154" t="s">
        <v>22</v>
      </c>
      <c r="B26" s="131">
        <f>(VLOOKUP($A26,'Occupancy Raw Data'!$B$8:$BE$51,'Occupancy Raw Data'!AG$3,FALSE))/100</f>
        <v>0.51303269118505501</v>
      </c>
      <c r="C26" s="137">
        <f>(VLOOKUP($A26,'Occupancy Raw Data'!$B$8:$BE$51,'Occupancy Raw Data'!AH$3,FALSE))/100</f>
        <v>0.50953006421482694</v>
      </c>
      <c r="D26" s="137">
        <f>(VLOOKUP($A26,'Occupancy Raw Data'!$B$8:$BE$51,'Occupancy Raw Data'!AI$3,FALSE))/100</f>
        <v>0.53399737302977202</v>
      </c>
      <c r="E26" s="137">
        <f>(VLOOKUP($A26,'Occupancy Raw Data'!$B$8:$BE$51,'Occupancy Raw Data'!AJ$3,FALSE))/100</f>
        <v>0.56809486258360298</v>
      </c>
      <c r="F26" s="137">
        <f>(VLOOKUP($A26,'Occupancy Raw Data'!$B$8:$BE$51,'Occupancy Raw Data'!AK$3,FALSE))/100</f>
        <v>0.58329682525774695</v>
      </c>
      <c r="G26" s="138">
        <f>(VLOOKUP($A26,'Occupancy Raw Data'!$B$8:$BE$51,'Occupancy Raw Data'!AL$3,FALSE))/100</f>
        <v>0.54158199908909299</v>
      </c>
      <c r="H26" s="137">
        <f>(VLOOKUP($A26,'Occupancy Raw Data'!$B$8:$BE$51,'Occupancy Raw Data'!AN$3,FALSE))/100</f>
        <v>0.65692631210023611</v>
      </c>
      <c r="I26" s="137">
        <f>(VLOOKUP($A26,'Occupancy Raw Data'!$B$8:$BE$51,'Occupancy Raw Data'!AO$3,FALSE))/100</f>
        <v>0.66457110312801104</v>
      </c>
      <c r="J26" s="138">
        <f>(VLOOKUP($A26,'Occupancy Raw Data'!$B$8:$BE$51,'Occupancy Raw Data'!AP$3,FALSE))/100</f>
        <v>0.66074870761412396</v>
      </c>
      <c r="K26" s="132">
        <f>(VLOOKUP($A26,'Occupancy Raw Data'!$B$8:$BE$51,'Occupancy Raw Data'!AR$3,FALSE))/100</f>
        <v>0.57562068275102596</v>
      </c>
      <c r="M26" s="159">
        <f>VLOOKUP($A26,'ADR Raw Data'!$B$6:$BE$49,'ADR Raw Data'!AG$1,FALSE)</f>
        <v>65.782387732199197</v>
      </c>
      <c r="N26" s="160">
        <f>VLOOKUP($A26,'ADR Raw Data'!$B$6:$BE$49,'ADR Raw Data'!AH$1,FALSE)</f>
        <v>63.380588187781001</v>
      </c>
      <c r="O26" s="160">
        <f>VLOOKUP($A26,'ADR Raw Data'!$B$6:$BE$49,'ADR Raw Data'!AI$1,FALSE)</f>
        <v>64.377882307765802</v>
      </c>
      <c r="P26" s="160">
        <f>VLOOKUP($A26,'ADR Raw Data'!$B$6:$BE$49,'ADR Raw Data'!AJ$1,FALSE)</f>
        <v>67.9076355225952</v>
      </c>
      <c r="Q26" s="160">
        <f>VLOOKUP($A26,'ADR Raw Data'!$B$6:$BE$49,'ADR Raw Data'!AK$1,FALSE)</f>
        <v>69.174753516260594</v>
      </c>
      <c r="R26" s="161">
        <f>VLOOKUP($A26,'ADR Raw Data'!$B$6:$BE$49,'ADR Raw Data'!AL$1,FALSE)</f>
        <v>66.229467267473595</v>
      </c>
      <c r="S26" s="160">
        <f>VLOOKUP($A26,'ADR Raw Data'!$B$6:$BE$49,'ADR Raw Data'!AN$1,FALSE)</f>
        <v>80.655976941202596</v>
      </c>
      <c r="T26" s="160">
        <f>VLOOKUP($A26,'ADR Raw Data'!$B$6:$BE$49,'ADR Raw Data'!AO$1,FALSE)</f>
        <v>81.487831909423505</v>
      </c>
      <c r="U26" s="161">
        <f>VLOOKUP($A26,'ADR Raw Data'!$B$6:$BE$49,'ADR Raw Data'!AP$1,FALSE)</f>
        <v>81.074310543298594</v>
      </c>
      <c r="V26" s="162">
        <f>VLOOKUP($A26,'ADR Raw Data'!$B$6:$BE$49,'ADR Raw Data'!AR$1,FALSE)</f>
        <v>71.096826068682603</v>
      </c>
      <c r="X26" s="159">
        <f>VLOOKUP($A26,'RevPAR Raw Data'!$B$6:$BE$49,'RevPAR Raw Data'!AG$1,FALSE)</f>
        <v>33.748515410828901</v>
      </c>
      <c r="Y26" s="160">
        <f>VLOOKUP($A26,'RevPAR Raw Data'!$B$6:$BE$49,'RevPAR Raw Data'!AH$1,FALSE)</f>
        <v>32.294315169293597</v>
      </c>
      <c r="Z26" s="160">
        <f>VLOOKUP($A26,'RevPAR Raw Data'!$B$6:$BE$49,'RevPAR Raw Data'!AI$1,FALSE)</f>
        <v>34.377620033566799</v>
      </c>
      <c r="AA26" s="160">
        <f>VLOOKUP($A26,'RevPAR Raw Data'!$B$6:$BE$49,'RevPAR Raw Data'!AJ$1,FALSE)</f>
        <v>38.577978870586101</v>
      </c>
      <c r="AB26" s="160">
        <f>VLOOKUP($A26,'RevPAR Raw Data'!$B$6:$BE$49,'RevPAR Raw Data'!AK$1,FALSE)</f>
        <v>40.349414114021997</v>
      </c>
      <c r="AC26" s="161">
        <f>VLOOKUP($A26,'RevPAR Raw Data'!$B$6:$BE$49,'RevPAR Raw Data'!AL$1,FALSE)</f>
        <v>35.868687281324</v>
      </c>
      <c r="AD26" s="160">
        <f>VLOOKUP($A26,'RevPAR Raw Data'!$B$6:$BE$49,'RevPAR Raw Data'!AN$1,FALSE)</f>
        <v>52.985033480825898</v>
      </c>
      <c r="AE26" s="160">
        <f>VLOOKUP($A26,'RevPAR Raw Data'!$B$6:$BE$49,'RevPAR Raw Data'!AO$1,FALSE)</f>
        <v>54.154458343555497</v>
      </c>
      <c r="AF26" s="161">
        <f>VLOOKUP($A26,'RevPAR Raw Data'!$B$6:$BE$49,'RevPAR Raw Data'!AP$1,FALSE)</f>
        <v>53.569745912190697</v>
      </c>
      <c r="AG26" s="162">
        <f>VLOOKUP($A26,'RevPAR Raw Data'!$B$6:$BE$49,'RevPAR Raw Data'!AR$1,FALSE)</f>
        <v>40.924803563086002</v>
      </c>
    </row>
    <row r="27" spans="1:33" x14ac:dyDescent="0.25">
      <c r="A27" s="139" t="s">
        <v>14</v>
      </c>
      <c r="B27" s="127">
        <f>(VLOOKUP($A26,'Occupancy Raw Data'!$B$8:$BE$51,'Occupancy Raw Data'!AT$3,FALSE))/100</f>
        <v>3.2758254919099096E-2</v>
      </c>
      <c r="C27" s="128">
        <f>(VLOOKUP($A26,'Occupancy Raw Data'!$B$8:$BE$51,'Occupancy Raw Data'!AU$3,FALSE))/100</f>
        <v>3.1485132054614097E-2</v>
      </c>
      <c r="D27" s="128">
        <f>(VLOOKUP($A26,'Occupancy Raw Data'!$B$8:$BE$51,'Occupancy Raw Data'!AV$3,FALSE))/100</f>
        <v>3.0414075487010098E-2</v>
      </c>
      <c r="E27" s="128">
        <f>(VLOOKUP($A26,'Occupancy Raw Data'!$B$8:$BE$51,'Occupancy Raw Data'!AW$3,FALSE))/100</f>
        <v>4.05018373350945E-2</v>
      </c>
      <c r="F27" s="128">
        <f>(VLOOKUP($A26,'Occupancy Raw Data'!$B$8:$BE$51,'Occupancy Raw Data'!AX$3,FALSE))/100</f>
        <v>3.97545219181277E-2</v>
      </c>
      <c r="G27" s="128">
        <f>(VLOOKUP($A26,'Occupancy Raw Data'!$B$8:$BE$51,'Occupancy Raw Data'!AY$3,FALSE))/100</f>
        <v>3.5153900476592302E-2</v>
      </c>
      <c r="H27" s="129">
        <f>(VLOOKUP($A26,'Occupancy Raw Data'!$B$8:$BE$51,'Occupancy Raw Data'!BA$3,FALSE))/100</f>
        <v>3.27608234602225E-2</v>
      </c>
      <c r="I27" s="129">
        <f>(VLOOKUP($A26,'Occupancy Raw Data'!$B$8:$BE$51,'Occupancy Raw Data'!BB$3,FALSE))/100</f>
        <v>9.2957786309906098E-3</v>
      </c>
      <c r="J27" s="128">
        <f>(VLOOKUP($A26,'Occupancy Raw Data'!$B$8:$BE$51,'Occupancy Raw Data'!BC$3,FALSE))/100</f>
        <v>2.0825048895169899E-2</v>
      </c>
      <c r="K27" s="130">
        <f>(VLOOKUP($A26,'Occupancy Raw Data'!$B$8:$BE$51,'Occupancy Raw Data'!BE$3,FALSE))/100</f>
        <v>3.0392623486470496E-2</v>
      </c>
      <c r="M27" s="127">
        <f>(VLOOKUP($A26,'ADR Raw Data'!$B$6:$BE$49,'ADR Raw Data'!AT$1,FALSE))/100</f>
        <v>-3.7139899039834799E-2</v>
      </c>
      <c r="N27" s="128">
        <f>(VLOOKUP($A26,'ADR Raw Data'!$B$6:$BE$49,'ADR Raw Data'!AU$1,FALSE))/100</f>
        <v>-3.2231591166668398E-2</v>
      </c>
      <c r="O27" s="128">
        <f>(VLOOKUP($A26,'ADR Raw Data'!$B$6:$BE$49,'ADR Raw Data'!AV$1,FALSE))/100</f>
        <v>-2.39858520414576E-2</v>
      </c>
      <c r="P27" s="128">
        <f>(VLOOKUP($A26,'ADR Raw Data'!$B$6:$BE$49,'ADR Raw Data'!AW$1,FALSE))/100</f>
        <v>-3.2759306993473199E-6</v>
      </c>
      <c r="Q27" s="128">
        <f>(VLOOKUP($A26,'ADR Raw Data'!$B$6:$BE$49,'ADR Raw Data'!AX$1,FALSE))/100</f>
        <v>-2.8429021806814999E-2</v>
      </c>
      <c r="R27" s="128">
        <f>(VLOOKUP($A26,'ADR Raw Data'!$B$6:$BE$49,'ADR Raw Data'!AY$1,FALSE))/100</f>
        <v>-2.3879329973537099E-2</v>
      </c>
      <c r="S27" s="129">
        <f>(VLOOKUP($A26,'ADR Raw Data'!$B$6:$BE$49,'ADR Raw Data'!BA$1,FALSE))/100</f>
        <v>-4.2507203271670499E-2</v>
      </c>
      <c r="T27" s="129">
        <f>(VLOOKUP($A26,'ADR Raw Data'!$B$6:$BE$49,'ADR Raw Data'!BB$1,FALSE))/100</f>
        <v>-4.6961134666485001E-2</v>
      </c>
      <c r="U27" s="128">
        <f>(VLOOKUP($A26,'ADR Raw Data'!$B$6:$BE$49,'ADR Raw Data'!BC$1,FALSE))/100</f>
        <v>-4.4845782704598401E-2</v>
      </c>
      <c r="V27" s="130">
        <f>(VLOOKUP($A26,'ADR Raw Data'!$B$6:$BE$49,'ADR Raw Data'!BE$1,FALSE))/100</f>
        <v>-3.2536554066041799E-2</v>
      </c>
      <c r="X27" s="127">
        <f>(VLOOKUP($A26,'RevPAR Raw Data'!$B$6:$BE$49,'RevPAR Raw Data'!AT$1,FALSE))/100</f>
        <v>-5.5982824011522603E-3</v>
      </c>
      <c r="Y27" s="128">
        <f>(VLOOKUP($A26,'RevPAR Raw Data'!$B$6:$BE$49,'RevPAR Raw Data'!AU$1,FALSE))/100</f>
        <v>-1.7612750162671301E-3</v>
      </c>
      <c r="Z27" s="128">
        <f>(VLOOKUP($A26,'RevPAR Raw Data'!$B$6:$BE$49,'RevPAR Raw Data'!AV$1,FALSE))/100</f>
        <v>5.6987159309433398E-3</v>
      </c>
      <c r="AA27" s="128">
        <f>(VLOOKUP($A26,'RevPAR Raw Data'!$B$6:$BE$49,'RevPAR Raw Data'!AW$1,FALSE))/100</f>
        <v>4.0498428723182794E-2</v>
      </c>
      <c r="AB27" s="128">
        <f>(VLOOKUP($A26,'RevPAR Raw Data'!$B$6:$BE$49,'RevPAR Raw Data'!AX$1,FALSE))/100</f>
        <v>1.0195317940782701E-2</v>
      </c>
      <c r="AC27" s="128">
        <f>(VLOOKUP($A26,'RevPAR Raw Data'!$B$6:$BE$49,'RevPAR Raw Data'!AY$1,FALSE))/100</f>
        <v>1.0435118913717701E-2</v>
      </c>
      <c r="AD27" s="129">
        <f>(VLOOKUP($A26,'RevPAR Raw Data'!$B$6:$BE$49,'RevPAR Raw Data'!BA$1,FALSE))/100</f>
        <v>-1.1138950793619E-2</v>
      </c>
      <c r="AE27" s="129">
        <f>(VLOOKUP($A26,'RevPAR Raw Data'!$B$6:$BE$49,'RevPAR Raw Data'!BB$1,FALSE))/100</f>
        <v>-3.8101896347614204E-2</v>
      </c>
      <c r="AF27" s="128">
        <f>(VLOOKUP($A26,'RevPAR Raw Data'!$B$6:$BE$49,'RevPAR Raw Data'!BC$1,FALSE))/100</f>
        <v>-2.4954649426993897E-2</v>
      </c>
      <c r="AG27" s="130">
        <f>(VLOOKUP($A26,'RevPAR Raw Data'!$B$6:$BE$49,'RevPAR Raw Data'!BE$1,FALSE))/100</f>
        <v>-3.1328018168477901E-3</v>
      </c>
    </row>
    <row r="28" spans="1:33" x14ac:dyDescent="0.25">
      <c r="A28" s="192" t="s">
        <v>23</v>
      </c>
      <c r="B28" s="168"/>
      <c r="C28" s="169"/>
      <c r="D28" s="169"/>
      <c r="E28" s="169"/>
      <c r="F28" s="169"/>
      <c r="G28" s="170"/>
      <c r="H28" s="169"/>
      <c r="I28" s="169"/>
      <c r="J28" s="170"/>
      <c r="K28" s="171"/>
      <c r="M28" s="168"/>
      <c r="N28" s="169"/>
      <c r="O28" s="169"/>
      <c r="P28" s="169"/>
      <c r="Q28" s="169"/>
      <c r="R28" s="170"/>
      <c r="S28" s="169"/>
      <c r="T28" s="169"/>
      <c r="U28" s="170"/>
      <c r="V28" s="171"/>
      <c r="X28" s="168"/>
      <c r="Y28" s="169"/>
      <c r="Z28" s="169"/>
      <c r="AA28" s="169"/>
      <c r="AB28" s="169"/>
      <c r="AC28" s="170"/>
      <c r="AD28" s="169"/>
      <c r="AE28" s="169"/>
      <c r="AF28" s="170"/>
      <c r="AG28" s="171"/>
    </row>
    <row r="29" spans="1:33" x14ac:dyDescent="0.25">
      <c r="A29" s="154" t="s">
        <v>24</v>
      </c>
      <c r="B29" s="155">
        <f>(VLOOKUP($A29,'Occupancy Raw Data'!$B$8:$BE$45,'Occupancy Raw Data'!AG$3,FALSE))/100</f>
        <v>0.54336406436865092</v>
      </c>
      <c r="C29" s="156">
        <f>(VLOOKUP($A29,'Occupancy Raw Data'!$B$8:$BE$45,'Occupancy Raw Data'!AH$3,FALSE))/100</f>
        <v>0.57821275565042296</v>
      </c>
      <c r="D29" s="156">
        <f>(VLOOKUP($A29,'Occupancy Raw Data'!$B$8:$BE$45,'Occupancy Raw Data'!AI$3,FALSE))/100</f>
        <v>0.65956673781733899</v>
      </c>
      <c r="E29" s="156">
        <f>(VLOOKUP($A29,'Occupancy Raw Data'!$B$8:$BE$45,'Occupancy Raw Data'!AJ$3,FALSE))/100</f>
        <v>0.68010203309263206</v>
      </c>
      <c r="F29" s="156">
        <f>(VLOOKUP($A29,'Occupancy Raw Data'!$B$8:$BE$45,'Occupancy Raw Data'!AK$3,FALSE))/100</f>
        <v>0.65724817584546902</v>
      </c>
      <c r="G29" s="157">
        <f>(VLOOKUP($A29,'Occupancy Raw Data'!$B$8:$BE$45,'Occupancy Raw Data'!AL$3,FALSE))/100</f>
        <v>0.62369885493178601</v>
      </c>
      <c r="H29" s="137">
        <f>(VLOOKUP($A29,'Occupancy Raw Data'!$B$8:$BE$45,'Occupancy Raw Data'!AN$3,FALSE))/100</f>
        <v>0.75458687819794701</v>
      </c>
      <c r="I29" s="137">
        <f>(VLOOKUP($A29,'Occupancy Raw Data'!$B$8:$BE$45,'Occupancy Raw Data'!AO$3,FALSE))/100</f>
        <v>0.78394744012837192</v>
      </c>
      <c r="J29" s="157">
        <f>(VLOOKUP($A29,'Occupancy Raw Data'!$B$8:$BE$45,'Occupancy Raw Data'!AP$3,FALSE))/100</f>
        <v>0.76926715916315902</v>
      </c>
      <c r="K29" s="158">
        <f>(VLOOKUP($A29,'Occupancy Raw Data'!$B$8:$BE$45,'Occupancy Raw Data'!AR$3,FALSE))/100</f>
        <v>0.66529015877958997</v>
      </c>
      <c r="M29" s="159">
        <f>VLOOKUP($A29,'ADR Raw Data'!$B$6:$BE$43,'ADR Raw Data'!AG$1,FALSE)</f>
        <v>122.370907140668</v>
      </c>
      <c r="N29" s="160">
        <f>VLOOKUP($A29,'ADR Raw Data'!$B$6:$BE$43,'ADR Raw Data'!AH$1,FALSE)</f>
        <v>114.844887419819</v>
      </c>
      <c r="O29" s="160">
        <f>VLOOKUP($A29,'ADR Raw Data'!$B$6:$BE$43,'ADR Raw Data'!AI$1,FALSE)</f>
        <v>119.865838899217</v>
      </c>
      <c r="P29" s="160">
        <f>VLOOKUP($A29,'ADR Raw Data'!$B$6:$BE$43,'ADR Raw Data'!AJ$1,FALSE)</f>
        <v>122.69798243759099</v>
      </c>
      <c r="Q29" s="160">
        <f>VLOOKUP($A29,'ADR Raw Data'!$B$6:$BE$43,'ADR Raw Data'!AK$1,FALSE)</f>
        <v>132.49296684440199</v>
      </c>
      <c r="R29" s="161">
        <f>VLOOKUP($A29,'ADR Raw Data'!$B$6:$BE$43,'ADR Raw Data'!AL$1,FALSE)</f>
        <v>122.65032007436901</v>
      </c>
      <c r="S29" s="160">
        <f>VLOOKUP($A29,'ADR Raw Data'!$B$6:$BE$43,'ADR Raw Data'!AN$1,FALSE)</f>
        <v>169.32658561784601</v>
      </c>
      <c r="T29" s="160">
        <f>VLOOKUP($A29,'ADR Raw Data'!$B$6:$BE$43,'ADR Raw Data'!AO$1,FALSE)</f>
        <v>168.48319719615299</v>
      </c>
      <c r="U29" s="161">
        <f>VLOOKUP($A29,'ADR Raw Data'!$B$6:$BE$43,'ADR Raw Data'!AP$1,FALSE)</f>
        <v>168.896844021351</v>
      </c>
      <c r="V29" s="162">
        <f>VLOOKUP($A29,'ADR Raw Data'!$B$6:$BE$43,'ADR Raw Data'!AR$1,FALSE)</f>
        <v>137.92882648558401</v>
      </c>
      <c r="X29" s="159">
        <f>VLOOKUP($A29,'RevPAR Raw Data'!$B$6:$BE$43,'RevPAR Raw Data'!AG$1,FALSE)</f>
        <v>66.4919534644322</v>
      </c>
      <c r="Y29" s="160">
        <f>VLOOKUP($A29,'RevPAR Raw Data'!$B$6:$BE$43,'RevPAR Raw Data'!AH$1,FALSE)</f>
        <v>66.404778827376305</v>
      </c>
      <c r="Z29" s="160">
        <f>VLOOKUP($A29,'RevPAR Raw Data'!$B$6:$BE$43,'RevPAR Raw Data'!AI$1,FALSE)</f>
        <v>79.059520338495503</v>
      </c>
      <c r="AA29" s="160">
        <f>VLOOKUP($A29,'RevPAR Raw Data'!$B$6:$BE$43,'RevPAR Raw Data'!AJ$1,FALSE)</f>
        <v>83.447147312169704</v>
      </c>
      <c r="AB29" s="160">
        <f>VLOOKUP($A29,'RevPAR Raw Data'!$B$6:$BE$43,'RevPAR Raw Data'!AK$1,FALSE)</f>
        <v>87.080760770837699</v>
      </c>
      <c r="AC29" s="161">
        <f>VLOOKUP($A29,'RevPAR Raw Data'!$B$6:$BE$43,'RevPAR Raw Data'!AL$1,FALSE)</f>
        <v>76.496864187401201</v>
      </c>
      <c r="AD29" s="160">
        <f>VLOOKUP($A29,'RevPAR Raw Data'!$B$6:$BE$43,'RevPAR Raw Data'!AN$1,FALSE)</f>
        <v>127.771619637288</v>
      </c>
      <c r="AE29" s="160">
        <f>VLOOKUP($A29,'RevPAR Raw Data'!$B$6:$BE$43,'RevPAR Raw Data'!AO$1,FALSE)</f>
        <v>132.08197114656801</v>
      </c>
      <c r="AF29" s="161">
        <f>VLOOKUP($A29,'RevPAR Raw Data'!$B$6:$BE$43,'RevPAR Raw Data'!AP$1,FALSE)</f>
        <v>129.92679539192801</v>
      </c>
      <c r="AG29" s="162">
        <f>VLOOKUP($A29,'RevPAR Raw Data'!$B$6:$BE$43,'RevPAR Raw Data'!AR$1,FALSE)</f>
        <v>91.762690872876803</v>
      </c>
    </row>
    <row r="30" spans="1:33" x14ac:dyDescent="0.25">
      <c r="A30" s="139" t="s">
        <v>14</v>
      </c>
      <c r="B30" s="127">
        <f>(VLOOKUP($A29,'Occupancy Raw Data'!$B$8:$BE$51,'Occupancy Raw Data'!AT$3,FALSE))/100</f>
        <v>2.24880423094817E-2</v>
      </c>
      <c r="C30" s="128">
        <f>(VLOOKUP($A29,'Occupancy Raw Data'!$B$8:$BE$51,'Occupancy Raw Data'!AU$3,FALSE))/100</f>
        <v>2.8567969827758902E-2</v>
      </c>
      <c r="D30" s="128">
        <f>(VLOOKUP($A29,'Occupancy Raw Data'!$B$8:$BE$51,'Occupancy Raw Data'!AV$3,FALSE))/100</f>
        <v>2.38812622537866E-2</v>
      </c>
      <c r="E30" s="128">
        <f>(VLOOKUP($A29,'Occupancy Raw Data'!$B$8:$BE$51,'Occupancy Raw Data'!AW$3,FALSE))/100</f>
        <v>1.69329903223179E-2</v>
      </c>
      <c r="F30" s="128">
        <f>(VLOOKUP($A29,'Occupancy Raw Data'!$B$8:$BE$51,'Occupancy Raw Data'!AX$3,FALSE))/100</f>
        <v>1.21176090156266E-2</v>
      </c>
      <c r="G30" s="128">
        <f>(VLOOKUP($A29,'Occupancy Raw Data'!$B$8:$BE$51,'Occupancy Raw Data'!AY$3,FALSE))/100</f>
        <v>2.0480915511491001E-2</v>
      </c>
      <c r="H30" s="129">
        <f>(VLOOKUP($A29,'Occupancy Raw Data'!$B$8:$BE$51,'Occupancy Raw Data'!BA$3,FALSE))/100</f>
        <v>1.9303046123677302E-2</v>
      </c>
      <c r="I30" s="129">
        <f>(VLOOKUP($A29,'Occupancy Raw Data'!$B$8:$BE$51,'Occupancy Raw Data'!BB$3,FALSE))/100</f>
        <v>1.93373782402259E-2</v>
      </c>
      <c r="J30" s="128">
        <f>(VLOOKUP($A29,'Occupancy Raw Data'!$B$8:$BE$51,'Occupancy Raw Data'!BC$3,FALSE))/100</f>
        <v>1.93008336100348E-2</v>
      </c>
      <c r="K30" s="130">
        <f>(VLOOKUP($A29,'Occupancy Raw Data'!$B$8:$BE$51,'Occupancy Raw Data'!BE$3,FALSE))/100</f>
        <v>2.0044820259212202E-2</v>
      </c>
      <c r="M30" s="127">
        <f>(VLOOKUP($A29,'ADR Raw Data'!$B$6:$BE$49,'ADR Raw Data'!AT$1,FALSE))/100</f>
        <v>4.46293163694179E-3</v>
      </c>
      <c r="N30" s="128">
        <f>(VLOOKUP($A29,'ADR Raw Data'!$B$6:$BE$49,'ADR Raw Data'!AU$1,FALSE))/100</f>
        <v>1.13120425217338E-2</v>
      </c>
      <c r="O30" s="128">
        <f>(VLOOKUP($A29,'ADR Raw Data'!$B$6:$BE$49,'ADR Raw Data'!AV$1,FALSE))/100</f>
        <v>1.7348171170508301E-2</v>
      </c>
      <c r="P30" s="128">
        <f>(VLOOKUP($A29,'ADR Raw Data'!$B$6:$BE$49,'ADR Raw Data'!AW$1,FALSE))/100</f>
        <v>5.46665638815475E-3</v>
      </c>
      <c r="Q30" s="128">
        <f>(VLOOKUP($A29,'ADR Raw Data'!$B$6:$BE$49,'ADR Raw Data'!AX$1,FALSE))/100</f>
        <v>1.3715547505814201E-2</v>
      </c>
      <c r="R30" s="128">
        <f>(VLOOKUP($A29,'ADR Raw Data'!$B$6:$BE$49,'ADR Raw Data'!AY$1,FALSE))/100</f>
        <v>1.0363768583018001E-2</v>
      </c>
      <c r="S30" s="129">
        <f>(VLOOKUP($A29,'ADR Raw Data'!$B$6:$BE$49,'ADR Raw Data'!BA$1,FALSE))/100</f>
        <v>3.2544620520501299E-3</v>
      </c>
      <c r="T30" s="129">
        <f>(VLOOKUP($A29,'ADR Raw Data'!$B$6:$BE$49,'ADR Raw Data'!BB$1,FALSE))/100</f>
        <v>3.4455501554926499E-3</v>
      </c>
      <c r="U30" s="128">
        <f>(VLOOKUP($A29,'ADR Raw Data'!$B$6:$BE$49,'ADR Raw Data'!BC$1,FALSE))/100</f>
        <v>3.3541740454475001E-3</v>
      </c>
      <c r="V30" s="130">
        <f>(VLOOKUP($A29,'ADR Raw Data'!$B$6:$BE$49,'ADR Raw Data'!BE$1,FALSE))/100</f>
        <v>7.3512346648177797E-3</v>
      </c>
      <c r="X30" s="127">
        <f>(VLOOKUP($A29,'RevPAR Raw Data'!$B$6:$BE$49,'RevPAR Raw Data'!AT$1,FALSE))/100</f>
        <v>2.7051336541899399E-2</v>
      </c>
      <c r="Y30" s="128">
        <f>(VLOOKUP($A29,'RevPAR Raw Data'!$B$6:$BE$49,'RevPAR Raw Data'!AU$1,FALSE))/100</f>
        <v>4.0203174438944E-2</v>
      </c>
      <c r="Z30" s="128">
        <f>(VLOOKUP($A29,'RevPAR Raw Data'!$B$6:$BE$49,'RevPAR Raw Data'!AV$1,FALSE))/100</f>
        <v>4.1643729649641401E-2</v>
      </c>
      <c r="AA30" s="128">
        <f>(VLOOKUP($A29,'RevPAR Raw Data'!$B$6:$BE$49,'RevPAR Raw Data'!AW$1,FALSE))/100</f>
        <v>2.2492213550188701E-2</v>
      </c>
      <c r="AB30" s="128">
        <f>(VLOOKUP($A29,'RevPAR Raw Data'!$B$6:$BE$49,'RevPAR Raw Data'!AX$1,FALSE))/100</f>
        <v>2.5999356163551601E-2</v>
      </c>
      <c r="AC30" s="128">
        <f>(VLOOKUP($A29,'RevPAR Raw Data'!$B$6:$BE$49,'RevPAR Raw Data'!AY$1,FALSE))/100</f>
        <v>3.1056943563238501E-2</v>
      </c>
      <c r="AD30" s="129">
        <f>(VLOOKUP($A29,'RevPAR Raw Data'!$B$6:$BE$49,'RevPAR Raw Data'!BA$1,FALSE))/100</f>
        <v>2.2620329206825902E-2</v>
      </c>
      <c r="AE30" s="129">
        <f>(VLOOKUP($A29,'RevPAR Raw Data'!$B$6:$BE$49,'RevPAR Raw Data'!BB$1,FALSE))/100</f>
        <v>2.2849556302320998E-2</v>
      </c>
      <c r="AF30" s="128">
        <f>(VLOOKUP($A29,'RevPAR Raw Data'!$B$6:$BE$49,'RevPAR Raw Data'!BC$1,FALSE))/100</f>
        <v>2.2719746010632601E-2</v>
      </c>
      <c r="AG30" s="130">
        <f>(VLOOKUP($A29,'RevPAR Raw Data'!$B$6:$BE$49,'RevPAR Raw Data'!BE$1,FALSE))/100</f>
        <v>2.7543409101569601E-2</v>
      </c>
    </row>
    <row r="31" spans="1:33" x14ac:dyDescent="0.25">
      <c r="A31" s="177"/>
      <c r="B31" s="155"/>
      <c r="C31" s="156"/>
      <c r="D31" s="156"/>
      <c r="E31" s="156"/>
      <c r="F31" s="156"/>
      <c r="G31" s="157"/>
      <c r="H31" s="137"/>
      <c r="I31" s="137"/>
      <c r="J31" s="157"/>
      <c r="K31" s="158"/>
      <c r="M31" s="159"/>
      <c r="N31" s="160"/>
      <c r="O31" s="160"/>
      <c r="P31" s="160"/>
      <c r="Q31" s="160"/>
      <c r="R31" s="161"/>
      <c r="S31" s="160"/>
      <c r="T31" s="160"/>
      <c r="U31" s="161"/>
      <c r="V31" s="162"/>
      <c r="X31" s="159"/>
      <c r="Y31" s="160"/>
      <c r="Z31" s="160"/>
      <c r="AA31" s="160"/>
      <c r="AB31" s="160"/>
      <c r="AC31" s="161"/>
      <c r="AD31" s="160"/>
      <c r="AE31" s="160"/>
      <c r="AF31" s="161"/>
      <c r="AG31" s="162"/>
    </row>
    <row r="32" spans="1:33" x14ac:dyDescent="0.25">
      <c r="A32" s="154" t="s">
        <v>25</v>
      </c>
      <c r="B32" s="155">
        <f>(VLOOKUP($A32,'Occupancy Raw Data'!$B$8:$BE$45,'Occupancy Raw Data'!AG$3,FALSE))/100</f>
        <v>0.49589523064894403</v>
      </c>
      <c r="C32" s="156">
        <f>(VLOOKUP($A32,'Occupancy Raw Data'!$B$8:$BE$45,'Occupancy Raw Data'!AH$3,FALSE))/100</f>
        <v>0.57017200938232893</v>
      </c>
      <c r="D32" s="156">
        <f>(VLOOKUP($A32,'Occupancy Raw Data'!$B$8:$BE$45,'Occupancy Raw Data'!AI$3,FALSE))/100</f>
        <v>0.63037529319781005</v>
      </c>
      <c r="E32" s="156">
        <f>(VLOOKUP($A32,'Occupancy Raw Data'!$B$8:$BE$45,'Occupancy Raw Data'!AJ$3,FALSE))/100</f>
        <v>0.66399530883502711</v>
      </c>
      <c r="F32" s="156">
        <f>(VLOOKUP($A32,'Occupancy Raw Data'!$B$8:$BE$45,'Occupancy Raw Data'!AK$3,FALSE))/100</f>
        <v>0.62666145426114095</v>
      </c>
      <c r="G32" s="157">
        <f>(VLOOKUP($A32,'Occupancy Raw Data'!$B$8:$BE$45,'Occupancy Raw Data'!AL$3,FALSE))/100</f>
        <v>0.59741985926505004</v>
      </c>
      <c r="H32" s="137">
        <f>(VLOOKUP($A32,'Occupancy Raw Data'!$B$8:$BE$45,'Occupancy Raw Data'!AN$3,FALSE))/100</f>
        <v>0.72087568412822511</v>
      </c>
      <c r="I32" s="137">
        <f>(VLOOKUP($A32,'Occupancy Raw Data'!$B$8:$BE$45,'Occupancy Raw Data'!AO$3,FALSE))/100</f>
        <v>0.76309616888193899</v>
      </c>
      <c r="J32" s="157">
        <f>(VLOOKUP($A32,'Occupancy Raw Data'!$B$8:$BE$45,'Occupancy Raw Data'!AP$3,FALSE))/100</f>
        <v>0.74198592650508199</v>
      </c>
      <c r="K32" s="158">
        <f>(VLOOKUP($A32,'Occupancy Raw Data'!$B$8:$BE$45,'Occupancy Raw Data'!AR$3,FALSE))/100</f>
        <v>0.63872444990505894</v>
      </c>
      <c r="M32" s="159">
        <f>VLOOKUP($A32,'ADR Raw Data'!$B$6:$BE$43,'ADR Raw Data'!AG$1,FALSE)</f>
        <v>118.309014584154</v>
      </c>
      <c r="N32" s="160">
        <f>VLOOKUP($A32,'ADR Raw Data'!$B$6:$BE$43,'ADR Raw Data'!AH$1,FALSE)</f>
        <v>116.26921151868299</v>
      </c>
      <c r="O32" s="160">
        <f>VLOOKUP($A32,'ADR Raw Data'!$B$6:$BE$43,'ADR Raw Data'!AI$1,FALSE)</f>
        <v>115.545590697674</v>
      </c>
      <c r="P32" s="160">
        <f>VLOOKUP($A32,'ADR Raw Data'!$B$6:$BE$43,'ADR Raw Data'!AJ$1,FALSE)</f>
        <v>117.06191639682</v>
      </c>
      <c r="Q32" s="160">
        <f>VLOOKUP($A32,'ADR Raw Data'!$B$6:$BE$43,'ADR Raw Data'!AK$1,FALSE)</f>
        <v>125.716207111665</v>
      </c>
      <c r="R32" s="161">
        <f>VLOOKUP($A32,'ADR Raw Data'!$B$6:$BE$43,'ADR Raw Data'!AL$1,FALSE)</f>
        <v>118.613223400078</v>
      </c>
      <c r="S32" s="160">
        <f>VLOOKUP($A32,'ADR Raw Data'!$B$6:$BE$43,'ADR Raw Data'!AN$1,FALSE)</f>
        <v>154.91608188720099</v>
      </c>
      <c r="T32" s="160">
        <f>VLOOKUP($A32,'ADR Raw Data'!$B$6:$BE$43,'ADR Raw Data'!AO$1,FALSE)</f>
        <v>155.44002817622899</v>
      </c>
      <c r="U32" s="161">
        <f>VLOOKUP($A32,'ADR Raw Data'!$B$6:$BE$43,'ADR Raw Data'!AP$1,FALSE)</f>
        <v>155.18550842992599</v>
      </c>
      <c r="V32" s="162">
        <f>VLOOKUP($A32,'ADR Raw Data'!$B$6:$BE$43,'ADR Raw Data'!AR$1,FALSE)</f>
        <v>130.751755705167</v>
      </c>
      <c r="X32" s="159">
        <f>VLOOKUP($A32,'RevPAR Raw Data'!$B$6:$BE$43,'RevPAR Raw Data'!AG$1,FALSE)</f>
        <v>58.668876075058598</v>
      </c>
      <c r="Y32" s="160">
        <f>VLOOKUP($A32,'RevPAR Raw Data'!$B$6:$BE$43,'RevPAR Raw Data'!AH$1,FALSE)</f>
        <v>66.293449960906898</v>
      </c>
      <c r="Z32" s="160">
        <f>VLOOKUP($A32,'RevPAR Raw Data'!$B$6:$BE$43,'RevPAR Raw Data'!AI$1,FALSE)</f>
        <v>72.837085613760706</v>
      </c>
      <c r="AA32" s="160">
        <f>VLOOKUP($A32,'RevPAR Raw Data'!$B$6:$BE$43,'RevPAR Raw Data'!AJ$1,FALSE)</f>
        <v>77.728563330727098</v>
      </c>
      <c r="AB32" s="160">
        <f>VLOOKUP($A32,'RevPAR Raw Data'!$B$6:$BE$43,'RevPAR Raw Data'!AK$1,FALSE)</f>
        <v>78.781501172791195</v>
      </c>
      <c r="AC32" s="161">
        <f>VLOOKUP($A32,'RevPAR Raw Data'!$B$6:$BE$43,'RevPAR Raw Data'!AL$1,FALSE)</f>
        <v>70.861895230648898</v>
      </c>
      <c r="AD32" s="160">
        <f>VLOOKUP($A32,'RevPAR Raw Data'!$B$6:$BE$43,'RevPAR Raw Data'!AN$1,FALSE)</f>
        <v>111.6752365129</v>
      </c>
      <c r="AE32" s="160">
        <f>VLOOKUP($A32,'RevPAR Raw Data'!$B$6:$BE$43,'RevPAR Raw Data'!AO$1,FALSE)</f>
        <v>118.615689992181</v>
      </c>
      <c r="AF32" s="161">
        <f>VLOOKUP($A32,'RevPAR Raw Data'!$B$6:$BE$43,'RevPAR Raw Data'!AP$1,FALSE)</f>
        <v>115.14546325254101</v>
      </c>
      <c r="AG32" s="162">
        <f>VLOOKUP($A32,'RevPAR Raw Data'!$B$6:$BE$43,'RevPAR Raw Data'!AR$1,FALSE)</f>
        <v>83.514343236903798</v>
      </c>
    </row>
    <row r="33" spans="1:33" x14ac:dyDescent="0.25">
      <c r="A33" s="139" t="s">
        <v>14</v>
      </c>
      <c r="B33" s="127">
        <f>(VLOOKUP($A32,'Occupancy Raw Data'!$B$8:$BE$51,'Occupancy Raw Data'!AT$3,FALSE))/100</f>
        <v>0.12956366874443401</v>
      </c>
      <c r="C33" s="128">
        <f>(VLOOKUP($A32,'Occupancy Raw Data'!$B$8:$BE$51,'Occupancy Raw Data'!AU$3,FALSE))/100</f>
        <v>7.8373382624768895E-2</v>
      </c>
      <c r="D33" s="128">
        <f>(VLOOKUP($A32,'Occupancy Raw Data'!$B$8:$BE$51,'Occupancy Raw Data'!AV$3,FALSE))/100</f>
        <v>6.20539869686627E-4</v>
      </c>
      <c r="E33" s="128">
        <f>(VLOOKUP($A32,'Occupancy Raw Data'!$B$8:$BE$51,'Occupancy Raw Data'!AW$3,FALSE))/100</f>
        <v>5.9224163458691101E-3</v>
      </c>
      <c r="F33" s="128">
        <f>(VLOOKUP($A32,'Occupancy Raw Data'!$B$8:$BE$51,'Occupancy Raw Data'!AX$3,FALSE))/100</f>
        <v>2.1344377190187901E-2</v>
      </c>
      <c r="G33" s="128">
        <f>(VLOOKUP($A32,'Occupancy Raw Data'!$B$8:$BE$51,'Occupancy Raw Data'!AY$3,FALSE))/100</f>
        <v>4.02995234853641E-2</v>
      </c>
      <c r="H33" s="129">
        <f>(VLOOKUP($A32,'Occupancy Raw Data'!$B$8:$BE$51,'Occupancy Raw Data'!BA$3,FALSE))/100</f>
        <v>4.8322910744741293E-2</v>
      </c>
      <c r="I33" s="129">
        <f>(VLOOKUP($A32,'Occupancy Raw Data'!$B$8:$BE$51,'Occupancy Raw Data'!BB$3,FALSE))/100</f>
        <v>8.5047248471372891E-2</v>
      </c>
      <c r="J33" s="128">
        <f>(VLOOKUP($A32,'Occupancy Raw Data'!$B$8:$BE$51,'Occupancy Raw Data'!BC$3,FALSE))/100</f>
        <v>6.6891512085441196E-2</v>
      </c>
      <c r="K33" s="130">
        <f>(VLOOKUP($A32,'Occupancy Raw Data'!$B$8:$BE$51,'Occupancy Raw Data'!BE$3,FALSE))/100</f>
        <v>4.8977345684673906E-2</v>
      </c>
      <c r="M33" s="127">
        <f>(VLOOKUP($A32,'ADR Raw Data'!$B$6:$BE$49,'ADR Raw Data'!AT$1,FALSE))/100</f>
        <v>5.5112229733517201E-3</v>
      </c>
      <c r="N33" s="128">
        <f>(VLOOKUP($A32,'ADR Raw Data'!$B$6:$BE$49,'ADR Raw Data'!AU$1,FALSE))/100</f>
        <v>2.1355472357709002E-2</v>
      </c>
      <c r="O33" s="128">
        <f>(VLOOKUP($A32,'ADR Raw Data'!$B$6:$BE$49,'ADR Raw Data'!AV$1,FALSE))/100</f>
        <v>-4.0371045152535603E-2</v>
      </c>
      <c r="P33" s="128">
        <f>(VLOOKUP($A32,'ADR Raw Data'!$B$6:$BE$49,'ADR Raw Data'!AW$1,FALSE))/100</f>
        <v>-2.2212708614805701E-2</v>
      </c>
      <c r="Q33" s="128">
        <f>(VLOOKUP($A32,'ADR Raw Data'!$B$6:$BE$49,'ADR Raw Data'!AX$1,FALSE))/100</f>
        <v>6.4111052589068797E-3</v>
      </c>
      <c r="R33" s="128">
        <f>(VLOOKUP($A32,'ADR Raw Data'!$B$6:$BE$49,'ADR Raw Data'!AY$1,FALSE))/100</f>
        <v>-8.110640829973011E-3</v>
      </c>
      <c r="S33" s="129">
        <f>(VLOOKUP($A32,'ADR Raw Data'!$B$6:$BE$49,'ADR Raw Data'!BA$1,FALSE))/100</f>
        <v>1.46269956725384E-2</v>
      </c>
      <c r="T33" s="129">
        <f>(VLOOKUP($A32,'ADR Raw Data'!$B$6:$BE$49,'ADR Raw Data'!BB$1,FALSE))/100</f>
        <v>4.8553589915220803E-3</v>
      </c>
      <c r="U33" s="128">
        <f>(VLOOKUP($A32,'ADR Raw Data'!$B$6:$BE$49,'ADR Raw Data'!BC$1,FALSE))/100</f>
        <v>9.68369892285245E-3</v>
      </c>
      <c r="V33" s="130">
        <f>(VLOOKUP($A32,'ADR Raw Data'!$B$6:$BE$49,'ADR Raw Data'!BE$1,FALSE))/100</f>
        <v>2.76395967808199E-4</v>
      </c>
      <c r="X33" s="127">
        <f>(VLOOKUP($A32,'RevPAR Raw Data'!$B$6:$BE$49,'RevPAR Raw Data'!AT$1,FALSE))/100</f>
        <v>0.135788945985482</v>
      </c>
      <c r="Y33" s="128">
        <f>(VLOOKUP($A32,'RevPAR Raw Data'!$B$6:$BE$49,'RevPAR Raw Data'!AU$1,FALSE))/100</f>
        <v>0.101402555588701</v>
      </c>
      <c r="Z33" s="128">
        <f>(VLOOKUP($A32,'RevPAR Raw Data'!$B$6:$BE$49,'RevPAR Raw Data'!AV$1,FALSE))/100</f>
        <v>-3.9775557125946999E-2</v>
      </c>
      <c r="AA33" s="128">
        <f>(VLOOKUP($A32,'RevPAR Raw Data'!$B$6:$BE$49,'RevPAR Raw Data'!AW$1,FALSE))/100</f>
        <v>-1.64218451775229E-2</v>
      </c>
      <c r="AB33" s="128">
        <f>(VLOOKUP($A32,'RevPAR Raw Data'!$B$6:$BE$49,'RevPAR Raw Data'!AX$1,FALSE))/100</f>
        <v>2.7892323497946899E-2</v>
      </c>
      <c r="AC33" s="128">
        <f>(VLOOKUP($A32,'RevPAR Raw Data'!$B$6:$BE$49,'RevPAR Raw Data'!AY$1,FALSE))/100</f>
        <v>3.1862027694782295E-2</v>
      </c>
      <c r="AD33" s="129">
        <f>(VLOOKUP($A32,'RevPAR Raw Data'!$B$6:$BE$49,'RevPAR Raw Data'!BA$1,FALSE))/100</f>
        <v>6.3656725423627505E-2</v>
      </c>
      <c r="AE33" s="129">
        <f>(VLOOKUP($A32,'RevPAR Raw Data'!$B$6:$BE$49,'RevPAR Raw Data'!BB$1,FALSE))/100</f>
        <v>9.03155423854647E-2</v>
      </c>
      <c r="AF33" s="128">
        <f>(VLOOKUP($A32,'RevPAR Raw Data'!$B$6:$BE$49,'RevPAR Raw Data'!BC$1,FALSE))/100</f>
        <v>7.72229682718234E-2</v>
      </c>
      <c r="AG33" s="130">
        <f>(VLOOKUP($A32,'RevPAR Raw Data'!$B$6:$BE$49,'RevPAR Raw Data'!BE$1,FALSE))/100</f>
        <v>4.9267278793343305E-2</v>
      </c>
    </row>
    <row r="34" spans="1:33" x14ac:dyDescent="0.25">
      <c r="A34" s="177"/>
      <c r="B34" s="155"/>
      <c r="C34" s="156"/>
      <c r="D34" s="156"/>
      <c r="E34" s="156"/>
      <c r="F34" s="156"/>
      <c r="G34" s="157"/>
      <c r="H34" s="137"/>
      <c r="I34" s="137"/>
      <c r="J34" s="157"/>
      <c r="K34" s="158"/>
      <c r="M34" s="159"/>
      <c r="N34" s="160"/>
      <c r="O34" s="160"/>
      <c r="P34" s="160"/>
      <c r="Q34" s="160"/>
      <c r="R34" s="161"/>
      <c r="S34" s="160"/>
      <c r="T34" s="160"/>
      <c r="U34" s="161"/>
      <c r="V34" s="162"/>
      <c r="X34" s="159"/>
      <c r="Y34" s="160"/>
      <c r="Z34" s="160"/>
      <c r="AA34" s="160"/>
      <c r="AB34" s="160"/>
      <c r="AC34" s="161"/>
      <c r="AD34" s="160"/>
      <c r="AE34" s="160"/>
      <c r="AF34" s="161"/>
      <c r="AG34" s="162"/>
    </row>
    <row r="35" spans="1:33" x14ac:dyDescent="0.25">
      <c r="A35" s="154" t="s">
        <v>26</v>
      </c>
      <c r="B35" s="155">
        <f>(VLOOKUP($A35,'Occupancy Raw Data'!$B$8:$BE$45,'Occupancy Raw Data'!AG$3,FALSE))/100</f>
        <v>0.488900273224043</v>
      </c>
      <c r="C35" s="156">
        <f>(VLOOKUP($A35,'Occupancy Raw Data'!$B$8:$BE$45,'Occupancy Raw Data'!AH$3,FALSE))/100</f>
        <v>0.53910519125682999</v>
      </c>
      <c r="D35" s="156">
        <f>(VLOOKUP($A35,'Occupancy Raw Data'!$B$8:$BE$45,'Occupancy Raw Data'!AI$3,FALSE))/100</f>
        <v>0.62568306010928898</v>
      </c>
      <c r="E35" s="156">
        <f>(VLOOKUP($A35,'Occupancy Raw Data'!$B$8:$BE$45,'Occupancy Raw Data'!AJ$3,FALSE))/100</f>
        <v>0.65846994535519099</v>
      </c>
      <c r="F35" s="156">
        <f>(VLOOKUP($A35,'Occupancy Raw Data'!$B$8:$BE$45,'Occupancy Raw Data'!AK$3,FALSE))/100</f>
        <v>0.63797814207650194</v>
      </c>
      <c r="G35" s="157">
        <f>(VLOOKUP($A35,'Occupancy Raw Data'!$B$8:$BE$45,'Occupancy Raw Data'!AL$3,FALSE))/100</f>
        <v>0.59002732240437095</v>
      </c>
      <c r="H35" s="137">
        <f>(VLOOKUP($A35,'Occupancy Raw Data'!$B$8:$BE$45,'Occupancy Raw Data'!AN$3,FALSE))/100</f>
        <v>0.6890368852459009</v>
      </c>
      <c r="I35" s="137">
        <f>(VLOOKUP($A35,'Occupancy Raw Data'!$B$8:$BE$45,'Occupancy Raw Data'!AO$3,FALSE))/100</f>
        <v>0.70662568306010898</v>
      </c>
      <c r="J35" s="157">
        <f>(VLOOKUP($A35,'Occupancy Raw Data'!$B$8:$BE$45,'Occupancy Raw Data'!AP$3,FALSE))/100</f>
        <v>0.69783128415300499</v>
      </c>
      <c r="K35" s="158">
        <f>(VLOOKUP($A35,'Occupancy Raw Data'!$B$8:$BE$45,'Occupancy Raw Data'!AR$3,FALSE))/100</f>
        <v>0.62082845433255196</v>
      </c>
      <c r="M35" s="159">
        <f>VLOOKUP($A35,'ADR Raw Data'!$B$6:$BE$43,'ADR Raw Data'!AG$1,FALSE)</f>
        <v>121.563241355221</v>
      </c>
      <c r="N35" s="160">
        <f>VLOOKUP($A35,'ADR Raw Data'!$B$6:$BE$43,'ADR Raw Data'!AH$1,FALSE)</f>
        <v>111.99001583782</v>
      </c>
      <c r="O35" s="160">
        <f>VLOOKUP($A35,'ADR Raw Data'!$B$6:$BE$43,'ADR Raw Data'!AI$1,FALSE)</f>
        <v>114.149522379912</v>
      </c>
      <c r="P35" s="160">
        <f>VLOOKUP($A35,'ADR Raw Data'!$B$6:$BE$43,'ADR Raw Data'!AJ$1,FALSE)</f>
        <v>118.84499481327801</v>
      </c>
      <c r="Q35" s="160">
        <f>VLOOKUP($A35,'ADR Raw Data'!$B$6:$BE$43,'ADR Raw Data'!AK$1,FALSE)</f>
        <v>122.74547376873601</v>
      </c>
      <c r="R35" s="161">
        <f>VLOOKUP($A35,'ADR Raw Data'!$B$6:$BE$43,'ADR Raw Data'!AL$1,FALSE)</f>
        <v>117.89044223199799</v>
      </c>
      <c r="S35" s="160">
        <f>VLOOKUP($A35,'ADR Raw Data'!$B$6:$BE$43,'ADR Raw Data'!AN$1,FALSE)</f>
        <v>150.19147707558801</v>
      </c>
      <c r="T35" s="160">
        <f>VLOOKUP($A35,'ADR Raw Data'!$B$6:$BE$43,'ADR Raw Data'!AO$1,FALSE)</f>
        <v>151.50385935234399</v>
      </c>
      <c r="U35" s="161">
        <f>VLOOKUP($A35,'ADR Raw Data'!$B$6:$BE$43,'ADR Raw Data'!AP$1,FALSE)</f>
        <v>150.85593784412001</v>
      </c>
      <c r="V35" s="162">
        <f>VLOOKUP($A35,'ADR Raw Data'!$B$6:$BE$43,'ADR Raw Data'!AR$1,FALSE)</f>
        <v>128.47738064364</v>
      </c>
      <c r="X35" s="159">
        <f>VLOOKUP($A35,'RevPAR Raw Data'!$B$6:$BE$43,'RevPAR Raw Data'!AG$1,FALSE)</f>
        <v>59.432301912568299</v>
      </c>
      <c r="Y35" s="160">
        <f>VLOOKUP($A35,'RevPAR Raw Data'!$B$6:$BE$43,'RevPAR Raw Data'!AH$1,FALSE)</f>
        <v>60.374398907103803</v>
      </c>
      <c r="Z35" s="160">
        <f>VLOOKUP($A35,'RevPAR Raw Data'!$B$6:$BE$43,'RevPAR Raw Data'!AI$1,FALSE)</f>
        <v>71.421422472677506</v>
      </c>
      <c r="AA35" s="160">
        <f>VLOOKUP($A35,'RevPAR Raw Data'!$B$6:$BE$43,'RevPAR Raw Data'!AJ$1,FALSE)</f>
        <v>78.255857240437095</v>
      </c>
      <c r="AB35" s="160">
        <f>VLOOKUP($A35,'RevPAR Raw Data'!$B$6:$BE$43,'RevPAR Raw Data'!AK$1,FALSE)</f>
        <v>78.308929303278603</v>
      </c>
      <c r="AC35" s="161">
        <f>VLOOKUP($A35,'RevPAR Raw Data'!$B$6:$BE$43,'RevPAR Raw Data'!AL$1,FALSE)</f>
        <v>69.558581967213101</v>
      </c>
      <c r="AD35" s="160">
        <f>VLOOKUP($A35,'RevPAR Raw Data'!$B$6:$BE$43,'RevPAR Raw Data'!AN$1,FALSE)</f>
        <v>103.487467554644</v>
      </c>
      <c r="AE35" s="160">
        <f>VLOOKUP($A35,'RevPAR Raw Data'!$B$6:$BE$43,'RevPAR Raw Data'!AO$1,FALSE)</f>
        <v>107.056518101092</v>
      </c>
      <c r="AF35" s="161">
        <f>VLOOKUP($A35,'RevPAR Raw Data'!$B$6:$BE$43,'RevPAR Raw Data'!AP$1,FALSE)</f>
        <v>105.271992827868</v>
      </c>
      <c r="AG35" s="162">
        <f>VLOOKUP($A35,'RevPAR Raw Data'!$B$6:$BE$43,'RevPAR Raw Data'!AR$1,FALSE)</f>
        <v>79.762413641686095</v>
      </c>
    </row>
    <row r="36" spans="1:33" x14ac:dyDescent="0.25">
      <c r="A36" s="139" t="s">
        <v>14</v>
      </c>
      <c r="B36" s="127">
        <f>(VLOOKUP($A35,'Occupancy Raw Data'!$B$8:$BE$51,'Occupancy Raw Data'!AT$3,FALSE))/100</f>
        <v>4.8033082211095098E-2</v>
      </c>
      <c r="C36" s="128">
        <f>(VLOOKUP($A35,'Occupancy Raw Data'!$B$8:$BE$51,'Occupancy Raw Data'!AU$3,FALSE))/100</f>
        <v>3.6079623584555902E-2</v>
      </c>
      <c r="D36" s="128">
        <f>(VLOOKUP($A35,'Occupancy Raw Data'!$B$8:$BE$51,'Occupancy Raw Data'!AV$3,FALSE))/100</f>
        <v>7.9018079537703304E-2</v>
      </c>
      <c r="E36" s="128">
        <f>(VLOOKUP($A35,'Occupancy Raw Data'!$B$8:$BE$51,'Occupancy Raw Data'!AW$3,FALSE))/100</f>
        <v>9.1472964153064301E-2</v>
      </c>
      <c r="F36" s="128">
        <f>(VLOOKUP($A35,'Occupancy Raw Data'!$B$8:$BE$51,'Occupancy Raw Data'!AX$3,FALSE))/100</f>
        <v>4.17767908330249E-2</v>
      </c>
      <c r="G36" s="128">
        <f>(VLOOKUP($A35,'Occupancy Raw Data'!$B$8:$BE$51,'Occupancy Raw Data'!AY$3,FALSE))/100</f>
        <v>6.0296965433788194E-2</v>
      </c>
      <c r="H36" s="129">
        <f>(VLOOKUP($A35,'Occupancy Raw Data'!$B$8:$BE$51,'Occupancy Raw Data'!BA$3,FALSE))/100</f>
        <v>1.9051905338417899E-2</v>
      </c>
      <c r="I36" s="129">
        <f>(VLOOKUP($A35,'Occupancy Raw Data'!$B$8:$BE$51,'Occupancy Raw Data'!BB$3,FALSE))/100</f>
        <v>2.5992118687897602E-2</v>
      </c>
      <c r="J36" s="128">
        <f>(VLOOKUP($A35,'Occupancy Raw Data'!$B$8:$BE$51,'Occupancy Raw Data'!BC$3,FALSE))/100</f>
        <v>2.2610212948349799E-2</v>
      </c>
      <c r="K36" s="130">
        <f>(VLOOKUP($A35,'Occupancy Raw Data'!$B$8:$BE$51,'Occupancy Raw Data'!BE$3,FALSE))/100</f>
        <v>4.8164926454570704E-2</v>
      </c>
      <c r="M36" s="127">
        <f>(VLOOKUP($A35,'ADR Raw Data'!$B$6:$BE$49,'ADR Raw Data'!AT$1,FALSE))/100</f>
        <v>5.5935881370144998E-2</v>
      </c>
      <c r="N36" s="128">
        <f>(VLOOKUP($A35,'ADR Raw Data'!$B$6:$BE$49,'ADR Raw Data'!AU$1,FALSE))/100</f>
        <v>4.3823319452311195E-2</v>
      </c>
      <c r="O36" s="128">
        <f>(VLOOKUP($A35,'ADR Raw Data'!$B$6:$BE$49,'ADR Raw Data'!AV$1,FALSE))/100</f>
        <v>2.7774264548308399E-2</v>
      </c>
      <c r="P36" s="128">
        <f>(VLOOKUP($A35,'ADR Raw Data'!$B$6:$BE$49,'ADR Raw Data'!AW$1,FALSE))/100</f>
        <v>4.0364877145572402E-2</v>
      </c>
      <c r="Q36" s="128">
        <f>(VLOOKUP($A35,'ADR Raw Data'!$B$6:$BE$49,'ADR Raw Data'!AX$1,FALSE))/100</f>
        <v>1.8673436635264499E-2</v>
      </c>
      <c r="R36" s="128">
        <f>(VLOOKUP($A35,'ADR Raw Data'!$B$6:$BE$49,'ADR Raw Data'!AY$1,FALSE))/100</f>
        <v>3.5927055225670301E-2</v>
      </c>
      <c r="S36" s="129">
        <f>(VLOOKUP($A35,'ADR Raw Data'!$B$6:$BE$49,'ADR Raw Data'!BA$1,FALSE))/100</f>
        <v>6.890582816934171E-2</v>
      </c>
      <c r="T36" s="129">
        <f>(VLOOKUP($A35,'ADR Raw Data'!$B$6:$BE$49,'ADR Raw Data'!BB$1,FALSE))/100</f>
        <v>1.3803925541261199E-2</v>
      </c>
      <c r="U36" s="128">
        <f>(VLOOKUP($A35,'ADR Raw Data'!$B$6:$BE$49,'ADR Raw Data'!BC$1,FALSE))/100</f>
        <v>4.0459512704295104E-2</v>
      </c>
      <c r="V36" s="130">
        <f>(VLOOKUP($A35,'ADR Raw Data'!$B$6:$BE$49,'ADR Raw Data'!BE$1,FALSE))/100</f>
        <v>3.5902338418890102E-2</v>
      </c>
      <c r="X36" s="127">
        <f>(VLOOKUP($A35,'RevPAR Raw Data'!$B$6:$BE$49,'RevPAR Raw Data'!AT$1,FALSE))/100</f>
        <v>0.10665573636964201</v>
      </c>
      <c r="Y36" s="128">
        <f>(VLOOKUP($A35,'RevPAR Raw Data'!$B$6:$BE$49,'RevPAR Raw Data'!AU$1,FALSE))/100</f>
        <v>8.1484071906932312E-2</v>
      </c>
      <c r="Z36" s="128">
        <f>(VLOOKUP($A35,'RevPAR Raw Data'!$B$6:$BE$49,'RevPAR Raw Data'!AV$1,FALSE))/100</f>
        <v>0.108987013131191</v>
      </c>
      <c r="AA36" s="128">
        <f>(VLOOKUP($A35,'RevPAR Raw Data'!$B$6:$BE$49,'RevPAR Raw Data'!AW$1,FALSE))/100</f>
        <v>0.13553013625881602</v>
      </c>
      <c r="AB36" s="128">
        <f>(VLOOKUP($A35,'RevPAR Raw Data'!$B$6:$BE$49,'RevPAR Raw Data'!AX$1,FALSE))/100</f>
        <v>6.1230343724734598E-2</v>
      </c>
      <c r="AC36" s="128">
        <f>(VLOOKUP($A35,'RevPAR Raw Data'!$B$6:$BE$49,'RevPAR Raw Data'!AY$1,FALSE))/100</f>
        <v>9.8390313066538712E-2</v>
      </c>
      <c r="AD36" s="129">
        <f>(VLOOKUP($A35,'RevPAR Raw Data'!$B$6:$BE$49,'RevPAR Raw Data'!BA$1,FALSE))/100</f>
        <v>8.9270520823307192E-2</v>
      </c>
      <c r="AE36" s="129">
        <f>(VLOOKUP($A35,'RevPAR Raw Data'!$B$6:$BE$49,'RevPAR Raw Data'!BB$1,FALSE))/100</f>
        <v>4.0154837500186204E-2</v>
      </c>
      <c r="AF36" s="128">
        <f>(VLOOKUP($A35,'RevPAR Raw Data'!$B$6:$BE$49,'RevPAR Raw Data'!BC$1,FALSE))/100</f>
        <v>6.3984523850675407E-2</v>
      </c>
      <c r="AG36" s="130">
        <f>(VLOOKUP($A35,'RevPAR Raw Data'!$B$6:$BE$49,'RevPAR Raw Data'!BE$1,FALSE))/100</f>
        <v>8.5796498362953708E-2</v>
      </c>
    </row>
    <row r="37" spans="1:33" x14ac:dyDescent="0.25">
      <c r="A37" s="177"/>
      <c r="B37" s="155"/>
      <c r="C37" s="156"/>
      <c r="D37" s="156"/>
      <c r="E37" s="156"/>
      <c r="F37" s="156"/>
      <c r="G37" s="157"/>
      <c r="H37" s="137"/>
      <c r="I37" s="137"/>
      <c r="J37" s="157"/>
      <c r="K37" s="158"/>
      <c r="M37" s="159"/>
      <c r="N37" s="160"/>
      <c r="O37" s="160"/>
      <c r="P37" s="160"/>
      <c r="Q37" s="160"/>
      <c r="R37" s="161"/>
      <c r="S37" s="160"/>
      <c r="T37" s="160"/>
      <c r="U37" s="161"/>
      <c r="V37" s="162"/>
      <c r="X37" s="159"/>
      <c r="Y37" s="160"/>
      <c r="Z37" s="160"/>
      <c r="AA37" s="160"/>
      <c r="AB37" s="160"/>
      <c r="AC37" s="161"/>
      <c r="AD37" s="160"/>
      <c r="AE37" s="160"/>
      <c r="AF37" s="161"/>
      <c r="AG37" s="162"/>
    </row>
    <row r="38" spans="1:33" x14ac:dyDescent="0.25">
      <c r="A38" s="154" t="s">
        <v>27</v>
      </c>
      <c r="B38" s="155">
        <f>(VLOOKUP($A38,'Occupancy Raw Data'!$B$8:$BE$45,'Occupancy Raw Data'!AG$3,FALSE))/100</f>
        <v>0.56799750070133304</v>
      </c>
      <c r="C38" s="156">
        <f>(VLOOKUP($A38,'Occupancy Raw Data'!$B$8:$BE$45,'Occupancy Raw Data'!AH$3,FALSE))/100</f>
        <v>0.55515034046568501</v>
      </c>
      <c r="D38" s="156">
        <f>(VLOOKUP($A38,'Occupancy Raw Data'!$B$8:$BE$45,'Occupancy Raw Data'!AI$3,FALSE))/100</f>
        <v>0.59745352069572299</v>
      </c>
      <c r="E38" s="156">
        <f>(VLOOKUP($A38,'Occupancy Raw Data'!$B$8:$BE$45,'Occupancy Raw Data'!AJ$3,FALSE))/100</f>
        <v>0.61388747129369703</v>
      </c>
      <c r="F38" s="156">
        <f>(VLOOKUP($A38,'Occupancy Raw Data'!$B$8:$BE$45,'Occupancy Raw Data'!AK$3,FALSE))/100</f>
        <v>0.62455983669303305</v>
      </c>
      <c r="G38" s="157">
        <f>(VLOOKUP($A38,'Occupancy Raw Data'!$B$8:$BE$45,'Occupancy Raw Data'!AL$3,FALSE))/100</f>
        <v>0.59180385994806395</v>
      </c>
      <c r="H38" s="137">
        <f>(VLOOKUP($A38,'Occupancy Raw Data'!$B$8:$BE$45,'Occupancy Raw Data'!AN$3,FALSE))/100</f>
        <v>0.75581143148762397</v>
      </c>
      <c r="I38" s="137">
        <f>(VLOOKUP($A38,'Occupancy Raw Data'!$B$8:$BE$45,'Occupancy Raw Data'!AO$3,FALSE))/100</f>
        <v>0.80855447818320991</v>
      </c>
      <c r="J38" s="157">
        <f>(VLOOKUP($A38,'Occupancy Raw Data'!$B$8:$BE$45,'Occupancy Raw Data'!AP$3,FALSE))/100</f>
        <v>0.782182954835417</v>
      </c>
      <c r="K38" s="158">
        <f>(VLOOKUP($A38,'Occupancy Raw Data'!$B$8:$BE$45,'Occupancy Raw Data'!AR$3,FALSE))/100</f>
        <v>0.64618539831555399</v>
      </c>
      <c r="M38" s="159">
        <f>VLOOKUP($A38,'ADR Raw Data'!$B$6:$BE$43,'ADR Raw Data'!AG$1,FALSE)</f>
        <v>124.02100014592401</v>
      </c>
      <c r="N38" s="160">
        <f>VLOOKUP($A38,'ADR Raw Data'!$B$6:$BE$43,'ADR Raw Data'!AH$1,FALSE)</f>
        <v>113.682876125505</v>
      </c>
      <c r="O38" s="160">
        <f>VLOOKUP($A38,'ADR Raw Data'!$B$6:$BE$43,'ADR Raw Data'!AI$1,FALSE)</f>
        <v>116.05526684239101</v>
      </c>
      <c r="P38" s="160">
        <f>VLOOKUP($A38,'ADR Raw Data'!$B$6:$BE$43,'ADR Raw Data'!AJ$1,FALSE)</f>
        <v>117.005618862552</v>
      </c>
      <c r="Q38" s="160">
        <f>VLOOKUP($A38,'ADR Raw Data'!$B$6:$BE$43,'ADR Raw Data'!AK$1,FALSE)</f>
        <v>118.87521837272401</v>
      </c>
      <c r="R38" s="161">
        <f>VLOOKUP($A38,'ADR Raw Data'!$B$6:$BE$43,'ADR Raw Data'!AL$1,FALSE)</f>
        <v>117.93158256915299</v>
      </c>
      <c r="S38" s="160">
        <f>VLOOKUP($A38,'ADR Raw Data'!$B$6:$BE$43,'ADR Raw Data'!AN$1,FALSE)</f>
        <v>157.59145289118001</v>
      </c>
      <c r="T38" s="160">
        <f>VLOOKUP($A38,'ADR Raw Data'!$B$6:$BE$43,'ADR Raw Data'!AO$1,FALSE)</f>
        <v>166.99548832732401</v>
      </c>
      <c r="U38" s="161">
        <f>VLOOKUP($A38,'ADR Raw Data'!$B$6:$BE$43,'ADR Raw Data'!AP$1,FALSE)</f>
        <v>162.452000489336</v>
      </c>
      <c r="V38" s="162">
        <f>VLOOKUP($A38,'ADR Raw Data'!$B$6:$BE$43,'ADR Raw Data'!AR$1,FALSE)</f>
        <v>133.32527025598</v>
      </c>
      <c r="X38" s="159">
        <f>VLOOKUP($A38,'RevPAR Raw Data'!$B$6:$BE$43,'RevPAR Raw Data'!AG$1,FALSE)</f>
        <v>70.443618117365006</v>
      </c>
      <c r="Y38" s="160">
        <f>VLOOKUP($A38,'RevPAR Raw Data'!$B$6:$BE$43,'RevPAR Raw Data'!AH$1,FALSE)</f>
        <v>63.111087386192601</v>
      </c>
      <c r="Z38" s="160">
        <f>VLOOKUP($A38,'RevPAR Raw Data'!$B$6:$BE$43,'RevPAR Raw Data'!AI$1,FALSE)</f>
        <v>69.337627770268497</v>
      </c>
      <c r="AA38" s="160">
        <f>VLOOKUP($A38,'RevPAR Raw Data'!$B$6:$BE$43,'RevPAR Raw Data'!AJ$1,FALSE)</f>
        <v>71.828283490686303</v>
      </c>
      <c r="AB38" s="160">
        <f>VLOOKUP($A38,'RevPAR Raw Data'!$B$6:$BE$43,'RevPAR Raw Data'!AK$1,FALSE)</f>
        <v>74.244686973717705</v>
      </c>
      <c r="AC38" s="161">
        <f>VLOOKUP($A38,'RevPAR Raw Data'!$B$6:$BE$43,'RevPAR Raw Data'!AL$1,FALSE)</f>
        <v>69.792365774208804</v>
      </c>
      <c r="AD38" s="160">
        <f>VLOOKUP($A38,'RevPAR Raw Data'!$B$6:$BE$43,'RevPAR Raw Data'!AN$1,FALSE)</f>
        <v>119.109421599897</v>
      </c>
      <c r="AE38" s="160">
        <f>VLOOKUP($A38,'RevPAR Raw Data'!$B$6:$BE$43,'RevPAR Raw Data'!AO$1,FALSE)</f>
        <v>135.02494992344899</v>
      </c>
      <c r="AF38" s="161">
        <f>VLOOKUP($A38,'RevPAR Raw Data'!$B$6:$BE$43,'RevPAR Raw Data'!AP$1,FALSE)</f>
        <v>127.067185761673</v>
      </c>
      <c r="AG38" s="162">
        <f>VLOOKUP($A38,'RevPAR Raw Data'!$B$6:$BE$43,'RevPAR Raw Data'!AR$1,FALSE)</f>
        <v>86.152842865889397</v>
      </c>
    </row>
    <row r="39" spans="1:33" x14ac:dyDescent="0.25">
      <c r="A39" s="139" t="s">
        <v>14</v>
      </c>
      <c r="B39" s="127">
        <f>(VLOOKUP($A38,'Occupancy Raw Data'!$B$8:$BE$51,'Occupancy Raw Data'!AT$3,FALSE))/100</f>
        <v>1.1415997957494499E-3</v>
      </c>
      <c r="C39" s="128">
        <f>(VLOOKUP($A38,'Occupancy Raw Data'!$B$8:$BE$51,'Occupancy Raw Data'!AU$3,FALSE))/100</f>
        <v>-3.8822077901129897E-3</v>
      </c>
      <c r="D39" s="128">
        <f>(VLOOKUP($A38,'Occupancy Raw Data'!$B$8:$BE$51,'Occupancy Raw Data'!AV$3,FALSE))/100</f>
        <v>-1.7665718362429802E-2</v>
      </c>
      <c r="E39" s="128">
        <f>(VLOOKUP($A38,'Occupancy Raw Data'!$B$8:$BE$51,'Occupancy Raw Data'!AW$3,FALSE))/100</f>
        <v>-1.7069949159655099E-2</v>
      </c>
      <c r="F39" s="128">
        <f>(VLOOKUP($A38,'Occupancy Raw Data'!$B$8:$BE$51,'Occupancy Raw Data'!AX$3,FALSE))/100</f>
        <v>1.2897918518964199E-2</v>
      </c>
      <c r="G39" s="128">
        <f>(VLOOKUP($A38,'Occupancy Raw Data'!$B$8:$BE$51,'Occupancy Raw Data'!AY$3,FALSE))/100</f>
        <v>-5.0428792529678499E-3</v>
      </c>
      <c r="H39" s="129">
        <f>(VLOOKUP($A38,'Occupancy Raw Data'!$B$8:$BE$51,'Occupancy Raw Data'!BA$3,FALSE))/100</f>
        <v>-1.95024726641177E-3</v>
      </c>
      <c r="I39" s="129">
        <f>(VLOOKUP($A38,'Occupancy Raw Data'!$B$8:$BE$51,'Occupancy Raw Data'!BB$3,FALSE))/100</f>
        <v>-4.3321512060505302E-3</v>
      </c>
      <c r="J39" s="128">
        <f>(VLOOKUP($A38,'Occupancy Raw Data'!$B$8:$BE$51,'Occupancy Raw Data'!BC$3,FALSE))/100</f>
        <v>-3.1827736859121603E-3</v>
      </c>
      <c r="K39" s="130">
        <f>(VLOOKUP($A38,'Occupancy Raw Data'!$B$8:$BE$51,'Occupancy Raw Data'!BE$3,FALSE))/100</f>
        <v>-4.4196082467441297E-3</v>
      </c>
      <c r="M39" s="127">
        <f>(VLOOKUP($A38,'ADR Raw Data'!$B$6:$BE$49,'ADR Raw Data'!AT$1,FALSE))/100</f>
        <v>-1.9002126588946899E-2</v>
      </c>
      <c r="N39" s="128">
        <f>(VLOOKUP($A38,'ADR Raw Data'!$B$6:$BE$49,'ADR Raw Data'!AU$1,FALSE))/100</f>
        <v>1.8578797695432102E-2</v>
      </c>
      <c r="O39" s="128">
        <f>(VLOOKUP($A38,'ADR Raw Data'!$B$6:$BE$49,'ADR Raw Data'!AV$1,FALSE))/100</f>
        <v>1.1018489910654501E-2</v>
      </c>
      <c r="P39" s="128">
        <f>(VLOOKUP($A38,'ADR Raw Data'!$B$6:$BE$49,'ADR Raw Data'!AW$1,FALSE))/100</f>
        <v>5.5760434090523607E-3</v>
      </c>
      <c r="Q39" s="128">
        <f>(VLOOKUP($A38,'ADR Raw Data'!$B$6:$BE$49,'ADR Raw Data'!AX$1,FALSE))/100</f>
        <v>-5.8219144305313294E-3</v>
      </c>
      <c r="R39" s="128">
        <f>(VLOOKUP($A38,'ADR Raw Data'!$B$6:$BE$49,'ADR Raw Data'!AY$1,FALSE))/100</f>
        <v>1.68094566616413E-3</v>
      </c>
      <c r="S39" s="129">
        <f>(VLOOKUP($A38,'ADR Raw Data'!$B$6:$BE$49,'ADR Raw Data'!BA$1,FALSE))/100</f>
        <v>-2.9932986097528601E-2</v>
      </c>
      <c r="T39" s="129">
        <f>(VLOOKUP($A38,'ADR Raw Data'!$B$6:$BE$49,'ADR Raw Data'!BB$1,FALSE))/100</f>
        <v>-4.8530118540504E-2</v>
      </c>
      <c r="U39" s="128">
        <f>(VLOOKUP($A38,'ADR Raw Data'!$B$6:$BE$49,'ADR Raw Data'!BC$1,FALSE))/100</f>
        <v>-3.9947684214620201E-2</v>
      </c>
      <c r="V39" s="130">
        <f>(VLOOKUP($A38,'ADR Raw Data'!$B$6:$BE$49,'ADR Raw Data'!BE$1,FALSE))/100</f>
        <v>-1.6158887561743E-2</v>
      </c>
      <c r="X39" s="127">
        <f>(VLOOKUP($A38,'RevPAR Raw Data'!$B$6:$BE$49,'RevPAR Raw Data'!AT$1,FALSE))/100</f>
        <v>-1.7882219617030199E-2</v>
      </c>
      <c r="Y39" s="128">
        <f>(VLOOKUP($A38,'RevPAR Raw Data'!$B$6:$BE$49,'RevPAR Raw Data'!AU$1,FALSE))/100</f>
        <v>1.4624463152175001E-2</v>
      </c>
      <c r="Z39" s="128">
        <f>(VLOOKUP($A38,'RevPAR Raw Data'!$B$6:$BE$49,'RevPAR Raw Data'!AV$1,FALSE))/100</f>
        <v>-6.8418779913161998E-3</v>
      </c>
      <c r="AA39" s="128">
        <f>(VLOOKUP($A38,'RevPAR Raw Data'!$B$6:$BE$49,'RevPAR Raw Data'!AW$1,FALSE))/100</f>
        <v>-1.15890885281073E-2</v>
      </c>
      <c r="AB39" s="128">
        <f>(VLOOKUP($A38,'RevPAR Raw Data'!$B$6:$BE$49,'RevPAR Raw Data'!AX$1,FALSE))/100</f>
        <v>7.0009135104835193E-3</v>
      </c>
      <c r="AC39" s="128">
        <f>(VLOOKUP($A38,'RevPAR Raw Data'!$B$6:$BE$49,'RevPAR Raw Data'!AY$1,FALSE))/100</f>
        <v>-3.3704103928289802E-3</v>
      </c>
      <c r="AD39" s="129">
        <f>(VLOOKUP($A38,'RevPAR Raw Data'!$B$6:$BE$49,'RevPAR Raw Data'!BA$1,FALSE))/100</f>
        <v>-3.1824856639628203E-2</v>
      </c>
      <c r="AE39" s="129">
        <f>(VLOOKUP($A38,'RevPAR Raw Data'!$B$6:$BE$49,'RevPAR Raw Data'!BB$1,FALSE))/100</f>
        <v>-5.2652029934989603E-2</v>
      </c>
      <c r="AF39" s="128">
        <f>(VLOOKUP($A38,'RevPAR Raw Data'!$B$6:$BE$49,'RevPAR Raw Data'!BC$1,FALSE))/100</f>
        <v>-4.3003313462400994E-2</v>
      </c>
      <c r="AG39" s="130">
        <f>(VLOOKUP($A38,'RevPAR Raw Data'!$B$6:$BE$49,'RevPAR Raw Data'!BE$1,FALSE))/100</f>
        <v>-2.0507079855760998E-2</v>
      </c>
    </row>
    <row r="40" spans="1:33" x14ac:dyDescent="0.25">
      <c r="A40" s="177"/>
      <c r="B40" s="155"/>
      <c r="C40" s="156"/>
      <c r="D40" s="156"/>
      <c r="E40" s="156"/>
      <c r="F40" s="156"/>
      <c r="G40" s="157"/>
      <c r="H40" s="137"/>
      <c r="I40" s="137"/>
      <c r="J40" s="157"/>
      <c r="K40" s="158"/>
      <c r="M40" s="159"/>
      <c r="N40" s="160"/>
      <c r="O40" s="160"/>
      <c r="P40" s="160"/>
      <c r="Q40" s="160"/>
      <c r="R40" s="161"/>
      <c r="S40" s="160"/>
      <c r="T40" s="160"/>
      <c r="U40" s="161"/>
      <c r="V40" s="162"/>
      <c r="X40" s="159"/>
      <c r="Y40" s="160"/>
      <c r="Z40" s="160"/>
      <c r="AA40" s="160"/>
      <c r="AB40" s="160"/>
      <c r="AC40" s="161"/>
      <c r="AD40" s="160"/>
      <c r="AE40" s="160"/>
      <c r="AF40" s="161"/>
      <c r="AG40" s="162"/>
    </row>
    <row r="41" spans="1:33" x14ac:dyDescent="0.25">
      <c r="A41" s="154" t="s">
        <v>28</v>
      </c>
      <c r="B41" s="155">
        <f>(VLOOKUP($A41,'Occupancy Raw Data'!$B$8:$BE$45,'Occupancy Raw Data'!AG$3,FALSE))/100</f>
        <v>0.60590525998946398</v>
      </c>
      <c r="C41" s="156">
        <f>(VLOOKUP($A41,'Occupancy Raw Data'!$B$8:$BE$45,'Occupancy Raw Data'!AH$3,FALSE))/100</f>
        <v>0.70325551207765802</v>
      </c>
      <c r="D41" s="156">
        <f>(VLOOKUP($A41,'Occupancy Raw Data'!$B$8:$BE$45,'Occupancy Raw Data'!AI$3,FALSE))/100</f>
        <v>0.81119723079238393</v>
      </c>
      <c r="E41" s="156">
        <f>(VLOOKUP($A41,'Occupancy Raw Data'!$B$8:$BE$45,'Occupancy Raw Data'!AJ$3,FALSE))/100</f>
        <v>0.82626138159379903</v>
      </c>
      <c r="F41" s="156">
        <f>(VLOOKUP($A41,'Occupancy Raw Data'!$B$8:$BE$45,'Occupancy Raw Data'!AK$3,FALSE))/100</f>
        <v>0.76000357438482891</v>
      </c>
      <c r="G41" s="157">
        <f>(VLOOKUP($A41,'Occupancy Raw Data'!$B$8:$BE$45,'Occupancy Raw Data'!AL$3,FALSE))/100</f>
        <v>0.74132459176762699</v>
      </c>
      <c r="H41" s="137">
        <f>(VLOOKUP($A41,'Occupancy Raw Data'!$B$8:$BE$45,'Occupancy Raw Data'!AN$3,FALSE))/100</f>
        <v>0.76955564752802996</v>
      </c>
      <c r="I41" s="137">
        <f>(VLOOKUP($A41,'Occupancy Raw Data'!$B$8:$BE$45,'Occupancy Raw Data'!AO$3,FALSE))/100</f>
        <v>0.79712073895703195</v>
      </c>
      <c r="J41" s="157">
        <f>(VLOOKUP($A41,'Occupancy Raw Data'!$B$8:$BE$45,'Occupancy Raw Data'!AP$3,FALSE))/100</f>
        <v>0.78333819324253096</v>
      </c>
      <c r="K41" s="158">
        <f>(VLOOKUP($A41,'Occupancy Raw Data'!$B$8:$BE$45,'Occupancy Raw Data'!AR$3,FALSE))/100</f>
        <v>0.75332847790331403</v>
      </c>
      <c r="M41" s="159">
        <f>VLOOKUP($A41,'ADR Raw Data'!$B$6:$BE$43,'ADR Raw Data'!AG$1,FALSE)</f>
        <v>144.028640301172</v>
      </c>
      <c r="N41" s="160">
        <f>VLOOKUP($A41,'ADR Raw Data'!$B$6:$BE$43,'ADR Raw Data'!AH$1,FALSE)</f>
        <v>174.01697088859001</v>
      </c>
      <c r="O41" s="160">
        <f>VLOOKUP($A41,'ADR Raw Data'!$B$6:$BE$43,'ADR Raw Data'!AI$1,FALSE)</f>
        <v>189.013558151669</v>
      </c>
      <c r="P41" s="160">
        <f>VLOOKUP($A41,'ADR Raw Data'!$B$6:$BE$43,'ADR Raw Data'!AJ$1,FALSE)</f>
        <v>181.536652948777</v>
      </c>
      <c r="Q41" s="160">
        <f>VLOOKUP($A41,'ADR Raw Data'!$B$6:$BE$43,'ADR Raw Data'!AK$1,FALSE)</f>
        <v>160.241850676072</v>
      </c>
      <c r="R41" s="161">
        <f>VLOOKUP($A41,'ADR Raw Data'!$B$6:$BE$43,'ADR Raw Data'!AL$1,FALSE)</f>
        <v>171.24873278967399</v>
      </c>
      <c r="S41" s="160">
        <f>VLOOKUP($A41,'ADR Raw Data'!$B$6:$BE$43,'ADR Raw Data'!AN$1,FALSE)</f>
        <v>145.39739142923401</v>
      </c>
      <c r="T41" s="160">
        <f>VLOOKUP($A41,'ADR Raw Data'!$B$6:$BE$43,'ADR Raw Data'!AO$1,FALSE)</f>
        <v>146.07872916506801</v>
      </c>
      <c r="U41" s="161">
        <f>VLOOKUP($A41,'ADR Raw Data'!$B$6:$BE$43,'ADR Raw Data'!AP$1,FALSE)</f>
        <v>145.74405423985201</v>
      </c>
      <c r="V41" s="162">
        <f>VLOOKUP($A41,'ADR Raw Data'!$B$6:$BE$43,'ADR Raw Data'!AR$1,FALSE)</f>
        <v>163.671393630209</v>
      </c>
      <c r="X41" s="159">
        <f>VLOOKUP($A41,'RevPAR Raw Data'!$B$6:$BE$43,'RevPAR Raw Data'!AG$1,FALSE)</f>
        <v>87.267710747610806</v>
      </c>
      <c r="Y41" s="160">
        <f>VLOOKUP($A41,'RevPAR Raw Data'!$B$6:$BE$43,'RevPAR Raw Data'!AH$1,FALSE)</f>
        <v>122.378393972458</v>
      </c>
      <c r="Z41" s="160">
        <f>VLOOKUP($A41,'RevPAR Raw Data'!$B$6:$BE$43,'RevPAR Raw Data'!AI$1,FALSE)</f>
        <v>153.327274954849</v>
      </c>
      <c r="AA41" s="160">
        <f>VLOOKUP($A41,'RevPAR Raw Data'!$B$6:$BE$43,'RevPAR Raw Data'!AJ$1,FALSE)</f>
        <v>149.99672567536999</v>
      </c>
      <c r="AB41" s="160">
        <f>VLOOKUP($A41,'RevPAR Raw Data'!$B$6:$BE$43,'RevPAR Raw Data'!AK$1,FALSE)</f>
        <v>121.784379279855</v>
      </c>
      <c r="AC41" s="161">
        <f>VLOOKUP($A41,'RevPAR Raw Data'!$B$6:$BE$43,'RevPAR Raw Data'!AL$1,FALSE)</f>
        <v>126.950896926029</v>
      </c>
      <c r="AD41" s="160">
        <f>VLOOKUP($A41,'RevPAR Raw Data'!$B$6:$BE$43,'RevPAR Raw Data'!AN$1,FALSE)</f>
        <v>111.891383710211</v>
      </c>
      <c r="AE41" s="160">
        <f>VLOOKUP($A41,'RevPAR Raw Data'!$B$6:$BE$43,'RevPAR Raw Data'!AO$1,FALSE)</f>
        <v>116.44238453796299</v>
      </c>
      <c r="AF41" s="161">
        <f>VLOOKUP($A41,'RevPAR Raw Data'!$B$6:$BE$43,'RevPAR Raw Data'!AP$1,FALSE)</f>
        <v>114.16688412408701</v>
      </c>
      <c r="AG41" s="162">
        <f>VLOOKUP($A41,'RevPAR Raw Data'!$B$6:$BE$43,'RevPAR Raw Data'!AR$1,FALSE)</f>
        <v>123.29832183976001</v>
      </c>
    </row>
    <row r="42" spans="1:33" x14ac:dyDescent="0.25">
      <c r="A42" s="139" t="s">
        <v>14</v>
      </c>
      <c r="B42" s="127">
        <f>(VLOOKUP($A41,'Occupancy Raw Data'!$B$8:$BE$51,'Occupancy Raw Data'!AT$3,FALSE))/100</f>
        <v>-2.1875363195822901E-2</v>
      </c>
      <c r="C42" s="128">
        <f>(VLOOKUP($A41,'Occupancy Raw Data'!$B$8:$BE$51,'Occupancy Raw Data'!AU$3,FALSE))/100</f>
        <v>-4.18760272545722E-2</v>
      </c>
      <c r="D42" s="128">
        <f>(VLOOKUP($A41,'Occupancy Raw Data'!$B$8:$BE$51,'Occupancy Raw Data'!AV$3,FALSE))/100</f>
        <v>-2.9676344644905098E-2</v>
      </c>
      <c r="E42" s="128">
        <f>(VLOOKUP($A41,'Occupancy Raw Data'!$B$8:$BE$51,'Occupancy Raw Data'!AW$3,FALSE))/100</f>
        <v>-2.9184375342428098E-2</v>
      </c>
      <c r="F42" s="128">
        <f>(VLOOKUP($A41,'Occupancy Raw Data'!$B$8:$BE$51,'Occupancy Raw Data'!AX$3,FALSE))/100</f>
        <v>-8.3624345755623098E-3</v>
      </c>
      <c r="G42" s="128">
        <f>(VLOOKUP($A41,'Occupancy Raw Data'!$B$8:$BE$51,'Occupancy Raw Data'!AY$3,FALSE))/100</f>
        <v>-2.6358255500480699E-2</v>
      </c>
      <c r="H42" s="129">
        <f>(VLOOKUP($A41,'Occupancy Raw Data'!$B$8:$BE$51,'Occupancy Raw Data'!BA$3,FALSE))/100</f>
        <v>2.0481540518939897E-2</v>
      </c>
      <c r="I42" s="129">
        <f>(VLOOKUP($A41,'Occupancy Raw Data'!$B$8:$BE$51,'Occupancy Raw Data'!BB$3,FALSE))/100</f>
        <v>-3.4914794049642901E-4</v>
      </c>
      <c r="J42" s="128">
        <f>(VLOOKUP($A41,'Occupancy Raw Data'!$B$8:$BE$51,'Occupancy Raw Data'!BC$3,FALSE))/100</f>
        <v>9.7620504100405705E-3</v>
      </c>
      <c r="K42" s="130">
        <f>(VLOOKUP($A41,'Occupancy Raw Data'!$B$8:$BE$51,'Occupancy Raw Data'!BE$3,FALSE))/100</f>
        <v>-1.5901588837989599E-2</v>
      </c>
      <c r="M42" s="127">
        <f>(VLOOKUP($A41,'ADR Raw Data'!$B$6:$BE$49,'ADR Raw Data'!AT$1,FALSE))/100</f>
        <v>-4.0105799531027699E-2</v>
      </c>
      <c r="N42" s="128">
        <f>(VLOOKUP($A41,'ADR Raw Data'!$B$6:$BE$49,'ADR Raw Data'!AU$1,FALSE))/100</f>
        <v>-9.7438130191492105E-3</v>
      </c>
      <c r="O42" s="128">
        <f>(VLOOKUP($A41,'ADR Raw Data'!$B$6:$BE$49,'ADR Raw Data'!AV$1,FALSE))/100</f>
        <v>6.7864515961762193E-3</v>
      </c>
      <c r="P42" s="128">
        <f>(VLOOKUP($A41,'ADR Raw Data'!$B$6:$BE$49,'ADR Raw Data'!AW$1,FALSE))/100</f>
        <v>-5.5510450124479308E-3</v>
      </c>
      <c r="Q42" s="128">
        <f>(VLOOKUP($A41,'ADR Raw Data'!$B$6:$BE$49,'ADR Raw Data'!AX$1,FALSE))/100</f>
        <v>-1.72332036193889E-2</v>
      </c>
      <c r="R42" s="128">
        <f>(VLOOKUP($A41,'ADR Raw Data'!$B$6:$BE$49,'ADR Raw Data'!AY$1,FALSE))/100</f>
        <v>-1.1039389061527899E-2</v>
      </c>
      <c r="S42" s="129">
        <f>(VLOOKUP($A41,'ADR Raw Data'!$B$6:$BE$49,'ADR Raw Data'!BA$1,FALSE))/100</f>
        <v>-2.66726511256851E-2</v>
      </c>
      <c r="T42" s="129">
        <f>(VLOOKUP($A41,'ADR Raw Data'!$B$6:$BE$49,'ADR Raw Data'!BB$1,FALSE))/100</f>
        <v>-3.61834736368657E-2</v>
      </c>
      <c r="U42" s="128">
        <f>(VLOOKUP($A41,'ADR Raw Data'!$B$6:$BE$49,'ADR Raw Data'!BC$1,FALSE))/100</f>
        <v>-3.1621873277892495E-2</v>
      </c>
      <c r="V42" s="130">
        <f>(VLOOKUP($A41,'ADR Raw Data'!$B$6:$BE$49,'ADR Raw Data'!BE$1,FALSE))/100</f>
        <v>-1.7565802381859501E-2</v>
      </c>
      <c r="X42" s="127">
        <f>(VLOOKUP($A41,'RevPAR Raw Data'!$B$6:$BE$49,'RevPAR Raw Data'!AT$1,FALSE))/100</f>
        <v>-6.1103833795850597E-2</v>
      </c>
      <c r="Y42" s="128">
        <f>(VLOOKUP($A41,'RevPAR Raw Data'!$B$6:$BE$49,'RevPAR Raw Data'!AU$1,FALSE))/100</f>
        <v>-5.1211808094168101E-2</v>
      </c>
      <c r="Z42" s="128">
        <f>(VLOOKUP($A41,'RevPAR Raw Data'!$B$6:$BE$49,'RevPAR Raw Data'!AV$1,FALSE))/100</f>
        <v>-2.3091290125213E-2</v>
      </c>
      <c r="AA42" s="128">
        <f>(VLOOKUP($A41,'RevPAR Raw Data'!$B$6:$BE$49,'RevPAR Raw Data'!AW$1,FALSE))/100</f>
        <v>-3.4573416573690001E-2</v>
      </c>
      <c r="AB42" s="128">
        <f>(VLOOKUP($A41,'RevPAR Raw Data'!$B$6:$BE$49,'RevPAR Raw Data'!AX$1,FALSE))/100</f>
        <v>-2.5451526657156699E-2</v>
      </c>
      <c r="AC42" s="128">
        <f>(VLOOKUP($A41,'RevPAR Raw Data'!$B$6:$BE$49,'RevPAR Raw Data'!AY$1,FALSE))/100</f>
        <v>-3.7106665524555799E-2</v>
      </c>
      <c r="AD42" s="129">
        <f>(VLOOKUP($A41,'RevPAR Raw Data'!$B$6:$BE$49,'RevPAR Raw Data'!BA$1,FALSE))/100</f>
        <v>-6.7374075915234595E-3</v>
      </c>
      <c r="AE42" s="129">
        <f>(VLOOKUP($A41,'RevPAR Raw Data'!$B$6:$BE$49,'RevPAR Raw Data'!BB$1,FALSE))/100</f>
        <v>-3.65199881920618E-2</v>
      </c>
      <c r="AF42" s="128">
        <f>(VLOOKUP($A41,'RevPAR Raw Data'!$B$6:$BE$49,'RevPAR Raw Data'!BC$1,FALSE))/100</f>
        <v>-2.2168517188850601E-2</v>
      </c>
      <c r="AG42" s="130">
        <f>(VLOOKUP($A41,'RevPAR Raw Data'!$B$6:$BE$49,'RevPAR Raw Data'!BE$1,FALSE))/100</f>
        <v>-3.3188067052763399E-2</v>
      </c>
    </row>
    <row r="43" spans="1:33" x14ac:dyDescent="0.25">
      <c r="A43" s="178"/>
      <c r="B43" s="155"/>
      <c r="C43" s="156"/>
      <c r="D43" s="156"/>
      <c r="E43" s="156"/>
      <c r="F43" s="156"/>
      <c r="G43" s="157"/>
      <c r="H43" s="137"/>
      <c r="I43" s="137"/>
      <c r="J43" s="157"/>
      <c r="K43" s="158"/>
      <c r="M43" s="159"/>
      <c r="N43" s="160"/>
      <c r="O43" s="160"/>
      <c r="P43" s="160"/>
      <c r="Q43" s="160"/>
      <c r="R43" s="161"/>
      <c r="S43" s="160"/>
      <c r="T43" s="160"/>
      <c r="U43" s="161"/>
      <c r="V43" s="162"/>
      <c r="X43" s="159"/>
      <c r="Y43" s="160"/>
      <c r="Z43" s="160"/>
      <c r="AA43" s="160"/>
      <c r="AB43" s="160"/>
      <c r="AC43" s="161"/>
      <c r="AD43" s="160"/>
      <c r="AE43" s="160"/>
      <c r="AF43" s="161"/>
      <c r="AG43" s="162"/>
    </row>
    <row r="44" spans="1:33" x14ac:dyDescent="0.25">
      <c r="A44" s="154" t="s">
        <v>29</v>
      </c>
      <c r="B44" s="155">
        <f>(VLOOKUP($A44,'Occupancy Raw Data'!$B$8:$BE$45,'Occupancy Raw Data'!AG$3,FALSE))/100</f>
        <v>0.47749124093538597</v>
      </c>
      <c r="C44" s="156">
        <f>(VLOOKUP($A44,'Occupancy Raw Data'!$B$8:$BE$45,'Occupancy Raw Data'!AH$3,FALSE))/100</f>
        <v>0.51030717835899897</v>
      </c>
      <c r="D44" s="156">
        <f>(VLOOKUP($A44,'Occupancy Raw Data'!$B$8:$BE$45,'Occupancy Raw Data'!AI$3,FALSE))/100</f>
        <v>0.58746842662755594</v>
      </c>
      <c r="E44" s="156">
        <f>(VLOOKUP($A44,'Occupancy Raw Data'!$B$8:$BE$45,'Occupancy Raw Data'!AJ$3,FALSE))/100</f>
        <v>0.65120589912816695</v>
      </c>
      <c r="F44" s="156">
        <f>(VLOOKUP($A44,'Occupancy Raw Data'!$B$8:$BE$45,'Occupancy Raw Data'!AK$3,FALSE))/100</f>
        <v>0.67349058909801995</v>
      </c>
      <c r="G44" s="157">
        <f>(VLOOKUP($A44,'Occupancy Raw Data'!$B$8:$BE$45,'Occupancy Raw Data'!AL$3,FALSE))/100</f>
        <v>0.57999266682962602</v>
      </c>
      <c r="H44" s="137">
        <f>(VLOOKUP($A44,'Occupancy Raw Data'!$B$8:$BE$45,'Occupancy Raw Data'!AN$3,FALSE))/100</f>
        <v>0.74085390695021502</v>
      </c>
      <c r="I44" s="137">
        <f>(VLOOKUP($A44,'Occupancy Raw Data'!$B$8:$BE$45,'Occupancy Raw Data'!AO$3,FALSE))/100</f>
        <v>0.72537276949401108</v>
      </c>
      <c r="J44" s="157">
        <f>(VLOOKUP($A44,'Occupancy Raw Data'!$B$8:$BE$45,'Occupancy Raw Data'!AP$3,FALSE))/100</f>
        <v>0.733113338222113</v>
      </c>
      <c r="K44" s="158">
        <f>(VLOOKUP($A44,'Occupancy Raw Data'!$B$8:$BE$45,'Occupancy Raw Data'!AR$3,FALSE))/100</f>
        <v>0.62374143008462202</v>
      </c>
      <c r="M44" s="159">
        <f>VLOOKUP($A44,'ADR Raw Data'!$B$6:$BE$43,'ADR Raw Data'!AG$1,FALSE)</f>
        <v>97.988709099441095</v>
      </c>
      <c r="N44" s="160">
        <f>VLOOKUP($A44,'ADR Raw Data'!$B$6:$BE$43,'ADR Raw Data'!AH$1,FALSE)</f>
        <v>97.931125658629995</v>
      </c>
      <c r="O44" s="160">
        <f>VLOOKUP($A44,'ADR Raw Data'!$B$6:$BE$43,'ADR Raw Data'!AI$1,FALSE)</f>
        <v>102.784920249653</v>
      </c>
      <c r="P44" s="160">
        <f>VLOOKUP($A44,'ADR Raw Data'!$B$6:$BE$43,'ADR Raw Data'!AJ$1,FALSE)</f>
        <v>108.70659889267699</v>
      </c>
      <c r="Q44" s="160">
        <f>VLOOKUP($A44,'ADR Raw Data'!$B$6:$BE$43,'ADR Raw Data'!AK$1,FALSE)</f>
        <v>122.10257871336501</v>
      </c>
      <c r="R44" s="161">
        <f>VLOOKUP($A44,'ADR Raw Data'!$B$6:$BE$43,'ADR Raw Data'!AL$1,FALSE)</f>
        <v>106.95718617637699</v>
      </c>
      <c r="S44" s="160">
        <f>VLOOKUP($A44,'ADR Raw Data'!$B$6:$BE$43,'ADR Raw Data'!AN$1,FALSE)</f>
        <v>144.131222711025</v>
      </c>
      <c r="T44" s="160">
        <f>VLOOKUP($A44,'ADR Raw Data'!$B$6:$BE$43,'ADR Raw Data'!AO$1,FALSE)</f>
        <v>137.683412524571</v>
      </c>
      <c r="U44" s="161">
        <f>VLOOKUP($A44,'ADR Raw Data'!$B$6:$BE$43,'ADR Raw Data'!AP$1,FALSE)</f>
        <v>140.94135718255001</v>
      </c>
      <c r="V44" s="162">
        <f>VLOOKUP($A44,'ADR Raw Data'!$B$6:$BE$43,'ADR Raw Data'!AR$1,FALSE)</f>
        <v>118.369538361053</v>
      </c>
      <c r="X44" s="159">
        <f>VLOOKUP($A44,'RevPAR Raw Data'!$B$6:$BE$43,'RevPAR Raw Data'!AG$1,FALSE)</f>
        <v>46.788750305548703</v>
      </c>
      <c r="Y44" s="160">
        <f>VLOOKUP($A44,'RevPAR Raw Data'!$B$6:$BE$43,'RevPAR Raw Data'!AH$1,FALSE)</f>
        <v>49.974956408376102</v>
      </c>
      <c r="Z44" s="160">
        <f>VLOOKUP($A44,'RevPAR Raw Data'!$B$6:$BE$43,'RevPAR Raw Data'!AI$1,FALSE)</f>
        <v>60.382895380102603</v>
      </c>
      <c r="AA44" s="160">
        <f>VLOOKUP($A44,'RevPAR Raw Data'!$B$6:$BE$43,'RevPAR Raw Data'!AJ$1,FALSE)</f>
        <v>70.790378473070902</v>
      </c>
      <c r="AB44" s="160">
        <f>VLOOKUP($A44,'RevPAR Raw Data'!$B$6:$BE$43,'RevPAR Raw Data'!AK$1,FALSE)</f>
        <v>82.234937668051799</v>
      </c>
      <c r="AC44" s="161">
        <f>VLOOKUP($A44,'RevPAR Raw Data'!$B$6:$BE$43,'RevPAR Raw Data'!AL$1,FALSE)</f>
        <v>62.034383647029998</v>
      </c>
      <c r="AD44" s="160">
        <f>VLOOKUP($A44,'RevPAR Raw Data'!$B$6:$BE$43,'RevPAR Raw Data'!AN$1,FALSE)</f>
        <v>106.780179458974</v>
      </c>
      <c r="AE44" s="160">
        <f>VLOOKUP($A44,'RevPAR Raw Data'!$B$6:$BE$43,'RevPAR Raw Data'!AO$1,FALSE)</f>
        <v>99.871798256334998</v>
      </c>
      <c r="AF44" s="161">
        <f>VLOOKUP($A44,'RevPAR Raw Data'!$B$6:$BE$43,'RevPAR Raw Data'!AP$1,FALSE)</f>
        <v>103.32598885765501</v>
      </c>
      <c r="AG44" s="162">
        <f>VLOOKUP($A44,'RevPAR Raw Data'!$B$6:$BE$43,'RevPAR Raw Data'!AR$1,FALSE)</f>
        <v>73.831985135780002</v>
      </c>
    </row>
    <row r="45" spans="1:33" x14ac:dyDescent="0.25">
      <c r="A45" s="139" t="s">
        <v>14</v>
      </c>
      <c r="B45" s="127">
        <f>(VLOOKUP($A44,'Occupancy Raw Data'!$B$8:$BE$51,'Occupancy Raw Data'!AT$3,FALSE))/100</f>
        <v>1.0812742836884099E-2</v>
      </c>
      <c r="C45" s="128">
        <f>(VLOOKUP($A44,'Occupancy Raw Data'!$B$8:$BE$51,'Occupancy Raw Data'!AU$3,FALSE))/100</f>
        <v>4.98696772737987E-3</v>
      </c>
      <c r="D45" s="128">
        <f>(VLOOKUP($A44,'Occupancy Raw Data'!$B$8:$BE$51,'Occupancy Raw Data'!AV$3,FALSE))/100</f>
        <v>1.5838280324823401E-2</v>
      </c>
      <c r="E45" s="128">
        <f>(VLOOKUP($A44,'Occupancy Raw Data'!$B$8:$BE$51,'Occupancy Raw Data'!AW$3,FALSE))/100</f>
        <v>2.0633096989334302E-2</v>
      </c>
      <c r="F45" s="128">
        <f>(VLOOKUP($A44,'Occupancy Raw Data'!$B$8:$BE$51,'Occupancy Raw Data'!AX$3,FALSE))/100</f>
        <v>1.0445380533025399E-2</v>
      </c>
      <c r="G45" s="128">
        <f>(VLOOKUP($A44,'Occupancy Raw Data'!$B$8:$BE$51,'Occupancy Raw Data'!AY$3,FALSE))/100</f>
        <v>1.2897614111323098E-2</v>
      </c>
      <c r="H45" s="129">
        <f>(VLOOKUP($A44,'Occupancy Raw Data'!$B$8:$BE$51,'Occupancy Raw Data'!BA$3,FALSE))/100</f>
        <v>1.4994053118102899E-2</v>
      </c>
      <c r="I45" s="129">
        <f>(VLOOKUP($A44,'Occupancy Raw Data'!$B$8:$BE$51,'Occupancy Raw Data'!BB$3,FALSE))/100</f>
        <v>-5.0046551222383698E-3</v>
      </c>
      <c r="J45" s="128">
        <f>(VLOOKUP($A44,'Occupancy Raw Data'!$B$8:$BE$51,'Occupancy Raw Data'!BC$3,FALSE))/100</f>
        <v>5.0002287881657703E-3</v>
      </c>
      <c r="K45" s="130">
        <f>(VLOOKUP($A44,'Occupancy Raw Data'!$B$8:$BE$51,'Occupancy Raw Data'!BE$3,FALSE))/100</f>
        <v>1.02795551916001E-2</v>
      </c>
      <c r="M45" s="127">
        <f>(VLOOKUP($A44,'ADR Raw Data'!$B$6:$BE$49,'ADR Raw Data'!AT$1,FALSE))/100</f>
        <v>-4.7771335435525001E-3</v>
      </c>
      <c r="N45" s="128">
        <f>(VLOOKUP($A44,'ADR Raw Data'!$B$6:$BE$49,'ADR Raw Data'!AU$1,FALSE))/100</f>
        <v>-1.1442943760676701E-2</v>
      </c>
      <c r="O45" s="128">
        <f>(VLOOKUP($A44,'ADR Raw Data'!$B$6:$BE$49,'ADR Raw Data'!AV$1,FALSE))/100</f>
        <v>-1.9445161863819001E-2</v>
      </c>
      <c r="P45" s="128">
        <f>(VLOOKUP($A44,'ADR Raw Data'!$B$6:$BE$49,'ADR Raw Data'!AW$1,FALSE))/100</f>
        <v>-1.1243355763144501E-2</v>
      </c>
      <c r="Q45" s="128">
        <f>(VLOOKUP($A44,'ADR Raw Data'!$B$6:$BE$49,'ADR Raw Data'!AX$1,FALSE))/100</f>
        <v>5.0188089482003199E-3</v>
      </c>
      <c r="R45" s="128">
        <f>(VLOOKUP($A44,'ADR Raw Data'!$B$6:$BE$49,'ADR Raw Data'!AY$1,FALSE))/100</f>
        <v>-7.5747275182385396E-3</v>
      </c>
      <c r="S45" s="129">
        <f>(VLOOKUP($A44,'ADR Raw Data'!$B$6:$BE$49,'ADR Raw Data'!BA$1,FALSE))/100</f>
        <v>3.5809509917988799E-2</v>
      </c>
      <c r="T45" s="129">
        <f>(VLOOKUP($A44,'ADR Raw Data'!$B$6:$BE$49,'ADR Raw Data'!BB$1,FALSE))/100</f>
        <v>2.8071186293774798E-2</v>
      </c>
      <c r="U45" s="128">
        <f>(VLOOKUP($A44,'ADR Raw Data'!$B$6:$BE$49,'ADR Raw Data'!BC$1,FALSE))/100</f>
        <v>3.2233623372667101E-2</v>
      </c>
      <c r="V45" s="130">
        <f>(VLOOKUP($A44,'ADR Raw Data'!$B$6:$BE$49,'ADR Raw Data'!BE$1,FALSE))/100</f>
        <v>7.5873666017096698E-3</v>
      </c>
      <c r="X45" s="127">
        <f>(VLOOKUP($A44,'RevPAR Raw Data'!$B$6:$BE$49,'RevPAR Raw Data'!AT$1,FALSE))/100</f>
        <v>5.9839553768277097E-3</v>
      </c>
      <c r="Y45" s="128">
        <f>(VLOOKUP($A44,'RevPAR Raw Data'!$B$6:$BE$49,'RevPAR Raw Data'!AU$1,FALSE))/100</f>
        <v>-6.5130416245376297E-3</v>
      </c>
      <c r="Z45" s="128">
        <f>(VLOOKUP($A44,'RevPAR Raw Data'!$B$6:$BE$49,'RevPAR Raw Data'!AV$1,FALSE))/100</f>
        <v>-3.9148594635563397E-3</v>
      </c>
      <c r="AA45" s="128">
        <f>(VLOOKUP($A44,'RevPAR Raw Data'!$B$6:$BE$49,'RevPAR Raw Data'!AW$1,FALSE))/100</f>
        <v>9.1577559762432998E-3</v>
      </c>
      <c r="AB45" s="128">
        <f>(VLOOKUP($A44,'RevPAR Raw Data'!$B$6:$BE$49,'RevPAR Raw Data'!AX$1,FALSE))/100</f>
        <v>1.55166128505122E-2</v>
      </c>
      <c r="AC45" s="128">
        <f>(VLOOKUP($A44,'RevPAR Raw Data'!$B$6:$BE$49,'RevPAR Raw Data'!AY$1,FALSE))/100</f>
        <v>5.2251906805558905E-3</v>
      </c>
      <c r="AD45" s="129">
        <f>(VLOOKUP($A44,'RevPAR Raw Data'!$B$6:$BE$49,'RevPAR Raw Data'!BA$1,FALSE))/100</f>
        <v>5.1340492729935301E-2</v>
      </c>
      <c r="AE45" s="129">
        <f>(VLOOKUP($A44,'RevPAR Raw Data'!$B$6:$BE$49,'RevPAR Raw Data'!BB$1,FALSE))/100</f>
        <v>2.2926044565264002E-2</v>
      </c>
      <c r="AF45" s="128">
        <f>(VLOOKUP($A44,'RevPAR Raw Data'!$B$6:$BE$49,'RevPAR Raw Data'!BC$1,FALSE))/100</f>
        <v>3.7395027652367699E-2</v>
      </c>
      <c r="AG45" s="130">
        <f>(VLOOKUP($A44,'RevPAR Raw Data'!$B$6:$BE$49,'RevPAR Raw Data'!BE$1,FALSE))/100</f>
        <v>1.7944916547050899E-2</v>
      </c>
    </row>
    <row r="46" spans="1:33" x14ac:dyDescent="0.25">
      <c r="A46" s="177"/>
      <c r="B46" s="155"/>
      <c r="C46" s="156"/>
      <c r="D46" s="156"/>
      <c r="E46" s="156"/>
      <c r="F46" s="156"/>
      <c r="G46" s="157"/>
      <c r="H46" s="137"/>
      <c r="I46" s="137"/>
      <c r="J46" s="157"/>
      <c r="K46" s="158"/>
      <c r="M46" s="159"/>
      <c r="N46" s="160"/>
      <c r="O46" s="160"/>
      <c r="P46" s="160"/>
      <c r="Q46" s="160"/>
      <c r="R46" s="161"/>
      <c r="S46" s="160"/>
      <c r="T46" s="160"/>
      <c r="U46" s="161"/>
      <c r="V46" s="162"/>
      <c r="X46" s="159"/>
      <c r="Y46" s="160"/>
      <c r="Z46" s="160"/>
      <c r="AA46" s="160"/>
      <c r="AB46" s="160"/>
      <c r="AC46" s="161"/>
      <c r="AD46" s="160"/>
      <c r="AE46" s="160"/>
      <c r="AF46" s="161"/>
      <c r="AG46" s="162"/>
    </row>
    <row r="47" spans="1:33" x14ac:dyDescent="0.25">
      <c r="A47" s="154" t="s">
        <v>30</v>
      </c>
      <c r="B47" s="155">
        <f>(VLOOKUP($A47,'Occupancy Raw Data'!$B$8:$BE$45,'Occupancy Raw Data'!AG$3,FALSE))/100</f>
        <v>0.46141461248056798</v>
      </c>
      <c r="C47" s="156">
        <f>(VLOOKUP($A47,'Occupancy Raw Data'!$B$8:$BE$45,'Occupancy Raw Data'!AH$3,FALSE))/100</f>
        <v>0.55463024650233106</v>
      </c>
      <c r="D47" s="156">
        <f>(VLOOKUP($A47,'Occupancy Raw Data'!$B$8:$BE$45,'Occupancy Raw Data'!AI$3,FALSE))/100</f>
        <v>0.62908061292471595</v>
      </c>
      <c r="E47" s="156">
        <f>(VLOOKUP($A47,'Occupancy Raw Data'!$B$8:$BE$45,'Occupancy Raw Data'!AJ$3,FALSE))/100</f>
        <v>0.65978236731068096</v>
      </c>
      <c r="F47" s="156">
        <f>(VLOOKUP($A47,'Occupancy Raw Data'!$B$8:$BE$45,'Occupancy Raw Data'!AK$3,FALSE))/100</f>
        <v>0.631801021541194</v>
      </c>
      <c r="G47" s="157">
        <f>(VLOOKUP($A47,'Occupancy Raw Data'!$B$8:$BE$45,'Occupancy Raw Data'!AL$3,FALSE))/100</f>
        <v>0.58734177215189798</v>
      </c>
      <c r="H47" s="137">
        <f>(VLOOKUP($A47,'Occupancy Raw Data'!$B$8:$BE$45,'Occupancy Raw Data'!AN$3,FALSE))/100</f>
        <v>0.64812347324006192</v>
      </c>
      <c r="I47" s="137">
        <f>(VLOOKUP($A47,'Occupancy Raw Data'!$B$8:$BE$45,'Occupancy Raw Data'!AO$3,FALSE))/100</f>
        <v>0.66011547856984198</v>
      </c>
      <c r="J47" s="157">
        <f>(VLOOKUP($A47,'Occupancy Raw Data'!$B$8:$BE$45,'Occupancy Raw Data'!AP$3,FALSE))/100</f>
        <v>0.65411947590495201</v>
      </c>
      <c r="K47" s="158">
        <f>(VLOOKUP($A47,'Occupancy Raw Data'!$B$8:$BE$45,'Occupancy Raw Data'!AR$3,FALSE))/100</f>
        <v>0.60642111608134197</v>
      </c>
      <c r="M47" s="159">
        <f>VLOOKUP($A47,'ADR Raw Data'!$B$6:$BE$43,'ADR Raw Data'!AG$1,FALSE)</f>
        <v>99.129315365178599</v>
      </c>
      <c r="N47" s="160">
        <f>VLOOKUP($A47,'ADR Raw Data'!$B$6:$BE$43,'ADR Raw Data'!AH$1,FALSE)</f>
        <v>105.748758758758</v>
      </c>
      <c r="O47" s="160">
        <f>VLOOKUP($A47,'ADR Raw Data'!$B$6:$BE$43,'ADR Raw Data'!AI$1,FALSE)</f>
        <v>110.171829494307</v>
      </c>
      <c r="P47" s="160">
        <f>VLOOKUP($A47,'ADR Raw Data'!$B$6:$BE$43,'ADR Raw Data'!AJ$1,FALSE)</f>
        <v>114.113559407606</v>
      </c>
      <c r="Q47" s="160">
        <f>VLOOKUP($A47,'ADR Raw Data'!$B$6:$BE$43,'ADR Raw Data'!AK$1,FALSE)</f>
        <v>117.133611599297</v>
      </c>
      <c r="R47" s="161">
        <f>VLOOKUP($A47,'ADR Raw Data'!$B$6:$BE$43,'ADR Raw Data'!AL$1,FALSE)</f>
        <v>109.98481699939499</v>
      </c>
      <c r="S47" s="160">
        <f>VLOOKUP($A47,'ADR Raw Data'!$B$6:$BE$43,'ADR Raw Data'!AN$1,FALSE)</f>
        <v>133.163282508137</v>
      </c>
      <c r="T47" s="160">
        <f>VLOOKUP($A47,'ADR Raw Data'!$B$6:$BE$43,'ADR Raw Data'!AO$1,FALSE)</f>
        <v>129.92225820016799</v>
      </c>
      <c r="U47" s="161">
        <f>VLOOKUP($A47,'ADR Raw Data'!$B$6:$BE$43,'ADR Raw Data'!AP$1,FALSE)</f>
        <v>131.52791588864301</v>
      </c>
      <c r="V47" s="162">
        <f>VLOOKUP($A47,'ADR Raw Data'!$B$6:$BE$43,'ADR Raw Data'!AR$1,FALSE)</f>
        <v>116.62412620978201</v>
      </c>
      <c r="X47" s="159">
        <f>VLOOKUP($A47,'RevPAR Raw Data'!$B$6:$BE$43,'RevPAR Raw Data'!AG$1,FALSE)</f>
        <v>45.7397146346879</v>
      </c>
      <c r="Y47" s="160">
        <f>VLOOKUP($A47,'RevPAR Raw Data'!$B$6:$BE$43,'RevPAR Raw Data'!AH$1,FALSE)</f>
        <v>58.651460137685902</v>
      </c>
      <c r="Z47" s="160">
        <f>VLOOKUP($A47,'RevPAR Raw Data'!$B$6:$BE$43,'RevPAR Raw Data'!AI$1,FALSE)</f>
        <v>69.306962025316395</v>
      </c>
      <c r="AA47" s="160">
        <f>VLOOKUP($A47,'RevPAR Raw Data'!$B$6:$BE$43,'RevPAR Raw Data'!AJ$1,FALSE)</f>
        <v>75.2901143681989</v>
      </c>
      <c r="AB47" s="160">
        <f>VLOOKUP($A47,'RevPAR Raw Data'!$B$6:$BE$43,'RevPAR Raw Data'!AK$1,FALSE)</f>
        <v>74.005135465245303</v>
      </c>
      <c r="AC47" s="161">
        <f>VLOOKUP($A47,'RevPAR Raw Data'!$B$6:$BE$43,'RevPAR Raw Data'!AL$1,FALSE)</f>
        <v>64.598677326226905</v>
      </c>
      <c r="AD47" s="160">
        <f>VLOOKUP($A47,'RevPAR Raw Data'!$B$6:$BE$43,'RevPAR Raw Data'!AN$1,FALSE)</f>
        <v>86.306249167221793</v>
      </c>
      <c r="AE47" s="160">
        <f>VLOOKUP($A47,'RevPAR Raw Data'!$B$6:$BE$43,'RevPAR Raw Data'!AO$1,FALSE)</f>
        <v>85.763693648678597</v>
      </c>
      <c r="AF47" s="161">
        <f>VLOOKUP($A47,'RevPAR Raw Data'!$B$6:$BE$43,'RevPAR Raw Data'!AP$1,FALSE)</f>
        <v>86.034971407950195</v>
      </c>
      <c r="AG47" s="162">
        <f>VLOOKUP($A47,'RevPAR Raw Data'!$B$6:$BE$43,'RevPAR Raw Data'!AR$1,FALSE)</f>
        <v>70.723332778147906</v>
      </c>
    </row>
    <row r="48" spans="1:33" x14ac:dyDescent="0.25">
      <c r="A48" s="139" t="s">
        <v>14</v>
      </c>
      <c r="B48" s="127">
        <f>(VLOOKUP($A47,'Occupancy Raw Data'!$B$8:$BE$51,'Occupancy Raw Data'!AT$3,FALSE))/100</f>
        <v>-1.51017252136963E-2</v>
      </c>
      <c r="C48" s="128">
        <f>(VLOOKUP($A47,'Occupancy Raw Data'!$B$8:$BE$51,'Occupancy Raw Data'!AU$3,FALSE))/100</f>
        <v>-4.8040219468955696E-2</v>
      </c>
      <c r="D48" s="128">
        <f>(VLOOKUP($A47,'Occupancy Raw Data'!$B$8:$BE$51,'Occupancy Raw Data'!AV$3,FALSE))/100</f>
        <v>-4.0988299001429002E-2</v>
      </c>
      <c r="E48" s="128">
        <f>(VLOOKUP($A47,'Occupancy Raw Data'!$B$8:$BE$51,'Occupancy Raw Data'!AW$3,FALSE))/100</f>
        <v>-2.7839261308262201E-2</v>
      </c>
      <c r="F48" s="128">
        <f>(VLOOKUP($A47,'Occupancy Raw Data'!$B$8:$BE$51,'Occupancy Raw Data'!AX$3,FALSE))/100</f>
        <v>-4.4985826152853001E-2</v>
      </c>
      <c r="G48" s="128">
        <f>(VLOOKUP($A47,'Occupancy Raw Data'!$B$8:$BE$51,'Occupancy Raw Data'!AY$3,FALSE))/100</f>
        <v>-3.62971569746511E-2</v>
      </c>
      <c r="H48" s="129">
        <f>(VLOOKUP($A47,'Occupancy Raw Data'!$B$8:$BE$51,'Occupancy Raw Data'!BA$3,FALSE))/100</f>
        <v>-3.6800806205931298E-2</v>
      </c>
      <c r="I48" s="129">
        <f>(VLOOKUP($A47,'Occupancy Raw Data'!$B$8:$BE$51,'Occupancy Raw Data'!BB$3,FALSE))/100</f>
        <v>-1.9577507514960898E-2</v>
      </c>
      <c r="J48" s="128">
        <f>(VLOOKUP($A47,'Occupancy Raw Data'!$B$8:$BE$51,'Occupancy Raw Data'!BC$3,FALSE))/100</f>
        <v>-2.8186529412186599E-2</v>
      </c>
      <c r="K48" s="130">
        <f>(VLOOKUP($A47,'Occupancy Raw Data'!$B$8:$BE$51,'Occupancy Raw Data'!BE$3,FALSE))/100</f>
        <v>-3.3812972312143696E-2</v>
      </c>
      <c r="M48" s="127">
        <f>(VLOOKUP($A47,'ADR Raw Data'!$B$6:$BE$49,'ADR Raw Data'!AT$1,FALSE))/100</f>
        <v>1.4592240197745601E-2</v>
      </c>
      <c r="N48" s="128">
        <f>(VLOOKUP($A47,'ADR Raw Data'!$B$6:$BE$49,'ADR Raw Data'!AU$1,FALSE))/100</f>
        <v>1.28509923898342E-2</v>
      </c>
      <c r="O48" s="128">
        <f>(VLOOKUP($A47,'ADR Raw Data'!$B$6:$BE$49,'ADR Raw Data'!AV$1,FALSE))/100</f>
        <v>1.0031454145957299E-2</v>
      </c>
      <c r="P48" s="128">
        <f>(VLOOKUP($A47,'ADR Raw Data'!$B$6:$BE$49,'ADR Raw Data'!AW$1,FALSE))/100</f>
        <v>1.6688108544686098E-2</v>
      </c>
      <c r="Q48" s="128">
        <f>(VLOOKUP($A47,'ADR Raw Data'!$B$6:$BE$49,'ADR Raw Data'!AX$1,FALSE))/100</f>
        <v>1.8262097881791398E-2</v>
      </c>
      <c r="R48" s="128">
        <f>(VLOOKUP($A47,'ADR Raw Data'!$B$6:$BE$49,'ADR Raw Data'!AY$1,FALSE))/100</f>
        <v>1.4307762255897799E-2</v>
      </c>
      <c r="S48" s="129">
        <f>(VLOOKUP($A47,'ADR Raw Data'!$B$6:$BE$49,'ADR Raw Data'!BA$1,FALSE))/100</f>
        <v>9.9624580524385109E-2</v>
      </c>
      <c r="T48" s="129">
        <f>(VLOOKUP($A47,'ADR Raw Data'!$B$6:$BE$49,'ADR Raw Data'!BB$1,FALSE))/100</f>
        <v>0.101338902788256</v>
      </c>
      <c r="U48" s="128">
        <f>(VLOOKUP($A47,'ADR Raw Data'!$B$6:$BE$49,'ADR Raw Data'!BC$1,FALSE))/100</f>
        <v>0.10035064119416401</v>
      </c>
      <c r="V48" s="130">
        <f>(VLOOKUP($A47,'ADR Raw Data'!$B$6:$BE$49,'ADR Raw Data'!BE$1,FALSE))/100</f>
        <v>4.2829048578293401E-2</v>
      </c>
      <c r="X48" s="127">
        <f>(VLOOKUP($A47,'RevPAR Raw Data'!$B$6:$BE$49,'RevPAR Raw Data'!AT$1,FALSE))/100</f>
        <v>-7.2985301766927894E-4</v>
      </c>
      <c r="Y48" s="128">
        <f>(VLOOKUP($A47,'RevPAR Raw Data'!$B$6:$BE$49,'RevPAR Raw Data'!AU$1,FALSE))/100</f>
        <v>-3.5806591573922998E-2</v>
      </c>
      <c r="Z48" s="128">
        <f>(VLOOKUP($A47,'RevPAR Raw Data'!$B$6:$BE$49,'RevPAR Raw Data'!AV$1,FALSE))/100</f>
        <v>-3.1368017097425295E-2</v>
      </c>
      <c r="AA48" s="128">
        <f>(VLOOKUP($A47,'RevPAR Raw Data'!$B$6:$BE$49,'RevPAR Raw Data'!AW$1,FALSE))/100</f>
        <v>-1.1615737378092199E-2</v>
      </c>
      <c r="AB48" s="128">
        <f>(VLOOKUP($A47,'RevPAR Raw Data'!$B$6:$BE$49,'RevPAR Raw Data'!AX$1,FALSE))/100</f>
        <v>-2.7545263831558201E-2</v>
      </c>
      <c r="AC48" s="128">
        <f>(VLOOKUP($A47,'RevPAR Raw Data'!$B$6:$BE$49,'RevPAR Raw Data'!AY$1,FALSE))/100</f>
        <v>-2.2508725811311501E-2</v>
      </c>
      <c r="AD48" s="129">
        <f>(VLOOKUP($A47,'RevPAR Raw Data'!$B$6:$BE$49,'RevPAR Raw Data'!BA$1,FALSE))/100</f>
        <v>5.9157509437228695E-2</v>
      </c>
      <c r="AE48" s="129">
        <f>(VLOOKUP($A47,'RevPAR Raw Data'!$B$6:$BE$49,'RevPAR Raw Data'!BB$1,FALSE))/100</f>
        <v>7.9777432142400198E-2</v>
      </c>
      <c r="AF48" s="128">
        <f>(VLOOKUP($A47,'RevPAR Raw Data'!$B$6:$BE$49,'RevPAR Raw Data'!BC$1,FALSE))/100</f>
        <v>6.9335575482426595E-2</v>
      </c>
      <c r="AG48" s="130">
        <f>(VLOOKUP($A47,'RevPAR Raw Data'!$B$6:$BE$49,'RevPAR Raw Data'!BE$1,FALSE))/100</f>
        <v>7.5678988324164795E-3</v>
      </c>
    </row>
    <row r="49" spans="1:33" x14ac:dyDescent="0.25">
      <c r="A49" s="177"/>
      <c r="B49" s="155"/>
      <c r="C49" s="156"/>
      <c r="D49" s="156"/>
      <c r="E49" s="156"/>
      <c r="F49" s="156"/>
      <c r="G49" s="157"/>
      <c r="H49" s="137"/>
      <c r="I49" s="137"/>
      <c r="J49" s="157"/>
      <c r="K49" s="158"/>
      <c r="M49" s="159"/>
      <c r="N49" s="160"/>
      <c r="O49" s="160"/>
      <c r="P49" s="160"/>
      <c r="Q49" s="160"/>
      <c r="R49" s="161"/>
      <c r="S49" s="160"/>
      <c r="T49" s="160"/>
      <c r="U49" s="161"/>
      <c r="V49" s="162"/>
      <c r="X49" s="159"/>
      <c r="Y49" s="160"/>
      <c r="Z49" s="160"/>
      <c r="AA49" s="160"/>
      <c r="AB49" s="160"/>
      <c r="AC49" s="161"/>
      <c r="AD49" s="160"/>
      <c r="AE49" s="160"/>
      <c r="AF49" s="161"/>
      <c r="AG49" s="162"/>
    </row>
    <row r="50" spans="1:33" x14ac:dyDescent="0.25">
      <c r="A50" s="154" t="s">
        <v>31</v>
      </c>
      <c r="B50" s="155">
        <f>(VLOOKUP($A50,'Occupancy Raw Data'!$B$8:$BE$45,'Occupancy Raw Data'!AG$3,FALSE))/100</f>
        <v>0.47003521926834801</v>
      </c>
      <c r="C50" s="156">
        <f>(VLOOKUP($A50,'Occupancy Raw Data'!$B$8:$BE$45,'Occupancy Raw Data'!AH$3,FALSE))/100</f>
        <v>0.50326630311292808</v>
      </c>
      <c r="D50" s="156">
        <f>(VLOOKUP($A50,'Occupancy Raw Data'!$B$8:$BE$45,'Occupancy Raw Data'!AI$3,FALSE))/100</f>
        <v>0.57935696432628903</v>
      </c>
      <c r="E50" s="156">
        <f>(VLOOKUP($A50,'Occupancy Raw Data'!$B$8:$BE$45,'Occupancy Raw Data'!AJ$3,FALSE))/100</f>
        <v>0.6591115655532831</v>
      </c>
      <c r="F50" s="156">
        <f>(VLOOKUP($A50,'Occupancy Raw Data'!$B$8:$BE$45,'Occupancy Raw Data'!AK$3,FALSE))/100</f>
        <v>0.64331970006816608</v>
      </c>
      <c r="G50" s="157">
        <f>(VLOOKUP($A50,'Occupancy Raw Data'!$B$8:$BE$45,'Occupancy Raw Data'!AL$3,FALSE))/100</f>
        <v>0.57101795046580295</v>
      </c>
      <c r="H50" s="137">
        <f>(VLOOKUP($A50,'Occupancy Raw Data'!$B$8:$BE$45,'Occupancy Raw Data'!AN$3,FALSE))/100</f>
        <v>0.71622926607589088</v>
      </c>
      <c r="I50" s="137">
        <f>(VLOOKUP($A50,'Occupancy Raw Data'!$B$8:$BE$45,'Occupancy Raw Data'!AO$3,FALSE))/100</f>
        <v>0.67388093615087397</v>
      </c>
      <c r="J50" s="157">
        <f>(VLOOKUP($A50,'Occupancy Raw Data'!$B$8:$BE$45,'Occupancy Raw Data'!AP$3,FALSE))/100</f>
        <v>0.69505510111338298</v>
      </c>
      <c r="K50" s="158">
        <f>(VLOOKUP($A50,'Occupancy Raw Data'!$B$8:$BE$45,'Occupancy Raw Data'!AR$3,FALSE))/100</f>
        <v>0.606457136365111</v>
      </c>
      <c r="M50" s="159">
        <f>VLOOKUP($A50,'ADR Raw Data'!$B$6:$BE$43,'ADR Raw Data'!AG$1,FALSE)</f>
        <v>109.152230346244</v>
      </c>
      <c r="N50" s="160">
        <f>VLOOKUP($A50,'ADR Raw Data'!$B$6:$BE$43,'ADR Raw Data'!AH$1,FALSE)</f>
        <v>110.470141091483</v>
      </c>
      <c r="O50" s="160">
        <f>VLOOKUP($A50,'ADR Raw Data'!$B$6:$BE$43,'ADR Raw Data'!AI$1,FALSE)</f>
        <v>118.23475732914901</v>
      </c>
      <c r="P50" s="160">
        <f>VLOOKUP($A50,'ADR Raw Data'!$B$6:$BE$43,'ADR Raw Data'!AJ$1,FALSE)</f>
        <v>143.146968456433</v>
      </c>
      <c r="Q50" s="160">
        <f>VLOOKUP($A50,'ADR Raw Data'!$B$6:$BE$43,'ADR Raw Data'!AK$1,FALSE)</f>
        <v>154.016371743929</v>
      </c>
      <c r="R50" s="161">
        <f>VLOOKUP($A50,'ADR Raw Data'!$B$6:$BE$43,'ADR Raw Data'!AL$1,FALSE)</f>
        <v>129.18438391595799</v>
      </c>
      <c r="S50" s="160">
        <f>VLOOKUP($A50,'ADR Raw Data'!$B$6:$BE$43,'ADR Raw Data'!AN$1,FALSE)</f>
        <v>172.79033866042701</v>
      </c>
      <c r="T50" s="160">
        <f>VLOOKUP($A50,'ADR Raw Data'!$B$6:$BE$43,'ADR Raw Data'!AO$1,FALSE)</f>
        <v>159.88556773160201</v>
      </c>
      <c r="U50" s="161">
        <f>VLOOKUP($A50,'ADR Raw Data'!$B$6:$BE$43,'ADR Raw Data'!AP$1,FALSE)</f>
        <v>166.53451872586399</v>
      </c>
      <c r="V50" s="162">
        <f>VLOOKUP($A50,'ADR Raw Data'!$B$6:$BE$43,'ADR Raw Data'!AR$1,FALSE)</f>
        <v>141.41485692302501</v>
      </c>
      <c r="X50" s="159">
        <f>VLOOKUP($A50,'RevPAR Raw Data'!$B$6:$BE$43,'RevPAR Raw Data'!AG$1,FALSE)</f>
        <v>51.305392524426203</v>
      </c>
      <c r="Y50" s="160">
        <f>VLOOKUP($A50,'RevPAR Raw Data'!$B$6:$BE$43,'RevPAR Raw Data'!AH$1,FALSE)</f>
        <v>55.595899511474599</v>
      </c>
      <c r="Z50" s="160">
        <f>VLOOKUP($A50,'RevPAR Raw Data'!$B$6:$BE$43,'RevPAR Raw Data'!AI$1,FALSE)</f>
        <v>68.500130084071799</v>
      </c>
      <c r="AA50" s="160">
        <f>VLOOKUP($A50,'RevPAR Raw Data'!$B$6:$BE$43,'RevPAR Raw Data'!AJ$1,FALSE)</f>
        <v>94.349822483526395</v>
      </c>
      <c r="AB50" s="160">
        <f>VLOOKUP($A50,'RevPAR Raw Data'!$B$6:$BE$43,'RevPAR Raw Data'!AK$1,FALSE)</f>
        <v>99.081766075891807</v>
      </c>
      <c r="AC50" s="161">
        <f>VLOOKUP($A50,'RevPAR Raw Data'!$B$6:$BE$43,'RevPAR Raw Data'!AL$1,FALSE)</f>
        <v>73.766602135878202</v>
      </c>
      <c r="AD50" s="160">
        <f>VLOOKUP($A50,'RevPAR Raw Data'!$B$6:$BE$43,'RevPAR Raw Data'!AN$1,FALSE)</f>
        <v>123.75749744376201</v>
      </c>
      <c r="AE50" s="160">
        <f>VLOOKUP($A50,'RevPAR Raw Data'!$B$6:$BE$43,'RevPAR Raw Data'!AO$1,FALSE)</f>
        <v>107.74383605998599</v>
      </c>
      <c r="AF50" s="161">
        <f>VLOOKUP($A50,'RevPAR Raw Data'!$B$6:$BE$43,'RevPAR Raw Data'!AP$1,FALSE)</f>
        <v>115.75066675187399</v>
      </c>
      <c r="AG50" s="162">
        <f>VLOOKUP($A50,'RevPAR Raw Data'!$B$6:$BE$43,'RevPAR Raw Data'!AR$1,FALSE)</f>
        <v>85.762049169020003</v>
      </c>
    </row>
    <row r="51" spans="1:33" x14ac:dyDescent="0.25">
      <c r="A51" s="139" t="s">
        <v>14</v>
      </c>
      <c r="B51" s="127">
        <f>(VLOOKUP($A50,'Occupancy Raw Data'!$B$8:$BE$51,'Occupancy Raw Data'!AT$3,FALSE))/100</f>
        <v>0.110854329268029</v>
      </c>
      <c r="C51" s="128">
        <f>(VLOOKUP($A50,'Occupancy Raw Data'!$B$8:$BE$51,'Occupancy Raw Data'!AU$3,FALSE))/100</f>
        <v>2.2071444379214399E-2</v>
      </c>
      <c r="D51" s="128">
        <f>(VLOOKUP($A50,'Occupancy Raw Data'!$B$8:$BE$51,'Occupancy Raw Data'!AV$3,FALSE))/100</f>
        <v>2.9564078674252002E-2</v>
      </c>
      <c r="E51" s="128">
        <f>(VLOOKUP($A50,'Occupancy Raw Data'!$B$8:$BE$51,'Occupancy Raw Data'!AW$3,FALSE))/100</f>
        <v>8.2007600883039988E-2</v>
      </c>
      <c r="F51" s="128">
        <f>(VLOOKUP($A50,'Occupancy Raw Data'!$B$8:$BE$51,'Occupancy Raw Data'!AX$3,FALSE))/100</f>
        <v>5.6429059104879699E-2</v>
      </c>
      <c r="G51" s="128">
        <f>(VLOOKUP($A50,'Occupancy Raw Data'!$B$8:$BE$51,'Occupancy Raw Data'!AY$3,FALSE))/100</f>
        <v>5.88675859313922E-2</v>
      </c>
      <c r="H51" s="129">
        <f>(VLOOKUP($A50,'Occupancy Raw Data'!$B$8:$BE$51,'Occupancy Raw Data'!BA$3,FALSE))/100</f>
        <v>0.112986627511818</v>
      </c>
      <c r="I51" s="129">
        <f>(VLOOKUP($A50,'Occupancy Raw Data'!$B$8:$BE$51,'Occupancy Raw Data'!BB$3,FALSE))/100</f>
        <v>9.3476577721672602E-2</v>
      </c>
      <c r="J51" s="128">
        <f>(VLOOKUP($A50,'Occupancy Raw Data'!$B$8:$BE$51,'Occupancy Raw Data'!BC$3,FALSE))/100</f>
        <v>0.103442580465387</v>
      </c>
      <c r="K51" s="130">
        <f>(VLOOKUP($A50,'Occupancy Raw Data'!$B$8:$BE$51,'Occupancy Raw Data'!BE$3,FALSE))/100</f>
        <v>7.3061999509321698E-2</v>
      </c>
      <c r="M51" s="127">
        <f>(VLOOKUP($A50,'ADR Raw Data'!$B$6:$BE$49,'ADR Raw Data'!AT$1,FALSE))/100</f>
        <v>3.4723904963513796E-2</v>
      </c>
      <c r="N51" s="128">
        <f>(VLOOKUP($A50,'ADR Raw Data'!$B$6:$BE$49,'ADR Raw Data'!AU$1,FALSE))/100</f>
        <v>2.9236327517645599E-2</v>
      </c>
      <c r="O51" s="128">
        <f>(VLOOKUP($A50,'ADR Raw Data'!$B$6:$BE$49,'ADR Raw Data'!AV$1,FALSE))/100</f>
        <v>3.8363009869661999E-2</v>
      </c>
      <c r="P51" s="128">
        <f>(VLOOKUP($A50,'ADR Raw Data'!$B$6:$BE$49,'ADR Raw Data'!AW$1,FALSE))/100</f>
        <v>0.12953589255800702</v>
      </c>
      <c r="Q51" s="128">
        <f>(VLOOKUP($A50,'ADR Raw Data'!$B$6:$BE$49,'ADR Raw Data'!AX$1,FALSE))/100</f>
        <v>7.40961943687823E-2</v>
      </c>
      <c r="R51" s="128">
        <f>(VLOOKUP($A50,'ADR Raw Data'!$B$6:$BE$49,'ADR Raw Data'!AY$1,FALSE))/100</f>
        <v>6.8231519553539094E-2</v>
      </c>
      <c r="S51" s="129">
        <f>(VLOOKUP($A50,'ADR Raw Data'!$B$6:$BE$49,'ADR Raw Data'!BA$1,FALSE))/100</f>
        <v>6.8341350468399398E-2</v>
      </c>
      <c r="T51" s="129">
        <f>(VLOOKUP($A50,'ADR Raw Data'!$B$6:$BE$49,'ADR Raw Data'!BB$1,FALSE))/100</f>
        <v>5.3029219183005599E-2</v>
      </c>
      <c r="U51" s="128">
        <f>(VLOOKUP($A50,'ADR Raw Data'!$B$6:$BE$49,'ADR Raw Data'!BC$1,FALSE))/100</f>
        <v>6.1455787233414105E-2</v>
      </c>
      <c r="V51" s="130">
        <f>(VLOOKUP($A50,'ADR Raw Data'!$B$6:$BE$49,'ADR Raw Data'!BE$1,FALSE))/100</f>
        <v>6.8218041346208499E-2</v>
      </c>
      <c r="X51" s="127">
        <f>(VLOOKUP($A50,'RevPAR Raw Data'!$B$6:$BE$49,'RevPAR Raw Data'!AT$1,FALSE))/100</f>
        <v>0.14942752942584001</v>
      </c>
      <c r="Y51" s="128">
        <f>(VLOOKUP($A50,'RevPAR Raw Data'!$B$6:$BE$49,'RevPAR Raw Data'!AU$1,FALSE))/100</f>
        <v>5.1953059873518302E-2</v>
      </c>
      <c r="Z51" s="128">
        <f>(VLOOKUP($A50,'RevPAR Raw Data'!$B$6:$BE$49,'RevPAR Raw Data'!AV$1,FALSE))/100</f>
        <v>6.90612555858819E-2</v>
      </c>
      <c r="AA51" s="128">
        <f>(VLOOKUP($A50,'RevPAR Raw Data'!$B$6:$BE$49,'RevPAR Raw Data'!AW$1,FALSE))/100</f>
        <v>0.222166421217972</v>
      </c>
      <c r="AB51" s="128">
        <f>(VLOOKUP($A50,'RevPAR Raw Data'!$B$6:$BE$49,'RevPAR Raw Data'!AX$1,FALSE))/100</f>
        <v>0.13470643200514401</v>
      </c>
      <c r="AC51" s="128">
        <f>(VLOOKUP($A50,'RevPAR Raw Data'!$B$6:$BE$49,'RevPAR Raw Data'!AY$1,FALSE))/100</f>
        <v>0.13111573032547802</v>
      </c>
      <c r="AD51" s="129">
        <f>(VLOOKUP($A50,'RevPAR Raw Data'!$B$6:$BE$49,'RevPAR Raw Data'!BA$1,FALSE))/100</f>
        <v>0.18904963668924499</v>
      </c>
      <c r="AE51" s="129">
        <f>(VLOOKUP($A50,'RevPAR Raw Data'!$B$6:$BE$49,'RevPAR Raw Data'!BB$1,FALSE))/100</f>
        <v>0.151462786833158</v>
      </c>
      <c r="AF51" s="128">
        <f>(VLOOKUP($A50,'RevPAR Raw Data'!$B$6:$BE$49,'RevPAR Raw Data'!BC$1,FALSE))/100</f>
        <v>0.17125551291475802</v>
      </c>
      <c r="AG51" s="130">
        <f>(VLOOKUP($A50,'RevPAR Raw Data'!$B$6:$BE$49,'RevPAR Raw Data'!BE$1,FALSE))/100</f>
        <v>0.14626418735889302</v>
      </c>
    </row>
    <row r="52" spans="1:33" x14ac:dyDescent="0.25">
      <c r="A52" s="178"/>
      <c r="B52" s="155"/>
      <c r="C52" s="156"/>
      <c r="D52" s="156"/>
      <c r="E52" s="156"/>
      <c r="F52" s="156"/>
      <c r="G52" s="157"/>
      <c r="H52" s="137"/>
      <c r="I52" s="137"/>
      <c r="J52" s="157"/>
      <c r="K52" s="158"/>
      <c r="M52" s="159"/>
      <c r="N52" s="160"/>
      <c r="O52" s="160"/>
      <c r="P52" s="160"/>
      <c r="Q52" s="160"/>
      <c r="R52" s="161"/>
      <c r="S52" s="160"/>
      <c r="T52" s="160"/>
      <c r="U52" s="161"/>
      <c r="V52" s="162"/>
      <c r="X52" s="159"/>
      <c r="Y52" s="160"/>
      <c r="Z52" s="160"/>
      <c r="AA52" s="160"/>
      <c r="AB52" s="160"/>
      <c r="AC52" s="161"/>
      <c r="AD52" s="160"/>
      <c r="AE52" s="160"/>
      <c r="AF52" s="161"/>
      <c r="AG52" s="162"/>
    </row>
    <row r="53" spans="1:33" x14ac:dyDescent="0.25">
      <c r="A53" s="154" t="s">
        <v>32</v>
      </c>
      <c r="B53" s="155">
        <f>(VLOOKUP($A53,'Occupancy Raw Data'!$B$8:$BE$45,'Occupancy Raw Data'!AG$3,FALSE))/100</f>
        <v>0.456395348837209</v>
      </c>
      <c r="C53" s="156">
        <f>(VLOOKUP($A53,'Occupancy Raw Data'!$B$8:$BE$45,'Occupancy Raw Data'!AH$3,FALSE))/100</f>
        <v>0.53439922480620095</v>
      </c>
      <c r="D53" s="156">
        <f>(VLOOKUP($A53,'Occupancy Raw Data'!$B$8:$BE$45,'Occupancy Raw Data'!AI$3,FALSE))/100</f>
        <v>0.57945736434108497</v>
      </c>
      <c r="E53" s="156">
        <f>(VLOOKUP($A53,'Occupancy Raw Data'!$B$8:$BE$45,'Occupancy Raw Data'!AJ$3,FALSE))/100</f>
        <v>0.60788113695090407</v>
      </c>
      <c r="F53" s="156">
        <f>(VLOOKUP($A53,'Occupancy Raw Data'!$B$8:$BE$45,'Occupancy Raw Data'!AK$3,FALSE))/100</f>
        <v>0.58397932816537401</v>
      </c>
      <c r="G53" s="157">
        <f>(VLOOKUP($A53,'Occupancy Raw Data'!$B$8:$BE$45,'Occupancy Raw Data'!AL$3,FALSE))/100</f>
        <v>0.55242248062015498</v>
      </c>
      <c r="H53" s="137">
        <f>(VLOOKUP($A53,'Occupancy Raw Data'!$B$8:$BE$45,'Occupancy Raw Data'!AN$3,FALSE))/100</f>
        <v>0.63598191214470201</v>
      </c>
      <c r="I53" s="137">
        <f>(VLOOKUP($A53,'Occupancy Raw Data'!$B$8:$BE$45,'Occupancy Raw Data'!AO$3,FALSE))/100</f>
        <v>0.60368217054263507</v>
      </c>
      <c r="J53" s="157">
        <f>(VLOOKUP($A53,'Occupancy Raw Data'!$B$8:$BE$45,'Occupancy Raw Data'!AP$3,FALSE))/100</f>
        <v>0.61983204134366898</v>
      </c>
      <c r="K53" s="158">
        <f>(VLOOKUP($A53,'Occupancy Raw Data'!$B$8:$BE$45,'Occupancy Raw Data'!AR$3,FALSE))/100</f>
        <v>0.57168235511258703</v>
      </c>
      <c r="M53" s="159">
        <f>VLOOKUP($A53,'ADR Raw Data'!$B$6:$BE$43,'ADR Raw Data'!AG$1,FALSE)</f>
        <v>87.298743807501694</v>
      </c>
      <c r="N53" s="160">
        <f>VLOOKUP($A53,'ADR Raw Data'!$B$6:$BE$43,'ADR Raw Data'!AH$1,FALSE)</f>
        <v>90.617700211544204</v>
      </c>
      <c r="O53" s="160">
        <f>VLOOKUP($A53,'ADR Raw Data'!$B$6:$BE$43,'ADR Raw Data'!AI$1,FALSE)</f>
        <v>91.370841694537305</v>
      </c>
      <c r="P53" s="160">
        <f>VLOOKUP($A53,'ADR Raw Data'!$B$6:$BE$43,'ADR Raw Data'!AJ$1,FALSE)</f>
        <v>94.851594048884095</v>
      </c>
      <c r="Q53" s="160">
        <f>VLOOKUP($A53,'ADR Raw Data'!$B$6:$BE$43,'ADR Raw Data'!AK$1,FALSE)</f>
        <v>94.053335176991098</v>
      </c>
      <c r="R53" s="161">
        <f>VLOOKUP($A53,'ADR Raw Data'!$B$6:$BE$43,'ADR Raw Data'!AL$1,FALSE)</f>
        <v>91.885462199614096</v>
      </c>
      <c r="S53" s="160">
        <f>VLOOKUP($A53,'ADR Raw Data'!$B$6:$BE$43,'ADR Raw Data'!AN$1,FALSE)</f>
        <v>106.05971559167</v>
      </c>
      <c r="T53" s="160">
        <f>VLOOKUP($A53,'ADR Raw Data'!$B$6:$BE$43,'ADR Raw Data'!AO$1,FALSE)</f>
        <v>101.40608346709401</v>
      </c>
      <c r="U53" s="161">
        <f>VLOOKUP($A53,'ADR Raw Data'!$B$6:$BE$43,'ADR Raw Data'!AP$1,FALSE)</f>
        <v>103.79352527357899</v>
      </c>
      <c r="V53" s="162">
        <f>VLOOKUP($A53,'ADR Raw Data'!$B$6:$BE$43,'ADR Raw Data'!AR$1,FALSE)</f>
        <v>95.574323419024097</v>
      </c>
      <c r="X53" s="159">
        <f>VLOOKUP($A53,'RevPAR Raw Data'!$B$6:$BE$43,'RevPAR Raw Data'!AG$1,FALSE)</f>
        <v>39.842740633074897</v>
      </c>
      <c r="Y53" s="160">
        <f>VLOOKUP($A53,'RevPAR Raw Data'!$B$6:$BE$43,'RevPAR Raw Data'!AH$1,FALSE)</f>
        <v>48.426028746770001</v>
      </c>
      <c r="Z53" s="160">
        <f>VLOOKUP($A53,'RevPAR Raw Data'!$B$6:$BE$43,'RevPAR Raw Data'!AI$1,FALSE)</f>
        <v>52.945507105943101</v>
      </c>
      <c r="AA53" s="160">
        <f>VLOOKUP($A53,'RevPAR Raw Data'!$B$6:$BE$43,'RevPAR Raw Data'!AJ$1,FALSE)</f>
        <v>57.658494832041299</v>
      </c>
      <c r="AB53" s="160">
        <f>VLOOKUP($A53,'RevPAR Raw Data'!$B$6:$BE$43,'RevPAR Raw Data'!AK$1,FALSE)</f>
        <v>54.925203488371999</v>
      </c>
      <c r="AC53" s="161">
        <f>VLOOKUP($A53,'RevPAR Raw Data'!$B$6:$BE$43,'RevPAR Raw Data'!AL$1,FALSE)</f>
        <v>50.759594961240303</v>
      </c>
      <c r="AD53" s="160">
        <f>VLOOKUP($A53,'RevPAR Raw Data'!$B$6:$BE$43,'RevPAR Raw Data'!AN$1,FALSE)</f>
        <v>67.452060723514194</v>
      </c>
      <c r="AE53" s="160">
        <f>VLOOKUP($A53,'RevPAR Raw Data'!$B$6:$BE$43,'RevPAR Raw Data'!AO$1,FALSE)</f>
        <v>61.217044573643399</v>
      </c>
      <c r="AF53" s="161">
        <f>VLOOKUP($A53,'RevPAR Raw Data'!$B$6:$BE$43,'RevPAR Raw Data'!AP$1,FALSE)</f>
        <v>64.334552648578807</v>
      </c>
      <c r="AG53" s="162">
        <f>VLOOKUP($A53,'RevPAR Raw Data'!$B$6:$BE$43,'RevPAR Raw Data'!AR$1,FALSE)</f>
        <v>54.638154300479798</v>
      </c>
    </row>
    <row r="54" spans="1:33" x14ac:dyDescent="0.25">
      <c r="A54" s="139" t="s">
        <v>14</v>
      </c>
      <c r="B54" s="127">
        <f>(VLOOKUP($A53,'Occupancy Raw Data'!$B$8:$BE$51,'Occupancy Raw Data'!AT$3,FALSE))/100</f>
        <v>0.16728624535315903</v>
      </c>
      <c r="C54" s="128">
        <f>(VLOOKUP($A53,'Occupancy Raw Data'!$B$8:$BE$51,'Occupancy Raw Data'!AU$3,FALSE))/100</f>
        <v>8.49180327868852E-2</v>
      </c>
      <c r="D54" s="128">
        <f>(VLOOKUP($A53,'Occupancy Raw Data'!$B$8:$BE$51,'Occupancy Raw Data'!AV$3,FALSE))/100</f>
        <v>5.4673721340387997E-2</v>
      </c>
      <c r="E54" s="128">
        <f>(VLOOKUP($A53,'Occupancy Raw Data'!$B$8:$BE$51,'Occupancy Raw Data'!AW$3,FALSE))/100</f>
        <v>8.0057388809182187E-2</v>
      </c>
      <c r="F54" s="128">
        <f>(VLOOKUP($A53,'Occupancy Raw Data'!$B$8:$BE$51,'Occupancy Raw Data'!AX$3,FALSE))/100</f>
        <v>0.102103017372752</v>
      </c>
      <c r="G54" s="128">
        <f>(VLOOKUP($A53,'Occupancy Raw Data'!$B$8:$BE$51,'Occupancy Raw Data'!AY$3,FALSE))/100</f>
        <v>9.3612123537310493E-2</v>
      </c>
      <c r="H54" s="129">
        <f>(VLOOKUP($A53,'Occupancy Raw Data'!$B$8:$BE$51,'Occupancy Raw Data'!BA$3,FALSE))/100</f>
        <v>0.103081232492997</v>
      </c>
      <c r="I54" s="129">
        <f>(VLOOKUP($A53,'Occupancy Raw Data'!$B$8:$BE$51,'Occupancy Raw Data'!BB$3,FALSE))/100</f>
        <v>0.11949685534591101</v>
      </c>
      <c r="J54" s="128">
        <f>(VLOOKUP($A53,'Occupancy Raw Data'!$B$8:$BE$51,'Occupancy Raw Data'!BC$3,FALSE))/100</f>
        <v>0.11101461861340199</v>
      </c>
      <c r="K54" s="130">
        <f>(VLOOKUP($A53,'Occupancy Raw Data'!$B$8:$BE$51,'Occupancy Raw Data'!BE$3,FALSE))/100</f>
        <v>9.8944474010998693E-2</v>
      </c>
      <c r="M54" s="127">
        <f>(VLOOKUP($A53,'ADR Raw Data'!$B$6:$BE$49,'ADR Raw Data'!AT$1,FALSE))/100</f>
        <v>5.3060947007117096E-2</v>
      </c>
      <c r="N54" s="128">
        <f>(VLOOKUP($A53,'ADR Raw Data'!$B$6:$BE$49,'ADR Raw Data'!AU$1,FALSE))/100</f>
        <v>2.0931662414668501E-2</v>
      </c>
      <c r="O54" s="128">
        <f>(VLOOKUP($A53,'ADR Raw Data'!$B$6:$BE$49,'ADR Raw Data'!AV$1,FALSE))/100</f>
        <v>2.9793906800341901E-3</v>
      </c>
      <c r="P54" s="128">
        <f>(VLOOKUP($A53,'ADR Raw Data'!$B$6:$BE$49,'ADR Raw Data'!AW$1,FALSE))/100</f>
        <v>3.1158870925825602E-2</v>
      </c>
      <c r="Q54" s="128">
        <f>(VLOOKUP($A53,'ADR Raw Data'!$B$6:$BE$49,'ADR Raw Data'!AX$1,FALSE))/100</f>
        <v>-8.3113838643551503E-3</v>
      </c>
      <c r="R54" s="128">
        <f>(VLOOKUP($A53,'ADR Raw Data'!$B$6:$BE$49,'ADR Raw Data'!AY$1,FALSE))/100</f>
        <v>1.69230629011967E-2</v>
      </c>
      <c r="S54" s="129">
        <f>(VLOOKUP($A53,'ADR Raw Data'!$B$6:$BE$49,'ADR Raw Data'!BA$1,FALSE))/100</f>
        <v>3.72358161318634E-2</v>
      </c>
      <c r="T54" s="129">
        <f>(VLOOKUP($A53,'ADR Raw Data'!$B$6:$BE$49,'ADR Raw Data'!BB$1,FALSE))/100</f>
        <v>2.5763384812612401E-2</v>
      </c>
      <c r="U54" s="128">
        <f>(VLOOKUP($A53,'ADR Raw Data'!$B$6:$BE$49,'ADR Raw Data'!BC$1,FALSE))/100</f>
        <v>3.1617346794566702E-2</v>
      </c>
      <c r="V54" s="130">
        <f>(VLOOKUP($A53,'ADR Raw Data'!$B$6:$BE$49,'ADR Raw Data'!BE$1,FALSE))/100</f>
        <v>2.2196763502737502E-2</v>
      </c>
      <c r="X54" s="127">
        <f>(VLOOKUP($A53,'RevPAR Raw Data'!$B$6:$BE$49,'RevPAR Raw Data'!AT$1,FALSE))/100</f>
        <v>0.22922355895997998</v>
      </c>
      <c r="Y54" s="128">
        <f>(VLOOKUP($A53,'RevPAR Raw Data'!$B$6:$BE$49,'RevPAR Raw Data'!AU$1,FALSE))/100</f>
        <v>0.10762717079676599</v>
      </c>
      <c r="Z54" s="128">
        <f>(VLOOKUP($A53,'RevPAR Raw Data'!$B$6:$BE$49,'RevPAR Raw Data'!AV$1,FALSE))/100</f>
        <v>5.7816006396226499E-2</v>
      </c>
      <c r="AA54" s="128">
        <f>(VLOOKUP($A53,'RevPAR Raw Data'!$B$6:$BE$49,'RevPAR Raw Data'!AW$1,FALSE))/100</f>
        <v>0.113710757579571</v>
      </c>
      <c r="AB54" s="128">
        <f>(VLOOKUP($A53,'RevPAR Raw Data'!$B$6:$BE$49,'RevPAR Raw Data'!AX$1,FALSE))/100</f>
        <v>9.2943016137303103E-2</v>
      </c>
      <c r="AC54" s="128">
        <f>(VLOOKUP($A53,'RevPAR Raw Data'!$B$6:$BE$49,'RevPAR Raw Data'!AY$1,FALSE))/100</f>
        <v>0.11211939029344301</v>
      </c>
      <c r="AD54" s="129">
        <f>(VLOOKUP($A53,'RevPAR Raw Data'!$B$6:$BE$49,'RevPAR Raw Data'!BA$1,FALSE))/100</f>
        <v>0.14415536244461499</v>
      </c>
      <c r="AE54" s="129">
        <f>(VLOOKUP($A53,'RevPAR Raw Data'!$B$6:$BE$49,'RevPAR Raw Data'!BB$1,FALSE))/100</f>
        <v>0.148338883626698</v>
      </c>
      <c r="AF54" s="128">
        <f>(VLOOKUP($A53,'RevPAR Raw Data'!$B$6:$BE$49,'RevPAR Raw Data'!BC$1,FALSE))/100</f>
        <v>0.14614195310393599</v>
      </c>
      <c r="AG54" s="130">
        <f>(VLOOKUP($A53,'RevPAR Raw Data'!$B$6:$BE$49,'RevPAR Raw Data'!BE$1,FALSE))/100</f>
        <v>0.12333748460326101</v>
      </c>
    </row>
    <row r="55" spans="1:33" x14ac:dyDescent="0.25">
      <c r="A55" s="177"/>
      <c r="B55" s="155"/>
      <c r="C55" s="156"/>
      <c r="D55" s="156"/>
      <c r="E55" s="156"/>
      <c r="F55" s="156"/>
      <c r="G55" s="157"/>
      <c r="H55" s="137"/>
      <c r="I55" s="137"/>
      <c r="J55" s="157"/>
      <c r="K55" s="158"/>
      <c r="M55" s="159"/>
      <c r="N55" s="160"/>
      <c r="O55" s="160"/>
      <c r="P55" s="160"/>
      <c r="Q55" s="160"/>
      <c r="R55" s="161"/>
      <c r="S55" s="160"/>
      <c r="T55" s="160"/>
      <c r="U55" s="161"/>
      <c r="V55" s="162"/>
      <c r="X55" s="159"/>
      <c r="Y55" s="160"/>
      <c r="Z55" s="160"/>
      <c r="AA55" s="160"/>
      <c r="AB55" s="160"/>
      <c r="AC55" s="161"/>
      <c r="AD55" s="160"/>
      <c r="AE55" s="160"/>
      <c r="AF55" s="161"/>
      <c r="AG55" s="162"/>
    </row>
    <row r="56" spans="1:33" x14ac:dyDescent="0.25">
      <c r="A56" s="154" t="s">
        <v>33</v>
      </c>
      <c r="B56" s="155">
        <f>(VLOOKUP($A56,'Occupancy Raw Data'!$B$8:$BE$45,'Occupancy Raw Data'!AG$3,FALSE))/100</f>
        <v>0.45512645249487299</v>
      </c>
      <c r="C56" s="156">
        <f>(VLOOKUP($A56,'Occupancy Raw Data'!$B$8:$BE$45,'Occupancy Raw Data'!AH$3,FALSE))/100</f>
        <v>0.51801093643198892</v>
      </c>
      <c r="D56" s="156">
        <f>(VLOOKUP($A56,'Occupancy Raw Data'!$B$8:$BE$45,'Occupancy Raw Data'!AI$3,FALSE))/100</f>
        <v>0.60792891319207099</v>
      </c>
      <c r="E56" s="156">
        <f>(VLOOKUP($A56,'Occupancy Raw Data'!$B$8:$BE$45,'Occupancy Raw Data'!AJ$3,FALSE))/100</f>
        <v>0.69562542720437404</v>
      </c>
      <c r="F56" s="156">
        <f>(VLOOKUP($A56,'Occupancy Raw Data'!$B$8:$BE$45,'Occupancy Raw Data'!AK$3,FALSE))/100</f>
        <v>0.6938824333561171</v>
      </c>
      <c r="G56" s="156">
        <f>(VLOOKUP($A56,'Occupancy Raw Data'!$B$8:$BE$45,'Occupancy Raw Data'!AL$3,FALSE))/100</f>
        <v>0.59411483253588504</v>
      </c>
      <c r="H56" s="137">
        <f>(VLOOKUP($A56,'Occupancy Raw Data'!$B$8:$BE$45,'Occupancy Raw Data'!AN$3,FALSE))/100</f>
        <v>0.71438824333561102</v>
      </c>
      <c r="I56" s="137">
        <f>(VLOOKUP($A56,'Occupancy Raw Data'!$B$8:$BE$45,'Occupancy Raw Data'!AO$3,FALSE))/100</f>
        <v>0.67276144907723801</v>
      </c>
      <c r="J56" s="156">
        <f>(VLOOKUP($A56,'Occupancy Raw Data'!$B$8:$BE$45,'Occupancy Raw Data'!AP$3,FALSE))/100</f>
        <v>0.69357484620642496</v>
      </c>
      <c r="K56" s="179">
        <f>(VLOOKUP($A56,'Occupancy Raw Data'!$B$8:$BE$45,'Occupancy Raw Data'!AR$3,FALSE))/100</f>
        <v>0.62253197929889603</v>
      </c>
      <c r="M56" s="159">
        <f>VLOOKUP($A56,'ADR Raw Data'!$B$6:$BE$43,'ADR Raw Data'!AG$1,FALSE)</f>
        <v>122.433809416535</v>
      </c>
      <c r="N56" s="160">
        <f>VLOOKUP($A56,'ADR Raw Data'!$B$6:$BE$43,'ADR Raw Data'!AH$1,FALSE)</f>
        <v>113.517678960216</v>
      </c>
      <c r="O56" s="160">
        <f>VLOOKUP($A56,'ADR Raw Data'!$B$6:$BE$43,'ADR Raw Data'!AI$1,FALSE)</f>
        <v>119.83899763885699</v>
      </c>
      <c r="P56" s="160">
        <f>VLOOKUP($A56,'ADR Raw Data'!$B$6:$BE$43,'ADR Raw Data'!AJ$1,FALSE)</f>
        <v>145.82570551242901</v>
      </c>
      <c r="Q56" s="160">
        <f>VLOOKUP($A56,'ADR Raw Data'!$B$6:$BE$43,'ADR Raw Data'!AK$1,FALSE)</f>
        <v>149.46690636851599</v>
      </c>
      <c r="R56" s="161">
        <f>VLOOKUP($A56,'ADR Raw Data'!$B$6:$BE$43,'ADR Raw Data'!AL$1,FALSE)</f>
        <v>132.14024091395399</v>
      </c>
      <c r="S56" s="160">
        <f>VLOOKUP($A56,'ADR Raw Data'!$B$6:$BE$43,'ADR Raw Data'!AN$1,FALSE)</f>
        <v>173.63086494761501</v>
      </c>
      <c r="T56" s="160">
        <f>VLOOKUP($A56,'ADR Raw Data'!$B$6:$BE$43,'ADR Raw Data'!AO$1,FALSE)</f>
        <v>162.61625501651</v>
      </c>
      <c r="U56" s="161">
        <f>VLOOKUP($A56,'ADR Raw Data'!$B$6:$BE$43,'ADR Raw Data'!AP$1,FALSE)</f>
        <v>168.28882797871199</v>
      </c>
      <c r="V56" s="162">
        <f>VLOOKUP($A56,'ADR Raw Data'!$B$6:$BE$43,'ADR Raw Data'!AR$1,FALSE)</f>
        <v>143.64705114229</v>
      </c>
      <c r="X56" s="159">
        <f>VLOOKUP($A56,'RevPAR Raw Data'!$B$6:$BE$43,'RevPAR Raw Data'!AG$1,FALSE)</f>
        <v>55.722865345181098</v>
      </c>
      <c r="Y56" s="160">
        <f>VLOOKUP($A56,'RevPAR Raw Data'!$B$6:$BE$43,'RevPAR Raw Data'!AH$1,FALSE)</f>
        <v>58.803399179767602</v>
      </c>
      <c r="Z56" s="160">
        <f>VLOOKUP($A56,'RevPAR Raw Data'!$B$6:$BE$43,'RevPAR Raw Data'!AI$1,FALSE)</f>
        <v>72.853591592617903</v>
      </c>
      <c r="AA56" s="160">
        <f>VLOOKUP($A56,'RevPAR Raw Data'!$B$6:$BE$43,'RevPAR Raw Data'!AJ$1,FALSE)</f>
        <v>101.44006869446299</v>
      </c>
      <c r="AB56" s="160">
        <f>VLOOKUP($A56,'RevPAR Raw Data'!$B$6:$BE$43,'RevPAR Raw Data'!AK$1,FALSE)</f>
        <v>103.712460697197</v>
      </c>
      <c r="AC56" s="161">
        <f>VLOOKUP($A56,'RevPAR Raw Data'!$B$6:$BE$43,'RevPAR Raw Data'!AL$1,FALSE)</f>
        <v>78.506477101845505</v>
      </c>
      <c r="AD56" s="160">
        <f>VLOOKUP($A56,'RevPAR Raw Data'!$B$6:$BE$43,'RevPAR Raw Data'!AN$1,FALSE)</f>
        <v>124.039848598769</v>
      </c>
      <c r="AE56" s="160">
        <f>VLOOKUP($A56,'RevPAR Raw Data'!$B$6:$BE$43,'RevPAR Raw Data'!AO$1,FALSE)</f>
        <v>109.40194736842101</v>
      </c>
      <c r="AF56" s="161">
        <f>VLOOKUP($A56,'RevPAR Raw Data'!$B$6:$BE$43,'RevPAR Raw Data'!AP$1,FALSE)</f>
        <v>116.72089798359499</v>
      </c>
      <c r="AG56" s="162">
        <f>VLOOKUP($A56,'RevPAR Raw Data'!$B$6:$BE$43,'RevPAR Raw Data'!AR$1,FALSE)</f>
        <v>89.4248830680597</v>
      </c>
    </row>
    <row r="57" spans="1:33" ht="15.5" thickBot="1" x14ac:dyDescent="0.3">
      <c r="A57" s="143" t="s">
        <v>14</v>
      </c>
      <c r="B57" s="127">
        <f>(VLOOKUP($A56,'Occupancy Raw Data'!$B$8:$BE$51,'Occupancy Raw Data'!AT$3,FALSE))/100</f>
        <v>-9.07250644092749E-3</v>
      </c>
      <c r="C57" s="128">
        <f>(VLOOKUP($A56,'Occupancy Raw Data'!$B$8:$BE$51,'Occupancy Raw Data'!AU$3,FALSE))/100</f>
        <v>-5.6712952119650606E-2</v>
      </c>
      <c r="D57" s="128">
        <f>(VLOOKUP($A56,'Occupancy Raw Data'!$B$8:$BE$51,'Occupancy Raw Data'!AV$3,FALSE))/100</f>
        <v>-3.39778215092819E-2</v>
      </c>
      <c r="E57" s="128">
        <f>(VLOOKUP($A56,'Occupancy Raw Data'!$B$8:$BE$51,'Occupancy Raw Data'!AW$3,FALSE))/100</f>
        <v>4.0495808712381398E-2</v>
      </c>
      <c r="F57" s="128">
        <f>(VLOOKUP($A56,'Occupancy Raw Data'!$B$8:$BE$51,'Occupancy Raw Data'!AX$3,FALSE))/100</f>
        <v>4.0278887315640693E-2</v>
      </c>
      <c r="G57" s="128">
        <f>(VLOOKUP($A56,'Occupancy Raw Data'!$B$8:$BE$51,'Occupancy Raw Data'!AY$3,FALSE))/100</f>
        <v>-9.2609529647903299E-4</v>
      </c>
      <c r="H57" s="129">
        <f>(VLOOKUP($A56,'Occupancy Raw Data'!$B$8:$BE$51,'Occupancy Raw Data'!BA$3,FALSE))/100</f>
        <v>7.23123639944067E-2</v>
      </c>
      <c r="I57" s="129">
        <f>(VLOOKUP($A56,'Occupancy Raw Data'!$B$8:$BE$51,'Occupancy Raw Data'!BB$3,FALSE))/100</f>
        <v>2.36151570895793E-2</v>
      </c>
      <c r="J57" s="128">
        <f>(VLOOKUP($A56,'Occupancy Raw Data'!$B$8:$BE$51,'Occupancy Raw Data'!BC$3,FALSE))/100</f>
        <v>4.8128829287865195E-2</v>
      </c>
      <c r="K57" s="130">
        <f>(VLOOKUP($A56,'Occupancy Raw Data'!$B$8:$BE$51,'Occupancy Raw Data'!BE$3,FALSE))/100</f>
        <v>1.41833332406798E-2</v>
      </c>
      <c r="M57" s="127">
        <f>(VLOOKUP($A56,'ADR Raw Data'!$B$6:$BE$49,'ADR Raw Data'!AT$1,FALSE))/100</f>
        <v>5.1010295150555197E-2</v>
      </c>
      <c r="N57" s="128">
        <f>(VLOOKUP($A56,'ADR Raw Data'!$B$6:$BE$49,'ADR Raw Data'!AU$1,FALSE))/100</f>
        <v>-2.31246979801349E-2</v>
      </c>
      <c r="O57" s="128">
        <f>(VLOOKUP($A56,'ADR Raw Data'!$B$6:$BE$49,'ADR Raw Data'!AV$1,FALSE))/100</f>
        <v>-7.4071521906226602E-3</v>
      </c>
      <c r="P57" s="128">
        <f>(VLOOKUP($A56,'ADR Raw Data'!$B$6:$BE$49,'ADR Raw Data'!AW$1,FALSE))/100</f>
        <v>0.13538035776862301</v>
      </c>
      <c r="Q57" s="128">
        <f>(VLOOKUP($A56,'ADR Raw Data'!$B$6:$BE$49,'ADR Raw Data'!AX$1,FALSE))/100</f>
        <v>6.00095902133186E-2</v>
      </c>
      <c r="R57" s="128">
        <f>(VLOOKUP($A56,'ADR Raw Data'!$B$6:$BE$49,'ADR Raw Data'!AY$1,FALSE))/100</f>
        <v>5.2728187339069102E-2</v>
      </c>
      <c r="S57" s="129">
        <f>(VLOOKUP($A56,'ADR Raw Data'!$B$6:$BE$49,'ADR Raw Data'!BA$1,FALSE))/100</f>
        <v>0.12031178614744401</v>
      </c>
      <c r="T57" s="129">
        <f>(VLOOKUP($A56,'ADR Raw Data'!$B$6:$BE$49,'ADR Raw Data'!BB$1,FALSE))/100</f>
        <v>8.3463959139348287E-2</v>
      </c>
      <c r="U57" s="128">
        <f>(VLOOKUP($A56,'ADR Raw Data'!$B$6:$BE$49,'ADR Raw Data'!BC$1,FALSE))/100</f>
        <v>0.10314696262560701</v>
      </c>
      <c r="V57" s="130">
        <f>(VLOOKUP($A56,'ADR Raw Data'!$B$6:$BE$49,'ADR Raw Data'!BE$1,FALSE))/100</f>
        <v>7.3212264893698309E-2</v>
      </c>
      <c r="X57" s="127">
        <f>(VLOOKUP($A56,'RevPAR Raw Data'!$B$6:$BE$49,'RevPAR Raw Data'!AT$1,FALSE))/100</f>
        <v>4.1474997478320702E-2</v>
      </c>
      <c r="Y57" s="128">
        <f>(VLOOKUP($A56,'RevPAR Raw Data'!$B$6:$BE$49,'RevPAR Raw Data'!AU$1,FALSE))/100</f>
        <v>-7.8526180210456806E-2</v>
      </c>
      <c r="Z57" s="128">
        <f>(VLOOKUP($A56,'RevPAR Raw Data'!$B$6:$BE$49,'RevPAR Raw Data'!AV$1,FALSE))/100</f>
        <v>-4.1133294804879504E-2</v>
      </c>
      <c r="AA57" s="128">
        <f>(VLOOKUP($A56,'RevPAR Raw Data'!$B$6:$BE$49,'RevPAR Raw Data'!AW$1,FALSE))/100</f>
        <v>0.18135850355261598</v>
      </c>
      <c r="AB57" s="128">
        <f>(VLOOKUP($A56,'RevPAR Raw Data'!$B$6:$BE$49,'RevPAR Raw Data'!AX$1,FALSE))/100</f>
        <v>0.102705597051019</v>
      </c>
      <c r="AC57" s="128">
        <f>(VLOOKUP($A56,'RevPAR Raw Data'!$B$6:$BE$49,'RevPAR Raw Data'!AY$1,FALSE))/100</f>
        <v>5.1753260716303401E-2</v>
      </c>
      <c r="AD57" s="129">
        <f>(VLOOKUP($A56,'RevPAR Raw Data'!$B$6:$BE$49,'RevPAR Raw Data'!BA$1,FALSE))/100</f>
        <v>0.20132417981456199</v>
      </c>
      <c r="AE57" s="129">
        <f>(VLOOKUP($A56,'RevPAR Raw Data'!$B$6:$BE$49,'RevPAR Raw Data'!BB$1,FALSE))/100</f>
        <v>0.10905013073532099</v>
      </c>
      <c r="AF57" s="128">
        <f>(VLOOKUP($A56,'RevPAR Raw Data'!$B$6:$BE$49,'RevPAR Raw Data'!BC$1,FALSE))/100</f>
        <v>0.15624013446924201</v>
      </c>
      <c r="AG57" s="130">
        <f>(VLOOKUP($A56,'RevPAR Raw Data'!$B$6:$BE$49,'RevPAR Raw Data'!BE$1,FALSE))/100</f>
        <v>8.8433992084670496E-2</v>
      </c>
    </row>
    <row r="58" spans="1:33" x14ac:dyDescent="0.25">
      <c r="A58" s="192"/>
      <c r="B58" s="168"/>
      <c r="C58" s="169"/>
      <c r="D58" s="169"/>
      <c r="E58" s="169"/>
      <c r="F58" s="169"/>
      <c r="G58" s="170"/>
      <c r="H58" s="169"/>
      <c r="I58" s="169"/>
      <c r="J58" s="170"/>
      <c r="K58" s="171"/>
      <c r="M58" s="168"/>
      <c r="N58" s="169"/>
      <c r="O58" s="169"/>
      <c r="P58" s="169"/>
      <c r="Q58" s="169"/>
      <c r="R58" s="170"/>
      <c r="S58" s="169"/>
      <c r="T58" s="169"/>
      <c r="U58" s="170"/>
      <c r="V58" s="171"/>
      <c r="X58" s="168"/>
      <c r="Y58" s="169"/>
      <c r="Z58" s="169"/>
      <c r="AA58" s="169"/>
      <c r="AB58" s="169"/>
      <c r="AC58" s="170"/>
      <c r="AD58" s="169"/>
      <c r="AE58" s="169"/>
      <c r="AF58" s="170"/>
      <c r="AG58" s="171"/>
    </row>
    <row r="59" spans="1:33" x14ac:dyDescent="0.25">
      <c r="A59" s="172" t="s">
        <v>34</v>
      </c>
      <c r="B59" s="155">
        <f>(VLOOKUP($A59,'Occupancy Raw Data'!$B$8:$BE$45,'Occupancy Raw Data'!AG$3,FALSE))/100</f>
        <v>0.62048456606285596</v>
      </c>
      <c r="C59" s="156">
        <f>(VLOOKUP($A59,'Occupancy Raw Data'!$B$8:$BE$45,'Occupancy Raw Data'!AH$3,FALSE))/100</f>
        <v>0.715304299078518</v>
      </c>
      <c r="D59" s="156">
        <f>(VLOOKUP($A59,'Occupancy Raw Data'!$B$8:$BE$45,'Occupancy Raw Data'!AI$3,FALSE))/100</f>
        <v>0.80383702393048495</v>
      </c>
      <c r="E59" s="156">
        <f>(VLOOKUP($A59,'Occupancy Raw Data'!$B$8:$BE$45,'Occupancy Raw Data'!AJ$3,FALSE))/100</f>
        <v>0.80042526540765901</v>
      </c>
      <c r="F59" s="156">
        <f>(VLOOKUP($A59,'Occupancy Raw Data'!$B$8:$BE$45,'Occupancy Raw Data'!AK$3,FALSE))/100</f>
        <v>0.73066378192775305</v>
      </c>
      <c r="G59" s="157">
        <f>(VLOOKUP($A59,'Occupancy Raw Data'!$B$8:$BE$45,'Occupancy Raw Data'!AL$3,FALSE))/100</f>
        <v>0.734142987281454</v>
      </c>
      <c r="H59" s="137">
        <f>(VLOOKUP($A59,'Occupancy Raw Data'!$B$8:$BE$45,'Occupancy Raw Data'!AN$3,FALSE))/100</f>
        <v>0.74909559931326797</v>
      </c>
      <c r="I59" s="137">
        <f>(VLOOKUP($A59,'Occupancy Raw Data'!$B$8:$BE$45,'Occupancy Raw Data'!AO$3,FALSE))/100</f>
        <v>0.79318349041729408</v>
      </c>
      <c r="J59" s="157">
        <f>(VLOOKUP($A59,'Occupancy Raw Data'!$B$8:$BE$45,'Occupancy Raw Data'!AP$3,FALSE))/100</f>
        <v>0.77113954486528102</v>
      </c>
      <c r="K59" s="158">
        <f>(VLOOKUP($A59,'Occupancy Raw Data'!$B$8:$BE$45,'Occupancy Raw Data'!AR$3,FALSE))/100</f>
        <v>0.74471343230540499</v>
      </c>
      <c r="M59" s="159">
        <f>VLOOKUP($A59,'ADR Raw Data'!$B$6:$BE$43,'ADR Raw Data'!AG$1,FALSE)</f>
        <v>183.79471512062901</v>
      </c>
      <c r="N59" s="160">
        <f>VLOOKUP($A59,'ADR Raw Data'!$B$6:$BE$43,'ADR Raw Data'!AH$1,FALSE)</f>
        <v>222.044276009649</v>
      </c>
      <c r="O59" s="160">
        <f>VLOOKUP($A59,'ADR Raw Data'!$B$6:$BE$43,'ADR Raw Data'!AI$1,FALSE)</f>
        <v>239.16143411327801</v>
      </c>
      <c r="P59" s="160">
        <f>VLOOKUP($A59,'ADR Raw Data'!$B$6:$BE$43,'ADR Raw Data'!AJ$1,FALSE)</f>
        <v>222.30641449555199</v>
      </c>
      <c r="Q59" s="160">
        <f>VLOOKUP($A59,'ADR Raw Data'!$B$6:$BE$43,'ADR Raw Data'!AK$1,FALSE)</f>
        <v>196.657655052118</v>
      </c>
      <c r="R59" s="161">
        <f>VLOOKUP($A59,'ADR Raw Data'!$B$6:$BE$43,'ADR Raw Data'!AL$1,FALSE)</f>
        <v>214.33103227792401</v>
      </c>
      <c r="S59" s="160">
        <f>VLOOKUP($A59,'ADR Raw Data'!$B$6:$BE$43,'ADR Raw Data'!AN$1,FALSE)</f>
        <v>178.76113076219201</v>
      </c>
      <c r="T59" s="160">
        <f>VLOOKUP($A59,'ADR Raw Data'!$B$6:$BE$43,'ADR Raw Data'!AO$1,FALSE)</f>
        <v>183.306922768986</v>
      </c>
      <c r="U59" s="161">
        <f>VLOOKUP($A59,'ADR Raw Data'!$B$6:$BE$43,'ADR Raw Data'!AP$1,FALSE)</f>
        <v>181.09900021440001</v>
      </c>
      <c r="V59" s="162">
        <f>VLOOKUP($A59,'ADR Raw Data'!$B$6:$BE$43,'ADR Raw Data'!AR$1,FALSE)</f>
        <v>204.499241198969</v>
      </c>
      <c r="X59" s="159">
        <f>VLOOKUP($A59,'RevPAR Raw Data'!$B$6:$BE$43,'RevPAR Raw Data'!AG$1,FALSE)</f>
        <v>114.04178405626899</v>
      </c>
      <c r="Y59" s="160">
        <f>VLOOKUP($A59,'RevPAR Raw Data'!$B$6:$BE$43,'RevPAR Raw Data'!AH$1,FALSE)</f>
        <v>158.829225215479</v>
      </c>
      <c r="Z59" s="160">
        <f>VLOOKUP($A59,'RevPAR Raw Data'!$B$6:$BE$43,'RevPAR Raw Data'!AI$1,FALSE)</f>
        <v>192.24681543656399</v>
      </c>
      <c r="AA59" s="160">
        <f>VLOOKUP($A59,'RevPAR Raw Data'!$B$6:$BE$43,'RevPAR Raw Data'!AJ$1,FALSE)</f>
        <v>177.93967082442799</v>
      </c>
      <c r="AB59" s="160">
        <f>VLOOKUP($A59,'RevPAR Raw Data'!$B$6:$BE$43,'RevPAR Raw Data'!AK$1,FALSE)</f>
        <v>143.69062598542399</v>
      </c>
      <c r="AC59" s="161">
        <f>VLOOKUP($A59,'RevPAR Raw Data'!$B$6:$BE$43,'RevPAR Raw Data'!AL$1,FALSE)</f>
        <v>157.34962430363299</v>
      </c>
      <c r="AD59" s="160">
        <f>VLOOKUP($A59,'RevPAR Raw Data'!$B$6:$BE$43,'RevPAR Raw Data'!AN$1,FALSE)</f>
        <v>133.909176382222</v>
      </c>
      <c r="AE59" s="160">
        <f>VLOOKUP($A59,'RevPAR Raw Data'!$B$6:$BE$43,'RevPAR Raw Data'!AO$1,FALSE)</f>
        <v>145.396024819557</v>
      </c>
      <c r="AF59" s="161">
        <f>VLOOKUP($A59,'RevPAR Raw Data'!$B$6:$BE$43,'RevPAR Raw Data'!AP$1,FALSE)</f>
        <v>139.652600600889</v>
      </c>
      <c r="AG59" s="162">
        <f>VLOOKUP($A59,'RevPAR Raw Data'!$B$6:$BE$43,'RevPAR Raw Data'!AR$1,FALSE)</f>
        <v>152.293331817135</v>
      </c>
    </row>
    <row r="60" spans="1:33" x14ac:dyDescent="0.25">
      <c r="A60" s="139" t="s">
        <v>14</v>
      </c>
      <c r="B60" s="127">
        <f>(VLOOKUP($A59,'Occupancy Raw Data'!$B$8:$BE$51,'Occupancy Raw Data'!AT$3,FALSE))/100</f>
        <v>-4.7952860538237496E-2</v>
      </c>
      <c r="C60" s="128">
        <f>(VLOOKUP($A59,'Occupancy Raw Data'!$B$8:$BE$51,'Occupancy Raw Data'!AU$3,FALSE))/100</f>
        <v>-3.6705152205593297E-2</v>
      </c>
      <c r="D60" s="128">
        <f>(VLOOKUP($A59,'Occupancy Raw Data'!$B$8:$BE$51,'Occupancy Raw Data'!AV$3,FALSE))/100</f>
        <v>-3.4434211713294201E-2</v>
      </c>
      <c r="E60" s="128">
        <f>(VLOOKUP($A59,'Occupancy Raw Data'!$B$8:$BE$51,'Occupancy Raw Data'!AW$3,FALSE))/100</f>
        <v>-4.6051999908918902E-2</v>
      </c>
      <c r="F60" s="128">
        <f>(VLOOKUP($A59,'Occupancy Raw Data'!$B$8:$BE$51,'Occupancy Raw Data'!AX$3,FALSE))/100</f>
        <v>-1.8953804331959201E-2</v>
      </c>
      <c r="G60" s="128">
        <f>(VLOOKUP($A59,'Occupancy Raw Data'!$B$8:$BE$51,'Occupancy Raw Data'!AY$3,FALSE))/100</f>
        <v>-3.67213085566436E-2</v>
      </c>
      <c r="H60" s="129">
        <f>(VLOOKUP($A59,'Occupancy Raw Data'!$B$8:$BE$51,'Occupancy Raw Data'!BA$3,FALSE))/100</f>
        <v>-1.67043130335645E-3</v>
      </c>
      <c r="I60" s="129">
        <f>(VLOOKUP($A59,'Occupancy Raw Data'!$B$8:$BE$51,'Occupancy Raw Data'!BB$3,FALSE))/100</f>
        <v>-1.0008388548346101E-2</v>
      </c>
      <c r="J60" s="128">
        <f>(VLOOKUP($A59,'Occupancy Raw Data'!$B$8:$BE$51,'Occupancy Raw Data'!BC$3,FALSE))/100</f>
        <v>-5.9888015335438005E-3</v>
      </c>
      <c r="K60" s="130">
        <f>(VLOOKUP($A59,'Occupancy Raw Data'!$B$8:$BE$51,'Occupancy Raw Data'!BE$3,FALSE))/100</f>
        <v>-2.7830450628009297E-2</v>
      </c>
      <c r="M60" s="127">
        <f>(VLOOKUP($A59,'ADR Raw Data'!$B$6:$BE$49,'ADR Raw Data'!AT$1,FALSE))/100</f>
        <v>-5.4300703593876502E-2</v>
      </c>
      <c r="N60" s="128">
        <f>(VLOOKUP($A59,'ADR Raw Data'!$B$6:$BE$49,'ADR Raw Data'!AU$1,FALSE))/100</f>
        <v>-1.17234097574538E-2</v>
      </c>
      <c r="O60" s="128">
        <f>(VLOOKUP($A59,'ADR Raw Data'!$B$6:$BE$49,'ADR Raw Data'!AV$1,FALSE))/100</f>
        <v>1.9429585650302297E-2</v>
      </c>
      <c r="P60" s="128">
        <f>(VLOOKUP($A59,'ADR Raw Data'!$B$6:$BE$49,'ADR Raw Data'!AW$1,FALSE))/100</f>
        <v>-1.2411128675318099E-2</v>
      </c>
      <c r="Q60" s="128">
        <f>(VLOOKUP($A59,'ADR Raw Data'!$B$6:$BE$49,'ADR Raw Data'!AX$1,FALSE))/100</f>
        <v>-3.9074296465656903E-3</v>
      </c>
      <c r="R60" s="128">
        <f>(VLOOKUP($A59,'ADR Raw Data'!$B$6:$BE$49,'ADR Raw Data'!AY$1,FALSE))/100</f>
        <v>-9.6808083927811591E-3</v>
      </c>
      <c r="S60" s="129">
        <f>(VLOOKUP($A59,'ADR Raw Data'!$B$6:$BE$49,'ADR Raw Data'!BA$1,FALSE))/100</f>
        <v>-3.57501814942024E-2</v>
      </c>
      <c r="T60" s="129">
        <f>(VLOOKUP($A59,'ADR Raw Data'!$B$6:$BE$49,'ADR Raw Data'!BB$1,FALSE))/100</f>
        <v>-3.7016098615940497E-2</v>
      </c>
      <c r="U60" s="128">
        <f>(VLOOKUP($A59,'ADR Raw Data'!$B$6:$BE$49,'ADR Raw Data'!BC$1,FALSE))/100</f>
        <v>-3.6467873944974701E-2</v>
      </c>
      <c r="V60" s="130">
        <f>(VLOOKUP($A59,'ADR Raw Data'!$B$6:$BE$49,'ADR Raw Data'!BE$1,FALSE))/100</f>
        <v>-1.7702965554157499E-2</v>
      </c>
      <c r="X60" s="127">
        <f>(VLOOKUP($A59,'RevPAR Raw Data'!$B$6:$BE$49,'RevPAR Raw Data'!AT$1,FALSE))/100</f>
        <v>-9.9649690065548704E-2</v>
      </c>
      <c r="Y60" s="128">
        <f>(VLOOKUP($A59,'RevPAR Raw Data'!$B$6:$BE$49,'RevPAR Raw Data'!AU$1,FALSE))/100</f>
        <v>-4.7998252423531201E-2</v>
      </c>
      <c r="Z60" s="128">
        <f>(VLOOKUP($A59,'RevPAR Raw Data'!$B$6:$BE$49,'RevPAR Raw Data'!AV$1,FALSE))/100</f>
        <v>-1.5673668528776E-2</v>
      </c>
      <c r="AA60" s="128">
        <f>(VLOOKUP($A59,'RevPAR Raw Data'!$B$6:$BE$49,'RevPAR Raw Data'!AW$1,FALSE))/100</f>
        <v>-5.7891571287611701E-2</v>
      </c>
      <c r="AB60" s="128">
        <f>(VLOOKUP($A59,'RevPAR Raw Data'!$B$6:$BE$49,'RevPAR Raw Data'!AX$1,FALSE))/100</f>
        <v>-2.2787173321563003E-2</v>
      </c>
      <c r="AC60" s="128">
        <f>(VLOOKUP($A59,'RevPAR Raw Data'!$B$6:$BE$49,'RevPAR Raw Data'!AY$1,FALSE))/100</f>
        <v>-4.6046624997355699E-2</v>
      </c>
      <c r="AD60" s="129">
        <f>(VLOOKUP($A59,'RevPAR Raw Data'!$B$6:$BE$49,'RevPAR Raw Data'!BA$1,FALSE))/100</f>
        <v>-3.73608945752903E-2</v>
      </c>
      <c r="AE60" s="129">
        <f>(VLOOKUP($A59,'RevPAR Raw Data'!$B$6:$BE$49,'RevPAR Raw Data'!BB$1,FALSE))/100</f>
        <v>-4.6654015666794502E-2</v>
      </c>
      <c r="AF60" s="128">
        <f>(VLOOKUP($A59,'RevPAR Raw Data'!$B$6:$BE$49,'RevPAR Raw Data'!BC$1,FALSE))/100</f>
        <v>-4.2238276619111705E-2</v>
      </c>
      <c r="AG60" s="130">
        <f>(VLOOKUP($A59,'RevPAR Raw Data'!$B$6:$BE$49,'RevPAR Raw Data'!BE$1,FALSE))/100</f>
        <v>-4.5040734673342506E-2</v>
      </c>
    </row>
    <row r="61" spans="1:33" x14ac:dyDescent="0.25">
      <c r="A61" s="177"/>
      <c r="B61" s="155"/>
      <c r="C61" s="156"/>
      <c r="D61" s="156"/>
      <c r="E61" s="156"/>
      <c r="F61" s="156"/>
      <c r="G61" s="156"/>
      <c r="H61" s="137"/>
      <c r="I61" s="137"/>
      <c r="J61" s="156"/>
      <c r="K61" s="179"/>
      <c r="M61" s="159"/>
      <c r="N61" s="160"/>
      <c r="O61" s="160"/>
      <c r="P61" s="160"/>
      <c r="Q61" s="160"/>
      <c r="R61" s="161"/>
      <c r="S61" s="160"/>
      <c r="T61" s="160"/>
      <c r="U61" s="161"/>
      <c r="V61" s="162"/>
      <c r="X61" s="159"/>
      <c r="Y61" s="160"/>
      <c r="Z61" s="160"/>
      <c r="AA61" s="160"/>
      <c r="AB61" s="160"/>
      <c r="AC61" s="161"/>
      <c r="AD61" s="160"/>
      <c r="AE61" s="160"/>
      <c r="AF61" s="161"/>
      <c r="AG61" s="162"/>
    </row>
    <row r="62" spans="1:33" x14ac:dyDescent="0.25">
      <c r="A62" s="154" t="s">
        <v>35</v>
      </c>
      <c r="B62" s="155">
        <f>(VLOOKUP($A62,'Occupancy Raw Data'!$B$8:$BE$45,'Occupancy Raw Data'!AG$3,FALSE))/100</f>
        <v>0.649334178820545</v>
      </c>
      <c r="C62" s="156">
        <f>(VLOOKUP($A62,'Occupancy Raw Data'!$B$8:$BE$45,'Occupancy Raw Data'!AH$3,FALSE))/100</f>
        <v>0.76490171211160396</v>
      </c>
      <c r="D62" s="156">
        <f>(VLOOKUP($A62,'Occupancy Raw Data'!$B$8:$BE$45,'Occupancy Raw Data'!AI$3,FALSE))/100</f>
        <v>0.86221200591840996</v>
      </c>
      <c r="E62" s="156">
        <f>(VLOOKUP($A62,'Occupancy Raw Data'!$B$8:$BE$45,'Occupancy Raw Data'!AJ$3,FALSE))/100</f>
        <v>0.87219932361023</v>
      </c>
      <c r="F62" s="156">
        <f>(VLOOKUP($A62,'Occupancy Raw Data'!$B$8:$BE$45,'Occupancy Raw Data'!AK$3,FALSE))/100</f>
        <v>0.79483724371168807</v>
      </c>
      <c r="G62" s="157">
        <f>(VLOOKUP($A62,'Occupancy Raw Data'!$B$8:$BE$45,'Occupancy Raw Data'!AL$3,FALSE))/100</f>
        <v>0.78869689283449507</v>
      </c>
      <c r="H62" s="137">
        <f>(VLOOKUP($A62,'Occupancy Raw Data'!$B$8:$BE$45,'Occupancy Raw Data'!AN$3,FALSE))/100</f>
        <v>0.80083491862185496</v>
      </c>
      <c r="I62" s="137">
        <f>(VLOOKUP($A62,'Occupancy Raw Data'!$B$8:$BE$45,'Occupancy Raw Data'!AO$3,FALSE))/100</f>
        <v>0.79890615091946704</v>
      </c>
      <c r="J62" s="157">
        <f>(VLOOKUP($A62,'Occupancy Raw Data'!$B$8:$BE$45,'Occupancy Raw Data'!AP$3,FALSE))/100</f>
        <v>0.79987053477066095</v>
      </c>
      <c r="K62" s="158">
        <f>(VLOOKUP($A62,'Occupancy Raw Data'!$B$8:$BE$45,'Occupancy Raw Data'!AR$3,FALSE))/100</f>
        <v>0.79188936195911397</v>
      </c>
      <c r="M62" s="159">
        <f>VLOOKUP($A62,'ADR Raw Data'!$B$6:$BE$43,'ADR Raw Data'!AG$1,FALSE)</f>
        <v>190.42486857096301</v>
      </c>
      <c r="N62" s="160">
        <f>VLOOKUP($A62,'ADR Raw Data'!$B$6:$BE$43,'ADR Raw Data'!AH$1,FALSE)</f>
        <v>240.15873022452499</v>
      </c>
      <c r="O62" s="160">
        <f>VLOOKUP($A62,'ADR Raw Data'!$B$6:$BE$43,'ADR Raw Data'!AI$1,FALSE)</f>
        <v>261.49960653326298</v>
      </c>
      <c r="P62" s="160">
        <f>VLOOKUP($A62,'ADR Raw Data'!$B$6:$BE$43,'ADR Raw Data'!AJ$1,FALSE)</f>
        <v>250.60183666050699</v>
      </c>
      <c r="Q62" s="160">
        <f>VLOOKUP($A62,'ADR Raw Data'!$B$6:$BE$43,'ADR Raw Data'!AK$1,FALSE)</f>
        <v>217.746807831665</v>
      </c>
      <c r="R62" s="161">
        <f>VLOOKUP($A62,'ADR Raw Data'!$B$6:$BE$43,'ADR Raw Data'!AL$1,FALSE)</f>
        <v>234.42803776138501</v>
      </c>
      <c r="S62" s="160">
        <f>VLOOKUP($A62,'ADR Raw Data'!$B$6:$BE$43,'ADR Raw Data'!AN$1,FALSE)</f>
        <v>170.05806466512701</v>
      </c>
      <c r="T62" s="160">
        <f>VLOOKUP($A62,'ADR Raw Data'!$B$6:$BE$43,'ADR Raw Data'!AO$1,FALSE)</f>
        <v>166.88785362304401</v>
      </c>
      <c r="U62" s="161">
        <f>VLOOKUP($A62,'ADR Raw Data'!$B$6:$BE$43,'ADR Raw Data'!AP$1,FALSE)</f>
        <v>168.47487026607399</v>
      </c>
      <c r="V62" s="162">
        <f>VLOOKUP($A62,'ADR Raw Data'!$B$6:$BE$43,'ADR Raw Data'!AR$1,FALSE)</f>
        <v>215.394356005719</v>
      </c>
      <c r="X62" s="159">
        <f>VLOOKUP($A62,'RevPAR Raw Data'!$B$6:$BE$43,'RevPAR Raw Data'!AG$1,FALSE)</f>
        <v>123.64937566053599</v>
      </c>
      <c r="Y62" s="160">
        <f>VLOOKUP($A62,'RevPAR Raw Data'!$B$6:$BE$43,'RevPAR Raw Data'!AH$1,FALSE)</f>
        <v>183.697823927288</v>
      </c>
      <c r="Z62" s="160">
        <f>VLOOKUP($A62,'RevPAR Raw Data'!$B$6:$BE$43,'RevPAR Raw Data'!AI$1,FALSE)</f>
        <v>225.46810029592001</v>
      </c>
      <c r="AA62" s="160">
        <f>VLOOKUP($A62,'RevPAR Raw Data'!$B$6:$BE$43,'RevPAR Raw Data'!AJ$1,FALSE)</f>
        <v>218.57475243077499</v>
      </c>
      <c r="AB62" s="160">
        <f>VLOOKUP($A62,'RevPAR Raw Data'!$B$6:$BE$43,'RevPAR Raw Data'!AK$1,FALSE)</f>
        <v>173.07327256393901</v>
      </c>
      <c r="AC62" s="161">
        <f>VLOOKUP($A62,'RevPAR Raw Data'!$B$6:$BE$43,'RevPAR Raw Data'!AL$1,FALSE)</f>
        <v>184.89266497569201</v>
      </c>
      <c r="AD62" s="160">
        <f>VLOOKUP($A62,'RevPAR Raw Data'!$B$6:$BE$43,'RevPAR Raw Data'!AN$1,FALSE)</f>
        <v>136.18843637708699</v>
      </c>
      <c r="AE62" s="160">
        <f>VLOOKUP($A62,'RevPAR Raw Data'!$B$6:$BE$43,'RevPAR Raw Data'!AO$1,FALSE)</f>
        <v>133.32773277319799</v>
      </c>
      <c r="AF62" s="161">
        <f>VLOOKUP($A62,'RevPAR Raw Data'!$B$6:$BE$43,'RevPAR Raw Data'!AP$1,FALSE)</f>
        <v>134.75808457514199</v>
      </c>
      <c r="AG62" s="162">
        <f>VLOOKUP($A62,'RevPAR Raw Data'!$B$6:$BE$43,'RevPAR Raw Data'!AR$1,FALSE)</f>
        <v>170.56849914696301</v>
      </c>
    </row>
    <row r="63" spans="1:33" x14ac:dyDescent="0.25">
      <c r="A63" s="139" t="s">
        <v>14</v>
      </c>
      <c r="B63" s="127">
        <f>(VLOOKUP($A62,'Occupancy Raw Data'!$B$8:$BE$51,'Occupancy Raw Data'!AT$3,FALSE))/100</f>
        <v>-8.8571276487131895E-2</v>
      </c>
      <c r="C63" s="128">
        <f>(VLOOKUP($A62,'Occupancy Raw Data'!$B$8:$BE$51,'Occupancy Raw Data'!AU$3,FALSE))/100</f>
        <v>-6.6541029519039605E-2</v>
      </c>
      <c r="D63" s="128">
        <f>(VLOOKUP($A62,'Occupancy Raw Data'!$B$8:$BE$51,'Occupancy Raw Data'!AV$3,FALSE))/100</f>
        <v>-3.26134038847452E-2</v>
      </c>
      <c r="E63" s="128">
        <f>(VLOOKUP($A62,'Occupancy Raw Data'!$B$8:$BE$51,'Occupancy Raw Data'!AW$3,FALSE))/100</f>
        <v>-3.2802741305967095E-2</v>
      </c>
      <c r="F63" s="128">
        <f>(VLOOKUP($A62,'Occupancy Raw Data'!$B$8:$BE$51,'Occupancy Raw Data'!AX$3,FALSE))/100</f>
        <v>-1.57852033012248E-2</v>
      </c>
      <c r="G63" s="128">
        <f>(VLOOKUP($A62,'Occupancy Raw Data'!$B$8:$BE$51,'Occupancy Raw Data'!AY$3,FALSE))/100</f>
        <v>-4.5740573922901602E-2</v>
      </c>
      <c r="H63" s="129">
        <f>(VLOOKUP($A62,'Occupancy Raw Data'!$B$8:$BE$51,'Occupancy Raw Data'!BA$3,FALSE))/100</f>
        <v>2.9770143840464801E-2</v>
      </c>
      <c r="I63" s="129">
        <f>(VLOOKUP($A62,'Occupancy Raw Data'!$B$8:$BE$51,'Occupancy Raw Data'!BB$3,FALSE))/100</f>
        <v>1.2510296885150301E-2</v>
      </c>
      <c r="J63" s="128">
        <f>(VLOOKUP($A62,'Occupancy Raw Data'!$B$8:$BE$51,'Occupancy Raw Data'!BC$3,FALSE))/100</f>
        <v>2.1077690864237501E-2</v>
      </c>
      <c r="K63" s="130">
        <f>(VLOOKUP($A62,'Occupancy Raw Data'!$B$8:$BE$51,'Occupancy Raw Data'!BE$3,FALSE))/100</f>
        <v>-2.7372220773252399E-2</v>
      </c>
      <c r="M63" s="127">
        <f>(VLOOKUP($A62,'ADR Raw Data'!$B$6:$BE$49,'ADR Raw Data'!AT$1,FALSE))/100</f>
        <v>-7.7306780772493297E-2</v>
      </c>
      <c r="N63" s="128">
        <f>(VLOOKUP($A62,'ADR Raw Data'!$B$6:$BE$49,'ADR Raw Data'!AU$1,FALSE))/100</f>
        <v>-3.85485322134419E-2</v>
      </c>
      <c r="O63" s="128">
        <f>(VLOOKUP($A62,'ADR Raw Data'!$B$6:$BE$49,'ADR Raw Data'!AV$1,FALSE))/100</f>
        <v>1.6371128862191199E-4</v>
      </c>
      <c r="P63" s="128">
        <f>(VLOOKUP($A62,'ADR Raw Data'!$B$6:$BE$49,'ADR Raw Data'!AW$1,FALSE))/100</f>
        <v>-4.0460780263560699E-3</v>
      </c>
      <c r="Q63" s="128">
        <f>(VLOOKUP($A62,'ADR Raw Data'!$B$6:$BE$49,'ADR Raw Data'!AX$1,FALSE))/100</f>
        <v>-2.2915143998759099E-2</v>
      </c>
      <c r="R63" s="128">
        <f>(VLOOKUP($A62,'ADR Raw Data'!$B$6:$BE$49,'ADR Raw Data'!AY$1,FALSE))/100</f>
        <v>-2.3042316028930497E-2</v>
      </c>
      <c r="S63" s="129">
        <f>(VLOOKUP($A62,'ADR Raw Data'!$B$6:$BE$49,'ADR Raw Data'!BA$1,FALSE))/100</f>
        <v>-8.1892009409446007E-2</v>
      </c>
      <c r="T63" s="129">
        <f>(VLOOKUP($A62,'ADR Raw Data'!$B$6:$BE$49,'ADR Raw Data'!BB$1,FALSE))/100</f>
        <v>-9.3607239133749603E-2</v>
      </c>
      <c r="U63" s="128">
        <f>(VLOOKUP($A62,'ADR Raw Data'!$B$6:$BE$49,'ADR Raw Data'!BC$1,FALSE))/100</f>
        <v>-8.7702024548837298E-2</v>
      </c>
      <c r="V63" s="130">
        <f>(VLOOKUP($A62,'ADR Raw Data'!$B$6:$BE$49,'ADR Raw Data'!BE$1,FALSE))/100</f>
        <v>-4.1665209080922895E-2</v>
      </c>
      <c r="X63" s="127">
        <f>(VLOOKUP($A62,'RevPAR Raw Data'!$B$6:$BE$49,'RevPAR Raw Data'!AT$1,FALSE))/100</f>
        <v>-0.159030897005494</v>
      </c>
      <c r="Y63" s="128">
        <f>(VLOOKUP($A62,'RevPAR Raw Data'!$B$6:$BE$49,'RevPAR Raw Data'!AU$1,FALSE))/100</f>
        <v>-0.10252450271255099</v>
      </c>
      <c r="Z63" s="128">
        <f>(VLOOKUP($A62,'RevPAR Raw Data'!$B$6:$BE$49,'RevPAR Raw Data'!AV$1,FALSE))/100</f>
        <v>-3.24550317784996E-2</v>
      </c>
      <c r="AA63" s="128">
        <f>(VLOOKUP($A62,'RevPAR Raw Data'!$B$6:$BE$49,'RevPAR Raw Data'!AW$1,FALSE))/100</f>
        <v>-3.6716096881520902E-2</v>
      </c>
      <c r="AB63" s="128">
        <f>(VLOOKUP($A62,'RevPAR Raw Data'!$B$6:$BE$49,'RevPAR Raw Data'!AX$1,FALSE))/100</f>
        <v>-3.8338627093286601E-2</v>
      </c>
      <c r="AC63" s="128">
        <f>(VLOOKUP($A62,'RevPAR Raw Data'!$B$6:$BE$49,'RevPAR Raw Data'!AY$1,FALSE))/100</f>
        <v>-6.7728921192155997E-2</v>
      </c>
      <c r="AD63" s="129">
        <f>(VLOOKUP($A62,'RevPAR Raw Data'!$B$6:$BE$49,'RevPAR Raw Data'!BA$1,FALSE))/100</f>
        <v>-5.4559802468485102E-2</v>
      </c>
      <c r="AE63" s="129">
        <f>(VLOOKUP($A62,'RevPAR Raw Data'!$B$6:$BE$49,'RevPAR Raw Data'!BB$1,FALSE))/100</f>
        <v>-8.22679966007617E-2</v>
      </c>
      <c r="AF63" s="128">
        <f>(VLOOKUP($A62,'RevPAR Raw Data'!$B$6:$BE$49,'RevPAR Raw Data'!BC$1,FALSE))/100</f>
        <v>-6.8472889846207904E-2</v>
      </c>
      <c r="AG63" s="130">
        <f>(VLOOKUP($A62,'RevPAR Raw Data'!$B$6:$BE$49,'RevPAR Raw Data'!BE$1,FALSE))/100</f>
        <v>-6.78969605526486E-2</v>
      </c>
    </row>
    <row r="64" spans="1:33" x14ac:dyDescent="0.25">
      <c r="A64" s="177"/>
      <c r="B64" s="155"/>
      <c r="C64" s="156"/>
      <c r="D64" s="156"/>
      <c r="E64" s="156"/>
      <c r="F64" s="156"/>
      <c r="G64" s="157"/>
      <c r="H64" s="137"/>
      <c r="I64" s="137"/>
      <c r="J64" s="157"/>
      <c r="K64" s="158"/>
      <c r="M64" s="159"/>
      <c r="N64" s="160"/>
      <c r="O64" s="160"/>
      <c r="P64" s="160"/>
      <c r="Q64" s="160"/>
      <c r="R64" s="161"/>
      <c r="S64" s="160"/>
      <c r="T64" s="160"/>
      <c r="U64" s="161"/>
      <c r="V64" s="162"/>
      <c r="X64" s="159"/>
      <c r="Y64" s="160"/>
      <c r="Z64" s="160"/>
      <c r="AA64" s="160"/>
      <c r="AB64" s="160"/>
      <c r="AC64" s="161"/>
      <c r="AD64" s="160"/>
      <c r="AE64" s="160"/>
      <c r="AF64" s="161"/>
      <c r="AG64" s="162"/>
    </row>
    <row r="65" spans="1:33" x14ac:dyDescent="0.25">
      <c r="A65" s="154" t="s">
        <v>36</v>
      </c>
      <c r="B65" s="155">
        <f>(VLOOKUP($A65,'Occupancy Raw Data'!$B$8:$BE$45,'Occupancy Raw Data'!AG$3,FALSE))/100</f>
        <v>0.61802325581395301</v>
      </c>
      <c r="C65" s="156">
        <f>(VLOOKUP($A65,'Occupancy Raw Data'!$B$8:$BE$45,'Occupancy Raw Data'!AH$3,FALSE))/100</f>
        <v>0.70656976744185995</v>
      </c>
      <c r="D65" s="156">
        <f>(VLOOKUP($A65,'Occupancy Raw Data'!$B$8:$BE$45,'Occupancy Raw Data'!AI$3,FALSE))/100</f>
        <v>0.820988372093023</v>
      </c>
      <c r="E65" s="156">
        <f>(VLOOKUP($A65,'Occupancy Raw Data'!$B$8:$BE$45,'Occupancy Raw Data'!AJ$3,FALSE))/100</f>
        <v>0.80645348837209296</v>
      </c>
      <c r="F65" s="156">
        <f>(VLOOKUP($A65,'Occupancy Raw Data'!$B$8:$BE$45,'Occupancy Raw Data'!AK$3,FALSE))/100</f>
        <v>0.73543604651162697</v>
      </c>
      <c r="G65" s="157">
        <f>(VLOOKUP($A65,'Occupancy Raw Data'!$B$8:$BE$45,'Occupancy Raw Data'!AL$3,FALSE))/100</f>
        <v>0.73749418604651096</v>
      </c>
      <c r="H65" s="137">
        <f>(VLOOKUP($A65,'Occupancy Raw Data'!$B$8:$BE$45,'Occupancy Raw Data'!AN$3,FALSE))/100</f>
        <v>0.73020348837209292</v>
      </c>
      <c r="I65" s="137">
        <f>(VLOOKUP($A65,'Occupancy Raw Data'!$B$8:$BE$45,'Occupancy Raw Data'!AO$3,FALSE))/100</f>
        <v>0.78026162790697595</v>
      </c>
      <c r="J65" s="157">
        <f>(VLOOKUP($A65,'Occupancy Raw Data'!$B$8:$BE$45,'Occupancy Raw Data'!AP$3,FALSE))/100</f>
        <v>0.75523255813953394</v>
      </c>
      <c r="K65" s="158">
        <f>(VLOOKUP($A65,'Occupancy Raw Data'!$B$8:$BE$45,'Occupancy Raw Data'!AR$3,FALSE))/100</f>
        <v>0.742562292358803</v>
      </c>
      <c r="M65" s="159">
        <f>VLOOKUP($A65,'ADR Raw Data'!$B$6:$BE$43,'ADR Raw Data'!AG$1,FALSE)</f>
        <v>156.11725540921901</v>
      </c>
      <c r="N65" s="160">
        <f>VLOOKUP($A65,'ADR Raw Data'!$B$6:$BE$43,'ADR Raw Data'!AH$1,FALSE)</f>
        <v>187.97851024438401</v>
      </c>
      <c r="O65" s="160">
        <f>VLOOKUP($A65,'ADR Raw Data'!$B$6:$BE$43,'ADR Raw Data'!AI$1,FALSE)</f>
        <v>197.61237695630601</v>
      </c>
      <c r="P65" s="160">
        <f>VLOOKUP($A65,'ADR Raw Data'!$B$6:$BE$43,'ADR Raw Data'!AJ$1,FALSE)</f>
        <v>185.31691658856599</v>
      </c>
      <c r="Q65" s="160">
        <f>VLOOKUP($A65,'ADR Raw Data'!$B$6:$BE$43,'ADR Raw Data'!AK$1,FALSE)</f>
        <v>166.02090477884499</v>
      </c>
      <c r="R65" s="161">
        <f>VLOOKUP($A65,'ADR Raw Data'!$B$6:$BE$43,'ADR Raw Data'!AL$1,FALSE)</f>
        <v>179.822087994387</v>
      </c>
      <c r="S65" s="160">
        <f>VLOOKUP($A65,'ADR Raw Data'!$B$6:$BE$43,'ADR Raw Data'!AN$1,FALSE)</f>
        <v>151.47432302241299</v>
      </c>
      <c r="T65" s="160">
        <f>VLOOKUP($A65,'ADR Raw Data'!$B$6:$BE$43,'ADR Raw Data'!AO$1,FALSE)</f>
        <v>148.13837450169501</v>
      </c>
      <c r="U65" s="161">
        <f>VLOOKUP($A65,'ADR Raw Data'!$B$6:$BE$43,'ADR Raw Data'!AP$1,FALSE)</f>
        <v>149.75107063125401</v>
      </c>
      <c r="V65" s="162">
        <f>VLOOKUP($A65,'ADR Raw Data'!$B$6:$BE$43,'ADR Raw Data'!AR$1,FALSE)</f>
        <v>171.08376910558101</v>
      </c>
      <c r="X65" s="159">
        <f>VLOOKUP($A65,'RevPAR Raw Data'!$B$6:$BE$43,'RevPAR Raw Data'!AG$1,FALSE)</f>
        <v>96.484094476744104</v>
      </c>
      <c r="Y65" s="160">
        <f>VLOOKUP($A65,'RevPAR Raw Data'!$B$6:$BE$43,'RevPAR Raw Data'!AH$1,FALSE)</f>
        <v>132.819932267441</v>
      </c>
      <c r="Z65" s="160">
        <f>VLOOKUP($A65,'RevPAR Raw Data'!$B$6:$BE$43,'RevPAR Raw Data'!AI$1,FALSE)</f>
        <v>162.23746366278999</v>
      </c>
      <c r="AA65" s="160">
        <f>VLOOKUP($A65,'RevPAR Raw Data'!$B$6:$BE$43,'RevPAR Raw Data'!AJ$1,FALSE)</f>
        <v>149.44947383720901</v>
      </c>
      <c r="AB65" s="160">
        <f>VLOOKUP($A65,'RevPAR Raw Data'!$B$6:$BE$43,'RevPAR Raw Data'!AK$1,FALSE)</f>
        <v>122.09775784883701</v>
      </c>
      <c r="AC65" s="161">
        <f>VLOOKUP($A65,'RevPAR Raw Data'!$B$6:$BE$43,'RevPAR Raw Data'!AL$1,FALSE)</f>
        <v>132.61774441860399</v>
      </c>
      <c r="AD65" s="160">
        <f>VLOOKUP($A65,'RevPAR Raw Data'!$B$6:$BE$43,'RevPAR Raw Data'!AN$1,FALSE)</f>
        <v>110.607079069767</v>
      </c>
      <c r="AE65" s="160">
        <f>VLOOKUP($A65,'RevPAR Raw Data'!$B$6:$BE$43,'RevPAR Raw Data'!AO$1,FALSE)</f>
        <v>115.586689244186</v>
      </c>
      <c r="AF65" s="161">
        <f>VLOOKUP($A65,'RevPAR Raw Data'!$B$6:$BE$43,'RevPAR Raw Data'!AP$1,FALSE)</f>
        <v>113.096884156976</v>
      </c>
      <c r="AG65" s="162">
        <f>VLOOKUP($A65,'RevPAR Raw Data'!$B$6:$BE$43,'RevPAR Raw Data'!AR$1,FALSE)</f>
        <v>127.040355772425</v>
      </c>
    </row>
    <row r="66" spans="1:33" x14ac:dyDescent="0.25">
      <c r="A66" s="139" t="s">
        <v>14</v>
      </c>
      <c r="B66" s="127">
        <f>(VLOOKUP($A65,'Occupancy Raw Data'!$B$8:$BE$51,'Occupancy Raw Data'!AT$3,FALSE))/100</f>
        <v>-7.8564215792574794E-3</v>
      </c>
      <c r="C66" s="128">
        <f>(VLOOKUP($A65,'Occupancy Raw Data'!$B$8:$BE$51,'Occupancy Raw Data'!AU$3,FALSE))/100</f>
        <v>-4.0531002965456704E-2</v>
      </c>
      <c r="D66" s="128">
        <f>(VLOOKUP($A65,'Occupancy Raw Data'!$B$8:$BE$51,'Occupancy Raw Data'!AV$3,FALSE))/100</f>
        <v>-1.69710341807939E-2</v>
      </c>
      <c r="E66" s="128">
        <f>(VLOOKUP($A65,'Occupancy Raw Data'!$B$8:$BE$51,'Occupancy Raw Data'!AW$3,FALSE))/100</f>
        <v>-3.1346493600144201E-2</v>
      </c>
      <c r="F66" s="128">
        <f>(VLOOKUP($A65,'Occupancy Raw Data'!$B$8:$BE$51,'Occupancy Raw Data'!AX$3,FALSE))/100</f>
        <v>-2.5441457258265698E-2</v>
      </c>
      <c r="G66" s="128">
        <f>(VLOOKUP($A65,'Occupancy Raw Data'!$B$8:$BE$51,'Occupancy Raw Data'!AY$3,FALSE))/100</f>
        <v>-2.4912659454135101E-2</v>
      </c>
      <c r="H66" s="129">
        <f>(VLOOKUP($A65,'Occupancy Raw Data'!$B$8:$BE$51,'Occupancy Raw Data'!BA$3,FALSE))/100</f>
        <v>-1.3570105665834701E-3</v>
      </c>
      <c r="I66" s="129">
        <f>(VLOOKUP($A65,'Occupancy Raw Data'!$B$8:$BE$51,'Occupancy Raw Data'!BB$3,FALSE))/100</f>
        <v>-1.91837213648394E-3</v>
      </c>
      <c r="J66" s="128">
        <f>(VLOOKUP($A65,'Occupancy Raw Data'!$B$8:$BE$51,'Occupancy Raw Data'!BC$3,FALSE))/100</f>
        <v>-1.7134962920296601E-3</v>
      </c>
      <c r="K66" s="130">
        <f>(VLOOKUP($A65,'Occupancy Raw Data'!$B$8:$BE$51,'Occupancy Raw Data'!BE$3,FALSE))/100</f>
        <v>-1.8283224844957199E-2</v>
      </c>
      <c r="M66" s="127">
        <f>(VLOOKUP($A65,'ADR Raw Data'!$B$6:$BE$49,'ADR Raw Data'!AT$1,FALSE))/100</f>
        <v>-2.0368378775147401E-2</v>
      </c>
      <c r="N66" s="128">
        <f>(VLOOKUP($A65,'ADR Raw Data'!$B$6:$BE$49,'ADR Raw Data'!AU$1,FALSE))/100</f>
        <v>2.1217371311595602E-2</v>
      </c>
      <c r="O66" s="128">
        <f>(VLOOKUP($A65,'ADR Raw Data'!$B$6:$BE$49,'ADR Raw Data'!AV$1,FALSE))/100</f>
        <v>-5.9090526161520891E-3</v>
      </c>
      <c r="P66" s="128">
        <f>(VLOOKUP($A65,'ADR Raw Data'!$B$6:$BE$49,'ADR Raw Data'!AW$1,FALSE))/100</f>
        <v>-3.9880512101268799E-2</v>
      </c>
      <c r="Q66" s="128">
        <f>(VLOOKUP($A65,'ADR Raw Data'!$B$6:$BE$49,'ADR Raw Data'!AX$1,FALSE))/100</f>
        <v>-5.7445077534472803E-2</v>
      </c>
      <c r="R66" s="128">
        <f>(VLOOKUP($A65,'ADR Raw Data'!$B$6:$BE$49,'ADR Raw Data'!AY$1,FALSE))/100</f>
        <v>-2.0777497283115599E-2</v>
      </c>
      <c r="S66" s="129">
        <f>(VLOOKUP($A65,'ADR Raw Data'!$B$6:$BE$49,'ADR Raw Data'!BA$1,FALSE))/100</f>
        <v>-5.3007388703443396E-2</v>
      </c>
      <c r="T66" s="129">
        <f>(VLOOKUP($A65,'ADR Raw Data'!$B$6:$BE$49,'ADR Raw Data'!BB$1,FALSE))/100</f>
        <v>-9.3640225809548797E-2</v>
      </c>
      <c r="U66" s="128">
        <f>(VLOOKUP($A65,'ADR Raw Data'!$B$6:$BE$49,'ADR Raw Data'!BC$1,FALSE))/100</f>
        <v>-7.4238720243950798E-2</v>
      </c>
      <c r="V66" s="130">
        <f>(VLOOKUP($A65,'ADR Raw Data'!$B$6:$BE$49,'ADR Raw Data'!BE$1,FALSE))/100</f>
        <v>-3.5478371561306898E-2</v>
      </c>
      <c r="X66" s="127">
        <f>(VLOOKUP($A65,'RevPAR Raw Data'!$B$6:$BE$49,'RevPAR Raw Data'!AT$1,FALSE))/100</f>
        <v>-2.8064777783861298E-2</v>
      </c>
      <c r="Y66" s="128">
        <f>(VLOOKUP($A65,'RevPAR Raw Data'!$B$6:$BE$49,'RevPAR Raw Data'!AU$1,FALSE))/100</f>
        <v>-2.01735929934105E-2</v>
      </c>
      <c r="Z66" s="128">
        <f>(VLOOKUP($A65,'RevPAR Raw Data'!$B$6:$BE$49,'RevPAR Raw Data'!AV$1,FALSE))/100</f>
        <v>-2.27798040630212E-2</v>
      </c>
      <c r="AA66" s="128">
        <f>(VLOOKUP($A65,'RevPAR Raw Data'!$B$6:$BE$49,'RevPAR Raw Data'!AW$1,FALSE))/100</f>
        <v>-6.9976891484060111E-2</v>
      </c>
      <c r="AB66" s="128">
        <f>(VLOOKUP($A65,'RevPAR Raw Data'!$B$6:$BE$49,'RevPAR Raw Data'!AX$1,FALSE))/100</f>
        <v>-8.1425048307947487E-2</v>
      </c>
      <c r="AC66" s="128">
        <f>(VLOOKUP($A65,'RevPAR Raw Data'!$B$6:$BE$49,'RevPAR Raw Data'!AY$1,FALSE))/100</f>
        <v>-4.5172534023127299E-2</v>
      </c>
      <c r="AD66" s="129">
        <f>(VLOOKUP($A65,'RevPAR Raw Data'!$B$6:$BE$49,'RevPAR Raw Data'!BA$1,FALSE))/100</f>
        <v>-5.4292467683449301E-2</v>
      </c>
      <c r="AE66" s="129">
        <f>(VLOOKUP($A65,'RevPAR Raw Data'!$B$6:$BE$49,'RevPAR Raw Data'!BB$1,FALSE))/100</f>
        <v>-9.5378961145985597E-2</v>
      </c>
      <c r="AF66" s="128">
        <f>(VLOOKUP($A65,'RevPAR Raw Data'!$B$6:$BE$49,'RevPAR Raw Data'!BC$1,FALSE))/100</f>
        <v>-7.5825008764117408E-2</v>
      </c>
      <c r="AG66" s="130">
        <f>(VLOOKUP($A65,'RevPAR Raw Data'!$B$6:$BE$49,'RevPAR Raw Data'!BE$1,FALSE))/100</f>
        <v>-5.3112937361875903E-2</v>
      </c>
    </row>
    <row r="67" spans="1:33" x14ac:dyDescent="0.25">
      <c r="A67" s="180"/>
      <c r="B67" s="155"/>
      <c r="C67" s="156"/>
      <c r="D67" s="156"/>
      <c r="E67" s="156"/>
      <c r="F67" s="156"/>
      <c r="G67" s="157"/>
      <c r="H67" s="137"/>
      <c r="I67" s="137"/>
      <c r="J67" s="157"/>
      <c r="K67" s="158"/>
      <c r="M67" s="159"/>
      <c r="N67" s="160"/>
      <c r="O67" s="160"/>
      <c r="P67" s="160"/>
      <c r="Q67" s="160"/>
      <c r="R67" s="161"/>
      <c r="S67" s="160"/>
      <c r="T67" s="160"/>
      <c r="U67" s="161"/>
      <c r="V67" s="162"/>
      <c r="X67" s="159"/>
      <c r="Y67" s="160"/>
      <c r="Z67" s="160"/>
      <c r="AA67" s="160"/>
      <c r="AB67" s="160"/>
      <c r="AC67" s="161"/>
      <c r="AD67" s="160"/>
      <c r="AE67" s="160"/>
      <c r="AF67" s="161"/>
      <c r="AG67" s="162"/>
    </row>
    <row r="68" spans="1:33" x14ac:dyDescent="0.25">
      <c r="A68" s="154" t="s">
        <v>37</v>
      </c>
      <c r="B68" s="155">
        <f>(VLOOKUP($A68,'Occupancy Raw Data'!$B$8:$BE$45,'Occupancy Raw Data'!AG$3,FALSE))/100</f>
        <v>0.61662430683918601</v>
      </c>
      <c r="C68" s="156">
        <f>(VLOOKUP($A68,'Occupancy Raw Data'!$B$8:$BE$45,'Occupancy Raw Data'!AH$3,FALSE))/100</f>
        <v>0.72484403881700499</v>
      </c>
      <c r="D68" s="156">
        <f>(VLOOKUP($A68,'Occupancy Raw Data'!$B$8:$BE$45,'Occupancy Raw Data'!AI$3,FALSE))/100</f>
        <v>0.85354089648798503</v>
      </c>
      <c r="E68" s="156">
        <f>(VLOOKUP($A68,'Occupancy Raw Data'!$B$8:$BE$45,'Occupancy Raw Data'!AJ$3,FALSE))/100</f>
        <v>0.86292744916820696</v>
      </c>
      <c r="F68" s="156">
        <f>(VLOOKUP($A68,'Occupancy Raw Data'!$B$8:$BE$45,'Occupancy Raw Data'!AK$3,FALSE))/100</f>
        <v>0.75372573937153409</v>
      </c>
      <c r="G68" s="157">
        <f>(VLOOKUP($A68,'Occupancy Raw Data'!$B$8:$BE$45,'Occupancy Raw Data'!AL$3,FALSE))/100</f>
        <v>0.76233248613678295</v>
      </c>
      <c r="H68" s="137">
        <f>(VLOOKUP($A68,'Occupancy Raw Data'!$B$8:$BE$45,'Occupancy Raw Data'!AN$3,FALSE))/100</f>
        <v>0.74517675600739297</v>
      </c>
      <c r="I68" s="137">
        <f>(VLOOKUP($A68,'Occupancy Raw Data'!$B$8:$BE$45,'Occupancy Raw Data'!AO$3,FALSE))/100</f>
        <v>0.79352472273567398</v>
      </c>
      <c r="J68" s="157">
        <f>(VLOOKUP($A68,'Occupancy Raw Data'!$B$8:$BE$45,'Occupancy Raw Data'!AP$3,FALSE))/100</f>
        <v>0.76935073937153409</v>
      </c>
      <c r="K68" s="158">
        <f>(VLOOKUP($A68,'Occupancy Raw Data'!$B$8:$BE$45,'Occupancy Raw Data'!AR$3,FALSE))/100</f>
        <v>0.76433770134671208</v>
      </c>
      <c r="M68" s="159">
        <f>VLOOKUP($A68,'ADR Raw Data'!$B$6:$BE$43,'ADR Raw Data'!AG$1,FALSE)</f>
        <v>148.05906416861799</v>
      </c>
      <c r="N68" s="160">
        <f>VLOOKUP($A68,'ADR Raw Data'!$B$6:$BE$43,'ADR Raw Data'!AH$1,FALSE)</f>
        <v>187.86047097262599</v>
      </c>
      <c r="O68" s="160">
        <f>VLOOKUP($A68,'ADR Raw Data'!$B$6:$BE$43,'ADR Raw Data'!AI$1,FALSE)</f>
        <v>209.26730416539701</v>
      </c>
      <c r="P68" s="160">
        <f>VLOOKUP($A68,'ADR Raw Data'!$B$6:$BE$43,'ADR Raw Data'!AJ$1,FALSE)</f>
        <v>201.208659883526</v>
      </c>
      <c r="Q68" s="160">
        <f>VLOOKUP($A68,'ADR Raw Data'!$B$6:$BE$43,'ADR Raw Data'!AK$1,FALSE)</f>
        <v>165.73794727363199</v>
      </c>
      <c r="R68" s="161">
        <f>VLOOKUP($A68,'ADR Raw Data'!$B$6:$BE$43,'ADR Raw Data'!AL$1,FALSE)</f>
        <v>184.86264406137499</v>
      </c>
      <c r="S68" s="160">
        <f>VLOOKUP($A68,'ADR Raw Data'!$B$6:$BE$43,'ADR Raw Data'!AN$1,FALSE)</f>
        <v>145.09823378938799</v>
      </c>
      <c r="T68" s="160">
        <f>VLOOKUP($A68,'ADR Raw Data'!$B$6:$BE$43,'ADR Raw Data'!AO$1,FALSE)</f>
        <v>146.57398798908</v>
      </c>
      <c r="U68" s="161">
        <f>VLOOKUP($A68,'ADR Raw Data'!$B$6:$BE$43,'ADR Raw Data'!AP$1,FALSE)</f>
        <v>145.859295930625</v>
      </c>
      <c r="V68" s="162">
        <f>VLOOKUP($A68,'ADR Raw Data'!$B$6:$BE$43,'ADR Raw Data'!AR$1,FALSE)</f>
        <v>173.64574172339101</v>
      </c>
      <c r="X68" s="159">
        <f>VLOOKUP($A68,'RevPAR Raw Data'!$B$6:$BE$43,'RevPAR Raw Data'!AG$1,FALSE)</f>
        <v>91.296817814232895</v>
      </c>
      <c r="Y68" s="160">
        <f>VLOOKUP($A68,'RevPAR Raw Data'!$B$6:$BE$43,'RevPAR Raw Data'!AH$1,FALSE)</f>
        <v>136.16954251386301</v>
      </c>
      <c r="Z68" s="160">
        <f>VLOOKUP($A68,'RevPAR Raw Data'!$B$6:$BE$43,'RevPAR Raw Data'!AI$1,FALSE)</f>
        <v>178.618202402957</v>
      </c>
      <c r="AA68" s="160">
        <f>VLOOKUP($A68,'RevPAR Raw Data'!$B$6:$BE$43,'RevPAR Raw Data'!AJ$1,FALSE)</f>
        <v>173.628475623844</v>
      </c>
      <c r="AB68" s="160">
        <f>VLOOKUP($A68,'RevPAR Raw Data'!$B$6:$BE$43,'RevPAR Raw Data'!AK$1,FALSE)</f>
        <v>124.920956850739</v>
      </c>
      <c r="AC68" s="161">
        <f>VLOOKUP($A68,'RevPAR Raw Data'!$B$6:$BE$43,'RevPAR Raw Data'!AL$1,FALSE)</f>
        <v>140.926799041127</v>
      </c>
      <c r="AD68" s="160">
        <f>VLOOKUP($A68,'RevPAR Raw Data'!$B$6:$BE$43,'RevPAR Raw Data'!AN$1,FALSE)</f>
        <v>108.123831157578</v>
      </c>
      <c r="AE68" s="160">
        <f>VLOOKUP($A68,'RevPAR Raw Data'!$B$6:$BE$43,'RevPAR Raw Data'!AO$1,FALSE)</f>
        <v>116.310083179297</v>
      </c>
      <c r="AF68" s="161">
        <f>VLOOKUP($A68,'RevPAR Raw Data'!$B$6:$BE$43,'RevPAR Raw Data'!AP$1,FALSE)</f>
        <v>112.216957168438</v>
      </c>
      <c r="AG68" s="162">
        <f>VLOOKUP($A68,'RevPAR Raw Data'!$B$6:$BE$43,'RevPAR Raw Data'!AR$1,FALSE)</f>
        <v>132.72398707750099</v>
      </c>
    </row>
    <row r="69" spans="1:33" x14ac:dyDescent="0.25">
      <c r="A69" s="139" t="s">
        <v>14</v>
      </c>
      <c r="B69" s="127">
        <f>(VLOOKUP($A68,'Occupancy Raw Data'!$B$8:$BE$51,'Occupancy Raw Data'!AT$3,FALSE))/100</f>
        <v>2.4896355014192299E-2</v>
      </c>
      <c r="C69" s="128">
        <f>(VLOOKUP($A68,'Occupancy Raw Data'!$B$8:$BE$51,'Occupancy Raw Data'!AU$3,FALSE))/100</f>
        <v>-1.32062564269422E-2</v>
      </c>
      <c r="D69" s="128">
        <f>(VLOOKUP($A68,'Occupancy Raw Data'!$B$8:$BE$51,'Occupancy Raw Data'!AV$3,FALSE))/100</f>
        <v>-1.52489933861096E-2</v>
      </c>
      <c r="E69" s="128">
        <f>(VLOOKUP($A68,'Occupancy Raw Data'!$B$8:$BE$51,'Occupancy Raw Data'!AW$3,FALSE))/100</f>
        <v>-1.2878678735819599E-2</v>
      </c>
      <c r="F69" s="128">
        <f>(VLOOKUP($A68,'Occupancy Raw Data'!$B$8:$BE$51,'Occupancy Raw Data'!AX$3,FALSE))/100</f>
        <v>1.05878033079703E-2</v>
      </c>
      <c r="G69" s="128">
        <f>(VLOOKUP($A68,'Occupancy Raw Data'!$B$8:$BE$51,'Occupancy Raw Data'!AY$3,FALSE))/100</f>
        <v>-2.9559948612686597E-3</v>
      </c>
      <c r="H69" s="129">
        <f>(VLOOKUP($A68,'Occupancy Raw Data'!$B$8:$BE$51,'Occupancy Raw Data'!BA$3,FALSE))/100</f>
        <v>-1.2823405090912801E-2</v>
      </c>
      <c r="I69" s="129">
        <f>(VLOOKUP($A68,'Occupancy Raw Data'!$B$8:$BE$51,'Occupancy Raw Data'!BB$3,FALSE))/100</f>
        <v>-1.9771814302765998E-2</v>
      </c>
      <c r="J69" s="128">
        <f>(VLOOKUP($A68,'Occupancy Raw Data'!$B$8:$BE$51,'Occupancy Raw Data'!BC$3,FALSE))/100</f>
        <v>-1.64185392139557E-2</v>
      </c>
      <c r="K69" s="130">
        <f>(VLOOKUP($A68,'Occupancy Raw Data'!$B$8:$BE$51,'Occupancy Raw Data'!BE$3,FALSE))/100</f>
        <v>-6.8652019435941104E-3</v>
      </c>
      <c r="M69" s="127">
        <f>(VLOOKUP($A68,'ADR Raw Data'!$B$6:$BE$49,'ADR Raw Data'!AT$1,FALSE))/100</f>
        <v>-3.4883172903964803E-2</v>
      </c>
      <c r="N69" s="128">
        <f>(VLOOKUP($A68,'ADR Raw Data'!$B$6:$BE$49,'ADR Raw Data'!AU$1,FALSE))/100</f>
        <v>1.1291548038047401E-2</v>
      </c>
      <c r="O69" s="128">
        <f>(VLOOKUP($A68,'ADR Raw Data'!$B$6:$BE$49,'ADR Raw Data'!AV$1,FALSE))/100</f>
        <v>2.89136436063725E-2</v>
      </c>
      <c r="P69" s="128">
        <f>(VLOOKUP($A68,'ADR Raw Data'!$B$6:$BE$49,'ADR Raw Data'!AW$1,FALSE))/100</f>
        <v>7.8943434922683492E-3</v>
      </c>
      <c r="Q69" s="128">
        <f>(VLOOKUP($A68,'ADR Raw Data'!$B$6:$BE$49,'ADR Raw Data'!AX$1,FALSE))/100</f>
        <v>-2.6569837705283299E-2</v>
      </c>
      <c r="R69" s="128">
        <f>(VLOOKUP($A68,'ADR Raw Data'!$B$6:$BE$49,'ADR Raw Data'!AY$1,FALSE))/100</f>
        <v>2.6027431974189101E-4</v>
      </c>
      <c r="S69" s="129">
        <f>(VLOOKUP($A68,'ADR Raw Data'!$B$6:$BE$49,'ADR Raw Data'!BA$1,FALSE))/100</f>
        <v>-3.0318394742676801E-2</v>
      </c>
      <c r="T69" s="129">
        <f>(VLOOKUP($A68,'ADR Raw Data'!$B$6:$BE$49,'ADR Raw Data'!BB$1,FALSE))/100</f>
        <v>-1.55426393369812E-2</v>
      </c>
      <c r="U69" s="128">
        <f>(VLOOKUP($A68,'ADR Raw Data'!$B$6:$BE$49,'ADR Raw Data'!BC$1,FALSE))/100</f>
        <v>-2.2708254947779796E-2</v>
      </c>
      <c r="V69" s="130">
        <f>(VLOOKUP($A68,'ADR Raw Data'!$B$6:$BE$49,'ADR Raw Data'!BE$1,FALSE))/100</f>
        <v>-4.82085545286346E-3</v>
      </c>
      <c r="X69" s="127">
        <f>(VLOOKUP($A68,'RevPAR Raw Data'!$B$6:$BE$49,'RevPAR Raw Data'!AT$1,FALSE))/100</f>
        <v>-1.0855281746411E-2</v>
      </c>
      <c r="Y69" s="128">
        <f>(VLOOKUP($A68,'RevPAR Raw Data'!$B$6:$BE$49,'RevPAR Raw Data'!AU$1,FALSE))/100</f>
        <v>-2.06382746774232E-3</v>
      </c>
      <c r="Z69" s="128">
        <f>(VLOOKUP($A68,'RevPAR Raw Data'!$B$6:$BE$49,'RevPAR Raw Data'!AV$1,FALSE))/100</f>
        <v>1.3223746260141001E-2</v>
      </c>
      <c r="AA69" s="128">
        <f>(VLOOKUP($A68,'RevPAR Raw Data'!$B$6:$BE$49,'RevPAR Raw Data'!AW$1,FALSE))/100</f>
        <v>-5.0860039572184204E-3</v>
      </c>
      <c r="AB69" s="128">
        <f>(VLOOKUP($A68,'RevPAR Raw Data'!$B$6:$BE$49,'RevPAR Raw Data'!AX$1,FALSE))/100</f>
        <v>-1.6263350612861202E-2</v>
      </c>
      <c r="AC69" s="128">
        <f>(VLOOKUP($A68,'RevPAR Raw Data'!$B$6:$BE$49,'RevPAR Raw Data'!AY$1,FALSE))/100</f>
        <v>-2.69648991107844E-3</v>
      </c>
      <c r="AD69" s="129">
        <f>(VLOOKUP($A68,'RevPAR Raw Data'!$B$6:$BE$49,'RevPAR Raw Data'!BA$1,FALSE))/100</f>
        <v>-4.2753014776098101E-2</v>
      </c>
      <c r="AE69" s="129">
        <f>(VLOOKUP($A68,'RevPAR Raw Data'!$B$6:$BE$49,'RevPAR Raw Data'!BB$1,FALSE))/100</f>
        <v>-3.5007147461001697E-2</v>
      </c>
      <c r="AF69" s="128">
        <f>(VLOOKUP($A68,'RevPAR Raw Data'!$B$6:$BE$49,'RevPAR Raw Data'!BC$1,FALSE))/100</f>
        <v>-3.8753957787395002E-2</v>
      </c>
      <c r="AG69" s="130">
        <f>(VLOOKUP($A68,'RevPAR Raw Data'!$B$6:$BE$49,'RevPAR Raw Data'!BE$1,FALSE))/100</f>
        <v>-1.1652961250232701E-2</v>
      </c>
    </row>
    <row r="70" spans="1:33" x14ac:dyDescent="0.25">
      <c r="A70" s="177"/>
      <c r="B70" s="155"/>
      <c r="C70" s="156"/>
      <c r="D70" s="156"/>
      <c r="E70" s="156"/>
      <c r="F70" s="156"/>
      <c r="G70" s="157"/>
      <c r="H70" s="137"/>
      <c r="I70" s="137"/>
      <c r="J70" s="157"/>
      <c r="K70" s="158"/>
      <c r="M70" s="159"/>
      <c r="N70" s="160"/>
      <c r="O70" s="160"/>
      <c r="P70" s="160"/>
      <c r="Q70" s="160"/>
      <c r="R70" s="161"/>
      <c r="S70" s="160"/>
      <c r="T70" s="160"/>
      <c r="U70" s="161"/>
      <c r="V70" s="162"/>
      <c r="X70" s="159"/>
      <c r="Y70" s="160"/>
      <c r="Z70" s="160"/>
      <c r="AA70" s="160"/>
      <c r="AB70" s="160"/>
      <c r="AC70" s="161"/>
      <c r="AD70" s="160"/>
      <c r="AE70" s="160"/>
      <c r="AF70" s="161"/>
      <c r="AG70" s="162"/>
    </row>
    <row r="71" spans="1:33" x14ac:dyDescent="0.25">
      <c r="A71" s="154" t="s">
        <v>38</v>
      </c>
      <c r="B71" s="155">
        <f>(VLOOKUP($A71,'Occupancy Raw Data'!$B$8:$BE$45,'Occupancy Raw Data'!AG$3,FALSE))/100</f>
        <v>0.56243862520458199</v>
      </c>
      <c r="C71" s="156">
        <f>(VLOOKUP($A71,'Occupancy Raw Data'!$B$8:$BE$45,'Occupancy Raw Data'!AH$3,FALSE))/100</f>
        <v>0.65761047463175104</v>
      </c>
      <c r="D71" s="156">
        <f>(VLOOKUP($A71,'Occupancy Raw Data'!$B$8:$BE$45,'Occupancy Raw Data'!AI$3,FALSE))/100</f>
        <v>0.76620294599017991</v>
      </c>
      <c r="E71" s="156">
        <f>(VLOOKUP($A71,'Occupancy Raw Data'!$B$8:$BE$45,'Occupancy Raw Data'!AJ$3,FALSE))/100</f>
        <v>0.79320785597381305</v>
      </c>
      <c r="F71" s="156">
        <f>(VLOOKUP($A71,'Occupancy Raw Data'!$B$8:$BE$45,'Occupancy Raw Data'!AK$3,FALSE))/100</f>
        <v>0.73363338788870702</v>
      </c>
      <c r="G71" s="157">
        <f>(VLOOKUP($A71,'Occupancy Raw Data'!$B$8:$BE$45,'Occupancy Raw Data'!AL$3,FALSE))/100</f>
        <v>0.70261865793780598</v>
      </c>
      <c r="H71" s="137">
        <f>(VLOOKUP($A71,'Occupancy Raw Data'!$B$8:$BE$45,'Occupancy Raw Data'!AN$3,FALSE))/100</f>
        <v>0.75388707037643199</v>
      </c>
      <c r="I71" s="137">
        <f>(VLOOKUP($A71,'Occupancy Raw Data'!$B$8:$BE$45,'Occupancy Raw Data'!AO$3,FALSE))/100</f>
        <v>0.78739770867430392</v>
      </c>
      <c r="J71" s="157">
        <f>(VLOOKUP($A71,'Occupancy Raw Data'!$B$8:$BE$45,'Occupancy Raw Data'!AP$3,FALSE))/100</f>
        <v>0.77064238952536801</v>
      </c>
      <c r="K71" s="158">
        <f>(VLOOKUP($A71,'Occupancy Raw Data'!$B$8:$BE$45,'Occupancy Raw Data'!AR$3,FALSE))/100</f>
        <v>0.72205400981996704</v>
      </c>
      <c r="M71" s="159">
        <f>VLOOKUP($A71,'ADR Raw Data'!$B$6:$BE$43,'ADR Raw Data'!AG$1,FALSE)</f>
        <v>150.57451913283799</v>
      </c>
      <c r="N71" s="160">
        <f>VLOOKUP($A71,'ADR Raw Data'!$B$6:$BE$43,'ADR Raw Data'!AH$1,FALSE)</f>
        <v>159.933885639621</v>
      </c>
      <c r="O71" s="160">
        <f>VLOOKUP($A71,'ADR Raw Data'!$B$6:$BE$43,'ADR Raw Data'!AI$1,FALSE)</f>
        <v>168.574881448253</v>
      </c>
      <c r="P71" s="160">
        <f>VLOOKUP($A71,'ADR Raw Data'!$B$6:$BE$43,'ADR Raw Data'!AJ$1,FALSE)</f>
        <v>163.36651036830699</v>
      </c>
      <c r="Q71" s="160">
        <f>VLOOKUP($A71,'ADR Raw Data'!$B$6:$BE$43,'ADR Raw Data'!AK$1,FALSE)</f>
        <v>158.445931957612</v>
      </c>
      <c r="R71" s="161">
        <f>VLOOKUP($A71,'ADR Raw Data'!$B$6:$BE$43,'ADR Raw Data'!AL$1,FALSE)</f>
        <v>160.78437817377099</v>
      </c>
      <c r="S71" s="160">
        <f>VLOOKUP($A71,'ADR Raw Data'!$B$6:$BE$43,'ADR Raw Data'!AN$1,FALSE)</f>
        <v>173.957365535956</v>
      </c>
      <c r="T71" s="160">
        <f>VLOOKUP($A71,'ADR Raw Data'!$B$6:$BE$43,'ADR Raw Data'!AO$1,FALSE)</f>
        <v>181.63074724589401</v>
      </c>
      <c r="U71" s="161">
        <f>VLOOKUP($A71,'ADR Raw Data'!$B$6:$BE$43,'ADR Raw Data'!AP$1,FALSE)</f>
        <v>177.87747378480901</v>
      </c>
      <c r="V71" s="162">
        <f>VLOOKUP($A71,'ADR Raw Data'!$B$6:$BE$43,'ADR Raw Data'!AR$1,FALSE)</f>
        <v>165.996755984424</v>
      </c>
      <c r="X71" s="159">
        <f>VLOOKUP($A71,'RevPAR Raw Data'!$B$6:$BE$43,'RevPAR Raw Data'!AG$1,FALSE)</f>
        <v>84.688925531914805</v>
      </c>
      <c r="Y71" s="160">
        <f>VLOOKUP($A71,'RevPAR Raw Data'!$B$6:$BE$43,'RevPAR Raw Data'!AH$1,FALSE)</f>
        <v>105.174198445171</v>
      </c>
      <c r="Z71" s="160">
        <f>VLOOKUP($A71,'RevPAR Raw Data'!$B$6:$BE$43,'RevPAR Raw Data'!AI$1,FALSE)</f>
        <v>129.16257078559701</v>
      </c>
      <c r="AA71" s="160">
        <f>VLOOKUP($A71,'RevPAR Raw Data'!$B$6:$BE$43,'RevPAR Raw Data'!AJ$1,FALSE)</f>
        <v>129.583599427168</v>
      </c>
      <c r="AB71" s="160">
        <f>VLOOKUP($A71,'RevPAR Raw Data'!$B$6:$BE$43,'RevPAR Raw Data'!AK$1,FALSE)</f>
        <v>116.241225859247</v>
      </c>
      <c r="AC71" s="161">
        <f>VLOOKUP($A71,'RevPAR Raw Data'!$B$6:$BE$43,'RevPAR Raw Data'!AL$1,FALSE)</f>
        <v>112.970104009819</v>
      </c>
      <c r="AD71" s="160">
        <f>VLOOKUP($A71,'RevPAR Raw Data'!$B$6:$BE$43,'RevPAR Raw Data'!AN$1,FALSE)</f>
        <v>131.144208674304</v>
      </c>
      <c r="AE71" s="160">
        <f>VLOOKUP($A71,'RevPAR Raw Data'!$B$6:$BE$43,'RevPAR Raw Data'!AO$1,FALSE)</f>
        <v>143.015634206219</v>
      </c>
      <c r="AF71" s="161">
        <f>VLOOKUP($A71,'RevPAR Raw Data'!$B$6:$BE$43,'RevPAR Raw Data'!AP$1,FALSE)</f>
        <v>137.07992144026099</v>
      </c>
      <c r="AG71" s="162">
        <f>VLOOKUP($A71,'RevPAR Raw Data'!$B$6:$BE$43,'RevPAR Raw Data'!AR$1,FALSE)</f>
        <v>119.85862327565999</v>
      </c>
    </row>
    <row r="72" spans="1:33" x14ac:dyDescent="0.25">
      <c r="A72" s="139" t="s">
        <v>14</v>
      </c>
      <c r="B72" s="127">
        <f>(VLOOKUP($A71,'Occupancy Raw Data'!$B$8:$BE$51,'Occupancy Raw Data'!AT$3,FALSE))/100</f>
        <v>8.27211229940116E-3</v>
      </c>
      <c r="C72" s="128">
        <f>(VLOOKUP($A71,'Occupancy Raw Data'!$B$8:$BE$51,'Occupancy Raw Data'!AU$3,FALSE))/100</f>
        <v>-2.6916109566600701E-2</v>
      </c>
      <c r="D72" s="128">
        <f>(VLOOKUP($A71,'Occupancy Raw Data'!$B$8:$BE$51,'Occupancy Raw Data'!AV$3,FALSE))/100</f>
        <v>-4.1198950308777703E-2</v>
      </c>
      <c r="E72" s="128">
        <f>(VLOOKUP($A71,'Occupancy Raw Data'!$B$8:$BE$51,'Occupancy Raw Data'!AW$3,FALSE))/100</f>
        <v>-2.0815951147514999E-2</v>
      </c>
      <c r="F72" s="128">
        <f>(VLOOKUP($A71,'Occupancy Raw Data'!$B$8:$BE$51,'Occupancy Raw Data'!AX$3,FALSE))/100</f>
        <v>2.8169999577557201E-2</v>
      </c>
      <c r="G72" s="128">
        <f>(VLOOKUP($A71,'Occupancy Raw Data'!$B$8:$BE$51,'Occupancy Raw Data'!AY$3,FALSE))/100</f>
        <v>-1.21643799615897E-2</v>
      </c>
      <c r="H72" s="129">
        <f>(VLOOKUP($A71,'Occupancy Raw Data'!$B$8:$BE$51,'Occupancy Raw Data'!BA$3,FALSE))/100</f>
        <v>5.8857847971211207E-2</v>
      </c>
      <c r="I72" s="129">
        <f>(VLOOKUP($A71,'Occupancy Raw Data'!$B$8:$BE$51,'Occupancy Raw Data'!BB$3,FALSE))/100</f>
        <v>-1.8388479864767701E-2</v>
      </c>
      <c r="J72" s="128">
        <f>(VLOOKUP($A71,'Occupancy Raw Data'!$B$8:$BE$51,'Occupancy Raw Data'!BC$3,FALSE))/100</f>
        <v>1.7934669329371399E-2</v>
      </c>
      <c r="K72" s="130">
        <f>(VLOOKUP($A71,'Occupancy Raw Data'!$B$8:$BE$51,'Occupancy Raw Data'!BE$3,FALSE))/100</f>
        <v>-3.1763111697283501E-3</v>
      </c>
      <c r="M72" s="127">
        <f>(VLOOKUP($A71,'ADR Raw Data'!$B$6:$BE$49,'ADR Raw Data'!AT$1,FALSE))/100</f>
        <v>-1.0421455205147001E-2</v>
      </c>
      <c r="N72" s="128">
        <f>(VLOOKUP($A71,'ADR Raw Data'!$B$6:$BE$49,'ADR Raw Data'!AU$1,FALSE))/100</f>
        <v>4.3557301336208795E-3</v>
      </c>
      <c r="O72" s="128">
        <f>(VLOOKUP($A71,'ADR Raw Data'!$B$6:$BE$49,'ADR Raw Data'!AV$1,FALSE))/100</f>
        <v>3.2335081207523E-2</v>
      </c>
      <c r="P72" s="128">
        <f>(VLOOKUP($A71,'ADR Raw Data'!$B$6:$BE$49,'ADR Raw Data'!AW$1,FALSE))/100</f>
        <v>3.0742166586073E-2</v>
      </c>
      <c r="Q72" s="128">
        <f>(VLOOKUP($A71,'ADR Raw Data'!$B$6:$BE$49,'ADR Raw Data'!AX$1,FALSE))/100</f>
        <v>2.7278660260677202E-2</v>
      </c>
      <c r="R72" s="128">
        <f>(VLOOKUP($A71,'ADR Raw Data'!$B$6:$BE$49,'ADR Raw Data'!AY$1,FALSE))/100</f>
        <v>1.84780565173806E-2</v>
      </c>
      <c r="S72" s="129">
        <f>(VLOOKUP($A71,'ADR Raw Data'!$B$6:$BE$49,'ADR Raw Data'!BA$1,FALSE))/100</f>
        <v>1.4909214312437399E-2</v>
      </c>
      <c r="T72" s="129">
        <f>(VLOOKUP($A71,'ADR Raw Data'!$B$6:$BE$49,'ADR Raw Data'!BB$1,FALSE))/100</f>
        <v>-1.7680112057923501E-2</v>
      </c>
      <c r="U72" s="128">
        <f>(VLOOKUP($A71,'ADR Raw Data'!$B$6:$BE$49,'ADR Raw Data'!BC$1,FALSE))/100</f>
        <v>-3.7819311856659697E-3</v>
      </c>
      <c r="V72" s="130">
        <f>(VLOOKUP($A71,'ADR Raw Data'!$B$6:$BE$49,'ADR Raw Data'!BE$1,FALSE))/100</f>
        <v>1.1901933572090699E-2</v>
      </c>
      <c r="X72" s="127">
        <f>(VLOOKUP($A71,'RevPAR Raw Data'!$B$6:$BE$49,'RevPAR Raw Data'!AT$1,FALSE))/100</f>
        <v>-2.2355503535260502E-3</v>
      </c>
      <c r="Y72" s="128">
        <f>(VLOOKUP($A71,'RevPAR Raw Data'!$B$6:$BE$49,'RevPAR Raw Data'!AU$1,FALSE))/100</f>
        <v>-2.2677618742498899E-2</v>
      </c>
      <c r="Z72" s="128">
        <f>(VLOOKUP($A71,'RevPAR Raw Data'!$B$6:$BE$49,'RevPAR Raw Data'!AV$1,FALSE))/100</f>
        <v>-1.01960405051537E-2</v>
      </c>
      <c r="AA72" s="128">
        <f>(VLOOKUP($A71,'RevPAR Raw Data'!$B$6:$BE$49,'RevPAR Raw Data'!AW$1,FALSE))/100</f>
        <v>9.2862880007334499E-3</v>
      </c>
      <c r="AB72" s="128">
        <f>(VLOOKUP($A71,'RevPAR Raw Data'!$B$6:$BE$49,'RevPAR Raw Data'!AX$1,FALSE))/100</f>
        <v>5.6217099686254102E-2</v>
      </c>
      <c r="AC72" s="128">
        <f>(VLOOKUP($A71,'RevPAR Raw Data'!$B$6:$BE$49,'RevPAR Raw Data'!AY$1,FALSE))/100</f>
        <v>6.0889024553617398E-3</v>
      </c>
      <c r="AD72" s="129">
        <f>(VLOOKUP($A71,'RevPAR Raw Data'!$B$6:$BE$49,'RevPAR Raw Data'!BA$1,FALSE))/100</f>
        <v>7.4644586553020392E-2</v>
      </c>
      <c r="AE72" s="129">
        <f>(VLOOKUP($A71,'RevPAR Raw Data'!$B$6:$BE$49,'RevPAR Raw Data'!BB$1,FALSE))/100</f>
        <v>-3.5743481538107302E-2</v>
      </c>
      <c r="AF72" s="128">
        <f>(VLOOKUP($A71,'RevPAR Raw Data'!$B$6:$BE$49,'RevPAR Raw Data'!BC$1,FALSE))/100</f>
        <v>1.4084910458464099E-2</v>
      </c>
      <c r="AG72" s="130">
        <f>(VLOOKUP($A71,'RevPAR Raw Data'!$B$6:$BE$49,'RevPAR Raw Data'!BE$1,FALSE))/100</f>
        <v>8.6878181578159703E-3</v>
      </c>
    </row>
    <row r="73" spans="1:33" x14ac:dyDescent="0.25">
      <c r="A73" s="177"/>
      <c r="B73" s="155"/>
      <c r="C73" s="156"/>
      <c r="D73" s="156"/>
      <c r="E73" s="156"/>
      <c r="F73" s="156"/>
      <c r="G73" s="157"/>
      <c r="H73" s="137"/>
      <c r="I73" s="137"/>
      <c r="J73" s="157"/>
      <c r="K73" s="158"/>
      <c r="M73" s="159"/>
      <c r="N73" s="160"/>
      <c r="O73" s="160"/>
      <c r="P73" s="160"/>
      <c r="Q73" s="160"/>
      <c r="R73" s="161"/>
      <c r="S73" s="160"/>
      <c r="T73" s="160"/>
      <c r="U73" s="161"/>
      <c r="V73" s="162"/>
      <c r="X73" s="159"/>
      <c r="Y73" s="160"/>
      <c r="Z73" s="160"/>
      <c r="AA73" s="160"/>
      <c r="AB73" s="160"/>
      <c r="AC73" s="161"/>
      <c r="AD73" s="160"/>
      <c r="AE73" s="160"/>
      <c r="AF73" s="161"/>
      <c r="AG73" s="162"/>
    </row>
    <row r="74" spans="1:33" x14ac:dyDescent="0.25">
      <c r="A74" s="154" t="s">
        <v>39</v>
      </c>
      <c r="B74" s="155">
        <f>(VLOOKUP($A74,'Occupancy Raw Data'!$B$8:$BE$45,'Occupancy Raw Data'!AG$3,FALSE))/100</f>
        <v>0.55577667219458204</v>
      </c>
      <c r="C74" s="156">
        <f>(VLOOKUP($A74,'Occupancy Raw Data'!$B$8:$BE$45,'Occupancy Raw Data'!AH$3,FALSE))/100</f>
        <v>0.59198452183526795</v>
      </c>
      <c r="D74" s="156">
        <f>(VLOOKUP($A74,'Occupancy Raw Data'!$B$8:$BE$45,'Occupancy Raw Data'!AI$3,FALSE))/100</f>
        <v>0.67001105583195097</v>
      </c>
      <c r="E74" s="156">
        <f>(VLOOKUP($A74,'Occupancy Raw Data'!$B$8:$BE$45,'Occupancy Raw Data'!AJ$3,FALSE))/100</f>
        <v>0.71138750690989394</v>
      </c>
      <c r="F74" s="156">
        <f>(VLOOKUP($A74,'Occupancy Raw Data'!$B$8:$BE$45,'Occupancy Raw Data'!AK$3,FALSE))/100</f>
        <v>0.70768380320619106</v>
      </c>
      <c r="G74" s="157">
        <f>(VLOOKUP($A74,'Occupancy Raw Data'!$B$8:$BE$45,'Occupancy Raw Data'!AL$3,FALSE))/100</f>
        <v>0.647368711995577</v>
      </c>
      <c r="H74" s="137">
        <f>(VLOOKUP($A74,'Occupancy Raw Data'!$B$8:$BE$45,'Occupancy Raw Data'!AN$3,FALSE))/100</f>
        <v>0.78352681039248195</v>
      </c>
      <c r="I74" s="137">
        <f>(VLOOKUP($A74,'Occupancy Raw Data'!$B$8:$BE$45,'Occupancy Raw Data'!AO$3,FALSE))/100</f>
        <v>0.81918186843559893</v>
      </c>
      <c r="J74" s="157">
        <f>(VLOOKUP($A74,'Occupancy Raw Data'!$B$8:$BE$45,'Occupancy Raw Data'!AP$3,FALSE))/100</f>
        <v>0.80135433941404</v>
      </c>
      <c r="K74" s="158">
        <f>(VLOOKUP($A74,'Occupancy Raw Data'!$B$8:$BE$45,'Occupancy Raw Data'!AR$3,FALSE))/100</f>
        <v>0.69136460554370993</v>
      </c>
      <c r="M74" s="159">
        <f>VLOOKUP($A74,'ADR Raw Data'!$B$6:$BE$43,'ADR Raw Data'!AG$1,FALSE)</f>
        <v>100.252060871295</v>
      </c>
      <c r="N74" s="160">
        <f>VLOOKUP($A74,'ADR Raw Data'!$B$6:$BE$43,'ADR Raw Data'!AH$1,FALSE)</f>
        <v>103.03786394621299</v>
      </c>
      <c r="O74" s="160">
        <f>VLOOKUP($A74,'ADR Raw Data'!$B$6:$BE$43,'ADR Raw Data'!AI$1,FALSE)</f>
        <v>107.85327956767399</v>
      </c>
      <c r="P74" s="160">
        <f>VLOOKUP($A74,'ADR Raw Data'!$B$6:$BE$43,'ADR Raw Data'!AJ$1,FALSE)</f>
        <v>108.693777682803</v>
      </c>
      <c r="Q74" s="160">
        <f>VLOOKUP($A74,'ADR Raw Data'!$B$6:$BE$43,'ADR Raw Data'!AK$1,FALSE)</f>
        <v>108.209999609436</v>
      </c>
      <c r="R74" s="161">
        <f>VLOOKUP($A74,'ADR Raw Data'!$B$6:$BE$43,'ADR Raw Data'!AL$1,FALSE)</f>
        <v>105.930150885072</v>
      </c>
      <c r="S74" s="160">
        <f>VLOOKUP($A74,'ADR Raw Data'!$B$6:$BE$43,'ADR Raw Data'!AN$1,FALSE)</f>
        <v>124.140201777903</v>
      </c>
      <c r="T74" s="160">
        <f>VLOOKUP($A74,'ADR Raw Data'!$B$6:$BE$43,'ADR Raw Data'!AO$1,FALSE)</f>
        <v>128.887913489439</v>
      </c>
      <c r="U74" s="161">
        <f>VLOOKUP($A74,'ADR Raw Data'!$B$6:$BE$43,'ADR Raw Data'!AP$1,FALSE)</f>
        <v>126.56686820956701</v>
      </c>
      <c r="V74" s="162">
        <f>VLOOKUP($A74,'ADR Raw Data'!$B$6:$BE$43,'ADR Raw Data'!AR$1,FALSE)</f>
        <v>112.764387675262</v>
      </c>
      <c r="X74" s="159">
        <f>VLOOKUP($A74,'RevPAR Raw Data'!$B$6:$BE$43,'RevPAR Raw Data'!AG$1,FALSE)</f>
        <v>55.717756771696997</v>
      </c>
      <c r="Y74" s="160">
        <f>VLOOKUP($A74,'RevPAR Raw Data'!$B$6:$BE$43,'RevPAR Raw Data'!AH$1,FALSE)</f>
        <v>60.996820619126503</v>
      </c>
      <c r="Z74" s="160">
        <f>VLOOKUP($A74,'RevPAR Raw Data'!$B$6:$BE$43,'RevPAR Raw Data'!AI$1,FALSE)</f>
        <v>72.262889718076195</v>
      </c>
      <c r="AA74" s="160">
        <f>VLOOKUP($A74,'RevPAR Raw Data'!$B$6:$BE$43,'RevPAR Raw Data'!AJ$1,FALSE)</f>
        <v>77.323395522387997</v>
      </c>
      <c r="AB74" s="160">
        <f>VLOOKUP($A74,'RevPAR Raw Data'!$B$6:$BE$43,'RevPAR Raw Data'!AK$1,FALSE)</f>
        <v>76.578464068546097</v>
      </c>
      <c r="AC74" s="161">
        <f>VLOOKUP($A74,'RevPAR Raw Data'!$B$6:$BE$43,'RevPAR Raw Data'!AL$1,FALSE)</f>
        <v>68.575865339966796</v>
      </c>
      <c r="AD74" s="160">
        <f>VLOOKUP($A74,'RevPAR Raw Data'!$B$6:$BE$43,'RevPAR Raw Data'!AN$1,FALSE)</f>
        <v>97.267176340519597</v>
      </c>
      <c r="AE74" s="160">
        <f>VLOOKUP($A74,'RevPAR Raw Data'!$B$6:$BE$43,'RevPAR Raw Data'!AO$1,FALSE)</f>
        <v>105.582641791044</v>
      </c>
      <c r="AF74" s="161">
        <f>VLOOKUP($A74,'RevPAR Raw Data'!$B$6:$BE$43,'RevPAR Raw Data'!AP$1,FALSE)</f>
        <v>101.424909065782</v>
      </c>
      <c r="AG74" s="162">
        <f>VLOOKUP($A74,'RevPAR Raw Data'!$B$6:$BE$43,'RevPAR Raw Data'!AR$1,FALSE)</f>
        <v>77.961306404485498</v>
      </c>
    </row>
    <row r="75" spans="1:33" x14ac:dyDescent="0.25">
      <c r="A75" s="139" t="s">
        <v>14</v>
      </c>
      <c r="B75" s="127">
        <f>(VLOOKUP($A74,'Occupancy Raw Data'!$B$8:$BE$51,'Occupancy Raw Data'!AT$3,FALSE))/100</f>
        <v>-1.06628330625619E-3</v>
      </c>
      <c r="C75" s="128">
        <f>(VLOOKUP($A74,'Occupancy Raw Data'!$B$8:$BE$51,'Occupancy Raw Data'!AU$3,FALSE))/100</f>
        <v>-2.45290151269606E-2</v>
      </c>
      <c r="D75" s="128">
        <f>(VLOOKUP($A74,'Occupancy Raw Data'!$B$8:$BE$51,'Occupancy Raw Data'!AV$3,FALSE))/100</f>
        <v>-4.9564638944101402E-2</v>
      </c>
      <c r="E75" s="128">
        <f>(VLOOKUP($A74,'Occupancy Raw Data'!$B$8:$BE$51,'Occupancy Raw Data'!AW$3,FALSE))/100</f>
        <v>-4.7890171388319802E-2</v>
      </c>
      <c r="F75" s="128">
        <f>(VLOOKUP($A74,'Occupancy Raw Data'!$B$8:$BE$51,'Occupancy Raw Data'!AX$3,FALSE))/100</f>
        <v>-3.3932599714783997E-2</v>
      </c>
      <c r="G75" s="128">
        <f>(VLOOKUP($A74,'Occupancy Raw Data'!$B$8:$BE$51,'Occupancy Raw Data'!AY$3,FALSE))/100</f>
        <v>-3.31726966770386E-2</v>
      </c>
      <c r="H75" s="129">
        <f>(VLOOKUP($A74,'Occupancy Raw Data'!$B$8:$BE$51,'Occupancy Raw Data'!BA$3,FALSE))/100</f>
        <v>9.68647254907728E-3</v>
      </c>
      <c r="I75" s="129">
        <f>(VLOOKUP($A74,'Occupancy Raw Data'!$B$8:$BE$51,'Occupancy Raw Data'!BB$3,FALSE))/100</f>
        <v>1.2901408778177701E-2</v>
      </c>
      <c r="J75" s="128">
        <f>(VLOOKUP($A74,'Occupancy Raw Data'!$B$8:$BE$51,'Occupancy Raw Data'!BC$3,FALSE))/100</f>
        <v>1.1306316779537499E-2</v>
      </c>
      <c r="K75" s="130">
        <f>(VLOOKUP($A74,'Occupancy Raw Data'!$B$8:$BE$51,'Occupancy Raw Data'!BE$3,FALSE))/100</f>
        <v>-1.8917164177817001E-2</v>
      </c>
      <c r="M75" s="127">
        <f>(VLOOKUP($A74,'ADR Raw Data'!$B$6:$BE$49,'ADR Raw Data'!AT$1,FALSE))/100</f>
        <v>1.7063748895575298E-2</v>
      </c>
      <c r="N75" s="128">
        <f>(VLOOKUP($A74,'ADR Raw Data'!$B$6:$BE$49,'ADR Raw Data'!AU$1,FALSE))/100</f>
        <v>1.1314412004404299E-2</v>
      </c>
      <c r="O75" s="128">
        <f>(VLOOKUP($A74,'ADR Raw Data'!$B$6:$BE$49,'ADR Raw Data'!AV$1,FALSE))/100</f>
        <v>5.6885561201686198E-3</v>
      </c>
      <c r="P75" s="128">
        <f>(VLOOKUP($A74,'ADR Raw Data'!$B$6:$BE$49,'ADR Raw Data'!AW$1,FALSE))/100</f>
        <v>-6.7818014504549603E-4</v>
      </c>
      <c r="Q75" s="128">
        <f>(VLOOKUP($A74,'ADR Raw Data'!$B$6:$BE$49,'ADR Raw Data'!AX$1,FALSE))/100</f>
        <v>6.8857455660532594E-3</v>
      </c>
      <c r="R75" s="128">
        <f>(VLOOKUP($A74,'ADR Raw Data'!$B$6:$BE$49,'ADR Raw Data'!AY$1,FALSE))/100</f>
        <v>6.7451185827952899E-3</v>
      </c>
      <c r="S75" s="129">
        <f>(VLOOKUP($A74,'ADR Raw Data'!$B$6:$BE$49,'ADR Raw Data'!BA$1,FALSE))/100</f>
        <v>2.2122269034690899E-2</v>
      </c>
      <c r="T75" s="129">
        <f>(VLOOKUP($A74,'ADR Raw Data'!$B$6:$BE$49,'ADR Raw Data'!BB$1,FALSE))/100</f>
        <v>4.1702363475312504E-2</v>
      </c>
      <c r="U75" s="128">
        <f>(VLOOKUP($A74,'ADR Raw Data'!$B$6:$BE$49,'ADR Raw Data'!BC$1,FALSE))/100</f>
        <v>3.22265504132754E-2</v>
      </c>
      <c r="V75" s="130">
        <f>(VLOOKUP($A74,'ADR Raw Data'!$B$6:$BE$49,'ADR Raw Data'!BE$1,FALSE))/100</f>
        <v>1.7610470809343099E-2</v>
      </c>
      <c r="X75" s="127">
        <f>(VLOOKUP($A74,'RevPAR Raw Data'!$B$6:$BE$49,'RevPAR Raw Data'!AT$1,FALSE))/100</f>
        <v>1.59792707987296E-2</v>
      </c>
      <c r="Y75" s="128">
        <f>(VLOOKUP($A74,'RevPAR Raw Data'!$B$6:$BE$49,'RevPAR Raw Data'!AU$1,FALSE))/100</f>
        <v>-1.3492134505765E-2</v>
      </c>
      <c r="Z75" s="128">
        <f>(VLOOKUP($A74,'RevPAR Raw Data'!$B$6:$BE$49,'RevPAR Raw Data'!AV$1,FALSE))/100</f>
        <v>-4.4158034054142196E-2</v>
      </c>
      <c r="AA75" s="128">
        <f>(VLOOKUP($A74,'RevPAR Raw Data'!$B$6:$BE$49,'RevPAR Raw Data'!AW$1,FALSE))/100</f>
        <v>-4.8535873369986902E-2</v>
      </c>
      <c r="AB75" s="128">
        <f>(VLOOKUP($A74,'RevPAR Raw Data'!$B$6:$BE$49,'RevPAR Raw Data'!AX$1,FALSE))/100</f>
        <v>-2.7280505396761502E-2</v>
      </c>
      <c r="AC75" s="128">
        <f>(VLOOKUP($A74,'RevPAR Raw Data'!$B$6:$BE$49,'RevPAR Raw Data'!AY$1,FALSE))/100</f>
        <v>-2.6651331867041002E-2</v>
      </c>
      <c r="AD75" s="129">
        <f>(VLOOKUP($A74,'RevPAR Raw Data'!$B$6:$BE$49,'RevPAR Raw Data'!BA$1,FALSE))/100</f>
        <v>3.2023028335496105E-2</v>
      </c>
      <c r="AE75" s="129">
        <f>(VLOOKUP($A74,'RevPAR Raw Data'!$B$6:$BE$49,'RevPAR Raw Data'!BB$1,FALSE))/100</f>
        <v>5.5141791491701397E-2</v>
      </c>
      <c r="AF75" s="128">
        <f>(VLOOKUP($A74,'RevPAR Raw Data'!$B$6:$BE$49,'RevPAR Raw Data'!BC$1,FALSE))/100</f>
        <v>4.3897230780497197E-2</v>
      </c>
      <c r="AG75" s="130">
        <f>(VLOOKUP($A74,'RevPAR Raw Data'!$B$6:$BE$49,'RevPAR Raw Data'!BE$1,FALSE))/100</f>
        <v>-1.63983353602287E-3</v>
      </c>
    </row>
    <row r="76" spans="1:33" x14ac:dyDescent="0.25">
      <c r="A76" s="177"/>
      <c r="B76" s="155"/>
      <c r="C76" s="156"/>
      <c r="D76" s="156"/>
      <c r="E76" s="156"/>
      <c r="F76" s="156"/>
      <c r="G76" s="157"/>
      <c r="H76" s="137"/>
      <c r="I76" s="137"/>
      <c r="J76" s="157"/>
      <c r="K76" s="158"/>
      <c r="M76" s="159"/>
      <c r="N76" s="160"/>
      <c r="O76" s="160"/>
      <c r="P76" s="160"/>
      <c r="Q76" s="160"/>
      <c r="R76" s="161"/>
      <c r="S76" s="160"/>
      <c r="T76" s="160"/>
      <c r="U76" s="161"/>
      <c r="V76" s="162"/>
      <c r="X76" s="159"/>
      <c r="Y76" s="160"/>
      <c r="Z76" s="160"/>
      <c r="AA76" s="160"/>
      <c r="AB76" s="160"/>
      <c r="AC76" s="161"/>
      <c r="AD76" s="160"/>
      <c r="AE76" s="160"/>
      <c r="AF76" s="161"/>
      <c r="AG76" s="162"/>
    </row>
    <row r="77" spans="1:33" x14ac:dyDescent="0.25">
      <c r="A77" s="154" t="s">
        <v>40</v>
      </c>
      <c r="B77" s="155">
        <f>(VLOOKUP($A77,'Occupancy Raw Data'!$B$8:$BE$45,'Occupancy Raw Data'!AG$3,FALSE))/100</f>
        <v>0.62482656553510307</v>
      </c>
      <c r="C77" s="156">
        <f>(VLOOKUP($A77,'Occupancy Raw Data'!$B$8:$BE$45,'Occupancy Raw Data'!AH$3,FALSE))/100</f>
        <v>0.76193229118490391</v>
      </c>
      <c r="D77" s="156">
        <f>(VLOOKUP($A77,'Occupancy Raw Data'!$B$8:$BE$45,'Occupancy Raw Data'!AI$3,FALSE))/100</f>
        <v>0.88463139395060497</v>
      </c>
      <c r="E77" s="156">
        <f>(VLOOKUP($A77,'Occupancy Raw Data'!$B$8:$BE$45,'Occupancy Raw Data'!AJ$3,FALSE))/100</f>
        <v>0.90555915271482701</v>
      </c>
      <c r="F77" s="156">
        <f>(VLOOKUP($A77,'Occupancy Raw Data'!$B$8:$BE$45,'Occupancy Raw Data'!AK$3,FALSE))/100</f>
        <v>0.82774488946443403</v>
      </c>
      <c r="G77" s="157">
        <f>(VLOOKUP($A77,'Occupancy Raw Data'!$B$8:$BE$45,'Occupancy Raw Data'!AL$3,FALSE))/100</f>
        <v>0.80093885856997504</v>
      </c>
      <c r="H77" s="137">
        <f>(VLOOKUP($A77,'Occupancy Raw Data'!$B$8:$BE$45,'Occupancy Raw Data'!AN$3,FALSE))/100</f>
        <v>0.80064286374988403</v>
      </c>
      <c r="I77" s="137">
        <f>(VLOOKUP($A77,'Occupancy Raw Data'!$B$8:$BE$45,'Occupancy Raw Data'!AO$3,FALSE))/100</f>
        <v>0.80829710480066497</v>
      </c>
      <c r="J77" s="157">
        <f>(VLOOKUP($A77,'Occupancy Raw Data'!$B$8:$BE$45,'Occupancy Raw Data'!AP$3,FALSE))/100</f>
        <v>0.80446998427527505</v>
      </c>
      <c r="K77" s="158">
        <f>(VLOOKUP($A77,'Occupancy Raw Data'!$B$8:$BE$45,'Occupancy Raw Data'!AR$3,FALSE))/100</f>
        <v>0.80194775162863197</v>
      </c>
      <c r="M77" s="159">
        <f>VLOOKUP($A77,'ADR Raw Data'!$B$6:$BE$43,'ADR Raw Data'!AG$1,FALSE)</f>
        <v>120.828949296817</v>
      </c>
      <c r="N77" s="160">
        <f>VLOOKUP($A77,'ADR Raw Data'!$B$6:$BE$43,'ADR Raw Data'!AH$1,FALSE)</f>
        <v>150.73366020213001</v>
      </c>
      <c r="O77" s="160">
        <f>VLOOKUP($A77,'ADR Raw Data'!$B$6:$BE$43,'ADR Raw Data'!AI$1,FALSE)</f>
        <v>169.398388445954</v>
      </c>
      <c r="P77" s="160">
        <f>VLOOKUP($A77,'ADR Raw Data'!$B$6:$BE$43,'ADR Raw Data'!AJ$1,FALSE)</f>
        <v>164.93118079673101</v>
      </c>
      <c r="Q77" s="160">
        <f>VLOOKUP($A77,'ADR Raw Data'!$B$6:$BE$43,'ADR Raw Data'!AK$1,FALSE)</f>
        <v>144.165157144852</v>
      </c>
      <c r="R77" s="161">
        <f>VLOOKUP($A77,'ADR Raw Data'!$B$6:$BE$43,'ADR Raw Data'!AL$1,FALSE)</f>
        <v>152.043572084375</v>
      </c>
      <c r="S77" s="160">
        <f>VLOOKUP($A77,'ADR Raw Data'!$B$6:$BE$43,'ADR Raw Data'!AN$1,FALSE)</f>
        <v>124.08034947867</v>
      </c>
      <c r="T77" s="160">
        <f>VLOOKUP($A77,'ADR Raw Data'!$B$6:$BE$43,'ADR Raw Data'!AO$1,FALSE)</f>
        <v>123.59721462493501</v>
      </c>
      <c r="U77" s="161">
        <f>VLOOKUP($A77,'ADR Raw Data'!$B$6:$BE$43,'ADR Raw Data'!AP$1,FALSE)</f>
        <v>123.837632838437</v>
      </c>
      <c r="V77" s="162">
        <f>VLOOKUP($A77,'ADR Raw Data'!$B$6:$BE$43,'ADR Raw Data'!AR$1,FALSE)</f>
        <v>143.95938617377101</v>
      </c>
      <c r="X77" s="159">
        <f>VLOOKUP($A77,'RevPAR Raw Data'!$B$6:$BE$43,'RevPAR Raw Data'!AG$1,FALSE)</f>
        <v>75.497137406345303</v>
      </c>
      <c r="Y77" s="160">
        <f>VLOOKUP($A77,'RevPAR Raw Data'!$B$6:$BE$43,'RevPAR Raw Data'!AH$1,FALSE)</f>
        <v>114.848843076496</v>
      </c>
      <c r="Z77" s="160">
        <f>VLOOKUP($A77,'RevPAR Raw Data'!$B$6:$BE$43,'RevPAR Raw Data'!AI$1,FALSE)</f>
        <v>149.855132503931</v>
      </c>
      <c r="AA77" s="160">
        <f>VLOOKUP($A77,'RevPAR Raw Data'!$B$6:$BE$43,'RevPAR Raw Data'!AJ$1,FALSE)</f>
        <v>149.354940338544</v>
      </c>
      <c r="AB77" s="160">
        <f>VLOOKUP($A77,'RevPAR Raw Data'!$B$6:$BE$43,'RevPAR Raw Data'!AK$1,FALSE)</f>
        <v>119.331972065488</v>
      </c>
      <c r="AC77" s="161">
        <f>VLOOKUP($A77,'RevPAR Raw Data'!$B$6:$BE$43,'RevPAR Raw Data'!AL$1,FALSE)</f>
        <v>121.777605078161</v>
      </c>
      <c r="AD77" s="160">
        <f>VLOOKUP($A77,'RevPAR Raw Data'!$B$6:$BE$43,'RevPAR Raw Data'!AN$1,FALSE)</f>
        <v>99.344046341688994</v>
      </c>
      <c r="AE77" s="160">
        <f>VLOOKUP($A77,'RevPAR Raw Data'!$B$6:$BE$43,'RevPAR Raw Data'!AO$1,FALSE)</f>
        <v>99.903270742762004</v>
      </c>
      <c r="AF77" s="161">
        <f>VLOOKUP($A77,'RevPAR Raw Data'!$B$6:$BE$43,'RevPAR Raw Data'!AP$1,FALSE)</f>
        <v>99.623658542225499</v>
      </c>
      <c r="AG77" s="162">
        <f>VLOOKUP($A77,'RevPAR Raw Data'!$B$6:$BE$43,'RevPAR Raw Data'!AR$1,FALSE)</f>
        <v>115.447906067893</v>
      </c>
    </row>
    <row r="78" spans="1:33" x14ac:dyDescent="0.25">
      <c r="A78" s="139" t="s">
        <v>14</v>
      </c>
      <c r="B78" s="127">
        <f>(VLOOKUP($A77,'Occupancy Raw Data'!$B$8:$BE$51,'Occupancy Raw Data'!AT$3,FALSE))/100</f>
        <v>-2.3436374518746098E-2</v>
      </c>
      <c r="C78" s="128">
        <f>(VLOOKUP($A77,'Occupancy Raw Data'!$B$8:$BE$51,'Occupancy Raw Data'!AU$3,FALSE))/100</f>
        <v>-5.02199108819604E-2</v>
      </c>
      <c r="D78" s="128">
        <f>(VLOOKUP($A77,'Occupancy Raw Data'!$B$8:$BE$51,'Occupancy Raw Data'!AV$3,FALSE))/100</f>
        <v>-2.0349371812880102E-2</v>
      </c>
      <c r="E78" s="128">
        <f>(VLOOKUP($A77,'Occupancy Raw Data'!$B$8:$BE$51,'Occupancy Raw Data'!AW$3,FALSE))/100</f>
        <v>-2.03289457725166E-2</v>
      </c>
      <c r="F78" s="128">
        <f>(VLOOKUP($A77,'Occupancy Raw Data'!$B$8:$BE$51,'Occupancy Raw Data'!AX$3,FALSE))/100</f>
        <v>1.96195025078277E-3</v>
      </c>
      <c r="G78" s="128">
        <f>(VLOOKUP($A77,'Occupancy Raw Data'!$B$8:$BE$51,'Occupancy Raw Data'!AY$3,FALSE))/100</f>
        <v>-2.2177481523488498E-2</v>
      </c>
      <c r="H78" s="129">
        <f>(VLOOKUP($A77,'Occupancy Raw Data'!$B$8:$BE$51,'Occupancy Raw Data'!BA$3,FALSE))/100</f>
        <v>4.5992758887291998E-2</v>
      </c>
      <c r="I78" s="129">
        <f>(VLOOKUP($A77,'Occupancy Raw Data'!$B$8:$BE$51,'Occupancy Raw Data'!BB$3,FALSE))/100</f>
        <v>5.4950827551620493E-3</v>
      </c>
      <c r="J78" s="128">
        <f>(VLOOKUP($A77,'Occupancy Raw Data'!$B$8:$BE$51,'Occupancy Raw Data'!BC$3,FALSE))/100</f>
        <v>2.5247912260515402E-2</v>
      </c>
      <c r="K78" s="130">
        <f>(VLOOKUP($A77,'Occupancy Raw Data'!$B$8:$BE$51,'Occupancy Raw Data'!BE$3,FALSE))/100</f>
        <v>-9.0393321413578497E-3</v>
      </c>
      <c r="M78" s="127">
        <f>(VLOOKUP($A77,'ADR Raw Data'!$B$6:$BE$49,'ADR Raw Data'!AT$1,FALSE))/100</f>
        <v>7.73600921935233E-3</v>
      </c>
      <c r="N78" s="128">
        <f>(VLOOKUP($A77,'ADR Raw Data'!$B$6:$BE$49,'ADR Raw Data'!AU$1,FALSE))/100</f>
        <v>2.0553121182455999E-2</v>
      </c>
      <c r="O78" s="128">
        <f>(VLOOKUP($A77,'ADR Raw Data'!$B$6:$BE$49,'ADR Raw Data'!AV$1,FALSE))/100</f>
        <v>2.2252690790801499E-2</v>
      </c>
      <c r="P78" s="128">
        <f>(VLOOKUP($A77,'ADR Raw Data'!$B$6:$BE$49,'ADR Raw Data'!AW$1,FALSE))/100</f>
        <v>1.73561441228673E-2</v>
      </c>
      <c r="Q78" s="128">
        <f>(VLOOKUP($A77,'ADR Raw Data'!$B$6:$BE$49,'ADR Raw Data'!AX$1,FALSE))/100</f>
        <v>2.5552833367520802E-2</v>
      </c>
      <c r="R78" s="128">
        <f>(VLOOKUP($A77,'ADR Raw Data'!$B$6:$BE$49,'ADR Raw Data'!AY$1,FALSE))/100</f>
        <v>1.9439190888327799E-2</v>
      </c>
      <c r="S78" s="129">
        <f>(VLOOKUP($A77,'ADR Raw Data'!$B$6:$BE$49,'ADR Raw Data'!BA$1,FALSE))/100</f>
        <v>2.59290201366809E-2</v>
      </c>
      <c r="T78" s="129">
        <f>(VLOOKUP($A77,'ADR Raw Data'!$B$6:$BE$49,'ADR Raw Data'!BB$1,FALSE))/100</f>
        <v>2.2938066518630503E-2</v>
      </c>
      <c r="U78" s="128">
        <f>(VLOOKUP($A77,'ADR Raw Data'!$B$6:$BE$49,'ADR Raw Data'!BC$1,FALSE))/100</f>
        <v>2.4437088327323702E-2</v>
      </c>
      <c r="V78" s="130">
        <f>(VLOOKUP($A77,'ADR Raw Data'!$B$6:$BE$49,'ADR Raw Data'!BE$1,FALSE))/100</f>
        <v>1.8710406863955201E-2</v>
      </c>
      <c r="X78" s="127">
        <f>(VLOOKUP($A77,'RevPAR Raw Data'!$B$6:$BE$49,'RevPAR Raw Data'!AT$1,FALSE))/100</f>
        <v>-1.5881669308739001E-2</v>
      </c>
      <c r="Y78" s="128">
        <f>(VLOOKUP($A77,'RevPAR Raw Data'!$B$6:$BE$49,'RevPAR Raw Data'!AU$1,FALSE))/100</f>
        <v>-3.0698965613633403E-2</v>
      </c>
      <c r="Z78" s="128">
        <f>(VLOOKUP($A77,'RevPAR Raw Data'!$B$6:$BE$49,'RevPAR Raw Data'!AV$1,FALSE))/100</f>
        <v>1.4504906991822601E-3</v>
      </c>
      <c r="AA78" s="128">
        <f>(VLOOKUP($A77,'RevPAR Raw Data'!$B$6:$BE$49,'RevPAR Raw Data'!AW$1,FALSE))/100</f>
        <v>-3.3256337623430599E-3</v>
      </c>
      <c r="AB78" s="128">
        <f>(VLOOKUP($A77,'RevPAR Raw Data'!$B$6:$BE$49,'RevPAR Raw Data'!AX$1,FALSE))/100</f>
        <v>2.75649170061372E-2</v>
      </c>
      <c r="AC78" s="128">
        <f>(VLOOKUP($A77,'RevPAR Raw Data'!$B$6:$BE$49,'RevPAR Raw Data'!AY$1,FALSE))/100</f>
        <v>-3.16940293191809E-3</v>
      </c>
      <c r="AD78" s="129">
        <f>(VLOOKUP($A77,'RevPAR Raw Data'!$B$6:$BE$49,'RevPAR Raw Data'!BA$1,FALSE))/100</f>
        <v>7.3114326195303003E-2</v>
      </c>
      <c r="AE78" s="129">
        <f>(VLOOKUP($A77,'RevPAR Raw Data'!$B$6:$BE$49,'RevPAR Raw Data'!BB$1,FALSE))/100</f>
        <v>2.8559195847555899E-2</v>
      </c>
      <c r="AF78" s="128">
        <f>(VLOOKUP($A77,'RevPAR Raw Data'!$B$6:$BE$49,'RevPAR Raw Data'!BC$1,FALSE))/100</f>
        <v>5.03019860498298E-2</v>
      </c>
      <c r="AG78" s="130">
        <f>(VLOOKUP($A77,'RevPAR Raw Data'!$B$6:$BE$49,'RevPAR Raw Data'!BE$1,FALSE))/100</f>
        <v>9.5019451404541998E-3</v>
      </c>
    </row>
    <row r="79" spans="1:33" x14ac:dyDescent="0.25">
      <c r="A79" s="167"/>
      <c r="B79" s="168"/>
      <c r="C79" s="169"/>
      <c r="D79" s="169"/>
      <c r="E79" s="169"/>
      <c r="F79" s="169"/>
      <c r="G79" s="170"/>
      <c r="H79" s="169"/>
      <c r="I79" s="169"/>
      <c r="J79" s="170"/>
      <c r="K79" s="171"/>
      <c r="M79" s="168"/>
      <c r="N79" s="169"/>
      <c r="O79" s="169"/>
      <c r="P79" s="169"/>
      <c r="Q79" s="169"/>
      <c r="R79" s="170"/>
      <c r="S79" s="169"/>
      <c r="T79" s="169"/>
      <c r="U79" s="170"/>
      <c r="V79" s="171"/>
      <c r="X79" s="168"/>
      <c r="Y79" s="169"/>
      <c r="Z79" s="169"/>
      <c r="AA79" s="169"/>
      <c r="AB79" s="169"/>
      <c r="AC79" s="170"/>
      <c r="AD79" s="169"/>
      <c r="AE79" s="169"/>
      <c r="AF79" s="170"/>
      <c r="AG79" s="171"/>
    </row>
    <row r="80" spans="1:33" x14ac:dyDescent="0.25">
      <c r="A80" s="181" t="s">
        <v>41</v>
      </c>
      <c r="B80" s="155">
        <f>(VLOOKUP($A80,'Occupancy Raw Data'!$B$8:$BE$45,'Occupancy Raw Data'!AG$3,FALSE))/100</f>
        <v>0.56891459984658599</v>
      </c>
      <c r="C80" s="156">
        <f>(VLOOKUP($A80,'Occupancy Raw Data'!$B$8:$BE$45,'Occupancy Raw Data'!AH$3,FALSE))/100</f>
        <v>0.55616210687803602</v>
      </c>
      <c r="D80" s="156">
        <f>(VLOOKUP($A80,'Occupancy Raw Data'!$B$8:$BE$45,'Occupancy Raw Data'!AI$3,FALSE))/100</f>
        <v>0.59858731782152896</v>
      </c>
      <c r="E80" s="156">
        <f>(VLOOKUP($A80,'Occupancy Raw Data'!$B$8:$BE$45,'Occupancy Raw Data'!AJ$3,FALSE))/100</f>
        <v>0.61523062754227498</v>
      </c>
      <c r="F80" s="156">
        <f>(VLOOKUP($A80,'Occupancy Raw Data'!$B$8:$BE$45,'Occupancy Raw Data'!AK$3,FALSE))/100</f>
        <v>0.62607766890941097</v>
      </c>
      <c r="G80" s="157">
        <f>(VLOOKUP($A80,'Occupancy Raw Data'!$B$8:$BE$45,'Occupancy Raw Data'!AL$3,FALSE))/100</f>
        <v>0.59298852220880904</v>
      </c>
      <c r="H80" s="137">
        <f>(VLOOKUP($A80,'Occupancy Raw Data'!$B$8:$BE$45,'Occupancy Raw Data'!AN$3,FALSE))/100</f>
        <v>0.75768118908132709</v>
      </c>
      <c r="I80" s="137">
        <f>(VLOOKUP($A80,'Occupancy Raw Data'!$B$8:$BE$45,'Occupancy Raw Data'!AO$3,FALSE))/100</f>
        <v>0.810944255417125</v>
      </c>
      <c r="J80" s="157">
        <f>(VLOOKUP($A80,'Occupancy Raw Data'!$B$8:$BE$45,'Occupancy Raw Data'!AP$3,FALSE))/100</f>
        <v>0.78431272224922599</v>
      </c>
      <c r="K80" s="158">
        <f>(VLOOKUP($A80,'Occupancy Raw Data'!$B$8:$BE$45,'Occupancy Raw Data'!AR$3,FALSE))/100</f>
        <v>0.64763999620002399</v>
      </c>
      <c r="M80" s="159">
        <f>VLOOKUP($A80,'ADR Raw Data'!$B$6:$BE$43,'ADR Raw Data'!AG$1,FALSE)</f>
        <v>124.266159344277</v>
      </c>
      <c r="N80" s="160">
        <f>VLOOKUP($A80,'ADR Raw Data'!$B$6:$BE$43,'ADR Raw Data'!AH$1,FALSE)</f>
        <v>113.93298832724101</v>
      </c>
      <c r="O80" s="160">
        <f>VLOOKUP($A80,'ADR Raw Data'!$B$6:$BE$43,'ADR Raw Data'!AI$1,FALSE)</f>
        <v>116.34490466132</v>
      </c>
      <c r="P80" s="160">
        <f>VLOOKUP($A80,'ADR Raw Data'!$B$6:$BE$43,'ADR Raw Data'!AJ$1,FALSE)</f>
        <v>117.251671656531</v>
      </c>
      <c r="Q80" s="160">
        <f>VLOOKUP($A80,'ADR Raw Data'!$B$6:$BE$43,'ADR Raw Data'!AK$1,FALSE)</f>
        <v>119.07659797427701</v>
      </c>
      <c r="R80" s="161">
        <f>VLOOKUP($A80,'ADR Raw Data'!$B$6:$BE$43,'ADR Raw Data'!AL$1,FALSE)</f>
        <v>118.177376232813</v>
      </c>
      <c r="S80" s="160">
        <f>VLOOKUP($A80,'ADR Raw Data'!$B$6:$BE$43,'ADR Raw Data'!AN$1,FALSE)</f>
        <v>157.85254607404499</v>
      </c>
      <c r="T80" s="160">
        <f>VLOOKUP($A80,'ADR Raw Data'!$B$6:$BE$43,'ADR Raw Data'!AO$1,FALSE)</f>
        <v>167.224755203634</v>
      </c>
      <c r="U80" s="161">
        <f>VLOOKUP($A80,'ADR Raw Data'!$B$6:$BE$43,'ADR Raw Data'!AP$1,FALSE)</f>
        <v>162.69776848253301</v>
      </c>
      <c r="V80" s="162">
        <f>VLOOKUP($A80,'ADR Raw Data'!$B$6:$BE$43,'ADR Raw Data'!AR$1,FALSE)</f>
        <v>133.578292290267</v>
      </c>
      <c r="X80" s="159">
        <f>VLOOKUP($A80,'RevPAR Raw Data'!$B$6:$BE$43,'RevPAR Raw Data'!AG$1,FALSE)</f>
        <v>70.696832317821503</v>
      </c>
      <c r="Y80" s="160">
        <f>VLOOKUP($A80,'RevPAR Raw Data'!$B$6:$BE$43,'RevPAR Raw Data'!AH$1,FALSE)</f>
        <v>63.365210830989497</v>
      </c>
      <c r="Z80" s="160">
        <f>VLOOKUP($A80,'RevPAR Raw Data'!$B$6:$BE$43,'RevPAR Raw Data'!AI$1,FALSE)</f>
        <v>69.642584423421098</v>
      </c>
      <c r="AA80" s="160">
        <f>VLOOKUP($A80,'RevPAR Raw Data'!$B$6:$BE$43,'RevPAR Raw Data'!AJ$1,FALSE)</f>
        <v>72.136819533628298</v>
      </c>
      <c r="AB80" s="160">
        <f>VLOOKUP($A80,'RevPAR Raw Data'!$B$6:$BE$43,'RevPAR Raw Data'!AK$1,FALSE)</f>
        <v>74.551198881398804</v>
      </c>
      <c r="AC80" s="161">
        <f>VLOOKUP($A80,'RevPAR Raw Data'!$B$6:$BE$43,'RevPAR Raw Data'!AL$1,FALSE)</f>
        <v>70.077827690810594</v>
      </c>
      <c r="AD80" s="160">
        <f>VLOOKUP($A80,'RevPAR Raw Data'!$B$6:$BE$43,'RevPAR Raw Data'!AN$1,FALSE)</f>
        <v>119.601904808897</v>
      </c>
      <c r="AE80" s="160">
        <f>VLOOKUP($A80,'RevPAR Raw Data'!$B$6:$BE$43,'RevPAR Raw Data'!AO$1,FALSE)</f>
        <v>135.60995459592201</v>
      </c>
      <c r="AF80" s="161">
        <f>VLOOKUP($A80,'RevPAR Raw Data'!$B$6:$BE$43,'RevPAR Raw Data'!AP$1,FALSE)</f>
        <v>127.605929702409</v>
      </c>
      <c r="AG80" s="162">
        <f>VLOOKUP($A80,'RevPAR Raw Data'!$B$6:$BE$43,'RevPAR Raw Data'!AR$1,FALSE)</f>
        <v>86.510644711274907</v>
      </c>
    </row>
    <row r="81" spans="1:33" x14ac:dyDescent="0.25">
      <c r="A81" s="139" t="s">
        <v>14</v>
      </c>
      <c r="B81" s="127">
        <f>(VLOOKUP($A80,'Occupancy Raw Data'!$B$8:$BE$51,'Occupancy Raw Data'!AT$3,FALSE))/100</f>
        <v>1.7353230941468101E-3</v>
      </c>
      <c r="C81" s="128">
        <f>(VLOOKUP($A80,'Occupancy Raw Data'!$B$8:$BE$51,'Occupancy Raw Data'!AU$3,FALSE))/100</f>
        <v>-4.0078898294922801E-3</v>
      </c>
      <c r="D81" s="128">
        <f>(VLOOKUP($A80,'Occupancy Raw Data'!$B$8:$BE$51,'Occupancy Raw Data'!AV$3,FALSE))/100</f>
        <v>-1.79240592032105E-2</v>
      </c>
      <c r="E81" s="128">
        <f>(VLOOKUP($A80,'Occupancy Raw Data'!$B$8:$BE$51,'Occupancy Raw Data'!AW$3,FALSE))/100</f>
        <v>-1.7014557914849501E-2</v>
      </c>
      <c r="F81" s="128">
        <f>(VLOOKUP($A80,'Occupancy Raw Data'!$B$8:$BE$51,'Occupancy Raw Data'!AX$3,FALSE))/100</f>
        <v>1.3069061720361199E-2</v>
      </c>
      <c r="G81" s="128">
        <f>(VLOOKUP($A80,'Occupancy Raw Data'!$B$8:$BE$51,'Occupancy Raw Data'!AY$3,FALSE))/100</f>
        <v>-4.9600205289169899E-3</v>
      </c>
      <c r="H81" s="129">
        <f>(VLOOKUP($A80,'Occupancy Raw Data'!$B$8:$BE$51,'Occupancy Raw Data'!BA$3,FALSE))/100</f>
        <v>-1.6985113006913999E-3</v>
      </c>
      <c r="I81" s="129">
        <f>(VLOOKUP($A80,'Occupancy Raw Data'!$B$8:$BE$51,'Occupancy Raw Data'!BB$3,FALSE))/100</f>
        <v>-2.7698543820363903E-3</v>
      </c>
      <c r="J81" s="128">
        <f>(VLOOKUP($A80,'Occupancy Raw Data'!$B$8:$BE$51,'Occupancy Raw Data'!BC$3,FALSE))/100</f>
        <v>-2.2526589512015401E-3</v>
      </c>
      <c r="K81" s="130">
        <f>(VLOOKUP($A80,'Occupancy Raw Data'!$B$8:$BE$51,'Occupancy Raw Data'!BE$3,FALSE))/100</f>
        <v>-4.04428152422229E-3</v>
      </c>
      <c r="M81" s="127">
        <f>(VLOOKUP($A80,'ADR Raw Data'!$B$6:$BE$49,'ADR Raw Data'!AT$1,FALSE))/100</f>
        <v>-1.9530541492745399E-2</v>
      </c>
      <c r="N81" s="128">
        <f>(VLOOKUP($A80,'ADR Raw Data'!$B$6:$BE$49,'ADR Raw Data'!AU$1,FALSE))/100</f>
        <v>1.79957896665895E-2</v>
      </c>
      <c r="O81" s="128">
        <f>(VLOOKUP($A80,'ADR Raw Data'!$B$6:$BE$49,'ADR Raw Data'!AV$1,FALSE))/100</f>
        <v>1.10358098575672E-2</v>
      </c>
      <c r="P81" s="128">
        <f>(VLOOKUP($A80,'ADR Raw Data'!$B$6:$BE$49,'ADR Raw Data'!AW$1,FALSE))/100</f>
        <v>5.3086429684299895E-3</v>
      </c>
      <c r="Q81" s="128">
        <f>(VLOOKUP($A80,'ADR Raw Data'!$B$6:$BE$49,'ADR Raw Data'!AX$1,FALSE))/100</f>
        <v>-6.1395638652381899E-3</v>
      </c>
      <c r="R81" s="128">
        <f>(VLOOKUP($A80,'ADR Raw Data'!$B$6:$BE$49,'ADR Raw Data'!AY$1,FALSE))/100</f>
        <v>1.3605781076938799E-3</v>
      </c>
      <c r="S81" s="129">
        <f>(VLOOKUP($A80,'ADR Raw Data'!$B$6:$BE$49,'ADR Raw Data'!BA$1,FALSE))/100</f>
        <v>-3.02565474903807E-2</v>
      </c>
      <c r="T81" s="129">
        <f>(VLOOKUP($A80,'ADR Raw Data'!$B$6:$BE$49,'ADR Raw Data'!BB$1,FALSE))/100</f>
        <v>-4.9501025319814998E-2</v>
      </c>
      <c r="U81" s="128">
        <f>(VLOOKUP($A80,'ADR Raw Data'!$B$6:$BE$49,'ADR Raw Data'!BC$1,FALSE))/100</f>
        <v>-4.0598286885178296E-2</v>
      </c>
      <c r="V81" s="130">
        <f>(VLOOKUP($A80,'ADR Raw Data'!$B$6:$BE$49,'ADR Raw Data'!BE$1,FALSE))/100</f>
        <v>-1.65555116514885E-2</v>
      </c>
      <c r="X81" s="127">
        <f>(VLOOKUP($A80,'RevPAR Raw Data'!$B$6:$BE$49,'RevPAR Raw Data'!AT$1,FALSE))/100</f>
        <v>-1.7829110198292201E-2</v>
      </c>
      <c r="Y81" s="128">
        <f>(VLOOKUP($A80,'RevPAR Raw Data'!$B$6:$BE$49,'RevPAR Raw Data'!AU$1,FALSE))/100</f>
        <v>1.39157746947188E-2</v>
      </c>
      <c r="Z81" s="128">
        <f>(VLOOKUP($A80,'RevPAR Raw Data'!$B$6:$BE$49,'RevPAR Raw Data'!AV$1,FALSE))/100</f>
        <v>-7.0860558548857602E-3</v>
      </c>
      <c r="AA81" s="128">
        <f>(VLOOKUP($A80,'RevPAR Raw Data'!$B$6:$BE$49,'RevPAR Raw Data'!AW$1,FALSE))/100</f>
        <v>-1.17962391596551E-2</v>
      </c>
      <c r="AB81" s="128">
        <f>(VLOOKUP($A80,'RevPAR Raw Data'!$B$6:$BE$49,'RevPAR Raw Data'!AX$1,FALSE))/100</f>
        <v>6.8492595160321102E-3</v>
      </c>
      <c r="AC81" s="128">
        <f>(VLOOKUP($A80,'RevPAR Raw Data'!$B$6:$BE$49,'RevPAR Raw Data'!AY$1,FALSE))/100</f>
        <v>-3.6061909165684605E-3</v>
      </c>
      <c r="AD81" s="129">
        <f>(VLOOKUP($A80,'RevPAR Raw Data'!$B$6:$BE$49,'RevPAR Raw Data'!BA$1,FALSE))/100</f>
        <v>-3.1903667703239803E-2</v>
      </c>
      <c r="AE81" s="129">
        <f>(VLOOKUP($A80,'RevPAR Raw Data'!$B$6:$BE$49,'RevPAR Raw Data'!BB$1,FALSE))/100</f>
        <v>-5.2133769069953997E-2</v>
      </c>
      <c r="AF81" s="128">
        <f>(VLOOKUP($A80,'RevPAR Raw Data'!$B$6:$BE$49,'RevPAR Raw Data'!BC$1,FALSE))/100</f>
        <v>-4.2759491742024494E-2</v>
      </c>
      <c r="AG81" s="130">
        <f>(VLOOKUP($A80,'RevPAR Raw Data'!$B$6:$BE$49,'RevPAR Raw Data'!BE$1,FALSE))/100</f>
        <v>-2.0532838025814702E-2</v>
      </c>
    </row>
    <row r="82" spans="1:33" x14ac:dyDescent="0.25">
      <c r="A82" s="181"/>
      <c r="B82" s="155"/>
      <c r="C82" s="156"/>
      <c r="D82" s="156"/>
      <c r="E82" s="156"/>
      <c r="F82" s="156"/>
      <c r="G82" s="157"/>
      <c r="H82" s="137"/>
      <c r="I82" s="137"/>
      <c r="J82" s="157"/>
      <c r="K82" s="158"/>
      <c r="M82" s="159"/>
      <c r="N82" s="160"/>
      <c r="O82" s="160"/>
      <c r="P82" s="160"/>
      <c r="Q82" s="160"/>
      <c r="R82" s="161"/>
      <c r="S82" s="160"/>
      <c r="T82" s="160"/>
      <c r="U82" s="161"/>
      <c r="V82" s="162"/>
      <c r="X82" s="159"/>
      <c r="Y82" s="160"/>
      <c r="Z82" s="160"/>
      <c r="AA82" s="160"/>
      <c r="AB82" s="160"/>
      <c r="AC82" s="161"/>
      <c r="AD82" s="160"/>
      <c r="AE82" s="160"/>
      <c r="AF82" s="161"/>
      <c r="AG82" s="162"/>
    </row>
    <row r="83" spans="1:33" x14ac:dyDescent="0.25">
      <c r="A83" s="154" t="s">
        <v>42</v>
      </c>
      <c r="B83" s="155">
        <f>(VLOOKUP($A83,'Occupancy Raw Data'!$B$8:$BE$45,'Occupancy Raw Data'!AG$3,FALSE))/100</f>
        <v>0.60080375083724002</v>
      </c>
      <c r="C83" s="156">
        <f>(VLOOKUP($A83,'Occupancy Raw Data'!$B$8:$BE$45,'Occupancy Raw Data'!AH$3,FALSE))/100</f>
        <v>0.64597287340924292</v>
      </c>
      <c r="D83" s="156">
        <f>(VLOOKUP($A83,'Occupancy Raw Data'!$B$8:$BE$45,'Occupancy Raw Data'!AI$3,FALSE))/100</f>
        <v>0.70181681178834499</v>
      </c>
      <c r="E83" s="156">
        <f>(VLOOKUP($A83,'Occupancy Raw Data'!$B$8:$BE$45,'Occupancy Raw Data'!AJ$3,FALSE))/100</f>
        <v>0.70926825184192888</v>
      </c>
      <c r="F83" s="156">
        <f>(VLOOKUP($A83,'Occupancy Raw Data'!$B$8:$BE$45,'Occupancy Raw Data'!AK$3,FALSE))/100</f>
        <v>0.68976054922973806</v>
      </c>
      <c r="G83" s="157">
        <f>(VLOOKUP($A83,'Occupancy Raw Data'!$B$8:$BE$45,'Occupancy Raw Data'!AL$3,FALSE))/100</f>
        <v>0.66952444742129902</v>
      </c>
      <c r="H83" s="137">
        <f>(VLOOKUP($A83,'Occupancy Raw Data'!$B$8:$BE$45,'Occupancy Raw Data'!AN$3,FALSE))/100</f>
        <v>0.79927160080375004</v>
      </c>
      <c r="I83" s="137">
        <f>(VLOOKUP($A83,'Occupancy Raw Data'!$B$8:$BE$45,'Occupancy Raw Data'!AO$3,FALSE))/100</f>
        <v>0.81923978566644295</v>
      </c>
      <c r="J83" s="157">
        <f>(VLOOKUP($A83,'Occupancy Raw Data'!$B$8:$BE$45,'Occupancy Raw Data'!AP$3,FALSE))/100</f>
        <v>0.80925569323509705</v>
      </c>
      <c r="K83" s="158">
        <f>(VLOOKUP($A83,'Occupancy Raw Data'!$B$8:$BE$45,'Occupancy Raw Data'!AR$3,FALSE))/100</f>
        <v>0.70944766051095498</v>
      </c>
      <c r="M83" s="159">
        <f>VLOOKUP($A83,'ADR Raw Data'!$B$6:$BE$43,'ADR Raw Data'!AG$1,FALSE)</f>
        <v>94.763374365941999</v>
      </c>
      <c r="N83" s="160">
        <f>VLOOKUP($A83,'ADR Raw Data'!$B$6:$BE$43,'ADR Raw Data'!AH$1,FALSE)</f>
        <v>96.833414464389804</v>
      </c>
      <c r="O83" s="160">
        <f>VLOOKUP($A83,'ADR Raw Data'!$B$6:$BE$43,'ADR Raw Data'!AI$1,FALSE)</f>
        <v>99.2755627974947</v>
      </c>
      <c r="P83" s="160">
        <f>VLOOKUP($A83,'ADR Raw Data'!$B$6:$BE$43,'ADR Raw Data'!AJ$1,FALSE)</f>
        <v>99.072548568730397</v>
      </c>
      <c r="Q83" s="160">
        <f>VLOOKUP($A83,'ADR Raw Data'!$B$6:$BE$43,'ADR Raw Data'!AK$1,FALSE)</f>
        <v>97.359571396492001</v>
      </c>
      <c r="R83" s="161">
        <f>VLOOKUP($A83,'ADR Raw Data'!$B$6:$BE$43,'ADR Raw Data'!AL$1,FALSE)</f>
        <v>97.556710510454096</v>
      </c>
      <c r="S83" s="160">
        <f>VLOOKUP($A83,'ADR Raw Data'!$B$6:$BE$43,'ADR Raw Data'!AN$1,FALSE)</f>
        <v>118.650281045409</v>
      </c>
      <c r="T83" s="160">
        <f>VLOOKUP($A83,'ADR Raw Data'!$B$6:$BE$43,'ADR Raw Data'!AO$1,FALSE)</f>
        <v>122.44097810935099</v>
      </c>
      <c r="U83" s="161">
        <f>VLOOKUP($A83,'ADR Raw Data'!$B$6:$BE$43,'ADR Raw Data'!AP$1,FALSE)</f>
        <v>120.569013206424</v>
      </c>
      <c r="V83" s="162">
        <f>VLOOKUP($A83,'ADR Raw Data'!$B$6:$BE$43,'ADR Raw Data'!AR$1,FALSE)</f>
        <v>105.056644415877</v>
      </c>
      <c r="X83" s="159">
        <f>VLOOKUP($A83,'RevPAR Raw Data'!$B$6:$BE$43,'RevPAR Raw Data'!AG$1,FALSE)</f>
        <v>56.934190761051497</v>
      </c>
      <c r="Y83" s="160">
        <f>VLOOKUP($A83,'RevPAR Raw Data'!$B$6:$BE$43,'RevPAR Raw Data'!AH$1,FALSE)</f>
        <v>62.551758983589998</v>
      </c>
      <c r="Z83" s="160">
        <f>VLOOKUP($A83,'RevPAR Raw Data'!$B$6:$BE$43,'RevPAR Raw Data'!AI$1,FALSE)</f>
        <v>69.673258971031402</v>
      </c>
      <c r="AA83" s="160">
        <f>VLOOKUP($A83,'RevPAR Raw Data'!$B$6:$BE$43,'RevPAR Raw Data'!AJ$1,FALSE)</f>
        <v>70.269013328867999</v>
      </c>
      <c r="AB83" s="160">
        <f>VLOOKUP($A83,'RevPAR Raw Data'!$B$6:$BE$43,'RevPAR Raw Data'!AK$1,FALSE)</f>
        <v>67.154791439216297</v>
      </c>
      <c r="AC83" s="161">
        <f>VLOOKUP($A83,'RevPAR Raw Data'!$B$6:$BE$43,'RevPAR Raw Data'!AL$1,FALSE)</f>
        <v>65.316602696751502</v>
      </c>
      <c r="AD83" s="160">
        <f>VLOOKUP($A83,'RevPAR Raw Data'!$B$6:$BE$43,'RevPAR Raw Data'!AN$1,FALSE)</f>
        <v>94.833800066979194</v>
      </c>
      <c r="AE83" s="160">
        <f>VLOOKUP($A83,'RevPAR Raw Data'!$B$6:$BE$43,'RevPAR Raw Data'!AO$1,FALSE)</f>
        <v>100.308520663094</v>
      </c>
      <c r="AF83" s="161">
        <f>VLOOKUP($A83,'RevPAR Raw Data'!$B$6:$BE$43,'RevPAR Raw Data'!AP$1,FALSE)</f>
        <v>97.571160365036803</v>
      </c>
      <c r="AG83" s="162">
        <f>VLOOKUP($A83,'RevPAR Raw Data'!$B$6:$BE$43,'RevPAR Raw Data'!AR$1,FALSE)</f>
        <v>74.532190601975799</v>
      </c>
    </row>
    <row r="84" spans="1:33" x14ac:dyDescent="0.25">
      <c r="A84" s="139" t="s">
        <v>14</v>
      </c>
      <c r="B84" s="127">
        <f>(VLOOKUP($A83,'Occupancy Raw Data'!$B$8:$BE$51,'Occupancy Raw Data'!AT$3,FALSE))/100</f>
        <v>-2.5270611391908102E-2</v>
      </c>
      <c r="C84" s="128">
        <f>(VLOOKUP($A83,'Occupancy Raw Data'!$B$8:$BE$51,'Occupancy Raw Data'!AU$3,FALSE))/100</f>
        <v>-1.55072051173505E-2</v>
      </c>
      <c r="D84" s="128">
        <f>(VLOOKUP($A83,'Occupancy Raw Data'!$B$8:$BE$51,'Occupancy Raw Data'!AV$3,FALSE))/100</f>
        <v>-2.6463559029286699E-2</v>
      </c>
      <c r="E84" s="128">
        <f>(VLOOKUP($A83,'Occupancy Raw Data'!$B$8:$BE$51,'Occupancy Raw Data'!AW$3,FALSE))/100</f>
        <v>-2.5656771920430602E-2</v>
      </c>
      <c r="F84" s="128">
        <f>(VLOOKUP($A83,'Occupancy Raw Data'!$B$8:$BE$51,'Occupancy Raw Data'!AX$3,FALSE))/100</f>
        <v>-9.4566663527984093E-3</v>
      </c>
      <c r="G84" s="128">
        <f>(VLOOKUP($A83,'Occupancy Raw Data'!$B$8:$BE$51,'Occupancy Raw Data'!AY$3,FALSE))/100</f>
        <v>-2.0508035182938502E-2</v>
      </c>
      <c r="H84" s="129">
        <f>(VLOOKUP($A83,'Occupancy Raw Data'!$B$8:$BE$51,'Occupancy Raw Data'!BA$3,FALSE))/100</f>
        <v>5.3974569686220504E-2</v>
      </c>
      <c r="I84" s="129">
        <f>(VLOOKUP($A83,'Occupancy Raw Data'!$B$8:$BE$51,'Occupancy Raw Data'!BB$3,FALSE))/100</f>
        <v>1.2030241361807501E-2</v>
      </c>
      <c r="J84" s="128">
        <f>(VLOOKUP($A83,'Occupancy Raw Data'!$B$8:$BE$51,'Occupancy Raw Data'!BC$3,FALSE))/100</f>
        <v>3.2318055536270596E-2</v>
      </c>
      <c r="K84" s="130">
        <f>(VLOOKUP($A83,'Occupancy Raw Data'!$B$8:$BE$51,'Occupancy Raw Data'!BE$3,FALSE))/100</f>
        <v>-3.8954495844068997E-3</v>
      </c>
      <c r="M84" s="127">
        <f>(VLOOKUP($A83,'ADR Raw Data'!$B$6:$BE$49,'ADR Raw Data'!AT$1,FALSE))/100</f>
        <v>-2.97346153831471E-2</v>
      </c>
      <c r="N84" s="128">
        <f>(VLOOKUP($A83,'ADR Raw Data'!$B$6:$BE$49,'ADR Raw Data'!AU$1,FALSE))/100</f>
        <v>-1.8992178608924798E-2</v>
      </c>
      <c r="O84" s="128">
        <f>(VLOOKUP($A83,'ADR Raw Data'!$B$6:$BE$49,'ADR Raw Data'!AV$1,FALSE))/100</f>
        <v>-2.72731555497783E-2</v>
      </c>
      <c r="P84" s="128">
        <f>(VLOOKUP($A83,'ADR Raw Data'!$B$6:$BE$49,'ADR Raw Data'!AW$1,FALSE))/100</f>
        <v>-2.8489146232847401E-2</v>
      </c>
      <c r="Q84" s="128">
        <f>(VLOOKUP($A83,'ADR Raw Data'!$B$6:$BE$49,'ADR Raw Data'!AX$1,FALSE))/100</f>
        <v>-1.7382350999122002E-2</v>
      </c>
      <c r="R84" s="128">
        <f>(VLOOKUP($A83,'ADR Raw Data'!$B$6:$BE$49,'ADR Raw Data'!AY$1,FALSE))/100</f>
        <v>-2.4430986635540098E-2</v>
      </c>
      <c r="S84" s="129">
        <f>(VLOOKUP($A83,'ADR Raw Data'!$B$6:$BE$49,'ADR Raw Data'!BA$1,FALSE))/100</f>
        <v>-5.2248334706655698E-3</v>
      </c>
      <c r="T84" s="129">
        <f>(VLOOKUP($A83,'ADR Raw Data'!$B$6:$BE$49,'ADR Raw Data'!BB$1,FALSE))/100</f>
        <v>-3.0436559559623301E-2</v>
      </c>
      <c r="U84" s="128">
        <f>(VLOOKUP($A83,'ADR Raw Data'!$B$6:$BE$49,'ADR Raw Data'!BC$1,FALSE))/100</f>
        <v>-1.89142357042269E-2</v>
      </c>
      <c r="V84" s="130">
        <f>(VLOOKUP($A83,'ADR Raw Data'!$B$6:$BE$49,'ADR Raw Data'!BE$1,FALSE))/100</f>
        <v>-1.99878351448299E-2</v>
      </c>
      <c r="X84" s="127">
        <f>(VLOOKUP($A83,'RevPAR Raw Data'!$B$6:$BE$49,'RevPAR Raw Data'!AT$1,FALSE))/100</f>
        <v>-5.4253814864819894E-2</v>
      </c>
      <c r="Y84" s="128">
        <f>(VLOOKUP($A83,'RevPAR Raw Data'!$B$6:$BE$49,'RevPAR Raw Data'!AU$1,FALSE))/100</f>
        <v>-3.4204868116961398E-2</v>
      </c>
      <c r="Z84" s="128">
        <f>(VLOOKUP($A83,'RevPAR Raw Data'!$B$6:$BE$49,'RevPAR Raw Data'!AV$1,FALSE))/100</f>
        <v>-5.30149698172587E-2</v>
      </c>
      <c r="AA84" s="128">
        <f>(VLOOKUP($A83,'RevPAR Raw Data'!$B$6:$BE$49,'RevPAR Raw Data'!AW$1,FALSE))/100</f>
        <v>-5.3414978626174101E-2</v>
      </c>
      <c r="AB84" s="128">
        <f>(VLOOKUP($A83,'RevPAR Raw Data'!$B$6:$BE$49,'RevPAR Raw Data'!AX$1,FALSE))/100</f>
        <v>-2.6674638258094498E-2</v>
      </c>
      <c r="AC84" s="128">
        <f>(VLOOKUP($A83,'RevPAR Raw Data'!$B$6:$BE$49,'RevPAR Raw Data'!AY$1,FALSE))/100</f>
        <v>-4.4437990285003101E-2</v>
      </c>
      <c r="AD84" s="129">
        <f>(VLOOKUP($A83,'RevPAR Raw Data'!$B$6:$BE$49,'RevPAR Raw Data'!BA$1,FALSE))/100</f>
        <v>4.8467728077293604E-2</v>
      </c>
      <c r="AE84" s="129">
        <f>(VLOOKUP($A83,'RevPAR Raw Data'!$B$6:$BE$49,'RevPAR Raw Data'!BB$1,FALSE))/100</f>
        <v>-1.8772477355541099E-2</v>
      </c>
      <c r="AF84" s="128">
        <f>(VLOOKUP($A83,'RevPAR Raw Data'!$B$6:$BE$49,'RevPAR Raw Data'!BC$1,FALSE))/100</f>
        <v>1.2792548512128299E-2</v>
      </c>
      <c r="AG84" s="130">
        <f>(VLOOKUP($A83,'RevPAR Raw Data'!$B$6:$BE$49,'RevPAR Raw Data'!BE$1,FALSE))/100</f>
        <v>-2.3805423125128698E-2</v>
      </c>
    </row>
    <row r="85" spans="1:33" x14ac:dyDescent="0.25">
      <c r="A85" s="177"/>
      <c r="B85" s="155"/>
      <c r="C85" s="156"/>
      <c r="D85" s="156"/>
      <c r="E85" s="156"/>
      <c r="F85" s="156"/>
      <c r="G85" s="157"/>
      <c r="H85" s="137"/>
      <c r="I85" s="137"/>
      <c r="J85" s="157"/>
      <c r="K85" s="158"/>
      <c r="M85" s="159"/>
      <c r="N85" s="160"/>
      <c r="O85" s="160"/>
      <c r="P85" s="160"/>
      <c r="Q85" s="160"/>
      <c r="R85" s="161"/>
      <c r="S85" s="160"/>
      <c r="T85" s="160"/>
      <c r="U85" s="161"/>
      <c r="V85" s="162"/>
      <c r="X85" s="159"/>
      <c r="Y85" s="160"/>
      <c r="Z85" s="160"/>
      <c r="AA85" s="160"/>
      <c r="AB85" s="160"/>
      <c r="AC85" s="161"/>
      <c r="AD85" s="160"/>
      <c r="AE85" s="160"/>
      <c r="AF85" s="161"/>
      <c r="AG85" s="162"/>
    </row>
    <row r="86" spans="1:33" x14ac:dyDescent="0.25">
      <c r="A86" s="154" t="s">
        <v>43</v>
      </c>
      <c r="B86" s="155">
        <f>(VLOOKUP($A86,'Occupancy Raw Data'!$B$8:$BE$45,'Occupancy Raw Data'!AG$3,FALSE))/100</f>
        <v>0.591307758128921</v>
      </c>
      <c r="C86" s="156">
        <f>(VLOOKUP($A86,'Occupancy Raw Data'!$B$8:$BE$45,'Occupancy Raw Data'!AH$3,FALSE))/100</f>
        <v>0.58410581859669097</v>
      </c>
      <c r="D86" s="156">
        <f>(VLOOKUP($A86,'Occupancy Raw Data'!$B$8:$BE$45,'Occupancy Raw Data'!AI$3,FALSE))/100</f>
        <v>0.621292070735881</v>
      </c>
      <c r="E86" s="156">
        <f>(VLOOKUP($A86,'Occupancy Raw Data'!$B$8:$BE$45,'Occupancy Raw Data'!AJ$3,FALSE))/100</f>
        <v>0.63851254991443196</v>
      </c>
      <c r="F86" s="156">
        <f>(VLOOKUP($A86,'Occupancy Raw Data'!$B$8:$BE$45,'Occupancy Raw Data'!AK$3,FALSE))/100</f>
        <v>0.63918996006845397</v>
      </c>
      <c r="G86" s="157">
        <f>(VLOOKUP($A86,'Occupancy Raw Data'!$B$8:$BE$45,'Occupancy Raw Data'!AL$3,FALSE))/100</f>
        <v>0.61488163148887598</v>
      </c>
      <c r="H86" s="137">
        <f>(VLOOKUP($A86,'Occupancy Raw Data'!$B$8:$BE$45,'Occupancy Raw Data'!AN$3,FALSE))/100</f>
        <v>0.759768967484312</v>
      </c>
      <c r="I86" s="137">
        <f>(VLOOKUP($A86,'Occupancy Raw Data'!$B$8:$BE$45,'Occupancy Raw Data'!AO$3,FALSE))/100</f>
        <v>0.81424700513405501</v>
      </c>
      <c r="J86" s="157">
        <f>(VLOOKUP($A86,'Occupancy Raw Data'!$B$8:$BE$45,'Occupancy Raw Data'!AP$3,FALSE))/100</f>
        <v>0.787007986309184</v>
      </c>
      <c r="K86" s="158">
        <f>(VLOOKUP($A86,'Occupancy Raw Data'!$B$8:$BE$45,'Occupancy Raw Data'!AR$3,FALSE))/100</f>
        <v>0.664060590008964</v>
      </c>
      <c r="M86" s="159">
        <f>VLOOKUP($A86,'ADR Raw Data'!$B$6:$BE$43,'ADR Raw Data'!AG$1,FALSE)</f>
        <v>83.7823947120892</v>
      </c>
      <c r="N86" s="160">
        <f>VLOOKUP($A86,'ADR Raw Data'!$B$6:$BE$43,'ADR Raw Data'!AH$1,FALSE)</f>
        <v>83.783770371726703</v>
      </c>
      <c r="O86" s="160">
        <f>VLOOKUP($A86,'ADR Raw Data'!$B$6:$BE$43,'ADR Raw Data'!AI$1,FALSE)</f>
        <v>85.496020245609998</v>
      </c>
      <c r="P86" s="160">
        <f>VLOOKUP($A86,'ADR Raw Data'!$B$6:$BE$43,'ADR Raw Data'!AJ$1,FALSE)</f>
        <v>85.891324993020206</v>
      </c>
      <c r="Q86" s="160">
        <f>VLOOKUP($A86,'ADR Raw Data'!$B$6:$BE$43,'ADR Raw Data'!AK$1,FALSE)</f>
        <v>85.791094952030306</v>
      </c>
      <c r="R86" s="161">
        <f>VLOOKUP($A86,'ADR Raw Data'!$B$6:$BE$43,'ADR Raw Data'!AL$1,FALSE)</f>
        <v>84.984572424070194</v>
      </c>
      <c r="S86" s="160">
        <f>VLOOKUP($A86,'ADR Raw Data'!$B$6:$BE$43,'ADR Raw Data'!AN$1,FALSE)</f>
        <v>109.087320746128</v>
      </c>
      <c r="T86" s="160">
        <f>VLOOKUP($A86,'ADR Raw Data'!$B$6:$BE$43,'ADR Raw Data'!AO$1,FALSE)</f>
        <v>115.02290081443201</v>
      </c>
      <c r="U86" s="161">
        <f>VLOOKUP($A86,'ADR Raw Data'!$B$6:$BE$43,'ADR Raw Data'!AP$1,FALSE)</f>
        <v>112.157828529038</v>
      </c>
      <c r="V86" s="162">
        <f>VLOOKUP($A86,'ADR Raw Data'!$B$6:$BE$43,'ADR Raw Data'!AR$1,FALSE)</f>
        <v>94.185785123371005</v>
      </c>
      <c r="X86" s="159">
        <f>VLOOKUP($A86,'RevPAR Raw Data'!$B$6:$BE$43,'RevPAR Raw Data'!AG$1,FALSE)</f>
        <v>49.541179987877904</v>
      </c>
      <c r="Y86" s="160">
        <f>VLOOKUP($A86,'RevPAR Raw Data'!$B$6:$BE$43,'RevPAR Raw Data'!AH$1,FALSE)</f>
        <v>48.9385877780946</v>
      </c>
      <c r="Z86" s="160">
        <f>VLOOKUP($A86,'RevPAR Raw Data'!$B$6:$BE$43,'RevPAR Raw Data'!AI$1,FALSE)</f>
        <v>53.1179994580718</v>
      </c>
      <c r="AA86" s="160">
        <f>VLOOKUP($A86,'RevPAR Raw Data'!$B$6:$BE$43,'RevPAR Raw Data'!AJ$1,FALSE)</f>
        <v>54.842688936822498</v>
      </c>
      <c r="AB86" s="160">
        <f>VLOOKUP($A86,'RevPAR Raw Data'!$B$6:$BE$43,'RevPAR Raw Data'!AK$1,FALSE)</f>
        <v>54.836806556617198</v>
      </c>
      <c r="AC86" s="161">
        <f>VLOOKUP($A86,'RevPAR Raw Data'!$B$6:$BE$43,'RevPAR Raw Data'!AL$1,FALSE)</f>
        <v>52.255452543496801</v>
      </c>
      <c r="AD86" s="160">
        <f>VLOOKUP($A86,'RevPAR Raw Data'!$B$6:$BE$43,'RevPAR Raw Data'!AN$1,FALSE)</f>
        <v>82.881161048916098</v>
      </c>
      <c r="AE86" s="160">
        <f>VLOOKUP($A86,'RevPAR Raw Data'!$B$6:$BE$43,'RevPAR Raw Data'!AO$1,FALSE)</f>
        <v>93.657052509982805</v>
      </c>
      <c r="AF86" s="161">
        <f>VLOOKUP($A86,'RevPAR Raw Data'!$B$6:$BE$43,'RevPAR Raw Data'!AP$1,FALSE)</f>
        <v>88.269106779449501</v>
      </c>
      <c r="AG86" s="162">
        <f>VLOOKUP($A86,'RevPAR Raw Data'!$B$6:$BE$43,'RevPAR Raw Data'!AR$1,FALSE)</f>
        <v>62.545068039483297</v>
      </c>
    </row>
    <row r="87" spans="1:33" x14ac:dyDescent="0.25">
      <c r="A87" s="139" t="s">
        <v>14</v>
      </c>
      <c r="B87" s="127">
        <f>(VLOOKUP($A86,'Occupancy Raw Data'!$B$8:$BE$51,'Occupancy Raw Data'!AT$3,FALSE))/100</f>
        <v>4.7410772965820504E-2</v>
      </c>
      <c r="C87" s="128">
        <f>(VLOOKUP($A86,'Occupancy Raw Data'!$B$8:$BE$51,'Occupancy Raw Data'!AU$3,FALSE))/100</f>
        <v>1.06640009715207E-5</v>
      </c>
      <c r="D87" s="128">
        <f>(VLOOKUP($A86,'Occupancy Raw Data'!$B$8:$BE$51,'Occupancy Raw Data'!AV$3,FALSE))/100</f>
        <v>-2.65070047585181E-2</v>
      </c>
      <c r="E87" s="128">
        <f>(VLOOKUP($A86,'Occupancy Raw Data'!$B$8:$BE$51,'Occupancy Raw Data'!AW$3,FALSE))/100</f>
        <v>-3.6653130963804096E-3</v>
      </c>
      <c r="F87" s="128">
        <f>(VLOOKUP($A86,'Occupancy Raw Data'!$B$8:$BE$51,'Occupancy Raw Data'!AX$3,FALSE))/100</f>
        <v>6.2766722841494007E-3</v>
      </c>
      <c r="G87" s="128">
        <f>(VLOOKUP($A86,'Occupancy Raw Data'!$B$8:$BE$51,'Occupancy Raw Data'!AY$3,FALSE))/100</f>
        <v>3.75218007663721E-3</v>
      </c>
      <c r="H87" s="129">
        <f>(VLOOKUP($A86,'Occupancy Raw Data'!$B$8:$BE$51,'Occupancy Raw Data'!BA$3,FALSE))/100</f>
        <v>-3.4895448131786903E-2</v>
      </c>
      <c r="I87" s="129">
        <f>(VLOOKUP($A86,'Occupancy Raw Data'!$B$8:$BE$51,'Occupancy Raw Data'!BB$3,FALSE))/100</f>
        <v>-6.2735414920555496E-3</v>
      </c>
      <c r="J87" s="128">
        <f>(VLOOKUP($A86,'Occupancy Raw Data'!$B$8:$BE$51,'Occupancy Raw Data'!BC$3,FALSE))/100</f>
        <v>-2.0298143437958299E-2</v>
      </c>
      <c r="K87" s="130">
        <f>(VLOOKUP($A86,'Occupancy Raw Data'!$B$8:$BE$51,'Occupancy Raw Data'!BE$3,FALSE))/100</f>
        <v>-4.5227006145724799E-3</v>
      </c>
      <c r="M87" s="127">
        <f>(VLOOKUP($A86,'ADR Raw Data'!$B$6:$BE$49,'ADR Raw Data'!AT$1,FALSE))/100</f>
        <v>-7.2361956938543803E-2</v>
      </c>
      <c r="N87" s="128">
        <f>(VLOOKUP($A86,'ADR Raw Data'!$B$6:$BE$49,'ADR Raw Data'!AU$1,FALSE))/100</f>
        <v>-6.7186494080248696E-2</v>
      </c>
      <c r="O87" s="128">
        <f>(VLOOKUP($A86,'ADR Raw Data'!$B$6:$BE$49,'ADR Raw Data'!AV$1,FALSE))/100</f>
        <v>-5.9993592569982199E-2</v>
      </c>
      <c r="P87" s="128">
        <f>(VLOOKUP($A86,'ADR Raw Data'!$B$6:$BE$49,'ADR Raw Data'!AW$1,FALSE))/100</f>
        <v>-5.2960021312345999E-2</v>
      </c>
      <c r="Q87" s="128">
        <f>(VLOOKUP($A86,'ADR Raw Data'!$B$6:$BE$49,'ADR Raw Data'!AX$1,FALSE))/100</f>
        <v>-8.2702497515349402E-2</v>
      </c>
      <c r="R87" s="128">
        <f>(VLOOKUP($A86,'ADR Raw Data'!$B$6:$BE$49,'ADR Raw Data'!AY$1,FALSE))/100</f>
        <v>-6.7118430350041308E-2</v>
      </c>
      <c r="S87" s="129">
        <f>(VLOOKUP($A86,'ADR Raw Data'!$B$6:$BE$49,'ADR Raw Data'!BA$1,FALSE))/100</f>
        <v>-0.16547730915099698</v>
      </c>
      <c r="T87" s="129">
        <f>(VLOOKUP($A86,'ADR Raw Data'!$B$6:$BE$49,'ADR Raw Data'!BB$1,FALSE))/100</f>
        <v>-0.145108587419542</v>
      </c>
      <c r="U87" s="128">
        <f>(VLOOKUP($A86,'ADR Raw Data'!$B$6:$BE$49,'ADR Raw Data'!BC$1,FALSE))/100</f>
        <v>-0.154615645227518</v>
      </c>
      <c r="V87" s="130">
        <f>(VLOOKUP($A86,'ADR Raw Data'!$B$6:$BE$49,'ADR Raw Data'!BE$1,FALSE))/100</f>
        <v>-0.106417174414598</v>
      </c>
      <c r="X87" s="127">
        <f>(VLOOKUP($A86,'RevPAR Raw Data'!$B$6:$BE$49,'RevPAR Raw Data'!AT$1,FALSE))/100</f>
        <v>-2.8381920284498999E-2</v>
      </c>
      <c r="Y87" s="128">
        <f>(VLOOKUP($A86,'RevPAR Raw Data'!$B$6:$BE$49,'RevPAR Raw Data'!AU$1,FALSE))/100</f>
        <v>-6.7176546556115393E-2</v>
      </c>
      <c r="Z87" s="128">
        <f>(VLOOKUP($A86,'RevPAR Raw Data'!$B$6:$BE$49,'RevPAR Raw Data'!AV$1,FALSE))/100</f>
        <v>-8.4910346884767313E-2</v>
      </c>
      <c r="AA87" s="128">
        <f>(VLOOKUP($A86,'RevPAR Raw Data'!$B$6:$BE$49,'RevPAR Raw Data'!AW$1,FALSE))/100</f>
        <v>-5.6431219349025598E-2</v>
      </c>
      <c r="AB87" s="128">
        <f>(VLOOKUP($A86,'RevPAR Raw Data'!$B$6:$BE$49,'RevPAR Raw Data'!AX$1,FALSE))/100</f>
        <v>-7.6944921705184507E-2</v>
      </c>
      <c r="AC87" s="128">
        <f>(VLOOKUP($A86,'RevPAR Raw Data'!$B$6:$BE$49,'RevPAR Raw Data'!AY$1,FALSE))/100</f>
        <v>-6.3618090710538699E-2</v>
      </c>
      <c r="AD87" s="129">
        <f>(VLOOKUP($A86,'RevPAR Raw Data'!$B$6:$BE$49,'RevPAR Raw Data'!BA$1,FALSE))/100</f>
        <v>-0.194598352424318</v>
      </c>
      <c r="AE87" s="129">
        <f>(VLOOKUP($A86,'RevPAR Raw Data'!$B$6:$BE$49,'RevPAR Raw Data'!BB$1,FALSE))/100</f>
        <v>-0.15047178416756801</v>
      </c>
      <c r="AF87" s="128">
        <f>(VLOOKUP($A86,'RevPAR Raw Data'!$B$6:$BE$49,'RevPAR Raw Data'!BC$1,FALSE))/100</f>
        <v>-0.17177537812089599</v>
      </c>
      <c r="AG87" s="130">
        <f>(VLOOKUP($A86,'RevPAR Raw Data'!$B$6:$BE$49,'RevPAR Raw Data'!BE$1,FALSE))/100</f>
        <v>-0.110458582009044</v>
      </c>
    </row>
    <row r="88" spans="1:33" x14ac:dyDescent="0.25">
      <c r="A88" s="177"/>
      <c r="B88" s="155"/>
      <c r="C88" s="156"/>
      <c r="D88" s="156"/>
      <c r="E88" s="156"/>
      <c r="F88" s="156"/>
      <c r="G88" s="157"/>
      <c r="H88" s="137"/>
      <c r="I88" s="137"/>
      <c r="J88" s="157"/>
      <c r="K88" s="158"/>
      <c r="M88" s="159"/>
      <c r="N88" s="160"/>
      <c r="O88" s="160"/>
      <c r="P88" s="160"/>
      <c r="Q88" s="160"/>
      <c r="R88" s="161"/>
      <c r="S88" s="160"/>
      <c r="T88" s="160"/>
      <c r="U88" s="161"/>
      <c r="V88" s="162"/>
      <c r="X88" s="159"/>
      <c r="Y88" s="160"/>
      <c r="Z88" s="160"/>
      <c r="AA88" s="160"/>
      <c r="AB88" s="160"/>
      <c r="AC88" s="161"/>
      <c r="AD88" s="160"/>
      <c r="AE88" s="160"/>
      <c r="AF88" s="161"/>
      <c r="AG88" s="162"/>
    </row>
    <row r="89" spans="1:33" x14ac:dyDescent="0.25">
      <c r="A89" s="154" t="s">
        <v>44</v>
      </c>
      <c r="B89" s="155">
        <f>(VLOOKUP($A89,'Occupancy Raw Data'!$B$8:$BE$45,'Occupancy Raw Data'!AG$3,FALSE))/100</f>
        <v>0.58761846261846207</v>
      </c>
      <c r="C89" s="156">
        <f>(VLOOKUP($A89,'Occupancy Raw Data'!$B$8:$BE$45,'Occupancy Raw Data'!AH$3,FALSE))/100</f>
        <v>0.58402070902070902</v>
      </c>
      <c r="D89" s="156">
        <f>(VLOOKUP($A89,'Occupancy Raw Data'!$B$8:$BE$45,'Occupancy Raw Data'!AI$3,FALSE))/100</f>
        <v>0.64544577044577001</v>
      </c>
      <c r="E89" s="156">
        <f>(VLOOKUP($A89,'Occupancy Raw Data'!$B$8:$BE$45,'Occupancy Raw Data'!AJ$3,FALSE))/100</f>
        <v>0.66619866619866597</v>
      </c>
      <c r="F89" s="156">
        <f>(VLOOKUP($A89,'Occupancy Raw Data'!$B$8:$BE$45,'Occupancy Raw Data'!AK$3,FALSE))/100</f>
        <v>0.66238153738153693</v>
      </c>
      <c r="G89" s="157">
        <f>(VLOOKUP($A89,'Occupancy Raw Data'!$B$8:$BE$45,'Occupancy Raw Data'!AL$3,FALSE))/100</f>
        <v>0.62913302913302904</v>
      </c>
      <c r="H89" s="137">
        <f>(VLOOKUP($A89,'Occupancy Raw Data'!$B$8:$BE$45,'Occupancy Raw Data'!AN$3,FALSE))/100</f>
        <v>0.792646542646542</v>
      </c>
      <c r="I89" s="137">
        <f>(VLOOKUP($A89,'Occupancy Raw Data'!$B$8:$BE$45,'Occupancy Raw Data'!AO$3,FALSE))/100</f>
        <v>0.82015619515619509</v>
      </c>
      <c r="J89" s="157">
        <f>(VLOOKUP($A89,'Occupancy Raw Data'!$B$8:$BE$45,'Occupancy Raw Data'!AP$3,FALSE))/100</f>
        <v>0.80640136890136804</v>
      </c>
      <c r="K89" s="158">
        <f>(VLOOKUP($A89,'Occupancy Raw Data'!$B$8:$BE$45,'Occupancy Raw Data'!AR$3,FALSE))/100</f>
        <v>0.679781126209697</v>
      </c>
      <c r="M89" s="159">
        <f>VLOOKUP($A89,'ADR Raw Data'!$B$6:$BE$43,'ADR Raw Data'!AG$1,FALSE)</f>
        <v>114.209573792279</v>
      </c>
      <c r="N89" s="160">
        <f>VLOOKUP($A89,'ADR Raw Data'!$B$6:$BE$43,'ADR Raw Data'!AH$1,FALSE)</f>
        <v>114.89893784088299</v>
      </c>
      <c r="O89" s="160">
        <f>VLOOKUP($A89,'ADR Raw Data'!$B$6:$BE$43,'ADR Raw Data'!AI$1,FALSE)</f>
        <v>120.516054870505</v>
      </c>
      <c r="P89" s="160">
        <f>VLOOKUP($A89,'ADR Raw Data'!$B$6:$BE$43,'ADR Raw Data'!AJ$1,FALSE)</f>
        <v>121.808712974183</v>
      </c>
      <c r="Q89" s="160">
        <f>VLOOKUP($A89,'ADR Raw Data'!$B$6:$BE$43,'ADR Raw Data'!AK$1,FALSE)</f>
        <v>115.105016433728</v>
      </c>
      <c r="R89" s="161">
        <f>VLOOKUP($A89,'ADR Raw Data'!$B$6:$BE$43,'ADR Raw Data'!AL$1,FALSE)</f>
        <v>117.42948278146601</v>
      </c>
      <c r="S89" s="160">
        <f>VLOOKUP($A89,'ADR Raw Data'!$B$6:$BE$43,'ADR Raw Data'!AN$1,FALSE)</f>
        <v>144.83152291043899</v>
      </c>
      <c r="T89" s="160">
        <f>VLOOKUP($A89,'ADR Raw Data'!$B$6:$BE$43,'ADR Raw Data'!AO$1,FALSE)</f>
        <v>148.17267617289801</v>
      </c>
      <c r="U89" s="161">
        <f>VLOOKUP($A89,'ADR Raw Data'!$B$6:$BE$43,'ADR Raw Data'!AP$1,FALSE)</f>
        <v>146.53059464620901</v>
      </c>
      <c r="V89" s="162">
        <f>VLOOKUP($A89,'ADR Raw Data'!$B$6:$BE$43,'ADR Raw Data'!AR$1,FALSE)</f>
        <v>127.29281569406599</v>
      </c>
      <c r="X89" s="159">
        <f>VLOOKUP($A89,'RevPAR Raw Data'!$B$6:$BE$43,'RevPAR Raw Data'!AG$1,FALSE)</f>
        <v>67.111654168129107</v>
      </c>
      <c r="Y89" s="160">
        <f>VLOOKUP($A89,'RevPAR Raw Data'!$B$6:$BE$43,'RevPAR Raw Data'!AH$1,FALSE)</f>
        <v>67.103359143559103</v>
      </c>
      <c r="Z89" s="160">
        <f>VLOOKUP($A89,'RevPAR Raw Data'!$B$6:$BE$43,'RevPAR Raw Data'!AI$1,FALSE)</f>
        <v>77.786577886977796</v>
      </c>
      <c r="AA89" s="160">
        <f>VLOOKUP($A89,'RevPAR Raw Data'!$B$6:$BE$43,'RevPAR Raw Data'!AJ$1,FALSE)</f>
        <v>81.148802114777098</v>
      </c>
      <c r="AB89" s="160">
        <f>VLOOKUP($A89,'RevPAR Raw Data'!$B$6:$BE$43,'RevPAR Raw Data'!AK$1,FALSE)</f>
        <v>76.243437745700206</v>
      </c>
      <c r="AC89" s="161">
        <f>VLOOKUP($A89,'RevPAR Raw Data'!$B$6:$BE$43,'RevPAR Raw Data'!AL$1,FALSE)</f>
        <v>73.878766211828705</v>
      </c>
      <c r="AD89" s="160">
        <f>VLOOKUP($A89,'RevPAR Raw Data'!$B$6:$BE$43,'RevPAR Raw Data'!AN$1,FALSE)</f>
        <v>114.800205901193</v>
      </c>
      <c r="AE89" s="160">
        <f>VLOOKUP($A89,'RevPAR Raw Data'!$B$6:$BE$43,'RevPAR Raw Data'!AO$1,FALSE)</f>
        <v>121.524738316075</v>
      </c>
      <c r="AF89" s="161">
        <f>VLOOKUP($A89,'RevPAR Raw Data'!$B$6:$BE$43,'RevPAR Raw Data'!AP$1,FALSE)</f>
        <v>118.16247210863401</v>
      </c>
      <c r="AG89" s="162">
        <f>VLOOKUP($A89,'RevPAR Raw Data'!$B$6:$BE$43,'RevPAR Raw Data'!AR$1,FALSE)</f>
        <v>86.531253610916096</v>
      </c>
    </row>
    <row r="90" spans="1:33" x14ac:dyDescent="0.25">
      <c r="A90" s="139" t="s">
        <v>14</v>
      </c>
      <c r="B90" s="127">
        <f>(VLOOKUP($A89,'Occupancy Raw Data'!$B$8:$BE$51,'Occupancy Raw Data'!AT$3,FALSE))/100</f>
        <v>1.81245012705686E-3</v>
      </c>
      <c r="C90" s="128">
        <f>(VLOOKUP($A89,'Occupancy Raw Data'!$B$8:$BE$51,'Occupancy Raw Data'!AU$3,FALSE))/100</f>
        <v>-2.2552295219402999E-2</v>
      </c>
      <c r="D90" s="128">
        <f>(VLOOKUP($A89,'Occupancy Raw Data'!$B$8:$BE$51,'Occupancy Raw Data'!AV$3,FALSE))/100</f>
        <v>-3.4038286734236201E-2</v>
      </c>
      <c r="E90" s="128">
        <f>(VLOOKUP($A89,'Occupancy Raw Data'!$B$8:$BE$51,'Occupancy Raw Data'!AW$3,FALSE))/100</f>
        <v>-9.7517213504674308E-3</v>
      </c>
      <c r="F90" s="128">
        <f>(VLOOKUP($A89,'Occupancy Raw Data'!$B$8:$BE$51,'Occupancy Raw Data'!AX$3,FALSE))/100</f>
        <v>4.4537087979199794E-2</v>
      </c>
      <c r="G90" s="128">
        <f>(VLOOKUP($A89,'Occupancy Raw Data'!$B$8:$BE$51,'Occupancy Raw Data'!AY$3,FALSE))/100</f>
        <v>-4.2649896339640699E-3</v>
      </c>
      <c r="H90" s="129">
        <f>(VLOOKUP($A89,'Occupancy Raw Data'!$B$8:$BE$51,'Occupancy Raw Data'!BA$3,FALSE))/100</f>
        <v>6.623140133778431E-2</v>
      </c>
      <c r="I90" s="129">
        <f>(VLOOKUP($A89,'Occupancy Raw Data'!$B$8:$BE$51,'Occupancy Raw Data'!BB$3,FALSE))/100</f>
        <v>2.09897173196412E-2</v>
      </c>
      <c r="J90" s="128">
        <f>(VLOOKUP($A89,'Occupancy Raw Data'!$B$8:$BE$51,'Occupancy Raw Data'!BC$3,FALSE))/100</f>
        <v>4.2734718983902201E-2</v>
      </c>
      <c r="K90" s="130">
        <f>(VLOOKUP($A89,'Occupancy Raw Data'!$B$8:$BE$51,'Occupancy Raw Data'!BE$3,FALSE))/100</f>
        <v>1.1182755499080601E-2</v>
      </c>
      <c r="M90" s="127">
        <f>(VLOOKUP($A89,'ADR Raw Data'!$B$6:$BE$49,'ADR Raw Data'!AT$1,FALSE))/100</f>
        <v>-2.9682131259047798E-2</v>
      </c>
      <c r="N90" s="128">
        <f>(VLOOKUP($A89,'ADR Raw Data'!$B$6:$BE$49,'ADR Raw Data'!AU$1,FALSE))/100</f>
        <v>-1.37749140896116E-2</v>
      </c>
      <c r="O90" s="128">
        <f>(VLOOKUP($A89,'ADR Raw Data'!$B$6:$BE$49,'ADR Raw Data'!AV$1,FALSE))/100</f>
        <v>-2.8649712470979298E-2</v>
      </c>
      <c r="P90" s="128">
        <f>(VLOOKUP($A89,'ADR Raw Data'!$B$6:$BE$49,'ADR Raw Data'!AW$1,FALSE))/100</f>
        <v>-1.2906700949267999E-2</v>
      </c>
      <c r="Q90" s="128">
        <f>(VLOOKUP($A89,'ADR Raw Data'!$B$6:$BE$49,'ADR Raw Data'!AX$1,FALSE))/100</f>
        <v>-3.0387060834951199E-2</v>
      </c>
      <c r="R90" s="128">
        <f>(VLOOKUP($A89,'ADR Raw Data'!$B$6:$BE$49,'ADR Raw Data'!AY$1,FALSE))/100</f>
        <v>-2.33675327669263E-2</v>
      </c>
      <c r="S90" s="129">
        <f>(VLOOKUP($A89,'ADR Raw Data'!$B$6:$BE$49,'ADR Raw Data'!BA$1,FALSE))/100</f>
        <v>1.0439983247591499E-2</v>
      </c>
      <c r="T90" s="129">
        <f>(VLOOKUP($A89,'ADR Raw Data'!$B$6:$BE$49,'ADR Raw Data'!BB$1,FALSE))/100</f>
        <v>-3.60772336292274E-2</v>
      </c>
      <c r="U90" s="128">
        <f>(VLOOKUP($A89,'ADR Raw Data'!$B$6:$BE$49,'ADR Raw Data'!BC$1,FALSE))/100</f>
        <v>-1.47731405069684E-2</v>
      </c>
      <c r="V90" s="130">
        <f>(VLOOKUP($A89,'ADR Raw Data'!$B$6:$BE$49,'ADR Raw Data'!BE$1,FALSE))/100</f>
        <v>-1.7823074962333801E-2</v>
      </c>
      <c r="X90" s="127">
        <f>(VLOOKUP($A89,'RevPAR Raw Data'!$B$6:$BE$49,'RevPAR Raw Data'!AT$1,FALSE))/100</f>
        <v>-2.79234785145627E-2</v>
      </c>
      <c r="Y90" s="128">
        <f>(VLOOKUP($A89,'RevPAR Raw Data'!$B$6:$BE$49,'RevPAR Raw Data'!AU$1,FALSE))/100</f>
        <v>-3.6016553379843899E-2</v>
      </c>
      <c r="Z90" s="128">
        <f>(VLOOKUP($A89,'RevPAR Raw Data'!$B$6:$BE$49,'RevPAR Raw Data'!AV$1,FALSE))/100</f>
        <v>-6.1712812077274901E-2</v>
      </c>
      <c r="AA90" s="128">
        <f>(VLOOKUP($A89,'RevPAR Raw Data'!$B$6:$BE$49,'RevPAR Raw Data'!AW$1,FALSE))/100</f>
        <v>-2.2532559748524399E-2</v>
      </c>
      <c r="AB90" s="128">
        <f>(VLOOKUP($A89,'RevPAR Raw Data'!$B$6:$BE$49,'RevPAR Raw Data'!AX$1,FALSE))/100</f>
        <v>1.2796675942413E-2</v>
      </c>
      <c r="AC90" s="128">
        <f>(VLOOKUP($A89,'RevPAR Raw Data'!$B$6:$BE$49,'RevPAR Raw Data'!AY$1,FALSE))/100</f>
        <v>-2.7532860115868099E-2</v>
      </c>
      <c r="AD90" s="129">
        <f>(VLOOKUP($A89,'RevPAR Raw Data'!$B$6:$BE$49,'RevPAR Raw Data'!BA$1,FALSE))/100</f>
        <v>7.7362839305806799E-2</v>
      </c>
      <c r="AE90" s="129">
        <f>(VLOOKUP($A89,'RevPAR Raw Data'!$B$6:$BE$49,'RevPAR Raw Data'!BB$1,FALSE))/100</f>
        <v>-1.5844767245138201E-2</v>
      </c>
      <c r="AF90" s="128">
        <f>(VLOOKUP($A89,'RevPAR Raw Data'!$B$6:$BE$49,'RevPAR Raw Data'!BC$1,FALSE))/100</f>
        <v>2.7330252468858802E-2</v>
      </c>
      <c r="AG90" s="130">
        <f>(VLOOKUP($A89,'RevPAR Raw Data'!$B$6:$BE$49,'RevPAR Raw Data'!BE$1,FALSE))/100</f>
        <v>-6.8396305527988199E-3</v>
      </c>
    </row>
    <row r="91" spans="1:33" x14ac:dyDescent="0.25">
      <c r="A91" s="177"/>
      <c r="B91" s="155"/>
      <c r="C91" s="156"/>
      <c r="D91" s="156"/>
      <c r="E91" s="156"/>
      <c r="F91" s="156"/>
      <c r="G91" s="157"/>
      <c r="H91" s="137"/>
      <c r="I91" s="137"/>
      <c r="J91" s="157"/>
      <c r="K91" s="158"/>
      <c r="M91" s="159"/>
      <c r="N91" s="160"/>
      <c r="O91" s="160"/>
      <c r="P91" s="160"/>
      <c r="Q91" s="160"/>
      <c r="R91" s="161"/>
      <c r="S91" s="160"/>
      <c r="T91" s="160"/>
      <c r="U91" s="161"/>
      <c r="V91" s="162"/>
      <c r="X91" s="159"/>
      <c r="Y91" s="160"/>
      <c r="Z91" s="160"/>
      <c r="AA91" s="160"/>
      <c r="AB91" s="160"/>
      <c r="AC91" s="161"/>
      <c r="AD91" s="160"/>
      <c r="AE91" s="160"/>
      <c r="AF91" s="161"/>
      <c r="AG91" s="162"/>
    </row>
    <row r="92" spans="1:33" x14ac:dyDescent="0.25">
      <c r="A92" s="154" t="s">
        <v>45</v>
      </c>
      <c r="B92" s="155">
        <f>(VLOOKUP($A92,'Occupancy Raw Data'!$B$8:$BE$45,'Occupancy Raw Data'!AG$3,FALSE))/100</f>
        <v>0.60447966648312701</v>
      </c>
      <c r="C92" s="156">
        <f>(VLOOKUP($A92,'Occupancy Raw Data'!$B$8:$BE$45,'Occupancy Raw Data'!AH$3,FALSE))/100</f>
        <v>0.56613309211043794</v>
      </c>
      <c r="D92" s="156">
        <f>(VLOOKUP($A92,'Occupancy Raw Data'!$B$8:$BE$45,'Occupancy Raw Data'!AI$3,FALSE))/100</f>
        <v>0.60626917328718599</v>
      </c>
      <c r="E92" s="156">
        <f>(VLOOKUP($A92,'Occupancy Raw Data'!$B$8:$BE$45,'Occupancy Raw Data'!AJ$3,FALSE))/100</f>
        <v>0.61254227955635898</v>
      </c>
      <c r="F92" s="156">
        <f>(VLOOKUP($A92,'Occupancy Raw Data'!$B$8:$BE$45,'Occupancy Raw Data'!AK$3,FALSE))/100</f>
        <v>0.62884448989223596</v>
      </c>
      <c r="G92" s="157">
        <f>(VLOOKUP($A92,'Occupancy Raw Data'!$B$8:$BE$45,'Occupancy Raw Data'!AL$3,FALSE))/100</f>
        <v>0.60365374026586904</v>
      </c>
      <c r="H92" s="137">
        <f>(VLOOKUP($A92,'Occupancy Raw Data'!$B$8:$BE$45,'Occupancy Raw Data'!AN$3,FALSE))/100</f>
        <v>0.78559348698182907</v>
      </c>
      <c r="I92" s="137">
        <f>(VLOOKUP($A92,'Occupancy Raw Data'!$B$8:$BE$45,'Occupancy Raw Data'!AO$3,FALSE))/100</f>
        <v>0.86958231731298596</v>
      </c>
      <c r="J92" s="157">
        <f>(VLOOKUP($A92,'Occupancy Raw Data'!$B$8:$BE$45,'Occupancy Raw Data'!AP$3,FALSE))/100</f>
        <v>0.82758790214740796</v>
      </c>
      <c r="K92" s="158">
        <f>(VLOOKUP($A92,'Occupancy Raw Data'!$B$8:$BE$45,'Occupancy Raw Data'!AR$3,FALSE))/100</f>
        <v>0.66763492937488</v>
      </c>
      <c r="M92" s="159">
        <f>VLOOKUP($A92,'ADR Raw Data'!$B$6:$BE$43,'ADR Raw Data'!AG$1,FALSE)</f>
        <v>162.197960597286</v>
      </c>
      <c r="N92" s="160">
        <f>VLOOKUP($A92,'ADR Raw Data'!$B$6:$BE$43,'ADR Raw Data'!AH$1,FALSE)</f>
        <v>134.941295015457</v>
      </c>
      <c r="O92" s="160">
        <f>VLOOKUP($A92,'ADR Raw Data'!$B$6:$BE$43,'ADR Raw Data'!AI$1,FALSE)</f>
        <v>137.71798426532499</v>
      </c>
      <c r="P92" s="160">
        <f>VLOOKUP($A92,'ADR Raw Data'!$B$6:$BE$43,'ADR Raw Data'!AJ$1,FALSE)</f>
        <v>137.87676353975999</v>
      </c>
      <c r="Q92" s="160">
        <f>VLOOKUP($A92,'ADR Raw Data'!$B$6:$BE$43,'ADR Raw Data'!AK$1,FALSE)</f>
        <v>140.90285449371399</v>
      </c>
      <c r="R92" s="161">
        <f>VLOOKUP($A92,'ADR Raw Data'!$B$6:$BE$43,'ADR Raw Data'!AL$1,FALSE)</f>
        <v>142.795636683715</v>
      </c>
      <c r="S92" s="160">
        <f>VLOOKUP($A92,'ADR Raw Data'!$B$6:$BE$43,'ADR Raw Data'!AN$1,FALSE)</f>
        <v>203.121700275351</v>
      </c>
      <c r="T92" s="160">
        <f>VLOOKUP($A92,'ADR Raw Data'!$B$6:$BE$43,'ADR Raw Data'!AO$1,FALSE)</f>
        <v>220.13128956806801</v>
      </c>
      <c r="U92" s="161">
        <f>VLOOKUP($A92,'ADR Raw Data'!$B$6:$BE$43,'ADR Raw Data'!AP$1,FALSE)</f>
        <v>212.058054972733</v>
      </c>
      <c r="V92" s="162">
        <f>VLOOKUP($A92,'ADR Raw Data'!$B$6:$BE$43,'ADR Raw Data'!AR$1,FALSE)</f>
        <v>167.326040064126</v>
      </c>
      <c r="X92" s="159">
        <f>VLOOKUP($A92,'RevPAR Raw Data'!$B$6:$BE$43,'RevPAR Raw Data'!AG$1,FALSE)</f>
        <v>98.045369126091401</v>
      </c>
      <c r="Y92" s="160">
        <f>VLOOKUP($A92,'RevPAR Raw Data'!$B$6:$BE$43,'RevPAR Raw Data'!AH$1,FALSE)</f>
        <v>76.3947326004876</v>
      </c>
      <c r="Z92" s="160">
        <f>VLOOKUP($A92,'RevPAR Raw Data'!$B$6:$BE$43,'RevPAR Raw Data'!AI$1,FALSE)</f>
        <v>83.494168467316896</v>
      </c>
      <c r="AA92" s="160">
        <f>VLOOKUP($A92,'RevPAR Raw Data'!$B$6:$BE$43,'RevPAR Raw Data'!AJ$1,FALSE)</f>
        <v>84.455347036497997</v>
      </c>
      <c r="AB92" s="160">
        <f>VLOOKUP($A92,'RevPAR Raw Data'!$B$6:$BE$43,'RevPAR Raw Data'!AK$1,FALSE)</f>
        <v>88.605983658459806</v>
      </c>
      <c r="AC92" s="161">
        <f>VLOOKUP($A92,'RevPAR Raw Data'!$B$6:$BE$43,'RevPAR Raw Data'!AL$1,FALSE)</f>
        <v>86.199120177770695</v>
      </c>
      <c r="AD92" s="160">
        <f>VLOOKUP($A92,'RevPAR Raw Data'!$B$6:$BE$43,'RevPAR Raw Data'!AN$1,FALSE)</f>
        <v>159.571084800991</v>
      </c>
      <c r="AE92" s="160">
        <f>VLOOKUP($A92,'RevPAR Raw Data'!$B$6:$BE$43,'RevPAR Raw Data'!AO$1,FALSE)</f>
        <v>191.422276895697</v>
      </c>
      <c r="AF92" s="161">
        <f>VLOOKUP($A92,'RevPAR Raw Data'!$B$6:$BE$43,'RevPAR Raw Data'!AP$1,FALSE)</f>
        <v>175.496680848344</v>
      </c>
      <c r="AG92" s="162">
        <f>VLOOKUP($A92,'RevPAR Raw Data'!$B$6:$BE$43,'RevPAR Raw Data'!AR$1,FALSE)</f>
        <v>111.712708940791</v>
      </c>
    </row>
    <row r="93" spans="1:33" x14ac:dyDescent="0.25">
      <c r="A93" s="139" t="s">
        <v>14</v>
      </c>
      <c r="B93" s="127">
        <f>(VLOOKUP($A92,'Occupancy Raw Data'!$B$8:$BE$51,'Occupancy Raw Data'!AT$3,FALSE))/100</f>
        <v>1.78351732687403E-2</v>
      </c>
      <c r="C93" s="128">
        <f>(VLOOKUP($A92,'Occupancy Raw Data'!$B$8:$BE$51,'Occupancy Raw Data'!AU$3,FALSE))/100</f>
        <v>1.48628307993902E-2</v>
      </c>
      <c r="D93" s="128">
        <f>(VLOOKUP($A92,'Occupancy Raw Data'!$B$8:$BE$51,'Occupancy Raw Data'!AV$3,FALSE))/100</f>
        <v>5.1816473199186501E-4</v>
      </c>
      <c r="E93" s="128">
        <f>(VLOOKUP($A92,'Occupancy Raw Data'!$B$8:$BE$51,'Occupancy Raw Data'!AW$3,FALSE))/100</f>
        <v>-3.4924407511377403E-2</v>
      </c>
      <c r="F93" s="128">
        <f>(VLOOKUP($A92,'Occupancy Raw Data'!$B$8:$BE$51,'Occupancy Raw Data'!AX$3,FALSE))/100</f>
        <v>1.8838608002706102E-2</v>
      </c>
      <c r="G93" s="128">
        <f>(VLOOKUP($A92,'Occupancy Raw Data'!$B$8:$BE$51,'Occupancy Raw Data'!AY$3,FALSE))/100</f>
        <v>2.8767348029257699E-3</v>
      </c>
      <c r="H93" s="129">
        <f>(VLOOKUP($A92,'Occupancy Raw Data'!$B$8:$BE$51,'Occupancy Raw Data'!BA$3,FALSE))/100</f>
        <v>1.5703926451236E-2</v>
      </c>
      <c r="I93" s="129">
        <f>(VLOOKUP($A92,'Occupancy Raw Data'!$B$8:$BE$51,'Occupancy Raw Data'!BB$3,FALSE))/100</f>
        <v>2.29197582799982E-2</v>
      </c>
      <c r="J93" s="128">
        <f>(VLOOKUP($A92,'Occupancy Raw Data'!$B$8:$BE$51,'Occupancy Raw Data'!BC$3,FALSE))/100</f>
        <v>1.9482179533208899E-2</v>
      </c>
      <c r="K93" s="130">
        <f>(VLOOKUP($A92,'Occupancy Raw Data'!$B$8:$BE$51,'Occupancy Raw Data'!BE$3,FALSE))/100</f>
        <v>8.6955965221858205E-3</v>
      </c>
      <c r="M93" s="127">
        <f>(VLOOKUP($A92,'ADR Raw Data'!$B$6:$BE$49,'ADR Raw Data'!AT$1,FALSE))/100</f>
        <v>-4.0455431090103003E-3</v>
      </c>
      <c r="N93" s="128">
        <f>(VLOOKUP($A92,'ADR Raw Data'!$B$6:$BE$49,'ADR Raw Data'!AU$1,FALSE))/100</f>
        <v>4.1129322680445703E-2</v>
      </c>
      <c r="O93" s="128">
        <f>(VLOOKUP($A92,'ADR Raw Data'!$B$6:$BE$49,'ADR Raw Data'!AV$1,FALSE))/100</f>
        <v>4.50037191456314E-2</v>
      </c>
      <c r="P93" s="128">
        <f>(VLOOKUP($A92,'ADR Raw Data'!$B$6:$BE$49,'ADR Raw Data'!AW$1,FALSE))/100</f>
        <v>2.0967131345126001E-2</v>
      </c>
      <c r="Q93" s="128">
        <f>(VLOOKUP($A92,'ADR Raw Data'!$B$6:$BE$49,'ADR Raw Data'!AX$1,FALSE))/100</f>
        <v>9.48035572070406E-3</v>
      </c>
      <c r="R93" s="128">
        <f>(VLOOKUP($A92,'ADR Raw Data'!$B$6:$BE$49,'ADR Raw Data'!AY$1,FALSE))/100</f>
        <v>2.1428926365593098E-2</v>
      </c>
      <c r="S93" s="129">
        <f>(VLOOKUP($A92,'ADR Raw Data'!$B$6:$BE$49,'ADR Raw Data'!BA$1,FALSE))/100</f>
        <v>-7.3544196598943398E-3</v>
      </c>
      <c r="T93" s="129">
        <f>(VLOOKUP($A92,'ADR Raw Data'!$B$6:$BE$49,'ADR Raw Data'!BB$1,FALSE))/100</f>
        <v>-2.3199963931682503E-2</v>
      </c>
      <c r="U93" s="128">
        <f>(VLOOKUP($A92,'ADR Raw Data'!$B$6:$BE$49,'ADR Raw Data'!BC$1,FALSE))/100</f>
        <v>-1.5892177254163798E-2</v>
      </c>
      <c r="V93" s="130">
        <f>(VLOOKUP($A92,'ADR Raw Data'!$B$6:$BE$49,'ADR Raw Data'!BE$1,FALSE))/100</f>
        <v>6.0457230628948398E-3</v>
      </c>
      <c r="X93" s="127">
        <f>(VLOOKUP($A92,'RevPAR Raw Data'!$B$6:$BE$49,'RevPAR Raw Data'!AT$1,FALSE))/100</f>
        <v>1.37174771974147E-2</v>
      </c>
      <c r="Y93" s="128">
        <f>(VLOOKUP($A92,'RevPAR Raw Data'!$B$6:$BE$49,'RevPAR Raw Data'!AU$1,FALSE))/100</f>
        <v>5.6603451643728903E-2</v>
      </c>
      <c r="Z93" s="128">
        <f>(VLOOKUP($A92,'RevPAR Raw Data'!$B$6:$BE$49,'RevPAR Raw Data'!AV$1,FALSE))/100</f>
        <v>4.5545203217693002E-2</v>
      </c>
      <c r="AA93" s="128">
        <f>(VLOOKUP($A92,'RevPAR Raw Data'!$B$6:$BE$49,'RevPAR Raw Data'!AW$1,FALSE))/100</f>
        <v>-1.4689540805692999E-2</v>
      </c>
      <c r="AB93" s="128">
        <f>(VLOOKUP($A92,'RevPAR Raw Data'!$B$6:$BE$49,'RevPAR Raw Data'!AX$1,FALSE))/100</f>
        <v>2.8497560428558701E-2</v>
      </c>
      <c r="AC93" s="128">
        <f>(VLOOKUP($A92,'RevPAR Raw Data'!$B$6:$BE$49,'RevPAR Raw Data'!AY$1,FALSE))/100</f>
        <v>2.43673065067842E-2</v>
      </c>
      <c r="AD93" s="129">
        <f>(VLOOKUP($A92,'RevPAR Raw Data'!$B$6:$BE$49,'RevPAR Raw Data'!BA$1,FALSE))/100</f>
        <v>8.2340135259111706E-3</v>
      </c>
      <c r="AE93" s="129">
        <f>(VLOOKUP($A92,'RevPAR Raw Data'!$B$6:$BE$49,'RevPAR Raw Data'!BB$1,FALSE))/100</f>
        <v>-8.1194321710315596E-4</v>
      </c>
      <c r="AF93" s="128">
        <f>(VLOOKUP($A92,'RevPAR Raw Data'!$B$6:$BE$49,'RevPAR Raw Data'!BC$1,FALSE))/100</f>
        <v>3.2803880286058702E-3</v>
      </c>
      <c r="AG93" s="130">
        <f>(VLOOKUP($A92,'RevPAR Raw Data'!$B$6:$BE$49,'RevPAR Raw Data'!BE$1,FALSE))/100</f>
        <v>1.4793890753520399E-2</v>
      </c>
    </row>
    <row r="94" spans="1:33" x14ac:dyDescent="0.25">
      <c r="A94" s="177"/>
      <c r="B94" s="155"/>
      <c r="C94" s="156"/>
      <c r="D94" s="156"/>
      <c r="E94" s="156"/>
      <c r="F94" s="156"/>
      <c r="G94" s="157"/>
      <c r="H94" s="137"/>
      <c r="I94" s="137"/>
      <c r="J94" s="157"/>
      <c r="K94" s="158"/>
      <c r="M94" s="159"/>
      <c r="N94" s="160"/>
      <c r="O94" s="160"/>
      <c r="P94" s="160"/>
      <c r="Q94" s="160"/>
      <c r="R94" s="161"/>
      <c r="S94" s="160"/>
      <c r="T94" s="160"/>
      <c r="U94" s="161"/>
      <c r="V94" s="162"/>
      <c r="X94" s="159"/>
      <c r="Y94" s="160"/>
      <c r="Z94" s="160"/>
      <c r="AA94" s="160"/>
      <c r="AB94" s="160"/>
      <c r="AC94" s="161"/>
      <c r="AD94" s="160"/>
      <c r="AE94" s="160"/>
      <c r="AF94" s="161"/>
      <c r="AG94" s="162"/>
    </row>
    <row r="95" spans="1:33" x14ac:dyDescent="0.25">
      <c r="A95" s="154" t="s">
        <v>46</v>
      </c>
      <c r="B95" s="155">
        <f>(VLOOKUP($A95,'Occupancy Raw Data'!$B$8:$BE$45,'Occupancy Raw Data'!AG$3,FALSE))/100</f>
        <v>0.45145819831497003</v>
      </c>
      <c r="C95" s="156">
        <f>(VLOOKUP($A95,'Occupancy Raw Data'!$B$8:$BE$45,'Occupancy Raw Data'!AH$3,FALSE))/100</f>
        <v>0.42423849643551498</v>
      </c>
      <c r="D95" s="156">
        <f>(VLOOKUP($A95,'Occupancy Raw Data'!$B$8:$BE$45,'Occupancy Raw Data'!AI$3,FALSE))/100</f>
        <v>0.45077770576798398</v>
      </c>
      <c r="E95" s="156">
        <f>(VLOOKUP($A95,'Occupancy Raw Data'!$B$8:$BE$45,'Occupancy Raw Data'!AJ$3,FALSE))/100</f>
        <v>0.487717702105536</v>
      </c>
      <c r="F95" s="156">
        <f>(VLOOKUP($A95,'Occupancy Raw Data'!$B$8:$BE$45,'Occupancy Raw Data'!AK$3,FALSE))/100</f>
        <v>0.53324018715882504</v>
      </c>
      <c r="G95" s="157">
        <f>(VLOOKUP($A95,'Occupancy Raw Data'!$B$8:$BE$45,'Occupancy Raw Data'!AL$3,FALSE))/100</f>
        <v>0.46944177717800301</v>
      </c>
      <c r="H95" s="137">
        <f>(VLOOKUP($A95,'Occupancy Raw Data'!$B$8:$BE$45,'Occupancy Raw Data'!AN$3,FALSE))/100</f>
        <v>0.65148167403171298</v>
      </c>
      <c r="I95" s="137">
        <f>(VLOOKUP($A95,'Occupancy Raw Data'!$B$8:$BE$45,'Occupancy Raw Data'!AO$3,FALSE))/100</f>
        <v>0.69778398752274395</v>
      </c>
      <c r="J95" s="157">
        <f>(VLOOKUP($A95,'Occupancy Raw Data'!$B$8:$BE$45,'Occupancy Raw Data'!AP$3,FALSE))/100</f>
        <v>0.67463283077722902</v>
      </c>
      <c r="K95" s="158">
        <f>(VLOOKUP($A95,'Occupancy Raw Data'!$B$8:$BE$45,'Occupancy Raw Data'!AR$3,FALSE))/100</f>
        <v>0.52799929526529499</v>
      </c>
      <c r="M95" s="159">
        <f>VLOOKUP($A95,'ADR Raw Data'!$B$6:$BE$43,'ADR Raw Data'!AG$1,FALSE)</f>
        <v>128.827558857306</v>
      </c>
      <c r="N95" s="160">
        <f>VLOOKUP($A95,'ADR Raw Data'!$B$6:$BE$43,'ADR Raw Data'!AH$1,FALSE)</f>
        <v>124.63664451573401</v>
      </c>
      <c r="O95" s="160">
        <f>VLOOKUP($A95,'ADR Raw Data'!$B$6:$BE$43,'ADR Raw Data'!AI$1,FALSE)</f>
        <v>123.78120264538801</v>
      </c>
      <c r="P95" s="160">
        <f>VLOOKUP($A95,'ADR Raw Data'!$B$6:$BE$43,'ADR Raw Data'!AJ$1,FALSE)</f>
        <v>127.777736175882</v>
      </c>
      <c r="Q95" s="160">
        <f>VLOOKUP($A95,'ADR Raw Data'!$B$6:$BE$43,'ADR Raw Data'!AK$1,FALSE)</f>
        <v>138.366883797452</v>
      </c>
      <c r="R95" s="161">
        <f>VLOOKUP($A95,'ADR Raw Data'!$B$6:$BE$43,'ADR Raw Data'!AL$1,FALSE)</f>
        <v>129.044883078113</v>
      </c>
      <c r="S95" s="160">
        <f>VLOOKUP($A95,'ADR Raw Data'!$B$6:$BE$43,'ADR Raw Data'!AN$1,FALSE)</f>
        <v>168.54861396508699</v>
      </c>
      <c r="T95" s="160">
        <f>VLOOKUP($A95,'ADR Raw Data'!$B$6:$BE$43,'ADR Raw Data'!AO$1,FALSE)</f>
        <v>171.19299883585501</v>
      </c>
      <c r="U95" s="161">
        <f>VLOOKUP($A95,'ADR Raw Data'!$B$6:$BE$43,'ADR Raw Data'!AP$1,FALSE)</f>
        <v>169.91617965081201</v>
      </c>
      <c r="V95" s="162">
        <f>VLOOKUP($A95,'ADR Raw Data'!$B$6:$BE$43,'ADR Raw Data'!AR$1,FALSE)</f>
        <v>143.94798886557001</v>
      </c>
      <c r="X95" s="159">
        <f>VLOOKUP($A95,'RevPAR Raw Data'!$B$6:$BE$43,'RevPAR Raw Data'!AG$1,FALSE)</f>
        <v>58.160257615035597</v>
      </c>
      <c r="Y95" s="160">
        <f>VLOOKUP($A95,'RevPAR Raw Data'!$B$6:$BE$43,'RevPAR Raw Data'!AH$1,FALSE)</f>
        <v>52.875662670123099</v>
      </c>
      <c r="Z95" s="160">
        <f>VLOOKUP($A95,'RevPAR Raw Data'!$B$6:$BE$43,'RevPAR Raw Data'!AI$1,FALSE)</f>
        <v>55.7978065456902</v>
      </c>
      <c r="AA95" s="160">
        <f>VLOOKUP($A95,'RevPAR Raw Data'!$B$6:$BE$43,'RevPAR Raw Data'!AJ$1,FALSE)</f>
        <v>62.319463867948997</v>
      </c>
      <c r="AB95" s="160">
        <f>VLOOKUP($A95,'RevPAR Raw Data'!$B$6:$BE$43,'RevPAR Raw Data'!AK$1,FALSE)</f>
        <v>73.782783012737099</v>
      </c>
      <c r="AC95" s="161">
        <f>VLOOKUP($A95,'RevPAR Raw Data'!$B$6:$BE$43,'RevPAR Raw Data'!AL$1,FALSE)</f>
        <v>60.5790592479173</v>
      </c>
      <c r="AD95" s="160">
        <f>VLOOKUP($A95,'RevPAR Raw Data'!$B$6:$BE$43,'RevPAR Raw Data'!AN$1,FALSE)</f>
        <v>109.8063331817</v>
      </c>
      <c r="AE95" s="160">
        <f>VLOOKUP($A95,'RevPAR Raw Data'!$B$6:$BE$43,'RevPAR Raw Data'!AO$1,FALSE)</f>
        <v>119.45573336365899</v>
      </c>
      <c r="AF95" s="161">
        <f>VLOOKUP($A95,'RevPAR Raw Data'!$B$6:$BE$43,'RevPAR Raw Data'!AP$1,FALSE)</f>
        <v>114.63103327268</v>
      </c>
      <c r="AG95" s="162">
        <f>VLOOKUP($A95,'RevPAR Raw Data'!$B$6:$BE$43,'RevPAR Raw Data'!AR$1,FALSE)</f>
        <v>76.004436675877599</v>
      </c>
    </row>
    <row r="96" spans="1:33" x14ac:dyDescent="0.25">
      <c r="A96" s="139" t="s">
        <v>14</v>
      </c>
      <c r="B96" s="127">
        <f>(VLOOKUP($A95,'Occupancy Raw Data'!$B$8:$BE$51,'Occupancy Raw Data'!AT$3,FALSE))/100</f>
        <v>-5.3733707784258601E-2</v>
      </c>
      <c r="C96" s="128">
        <f>(VLOOKUP($A95,'Occupancy Raw Data'!$B$8:$BE$51,'Occupancy Raw Data'!AU$3,FALSE))/100</f>
        <v>-1.8046773379584501E-2</v>
      </c>
      <c r="D96" s="128">
        <f>(VLOOKUP($A95,'Occupancy Raw Data'!$B$8:$BE$51,'Occupancy Raw Data'!AV$3,FALSE))/100</f>
        <v>-2.0912104600596601E-2</v>
      </c>
      <c r="E96" s="128">
        <f>(VLOOKUP($A95,'Occupancy Raw Data'!$B$8:$BE$51,'Occupancy Raw Data'!AW$3,FALSE))/100</f>
        <v>6.1873338516981007E-3</v>
      </c>
      <c r="F96" s="128">
        <f>(VLOOKUP($A95,'Occupancy Raw Data'!$B$8:$BE$51,'Occupancy Raw Data'!AX$3,FALSE))/100</f>
        <v>2.8196996660734604E-3</v>
      </c>
      <c r="G96" s="128">
        <f>(VLOOKUP($A95,'Occupancy Raw Data'!$B$8:$BE$51,'Occupancy Raw Data'!AY$3,FALSE))/100</f>
        <v>-1.6255642756063102E-2</v>
      </c>
      <c r="H96" s="129">
        <f>(VLOOKUP($A95,'Occupancy Raw Data'!$B$8:$BE$51,'Occupancy Raw Data'!BA$3,FALSE))/100</f>
        <v>-9.6142009424381406E-2</v>
      </c>
      <c r="I96" s="129">
        <f>(VLOOKUP($A95,'Occupancy Raw Data'!$B$8:$BE$51,'Occupancy Raw Data'!BB$3,FALSE))/100</f>
        <v>-7.7270503734526694E-2</v>
      </c>
      <c r="J96" s="128">
        <f>(VLOOKUP($A95,'Occupancy Raw Data'!$B$8:$BE$51,'Occupancy Raw Data'!BC$3,FALSE))/100</f>
        <v>-8.6479858716701608E-2</v>
      </c>
      <c r="K96" s="130">
        <f>(VLOOKUP($A95,'Occupancy Raw Data'!$B$8:$BE$51,'Occupancy Raw Data'!BE$3,FALSE))/100</f>
        <v>-4.3229657500004001E-2</v>
      </c>
      <c r="M96" s="127">
        <f>(VLOOKUP($A95,'ADR Raw Data'!$B$6:$BE$49,'ADR Raw Data'!AT$1,FALSE))/100</f>
        <v>1.48675676596633E-3</v>
      </c>
      <c r="N96" s="128">
        <f>(VLOOKUP($A95,'ADR Raw Data'!$B$6:$BE$49,'ADR Raw Data'!AU$1,FALSE))/100</f>
        <v>0.11201766425246401</v>
      </c>
      <c r="O96" s="128">
        <f>(VLOOKUP($A95,'ADR Raw Data'!$B$6:$BE$49,'ADR Raw Data'!AV$1,FALSE))/100</f>
        <v>7.4657813306886089E-2</v>
      </c>
      <c r="P96" s="128">
        <f>(VLOOKUP($A95,'ADR Raw Data'!$B$6:$BE$49,'ADR Raw Data'!AW$1,FALSE))/100</f>
        <v>8.3089696566937599E-2</v>
      </c>
      <c r="Q96" s="128">
        <f>(VLOOKUP($A95,'ADR Raw Data'!$B$6:$BE$49,'ADR Raw Data'!AX$1,FALSE))/100</f>
        <v>4.58233964279081E-2</v>
      </c>
      <c r="R96" s="128">
        <f>(VLOOKUP($A95,'ADR Raw Data'!$B$6:$BE$49,'ADR Raw Data'!AY$1,FALSE))/100</f>
        <v>6.0403287254471805E-2</v>
      </c>
      <c r="S96" s="129">
        <f>(VLOOKUP($A95,'ADR Raw Data'!$B$6:$BE$49,'ADR Raw Data'!BA$1,FALSE))/100</f>
        <v>-9.598294159915241E-3</v>
      </c>
      <c r="T96" s="129">
        <f>(VLOOKUP($A95,'ADR Raw Data'!$B$6:$BE$49,'ADR Raw Data'!BB$1,FALSE))/100</f>
        <v>-6.4246847089338796E-2</v>
      </c>
      <c r="U96" s="128">
        <f>(VLOOKUP($A95,'ADR Raw Data'!$B$6:$BE$49,'ADR Raw Data'!BC$1,FALSE))/100</f>
        <v>-3.84872190747804E-2</v>
      </c>
      <c r="V96" s="130">
        <f>(VLOOKUP($A95,'ADR Raw Data'!$B$6:$BE$49,'ADR Raw Data'!BE$1,FALSE))/100</f>
        <v>8.518775497776479E-3</v>
      </c>
      <c r="X96" s="127">
        <f>(VLOOKUP($A95,'RevPAR Raw Data'!$B$6:$BE$49,'RevPAR Raw Data'!AT$1,FALSE))/100</f>
        <v>-5.2326839971900997E-2</v>
      </c>
      <c r="Y96" s="128">
        <f>(VLOOKUP($A95,'RevPAR Raw Data'!$B$6:$BE$49,'RevPAR Raw Data'!AU$1,FALSE))/100</f>
        <v>9.194933347160511E-2</v>
      </c>
      <c r="Z96" s="128">
        <f>(VLOOKUP($A95,'RevPAR Raw Data'!$B$6:$BE$49,'RevPAR Raw Data'!AV$1,FALSE))/100</f>
        <v>5.2184456705164001E-2</v>
      </c>
      <c r="AA96" s="128">
        <f>(VLOOKUP($A95,'RevPAR Raw Data'!$B$6:$BE$49,'RevPAR Raw Data'!AW$1,FALSE))/100</f>
        <v>8.9791134110931592E-2</v>
      </c>
      <c r="AB96" s="128">
        <f>(VLOOKUP($A95,'RevPAR Raw Data'!$B$6:$BE$49,'RevPAR Raw Data'!AX$1,FALSE))/100</f>
        <v>4.8772304309587698E-2</v>
      </c>
      <c r="AC96" s="128">
        <f>(VLOOKUP($A95,'RevPAR Raw Data'!$B$6:$BE$49,'RevPAR Raw Data'!AY$1,FALSE))/100</f>
        <v>4.3165750239508097E-2</v>
      </c>
      <c r="AD96" s="129">
        <f>(VLOOKUP($A95,'RevPAR Raw Data'!$B$6:$BE$49,'RevPAR Raw Data'!BA$1,FALSE))/100</f>
        <v>-0.10481750429671599</v>
      </c>
      <c r="AE96" s="129">
        <f>(VLOOKUP($A95,'RevPAR Raw Data'!$B$6:$BE$49,'RevPAR Raw Data'!BB$1,FALSE))/100</f>
        <v>-0.13655296458591701</v>
      </c>
      <c r="AF96" s="128">
        <f>(VLOOKUP($A95,'RevPAR Raw Data'!$B$6:$BE$49,'RevPAR Raw Data'!BC$1,FALSE))/100</f>
        <v>-0.12163870852349599</v>
      </c>
      <c r="AG96" s="130">
        <f>(VLOOKUP($A95,'RevPAR Raw Data'!$B$6:$BE$49,'RevPAR Raw Data'!BE$1,FALSE))/100</f>
        <v>-3.5079145749315803E-2</v>
      </c>
    </row>
    <row r="97" spans="1:33" x14ac:dyDescent="0.25">
      <c r="A97" s="167"/>
      <c r="B97" s="168"/>
      <c r="C97" s="169"/>
      <c r="D97" s="169"/>
      <c r="E97" s="169"/>
      <c r="F97" s="169"/>
      <c r="G97" s="170"/>
      <c r="H97" s="169"/>
      <c r="I97" s="169"/>
      <c r="J97" s="170"/>
      <c r="K97" s="171"/>
      <c r="M97" s="168"/>
      <c r="N97" s="169"/>
      <c r="O97" s="169"/>
      <c r="P97" s="169"/>
      <c r="Q97" s="169"/>
      <c r="R97" s="170"/>
      <c r="S97" s="169"/>
      <c r="T97" s="169"/>
      <c r="U97" s="170"/>
      <c r="V97" s="171"/>
      <c r="X97" s="168"/>
      <c r="Y97" s="169"/>
      <c r="Z97" s="169"/>
      <c r="AA97" s="169"/>
      <c r="AB97" s="169"/>
      <c r="AC97" s="170"/>
      <c r="AD97" s="169"/>
      <c r="AE97" s="169"/>
      <c r="AF97" s="170"/>
      <c r="AG97" s="171"/>
    </row>
    <row r="98" spans="1:33" x14ac:dyDescent="0.25">
      <c r="A98" s="172" t="s">
        <v>47</v>
      </c>
      <c r="B98" s="155">
        <f>(VLOOKUP($A98,'Occupancy Raw Data'!$B$8:$BE$45,'Occupancy Raw Data'!AG$3,FALSE))/100</f>
        <v>0.47148635210779699</v>
      </c>
      <c r="C98" s="156">
        <f>(VLOOKUP($A98,'Occupancy Raw Data'!$B$8:$BE$45,'Occupancy Raw Data'!AH$3,FALSE))/100</f>
        <v>0.51870370163461799</v>
      </c>
      <c r="D98" s="156">
        <f>(VLOOKUP($A98,'Occupancy Raw Data'!$B$8:$BE$45,'Occupancy Raw Data'!AI$3,FALSE))/100</f>
        <v>0.59713299292745292</v>
      </c>
      <c r="E98" s="156">
        <f>(VLOOKUP($A98,'Occupancy Raw Data'!$B$8:$BE$45,'Occupancy Raw Data'!AJ$3,FALSE))/100</f>
        <v>0.660014971899755</v>
      </c>
      <c r="F98" s="156">
        <f>(VLOOKUP($A98,'Occupancy Raw Data'!$B$8:$BE$45,'Occupancy Raw Data'!AK$3,FALSE))/100</f>
        <v>0.65890706352930595</v>
      </c>
      <c r="G98" s="157">
        <f>(VLOOKUP($A98,'Occupancy Raw Data'!$B$8:$BE$45,'Occupancy Raw Data'!AL$3,FALSE))/100</f>
        <v>0.58124918995499497</v>
      </c>
      <c r="H98" s="137">
        <f>(VLOOKUP($A98,'Occupancy Raw Data'!$B$8:$BE$45,'Occupancy Raw Data'!AN$3,FALSE))/100</f>
        <v>0.72049227950213401</v>
      </c>
      <c r="I98" s="137">
        <f>(VLOOKUP($A98,'Occupancy Raw Data'!$B$8:$BE$45,'Occupancy Raw Data'!AO$3,FALSE))/100</f>
        <v>0.701984313199705</v>
      </c>
      <c r="J98" s="157">
        <f>(VLOOKUP($A98,'Occupancy Raw Data'!$B$8:$BE$45,'Occupancy Raw Data'!AP$3,FALSE))/100</f>
        <v>0.71123829635091895</v>
      </c>
      <c r="K98" s="158">
        <f>(VLOOKUP($A98,'Occupancy Raw Data'!$B$8:$BE$45,'Occupancy Raw Data'!AR$3,FALSE))/100</f>
        <v>0.61838917176102504</v>
      </c>
      <c r="M98" s="159">
        <f>VLOOKUP($A98,'ADR Raw Data'!$B$6:$BE$43,'ADR Raw Data'!AG$1,FALSE)</f>
        <v>117.565538940957</v>
      </c>
      <c r="N98" s="160">
        <f>VLOOKUP($A98,'ADR Raw Data'!$B$6:$BE$43,'ADR Raw Data'!AH$1,FALSE)</f>
        <v>110.504798543872</v>
      </c>
      <c r="O98" s="160">
        <f>VLOOKUP($A98,'ADR Raw Data'!$B$6:$BE$43,'ADR Raw Data'!AI$1,FALSE)</f>
        <v>115.511383410672</v>
      </c>
      <c r="P98" s="160">
        <f>VLOOKUP($A98,'ADR Raw Data'!$B$6:$BE$43,'ADR Raw Data'!AJ$1,FALSE)</f>
        <v>129.889544200297</v>
      </c>
      <c r="Q98" s="160">
        <f>VLOOKUP($A98,'ADR Raw Data'!$B$6:$BE$43,'ADR Raw Data'!AK$1,FALSE)</f>
        <v>145.22273131152099</v>
      </c>
      <c r="R98" s="161">
        <f>VLOOKUP($A98,'ADR Raw Data'!$B$6:$BE$43,'ADR Raw Data'!AL$1,FALSE)</f>
        <v>124.952617386707</v>
      </c>
      <c r="S98" s="160">
        <f>VLOOKUP($A98,'ADR Raw Data'!$B$6:$BE$43,'ADR Raw Data'!AN$1,FALSE)</f>
        <v>180.272012545455</v>
      </c>
      <c r="T98" s="160">
        <f>VLOOKUP($A98,'ADR Raw Data'!$B$6:$BE$43,'ADR Raw Data'!AO$1,FALSE)</f>
        <v>172.41887440513099</v>
      </c>
      <c r="U98" s="161">
        <f>VLOOKUP($A98,'ADR Raw Data'!$B$6:$BE$43,'ADR Raw Data'!AP$1,FALSE)</f>
        <v>176.39653240597099</v>
      </c>
      <c r="V98" s="162">
        <f>VLOOKUP($A98,'ADR Raw Data'!$B$6:$BE$43,'ADR Raw Data'!AR$1,FALSE)</f>
        <v>141.85788294310899</v>
      </c>
      <c r="X98" s="159">
        <f>VLOOKUP($A98,'RevPAR Raw Data'!$B$6:$BE$43,'RevPAR Raw Data'!AG$1,FALSE)</f>
        <v>55.430547088859299</v>
      </c>
      <c r="Y98" s="160">
        <f>VLOOKUP($A98,'RevPAR Raw Data'!$B$6:$BE$43,'RevPAR Raw Data'!AH$1,FALSE)</f>
        <v>57.319248053094299</v>
      </c>
      <c r="Z98" s="160">
        <f>VLOOKUP($A98,'RevPAR Raw Data'!$B$6:$BE$43,'RevPAR Raw Data'!AI$1,FALSE)</f>
        <v>68.975658093205595</v>
      </c>
      <c r="AA98" s="160">
        <f>VLOOKUP($A98,'RevPAR Raw Data'!$B$6:$BE$43,'RevPAR Raw Data'!AJ$1,FALSE)</f>
        <v>85.729043865431606</v>
      </c>
      <c r="AB98" s="160">
        <f>VLOOKUP($A98,'RevPAR Raw Data'!$B$6:$BE$43,'RevPAR Raw Data'!AK$1,FALSE)</f>
        <v>95.688283446179895</v>
      </c>
      <c r="AC98" s="161">
        <f>VLOOKUP($A98,'RevPAR Raw Data'!$B$6:$BE$43,'RevPAR Raw Data'!AL$1,FALSE)</f>
        <v>72.628607638780196</v>
      </c>
      <c r="AD98" s="160">
        <f>VLOOKUP($A98,'RevPAR Raw Data'!$B$6:$BE$43,'RevPAR Raw Data'!AN$1,FALSE)</f>
        <v>129.88459324931199</v>
      </c>
      <c r="AE98" s="160">
        <f>VLOOKUP($A98,'RevPAR Raw Data'!$B$6:$BE$43,'RevPAR Raw Data'!AO$1,FALSE)</f>
        <v>121.035345131952</v>
      </c>
      <c r="AF98" s="161">
        <f>VLOOKUP($A98,'RevPAR Raw Data'!$B$6:$BE$43,'RevPAR Raw Data'!AP$1,FALSE)</f>
        <v>125.45996919063199</v>
      </c>
      <c r="AG98" s="162">
        <f>VLOOKUP($A98,'RevPAR Raw Data'!$B$6:$BE$43,'RevPAR Raw Data'!AR$1,FALSE)</f>
        <v>87.723378740961806</v>
      </c>
    </row>
    <row r="99" spans="1:33" x14ac:dyDescent="0.25">
      <c r="A99" s="139" t="s">
        <v>14</v>
      </c>
      <c r="B99" s="127">
        <f>(VLOOKUP($A98,'Occupancy Raw Data'!$B$8:$BE$51,'Occupancy Raw Data'!AT$3,FALSE))/100</f>
        <v>2.5158718337076297E-2</v>
      </c>
      <c r="C99" s="128">
        <f>(VLOOKUP($A98,'Occupancy Raw Data'!$B$8:$BE$51,'Occupancy Raw Data'!AU$3,FALSE))/100</f>
        <v>-9.432174046638821E-3</v>
      </c>
      <c r="D99" s="128">
        <f>(VLOOKUP($A98,'Occupancy Raw Data'!$B$8:$BE$51,'Occupancy Raw Data'!AV$3,FALSE))/100</f>
        <v>-3.6945577138622599E-3</v>
      </c>
      <c r="E99" s="128">
        <f>(VLOOKUP($A98,'Occupancy Raw Data'!$B$8:$BE$51,'Occupancy Raw Data'!AW$3,FALSE))/100</f>
        <v>1.9962198769420601E-2</v>
      </c>
      <c r="F99" s="128">
        <f>(VLOOKUP($A98,'Occupancy Raw Data'!$B$8:$BE$51,'Occupancy Raw Data'!AX$3,FALSE))/100</f>
        <v>6.8922316659584901E-3</v>
      </c>
      <c r="G99" s="128">
        <f>(VLOOKUP($A98,'Occupancy Raw Data'!$B$8:$BE$51,'Occupancy Raw Data'!AY$3,FALSE))/100</f>
        <v>7.5737205955820393E-3</v>
      </c>
      <c r="H99" s="129">
        <f>(VLOOKUP($A98,'Occupancy Raw Data'!$B$8:$BE$51,'Occupancy Raw Data'!BA$3,FALSE))/100</f>
        <v>2.7578855239060399E-2</v>
      </c>
      <c r="I99" s="129">
        <f>(VLOOKUP($A98,'Occupancy Raw Data'!$B$8:$BE$51,'Occupancy Raw Data'!BB$3,FALSE))/100</f>
        <v>1.8043655804520099E-2</v>
      </c>
      <c r="J99" s="128">
        <f>(VLOOKUP($A98,'Occupancy Raw Data'!$B$8:$BE$51,'Occupancy Raw Data'!BC$3,FALSE))/100</f>
        <v>2.2851090714075203E-2</v>
      </c>
      <c r="K99" s="130">
        <f>(VLOOKUP($A98,'Occupancy Raw Data'!$B$8:$BE$51,'Occupancy Raw Data'!BE$3,FALSE))/100</f>
        <v>1.25435716900026E-2</v>
      </c>
      <c r="M99" s="127">
        <f>(VLOOKUP($A98,'ADR Raw Data'!$B$6:$BE$49,'ADR Raw Data'!AT$1,FALSE))/100</f>
        <v>2.6911762166192E-2</v>
      </c>
      <c r="N99" s="128">
        <f>(VLOOKUP($A98,'ADR Raw Data'!$B$6:$BE$49,'ADR Raw Data'!AU$1,FALSE))/100</f>
        <v>9.5000627683555407E-3</v>
      </c>
      <c r="O99" s="128">
        <f>(VLOOKUP($A98,'ADR Raw Data'!$B$6:$BE$49,'ADR Raw Data'!AV$1,FALSE))/100</f>
        <v>8.5288147355708395E-3</v>
      </c>
      <c r="P99" s="128">
        <f>(VLOOKUP($A98,'ADR Raw Data'!$B$6:$BE$49,'ADR Raw Data'!AW$1,FALSE))/100</f>
        <v>5.4109459293822805E-2</v>
      </c>
      <c r="Q99" s="128">
        <f>(VLOOKUP($A98,'ADR Raw Data'!$B$6:$BE$49,'ADR Raw Data'!AX$1,FALSE))/100</f>
        <v>3.69955759674815E-2</v>
      </c>
      <c r="R99" s="128">
        <f>(VLOOKUP($A98,'ADR Raw Data'!$B$6:$BE$49,'ADR Raw Data'!AY$1,FALSE))/100</f>
        <v>2.97542417335033E-2</v>
      </c>
      <c r="S99" s="129">
        <f>(VLOOKUP($A98,'ADR Raw Data'!$B$6:$BE$49,'ADR Raw Data'!BA$1,FALSE))/100</f>
        <v>5.8066584538829097E-2</v>
      </c>
      <c r="T99" s="129">
        <f>(VLOOKUP($A98,'ADR Raw Data'!$B$6:$BE$49,'ADR Raw Data'!BB$1,FALSE))/100</f>
        <v>4.78893607851196E-2</v>
      </c>
      <c r="U99" s="128">
        <f>(VLOOKUP($A98,'ADR Raw Data'!$B$6:$BE$49,'ADR Raw Data'!BC$1,FALSE))/100</f>
        <v>5.3218489741893402E-2</v>
      </c>
      <c r="V99" s="130">
        <f>(VLOOKUP($A98,'ADR Raw Data'!$B$6:$BE$49,'ADR Raw Data'!BE$1,FALSE))/100</f>
        <v>4.0379516415564504E-2</v>
      </c>
      <c r="X99" s="127">
        <f>(VLOOKUP($A98,'RevPAR Raw Data'!$B$6:$BE$49,'RevPAR Raw Data'!AT$1,FALSE))/100</f>
        <v>5.2747545947561897E-2</v>
      </c>
      <c r="Y99" s="128">
        <f>(VLOOKUP($A98,'RevPAR Raw Data'!$B$6:$BE$49,'RevPAR Raw Data'!AU$1,FALSE))/100</f>
        <v>-2.1717523768402597E-5</v>
      </c>
      <c r="Z99" s="128">
        <f>(VLOOKUP($A98,'RevPAR Raw Data'!$B$6:$BE$49,'RevPAR Raw Data'!AV$1,FALSE))/100</f>
        <v>4.8027468234371701E-3</v>
      </c>
      <c r="AA99" s="128">
        <f>(VLOOKUP($A98,'RevPAR Raw Data'!$B$6:$BE$49,'RevPAR Raw Data'!AW$1,FALSE))/100</f>
        <v>7.5151801844972693E-2</v>
      </c>
      <c r="AB99" s="128">
        <f>(VLOOKUP($A98,'RevPAR Raw Data'!$B$6:$BE$49,'RevPAR Raw Data'!AX$1,FALSE))/100</f>
        <v>4.4142789713623405E-2</v>
      </c>
      <c r="AC99" s="128">
        <f>(VLOOKUP($A98,'RevPAR Raw Data'!$B$6:$BE$49,'RevPAR Raw Data'!AY$1,FALSE))/100</f>
        <v>3.7553312642508302E-2</v>
      </c>
      <c r="AD99" s="129">
        <f>(VLOOKUP($A98,'RevPAR Raw Data'!$B$6:$BE$49,'RevPAR Raw Data'!BA$1,FALSE))/100</f>
        <v>8.7246849707112606E-2</v>
      </c>
      <c r="AE99" s="129">
        <f>(VLOOKUP($A98,'RevPAR Raw Data'!$B$6:$BE$49,'RevPAR Raw Data'!BB$1,FALSE))/100</f>
        <v>6.6797115732344994E-2</v>
      </c>
      <c r="AF99" s="128">
        <f>(VLOOKUP($A98,'RevPAR Raw Data'!$B$6:$BE$49,'RevPAR Raw Data'!BC$1,FALSE))/100</f>
        <v>7.7285680992726799E-2</v>
      </c>
      <c r="AG99" s="130">
        <f>(VLOOKUP($A98,'RevPAR Raw Data'!$B$6:$BE$49,'RevPAR Raw Data'!BE$1,FALSE))/100</f>
        <v>5.3429591464533396E-2</v>
      </c>
    </row>
    <row r="100" spans="1:33" x14ac:dyDescent="0.25">
      <c r="A100" s="172"/>
      <c r="B100" s="155"/>
      <c r="C100" s="156"/>
      <c r="D100" s="156"/>
      <c r="E100" s="156"/>
      <c r="F100" s="156"/>
      <c r="G100" s="157"/>
      <c r="H100" s="137"/>
      <c r="I100" s="137"/>
      <c r="J100" s="157"/>
      <c r="K100" s="158"/>
      <c r="M100" s="159"/>
      <c r="N100" s="160"/>
      <c r="O100" s="160"/>
      <c r="P100" s="160"/>
      <c r="Q100" s="160"/>
      <c r="R100" s="161"/>
      <c r="S100" s="160"/>
      <c r="T100" s="160"/>
      <c r="U100" s="161"/>
      <c r="V100" s="162"/>
      <c r="X100" s="159"/>
      <c r="Y100" s="160"/>
      <c r="Z100" s="160"/>
      <c r="AA100" s="160"/>
      <c r="AB100" s="160"/>
      <c r="AC100" s="161"/>
      <c r="AD100" s="160"/>
      <c r="AE100" s="160"/>
      <c r="AF100" s="161"/>
      <c r="AG100" s="162"/>
    </row>
    <row r="101" spans="1:33" x14ac:dyDescent="0.25">
      <c r="A101" s="154" t="s">
        <v>49</v>
      </c>
      <c r="B101" s="155">
        <f>(VLOOKUP($A101,'Occupancy Raw Data'!$B$8:$BE$45,'Occupancy Raw Data'!AG$3,FALSE))/100</f>
        <v>0.451521783387622</v>
      </c>
      <c r="C101" s="156">
        <f>(VLOOKUP($A101,'Occupancy Raw Data'!$B$8:$BE$45,'Occupancy Raw Data'!AH$3,FALSE))/100</f>
        <v>0.49503766286644896</v>
      </c>
      <c r="D101" s="156">
        <f>(VLOOKUP($A101,'Occupancy Raw Data'!$B$8:$BE$45,'Occupancy Raw Data'!AI$3,FALSE))/100</f>
        <v>0.55171009771986901</v>
      </c>
      <c r="E101" s="156">
        <f>(VLOOKUP($A101,'Occupancy Raw Data'!$B$8:$BE$45,'Occupancy Raw Data'!AJ$3,FALSE))/100</f>
        <v>0.589729234527687</v>
      </c>
      <c r="F101" s="156">
        <f>(VLOOKUP($A101,'Occupancy Raw Data'!$B$8:$BE$45,'Occupancy Raw Data'!AK$3,FALSE))/100</f>
        <v>0.57552931596091195</v>
      </c>
      <c r="G101" s="157">
        <f>(VLOOKUP($A101,'Occupancy Raw Data'!$B$8:$BE$45,'Occupancy Raw Data'!AL$3,FALSE))/100</f>
        <v>0.532705618892508</v>
      </c>
      <c r="H101" s="137">
        <f>(VLOOKUP($A101,'Occupancy Raw Data'!$B$8:$BE$45,'Occupancy Raw Data'!AN$3,FALSE))/100</f>
        <v>0.64678338762214904</v>
      </c>
      <c r="I101" s="137">
        <f>(VLOOKUP($A101,'Occupancy Raw Data'!$B$8:$BE$45,'Occupancy Raw Data'!AO$3,FALSE))/100</f>
        <v>0.63940350162866399</v>
      </c>
      <c r="J101" s="157">
        <f>(VLOOKUP($A101,'Occupancy Raw Data'!$B$8:$BE$45,'Occupancy Raw Data'!AP$3,FALSE))/100</f>
        <v>0.64309344462540696</v>
      </c>
      <c r="K101" s="158">
        <f>(VLOOKUP($A101,'Occupancy Raw Data'!$B$8:$BE$45,'Occupancy Raw Data'!AR$3,FALSE))/100</f>
        <v>0.56424499767333602</v>
      </c>
      <c r="M101" s="159">
        <f>VLOOKUP($A101,'ADR Raw Data'!$B$6:$BE$43,'ADR Raw Data'!AG$1,FALSE)</f>
        <v>117.87019613368599</v>
      </c>
      <c r="N101" s="160">
        <f>VLOOKUP($A101,'ADR Raw Data'!$B$6:$BE$43,'ADR Raw Data'!AH$1,FALSE)</f>
        <v>106.91490361383801</v>
      </c>
      <c r="O101" s="160">
        <f>VLOOKUP($A101,'ADR Raw Data'!$B$6:$BE$43,'ADR Raw Data'!AI$1,FALSE)</f>
        <v>107.345144372693</v>
      </c>
      <c r="P101" s="160">
        <f>VLOOKUP($A101,'ADR Raw Data'!$B$6:$BE$43,'ADR Raw Data'!AJ$1,FALSE)</f>
        <v>112.06853413307999</v>
      </c>
      <c r="Q101" s="160">
        <f>VLOOKUP($A101,'ADR Raw Data'!$B$6:$BE$43,'ADR Raw Data'!AK$1,FALSE)</f>
        <v>120.742468606296</v>
      </c>
      <c r="R101" s="161">
        <f>VLOOKUP($A101,'ADR Raw Data'!$B$6:$BE$43,'ADR Raw Data'!AL$1,FALSE)</f>
        <v>112.990055223281</v>
      </c>
      <c r="S101" s="160">
        <f>VLOOKUP($A101,'ADR Raw Data'!$B$6:$BE$43,'ADR Raw Data'!AN$1,FALSE)</f>
        <v>152.249007711677</v>
      </c>
      <c r="T101" s="160">
        <f>VLOOKUP($A101,'ADR Raw Data'!$B$6:$BE$43,'ADR Raw Data'!AO$1,FALSE)</f>
        <v>153.24720926530199</v>
      </c>
      <c r="U101" s="161">
        <f>VLOOKUP($A101,'ADR Raw Data'!$B$6:$BE$43,'ADR Raw Data'!AP$1,FALSE)</f>
        <v>152.745244746943</v>
      </c>
      <c r="V101" s="162">
        <f>VLOOKUP($A101,'ADR Raw Data'!$B$6:$BE$43,'ADR Raw Data'!AR$1,FALSE)</f>
        <v>125.93595227050101</v>
      </c>
      <c r="X101" s="159">
        <f>VLOOKUP($A101,'RevPAR Raw Data'!$B$6:$BE$43,'RevPAR Raw Data'!AG$1,FALSE)</f>
        <v>53.220961166530898</v>
      </c>
      <c r="Y101" s="160">
        <f>VLOOKUP($A101,'RevPAR Raw Data'!$B$6:$BE$43,'RevPAR Raw Data'!AH$1,FALSE)</f>
        <v>52.926904010586298</v>
      </c>
      <c r="Z101" s="160">
        <f>VLOOKUP($A101,'RevPAR Raw Data'!$B$6:$BE$43,'RevPAR Raw Data'!AI$1,FALSE)</f>
        <v>59.223400091612298</v>
      </c>
      <c r="AA101" s="160">
        <f>VLOOKUP($A101,'RevPAR Raw Data'!$B$6:$BE$43,'RevPAR Raw Data'!AJ$1,FALSE)</f>
        <v>66.090090848941301</v>
      </c>
      <c r="AB101" s="160">
        <f>VLOOKUP($A101,'RevPAR Raw Data'!$B$6:$BE$43,'RevPAR Raw Data'!AK$1,FALSE)</f>
        <v>69.490830364413597</v>
      </c>
      <c r="AC101" s="161">
        <f>VLOOKUP($A101,'RevPAR Raw Data'!$B$6:$BE$43,'RevPAR Raw Data'!AL$1,FALSE)</f>
        <v>60.190437296416903</v>
      </c>
      <c r="AD101" s="160">
        <f>VLOOKUP($A101,'RevPAR Raw Data'!$B$6:$BE$43,'RevPAR Raw Data'!AN$1,FALSE)</f>
        <v>98.472128969869701</v>
      </c>
      <c r="AE101" s="160">
        <f>VLOOKUP($A101,'RevPAR Raw Data'!$B$6:$BE$43,'RevPAR Raw Data'!AO$1,FALSE)</f>
        <v>97.986802219055306</v>
      </c>
      <c r="AF101" s="161">
        <f>VLOOKUP($A101,'RevPAR Raw Data'!$B$6:$BE$43,'RevPAR Raw Data'!AP$1,FALSE)</f>
        <v>98.229465594462496</v>
      </c>
      <c r="AG101" s="162">
        <f>VLOOKUP($A101,'RevPAR Raw Data'!$B$6:$BE$43,'RevPAR Raw Data'!AR$1,FALSE)</f>
        <v>71.058731095858505</v>
      </c>
    </row>
    <row r="102" spans="1:33" x14ac:dyDescent="0.25">
      <c r="A102" s="139" t="s">
        <v>14</v>
      </c>
      <c r="B102" s="127">
        <f>(VLOOKUP($A101,'Occupancy Raw Data'!$B$8:$BE$51,'Occupancy Raw Data'!AT$3,FALSE))/100</f>
        <v>7.3190156592694192E-2</v>
      </c>
      <c r="C102" s="128">
        <f>(VLOOKUP($A101,'Occupancy Raw Data'!$B$8:$BE$51,'Occupancy Raw Data'!AU$3,FALSE))/100</f>
        <v>3.4252469857189299E-2</v>
      </c>
      <c r="D102" s="128">
        <f>(VLOOKUP($A101,'Occupancy Raw Data'!$B$8:$BE$51,'Occupancy Raw Data'!AV$3,FALSE))/100</f>
        <v>1.20028146741602E-2</v>
      </c>
      <c r="E102" s="128">
        <f>(VLOOKUP($A101,'Occupancy Raw Data'!$B$8:$BE$51,'Occupancy Raw Data'!AW$3,FALSE))/100</f>
        <v>2.7570049247798399E-2</v>
      </c>
      <c r="F102" s="128">
        <f>(VLOOKUP($A101,'Occupancy Raw Data'!$B$8:$BE$51,'Occupancy Raw Data'!AX$3,FALSE))/100</f>
        <v>1.54843157076376E-2</v>
      </c>
      <c r="G102" s="128">
        <f>(VLOOKUP($A101,'Occupancy Raw Data'!$B$8:$BE$51,'Occupancy Raw Data'!AY$3,FALSE))/100</f>
        <v>3.0299359945073299E-2</v>
      </c>
      <c r="H102" s="129">
        <f>(VLOOKUP($A101,'Occupancy Raw Data'!$B$8:$BE$51,'Occupancy Raw Data'!BA$3,FALSE))/100</f>
        <v>4.1665868137479203E-2</v>
      </c>
      <c r="I102" s="129">
        <f>(VLOOKUP($A101,'Occupancy Raw Data'!$B$8:$BE$51,'Occupancy Raw Data'!BB$3,FALSE))/100</f>
        <v>3.5888706954557696E-2</v>
      </c>
      <c r="J102" s="128">
        <f>(VLOOKUP($A101,'Occupancy Raw Data'!$B$8:$BE$51,'Occupancy Raw Data'!BC$3,FALSE))/100</f>
        <v>3.8786103999221201E-2</v>
      </c>
      <c r="K102" s="130">
        <f>(VLOOKUP($A101,'Occupancy Raw Data'!$B$8:$BE$51,'Occupancy Raw Data'!BE$3,FALSE))/100</f>
        <v>3.3044198665423498E-2</v>
      </c>
      <c r="M102" s="127">
        <f>(VLOOKUP($A101,'ADR Raw Data'!$B$6:$BE$49,'ADR Raw Data'!AT$1,FALSE))/100</f>
        <v>7.2029683187418495E-2</v>
      </c>
      <c r="N102" s="128">
        <f>(VLOOKUP($A101,'ADR Raw Data'!$B$6:$BE$49,'ADR Raw Data'!AU$1,FALSE))/100</f>
        <v>1.7059613651579299E-2</v>
      </c>
      <c r="O102" s="128">
        <f>(VLOOKUP($A101,'ADR Raw Data'!$B$6:$BE$49,'ADR Raw Data'!AV$1,FALSE))/100</f>
        <v>-1.1332263045231401E-2</v>
      </c>
      <c r="P102" s="128">
        <f>(VLOOKUP($A101,'ADR Raw Data'!$B$6:$BE$49,'ADR Raw Data'!AW$1,FALSE))/100</f>
        <v>1.10119649738028E-2</v>
      </c>
      <c r="Q102" s="128">
        <f>(VLOOKUP($A101,'ADR Raw Data'!$B$6:$BE$49,'ADR Raw Data'!AX$1,FALSE))/100</f>
        <v>3.6106745207751E-2</v>
      </c>
      <c r="R102" s="128">
        <f>(VLOOKUP($A101,'ADR Raw Data'!$B$6:$BE$49,'ADR Raw Data'!AY$1,FALSE))/100</f>
        <v>2.3375600539020002E-2</v>
      </c>
      <c r="S102" s="129">
        <f>(VLOOKUP($A101,'ADR Raw Data'!$B$6:$BE$49,'ADR Raw Data'!BA$1,FALSE))/100</f>
        <v>8.4916876310536515E-2</v>
      </c>
      <c r="T102" s="129">
        <f>(VLOOKUP($A101,'ADR Raw Data'!$B$6:$BE$49,'ADR Raw Data'!BB$1,FALSE))/100</f>
        <v>7.7128681322144108E-2</v>
      </c>
      <c r="U102" s="128">
        <f>(VLOOKUP($A101,'ADR Raw Data'!$B$6:$BE$49,'ADR Raw Data'!BC$1,FALSE))/100</f>
        <v>8.0997056791689503E-2</v>
      </c>
      <c r="V102" s="130">
        <f>(VLOOKUP($A101,'ADR Raw Data'!$B$6:$BE$49,'ADR Raw Data'!BE$1,FALSE))/100</f>
        <v>4.5861357438563698E-2</v>
      </c>
      <c r="X102" s="127">
        <f>(VLOOKUP($A101,'RevPAR Raw Data'!$B$6:$BE$49,'RevPAR Raw Data'!AT$1,FALSE))/100</f>
        <v>0.15049170357192199</v>
      </c>
      <c r="Y102" s="128">
        <f>(VLOOKUP($A101,'RevPAR Raw Data'!$B$6:$BE$49,'RevPAR Raw Data'!AU$1,FALSE))/100</f>
        <v>5.1896417411144702E-2</v>
      </c>
      <c r="Z102" s="128">
        <f>(VLOOKUP($A101,'RevPAR Raw Data'!$B$6:$BE$49,'RevPAR Raw Data'!AV$1,FALSE))/100</f>
        <v>5.3453257575800399E-4</v>
      </c>
      <c r="AA102" s="128">
        <f>(VLOOKUP($A101,'RevPAR Raw Data'!$B$6:$BE$49,'RevPAR Raw Data'!AW$1,FALSE))/100</f>
        <v>3.8885614638243998E-2</v>
      </c>
      <c r="AB102" s="128">
        <f>(VLOOKUP($A101,'RevPAR Raw Data'!$B$6:$BE$49,'RevPAR Raw Data'!AX$1,FALSE))/100</f>
        <v>5.2150149157360701E-2</v>
      </c>
      <c r="AC102" s="128">
        <f>(VLOOKUP($A101,'RevPAR Raw Data'!$B$6:$BE$49,'RevPAR Raw Data'!AY$1,FALSE))/100</f>
        <v>5.4383226218757297E-2</v>
      </c>
      <c r="AD102" s="129">
        <f>(VLOOKUP($A101,'RevPAR Raw Data'!$B$6:$BE$49,'RevPAR Raw Data'!BA$1,FALSE))/100</f>
        <v>0.13012087981901702</v>
      </c>
      <c r="AE102" s="129">
        <f>(VLOOKUP($A101,'RevPAR Raw Data'!$B$6:$BE$49,'RevPAR Raw Data'!BB$1,FALSE))/100</f>
        <v>0.11578543691846299</v>
      </c>
      <c r="AF102" s="128">
        <f>(VLOOKUP($A101,'RevPAR Raw Data'!$B$6:$BE$49,'RevPAR Raw Data'!BC$1,FALSE))/100</f>
        <v>0.122924721059264</v>
      </c>
      <c r="AG102" s="130">
        <f>(VLOOKUP($A101,'RevPAR Raw Data'!$B$6:$BE$49,'RevPAR Raw Data'!BE$1,FALSE))/100</f>
        <v>8.0421007910253112E-2</v>
      </c>
    </row>
    <row r="103" spans="1:33" x14ac:dyDescent="0.25">
      <c r="A103" s="177"/>
      <c r="B103" s="155"/>
      <c r="C103" s="156"/>
      <c r="D103" s="156"/>
      <c r="E103" s="156"/>
      <c r="F103" s="156"/>
      <c r="G103" s="157"/>
      <c r="H103" s="137"/>
      <c r="I103" s="137"/>
      <c r="J103" s="157"/>
      <c r="K103" s="158"/>
      <c r="M103" s="159"/>
      <c r="N103" s="160"/>
      <c r="O103" s="160"/>
      <c r="P103" s="160"/>
      <c r="Q103" s="160"/>
      <c r="R103" s="161"/>
      <c r="S103" s="160"/>
      <c r="T103" s="160"/>
      <c r="U103" s="161"/>
      <c r="V103" s="162"/>
      <c r="X103" s="159"/>
      <c r="Y103" s="160"/>
      <c r="Z103" s="160"/>
      <c r="AA103" s="160"/>
      <c r="AB103" s="160"/>
      <c r="AC103" s="161"/>
      <c r="AD103" s="160"/>
      <c r="AE103" s="160"/>
      <c r="AF103" s="161"/>
      <c r="AG103" s="162"/>
    </row>
    <row r="104" spans="1:33" x14ac:dyDescent="0.25">
      <c r="A104" s="154" t="s">
        <v>53</v>
      </c>
      <c r="B104" s="155">
        <f>(VLOOKUP($A104,'Occupancy Raw Data'!$B$8:$BE$54,'Occupancy Raw Data'!AG$3,FALSE))/100</f>
        <v>0.47658391714894899</v>
      </c>
      <c r="C104" s="156">
        <f>(VLOOKUP($A104,'Occupancy Raw Data'!$B$8:$BE$54,'Occupancy Raw Data'!AH$3,FALSE))/100</f>
        <v>0.50209412123058106</v>
      </c>
      <c r="D104" s="156">
        <f>(VLOOKUP($A104,'Occupancy Raw Data'!$B$8:$BE$54,'Occupancy Raw Data'!AI$3,FALSE))/100</f>
        <v>0.57771093512031602</v>
      </c>
      <c r="E104" s="156">
        <f>(VLOOKUP($A104,'Occupancy Raw Data'!$B$8:$BE$54,'Occupancy Raw Data'!AJ$3,FALSE))/100</f>
        <v>0.64418976545842199</v>
      </c>
      <c r="F104" s="156">
        <f>(VLOOKUP($A104,'Occupancy Raw Data'!$B$8:$BE$54,'Occupancy Raw Data'!AK$3,FALSE))/100</f>
        <v>0.66402680475175102</v>
      </c>
      <c r="G104" s="157">
        <f>(VLOOKUP($A104,'Occupancy Raw Data'!$B$8:$BE$54,'Occupancy Raw Data'!AL$3,FALSE))/100</f>
        <v>0.57292110874200397</v>
      </c>
      <c r="H104" s="137">
        <f>(VLOOKUP($A104,'Occupancy Raw Data'!$B$8:$BE$54,'Occupancy Raw Data'!AN$3,FALSE))/100</f>
        <v>0.74824855315260397</v>
      </c>
      <c r="I104" s="137">
        <f>(VLOOKUP($A104,'Occupancy Raw Data'!$B$8:$BE$54,'Occupancy Raw Data'!AO$3,FALSE))/100</f>
        <v>0.72982028632348406</v>
      </c>
      <c r="J104" s="157">
        <f>(VLOOKUP($A104,'Occupancy Raw Data'!$B$8:$BE$54,'Occupancy Raw Data'!AP$3,FALSE))/100</f>
        <v>0.73903441973804407</v>
      </c>
      <c r="K104" s="158">
        <f>(VLOOKUP($A104,'Occupancy Raw Data'!$B$8:$BE$54,'Occupancy Raw Data'!AR$3,FALSE))/100</f>
        <v>0.62038205474087205</v>
      </c>
      <c r="M104" s="159">
        <f>VLOOKUP($A104,'ADR Raw Data'!$B$6:$BE$54,'ADR Raw Data'!AG$1,FALSE)</f>
        <v>99.840031956539093</v>
      </c>
      <c r="N104" s="160">
        <f>VLOOKUP($A104,'ADR Raw Data'!$B$6:$BE$54,'ADR Raw Data'!AH$1,FALSE)</f>
        <v>99.471615985440195</v>
      </c>
      <c r="O104" s="160">
        <f>VLOOKUP($A104,'ADR Raw Data'!$B$6:$BE$54,'ADR Raw Data'!AI$1,FALSE)</f>
        <v>104.419307981282</v>
      </c>
      <c r="P104" s="160">
        <f>VLOOKUP($A104,'ADR Raw Data'!$B$6:$BE$54,'ADR Raw Data'!AJ$1,FALSE)</f>
        <v>110.690321532005</v>
      </c>
      <c r="Q104" s="160">
        <f>VLOOKUP($A104,'ADR Raw Data'!$B$6:$BE$54,'ADR Raw Data'!AK$1,FALSE)</f>
        <v>119.809334862385</v>
      </c>
      <c r="R104" s="161">
        <f>VLOOKUP($A104,'ADR Raw Data'!$B$6:$BE$54,'ADR Raw Data'!AL$1,FALSE)</f>
        <v>107.767935429847</v>
      </c>
      <c r="S104" s="160">
        <f>VLOOKUP($A104,'ADR Raw Data'!$B$6:$BE$54,'ADR Raw Data'!AN$1,FALSE)</f>
        <v>136.92862202320299</v>
      </c>
      <c r="T104" s="160">
        <f>VLOOKUP($A104,'ADR Raw Data'!$B$6:$BE$54,'ADR Raw Data'!AO$1,FALSE)</f>
        <v>132.65538084307099</v>
      </c>
      <c r="U104" s="161">
        <f>VLOOKUP($A104,'ADR Raw Data'!$B$6:$BE$54,'ADR Raw Data'!AP$1,FALSE)</f>
        <v>134.81864039154999</v>
      </c>
      <c r="V104" s="162">
        <f>VLOOKUP($A104,'ADR Raw Data'!$B$6:$BE$54,'ADR Raw Data'!AR$1,FALSE)</f>
        <v>116.97488961562701</v>
      </c>
      <c r="X104" s="159">
        <f>VLOOKUP($A104,'RevPAR Raw Data'!$B$6:$BE$54,'RevPAR Raw Data'!AG$1,FALSE)</f>
        <v>47.582153518123597</v>
      </c>
      <c r="Y104" s="160">
        <f>VLOOKUP($A104,'RevPAR Raw Data'!$B$6:$BE$54,'RevPAR Raw Data'!AH$1,FALSE)</f>
        <v>49.944113615595398</v>
      </c>
      <c r="Z104" s="160">
        <f>VLOOKUP($A104,'RevPAR Raw Data'!$B$6:$BE$54,'RevPAR Raw Data'!AI$1,FALSE)</f>
        <v>60.324176058482998</v>
      </c>
      <c r="AA104" s="160">
        <f>VLOOKUP($A104,'RevPAR Raw Data'!$B$6:$BE$54,'RevPAR Raw Data'!AJ$1,FALSE)</f>
        <v>71.305572266219897</v>
      </c>
      <c r="AB104" s="160">
        <f>VLOOKUP($A104,'RevPAR Raw Data'!$B$6:$BE$54,'RevPAR Raw Data'!AK$1,FALSE)</f>
        <v>79.556609808102294</v>
      </c>
      <c r="AC104" s="161">
        <f>VLOOKUP($A104,'RevPAR Raw Data'!$B$6:$BE$54,'RevPAR Raw Data'!AL$1,FALSE)</f>
        <v>61.742525053304902</v>
      </c>
      <c r="AD104" s="160">
        <f>VLOOKUP($A104,'RevPAR Raw Data'!$B$6:$BE$54,'RevPAR Raw Data'!AN$1,FALSE)</f>
        <v>102.456643314042</v>
      </c>
      <c r="AE104" s="160">
        <f>VLOOKUP($A104,'RevPAR Raw Data'!$B$6:$BE$54,'RevPAR Raw Data'!AO$1,FALSE)</f>
        <v>96.814588029241506</v>
      </c>
      <c r="AF104" s="161">
        <f>VLOOKUP($A104,'RevPAR Raw Data'!$B$6:$BE$54,'RevPAR Raw Data'!AP$1,FALSE)</f>
        <v>99.635615671641702</v>
      </c>
      <c r="AG104" s="162">
        <f>VLOOKUP($A104,'RevPAR Raw Data'!$B$6:$BE$54,'RevPAR Raw Data'!AR$1,FALSE)</f>
        <v>72.569122372829696</v>
      </c>
    </row>
    <row r="105" spans="1:33" x14ac:dyDescent="0.25">
      <c r="A105" s="139" t="s">
        <v>14</v>
      </c>
      <c r="B105" s="127">
        <f>(VLOOKUP($A104,'Occupancy Raw Data'!$B$8:$BE$54,'Occupancy Raw Data'!AT$3,FALSE))/100</f>
        <v>-2.6828247424684801E-2</v>
      </c>
      <c r="C105" s="128">
        <f>(VLOOKUP($A104,'Occupancy Raw Data'!$B$8:$BE$54,'Occupancy Raw Data'!AU$3,FALSE))/100</f>
        <v>-4.3799776807052097E-2</v>
      </c>
      <c r="D105" s="128">
        <f>(VLOOKUP($A104,'Occupancy Raw Data'!$B$8:$BE$54,'Occupancy Raw Data'!AV$3,FALSE))/100</f>
        <v>-3.2055445373822301E-2</v>
      </c>
      <c r="E105" s="128">
        <f>(VLOOKUP($A104,'Occupancy Raw Data'!$B$8:$BE$54,'Occupancy Raw Data'!AW$3,FALSE))/100</f>
        <v>-1.34361539213615E-2</v>
      </c>
      <c r="F105" s="128">
        <f>(VLOOKUP($A104,'Occupancy Raw Data'!$B$8:$BE$54,'Occupancy Raw Data'!AX$3,FALSE))/100</f>
        <v>-2.4707084379426897E-2</v>
      </c>
      <c r="G105" s="128">
        <f>(VLOOKUP($A104,'Occupancy Raw Data'!$B$8:$BE$54,'Occupancy Raw Data'!AY$3,FALSE))/100</f>
        <v>-2.7453857490596E-2</v>
      </c>
      <c r="H105" s="129">
        <f>(VLOOKUP($A104,'Occupancy Raw Data'!$B$8:$BE$54,'Occupancy Raw Data'!BA$3,FALSE))/100</f>
        <v>2.2624864543981202E-2</v>
      </c>
      <c r="I105" s="129">
        <f>(VLOOKUP($A104,'Occupancy Raw Data'!$B$8:$BE$54,'Occupancy Raw Data'!BB$3,FALSE))/100</f>
        <v>-1.8787868257131701E-2</v>
      </c>
      <c r="J105" s="128">
        <f>(VLOOKUP($A104,'Occupancy Raw Data'!$B$8:$BE$54,'Occupancy Raw Data'!BC$3,FALSE))/100</f>
        <v>1.7486846033928399E-3</v>
      </c>
      <c r="K105" s="130">
        <f>(VLOOKUP($A104,'Occupancy Raw Data'!$B$8:$BE$54,'Occupancy Raw Data'!BE$3,FALSE))/100</f>
        <v>-1.7707550696809599E-2</v>
      </c>
      <c r="M105" s="127">
        <f>(VLOOKUP($A104,'ADR Raw Data'!$B$6:$BE$52,'ADR Raw Data'!AT$1,FALSE))/100</f>
        <v>-7.0039006882828703E-3</v>
      </c>
      <c r="N105" s="128">
        <f>(VLOOKUP($A104,'ADR Raw Data'!$B$6:$BE$52,'ADR Raw Data'!AU$1,FALSE))/100</f>
        <v>-3.0131360352799799E-2</v>
      </c>
      <c r="O105" s="128">
        <f>(VLOOKUP($A104,'ADR Raw Data'!$B$6:$BE$52,'ADR Raw Data'!AV$1,FALSE))/100</f>
        <v>-5.6845871595779099E-2</v>
      </c>
      <c r="P105" s="128">
        <f>(VLOOKUP($A104,'ADR Raw Data'!$B$6:$BE$52,'ADR Raw Data'!AW$1,FALSE))/100</f>
        <v>-3.2610482070036605E-2</v>
      </c>
      <c r="Q105" s="128">
        <f>(VLOOKUP($A104,'ADR Raw Data'!$B$6:$BE$52,'ADR Raw Data'!AX$1,FALSE))/100</f>
        <v>1.27215826543173E-2</v>
      </c>
      <c r="R105" s="128">
        <f>(VLOOKUP($A104,'ADR Raw Data'!$B$6:$BE$52,'ADR Raw Data'!AY$1,FALSE))/100</f>
        <v>-2.1590823282219496E-2</v>
      </c>
      <c r="S105" s="129">
        <f>(VLOOKUP($A104,'ADR Raw Data'!$B$6:$BE$52,'ADR Raw Data'!BA$1,FALSE))/100</f>
        <v>3.3483510597600297E-2</v>
      </c>
      <c r="T105" s="129">
        <f>(VLOOKUP($A104,'ADR Raw Data'!$B$6:$BE$52,'ADR Raw Data'!BB$1,FALSE))/100</f>
        <v>1.91466711137947E-2</v>
      </c>
      <c r="U105" s="128">
        <f>(VLOOKUP($A104,'ADR Raw Data'!$B$6:$BE$52,'ADR Raw Data'!BC$1,FALSE))/100</f>
        <v>2.6656162921047798E-2</v>
      </c>
      <c r="V105" s="130">
        <f>(VLOOKUP($A104,'ADR Raw Data'!$B$6:$BE$52,'ADR Raw Data'!BE$1,FALSE))/100</f>
        <v>-2.0250066955109498E-3</v>
      </c>
      <c r="X105" s="127">
        <f>(VLOOKUP($A104,'RevPAR Raw Data'!$B$6:$BE$52,'RevPAR Raw Data'!AT$1,FALSE))/100</f>
        <v>-3.3644245732364499E-2</v>
      </c>
      <c r="Y105" s="128">
        <f>(VLOOKUP($A104,'RevPAR Raw Data'!$B$6:$BE$52,'RevPAR Raw Data'!AU$1,FALSE))/100</f>
        <v>-7.2611390301506498E-2</v>
      </c>
      <c r="Z105" s="128">
        <f>(VLOOKUP($A104,'RevPAR Raw Data'!$B$6:$BE$52,'RevPAR Raw Data'!AV$1,FALSE))/100</f>
        <v>-8.7079097237935596E-2</v>
      </c>
      <c r="AA105" s="128">
        <f>(VLOOKUP($A104,'RevPAR Raw Data'!$B$6:$BE$52,'RevPAR Raw Data'!AW$1,FALSE))/100</f>
        <v>-4.5608476534855294E-2</v>
      </c>
      <c r="AB105" s="128">
        <f>(VLOOKUP($A104,'RevPAR Raw Data'!$B$6:$BE$52,'RevPAR Raw Data'!AX$1,FALSE))/100</f>
        <v>-1.22998149411897E-2</v>
      </c>
      <c r="AC105" s="128">
        <f>(VLOOKUP($A104,'RevPAR Raw Data'!$B$6:$BE$52,'RevPAR Raw Data'!AY$1,FALSE))/100</f>
        <v>-4.8451929387320902E-2</v>
      </c>
      <c r="AD105" s="129">
        <f>(VLOOKUP($A104,'RevPAR Raw Data'!$B$6:$BE$52,'RevPAR Raw Data'!BA$1,FALSE))/100</f>
        <v>5.6865935033309202E-2</v>
      </c>
      <c r="AE105" s="129">
        <f>(VLOOKUP($A104,'RevPAR Raw Data'!$B$6:$BE$52,'RevPAR Raw Data'!BB$1,FALSE))/100</f>
        <v>-9.2227778564127195E-7</v>
      </c>
      <c r="AF105" s="128">
        <f>(VLOOKUP($A104,'RevPAR Raw Data'!$B$6:$BE$52,'RevPAR Raw Data'!BC$1,FALSE))/100</f>
        <v>2.8451460746126197E-2</v>
      </c>
      <c r="AG105" s="130">
        <f>(VLOOKUP($A104,'RevPAR Raw Data'!$B$6:$BE$52,'RevPAR Raw Data'!BE$1,FALSE))/100</f>
        <v>-1.9696699483598402E-2</v>
      </c>
    </row>
    <row r="106" spans="1:33" x14ac:dyDescent="0.25">
      <c r="A106" s="177"/>
      <c r="B106" s="155"/>
      <c r="C106" s="156"/>
      <c r="D106" s="156"/>
      <c r="E106" s="156"/>
      <c r="F106" s="156"/>
      <c r="G106" s="157"/>
      <c r="H106" s="137"/>
      <c r="I106" s="137"/>
      <c r="J106" s="157"/>
      <c r="K106" s="158"/>
      <c r="M106" s="159"/>
      <c r="N106" s="160"/>
      <c r="O106" s="160"/>
      <c r="P106" s="160"/>
      <c r="Q106" s="160"/>
      <c r="R106" s="161"/>
      <c r="S106" s="160"/>
      <c r="T106" s="160"/>
      <c r="U106" s="161"/>
      <c r="V106" s="162"/>
      <c r="X106" s="159"/>
      <c r="Y106" s="160"/>
      <c r="Z106" s="160"/>
      <c r="AA106" s="160"/>
      <c r="AB106" s="160"/>
      <c r="AC106" s="161"/>
      <c r="AD106" s="160"/>
      <c r="AE106" s="160"/>
      <c r="AF106" s="161"/>
      <c r="AG106" s="162"/>
    </row>
    <row r="107" spans="1:33" x14ac:dyDescent="0.25">
      <c r="A107" s="154" t="s">
        <v>52</v>
      </c>
      <c r="B107" s="155">
        <f>(VLOOKUP($A107,'Occupancy Raw Data'!$B$8:$BE$45,'Occupancy Raw Data'!AG$3,FALSE))/100</f>
        <v>0.478535132293674</v>
      </c>
      <c r="C107" s="156">
        <f>(VLOOKUP($A107,'Occupancy Raw Data'!$B$8:$BE$45,'Occupancy Raw Data'!AH$3,FALSE))/100</f>
        <v>0.51975643946031103</v>
      </c>
      <c r="D107" s="156">
        <f>(VLOOKUP($A107,'Occupancy Raw Data'!$B$8:$BE$45,'Occupancy Raw Data'!AI$3,FALSE))/100</f>
        <v>0.59869458559663502</v>
      </c>
      <c r="E107" s="156">
        <f>(VLOOKUP($A107,'Occupancy Raw Data'!$B$8:$BE$45,'Occupancy Raw Data'!AJ$3,FALSE))/100</f>
        <v>0.65927807955142792</v>
      </c>
      <c r="F107" s="156">
        <f>(VLOOKUP($A107,'Occupancy Raw Data'!$B$8:$BE$45,'Occupancy Raw Data'!AK$3,FALSE))/100</f>
        <v>0.68437883301209002</v>
      </c>
      <c r="G107" s="157">
        <f>(VLOOKUP($A107,'Occupancy Raw Data'!$B$8:$BE$45,'Occupancy Raw Data'!AL$3,FALSE))/100</f>
        <v>0.58812861398282801</v>
      </c>
      <c r="H107" s="137">
        <f>(VLOOKUP($A107,'Occupancy Raw Data'!$B$8:$BE$45,'Occupancy Raw Data'!AN$3,FALSE))/100</f>
        <v>0.73234624145785798</v>
      </c>
      <c r="I107" s="137">
        <f>(VLOOKUP($A107,'Occupancy Raw Data'!$B$8:$BE$45,'Occupancy Raw Data'!AO$3,FALSE))/100</f>
        <v>0.72025582617837702</v>
      </c>
      <c r="J107" s="157">
        <f>(VLOOKUP($A107,'Occupancy Raw Data'!$B$8:$BE$45,'Occupancy Raw Data'!AP$3,FALSE))/100</f>
        <v>0.72630103381811795</v>
      </c>
      <c r="K107" s="158">
        <f>(VLOOKUP($A107,'Occupancy Raw Data'!$B$8:$BE$45,'Occupancy Raw Data'!AR$3,FALSE))/100</f>
        <v>0.62760644822148204</v>
      </c>
      <c r="M107" s="159">
        <f>VLOOKUP($A107,'ADR Raw Data'!$B$6:$BE$43,'ADR Raw Data'!AG$1,FALSE)</f>
        <v>95.867415781764905</v>
      </c>
      <c r="N107" s="160">
        <f>VLOOKUP($A107,'ADR Raw Data'!$B$6:$BE$43,'ADR Raw Data'!AH$1,FALSE)</f>
        <v>96.218993678887401</v>
      </c>
      <c r="O107" s="160">
        <f>VLOOKUP($A107,'ADR Raw Data'!$B$6:$BE$43,'ADR Raw Data'!AI$1,FALSE)</f>
        <v>100.970435355235</v>
      </c>
      <c r="P107" s="160">
        <f>VLOOKUP($A107,'ADR Raw Data'!$B$6:$BE$43,'ADR Raw Data'!AJ$1,FALSE)</f>
        <v>106.47652558139499</v>
      </c>
      <c r="Q107" s="160">
        <f>VLOOKUP($A107,'ADR Raw Data'!$B$6:$BE$43,'ADR Raw Data'!AK$1,FALSE)</f>
        <v>124.66253344428</v>
      </c>
      <c r="R107" s="161">
        <f>VLOOKUP($A107,'ADR Raw Data'!$B$6:$BE$43,'ADR Raw Data'!AL$1,FALSE)</f>
        <v>106.04852478064601</v>
      </c>
      <c r="S107" s="160">
        <f>VLOOKUP($A107,'ADR Raw Data'!$B$6:$BE$43,'ADR Raw Data'!AN$1,FALSE)</f>
        <v>152.597875942098</v>
      </c>
      <c r="T107" s="160">
        <f>VLOOKUP($A107,'ADR Raw Data'!$B$6:$BE$43,'ADR Raw Data'!AO$1,FALSE)</f>
        <v>143.545066293638</v>
      </c>
      <c r="U107" s="161">
        <f>VLOOKUP($A107,'ADR Raw Data'!$B$6:$BE$43,'ADR Raw Data'!AP$1,FALSE)</f>
        <v>148.109145657418</v>
      </c>
      <c r="V107" s="162">
        <f>VLOOKUP($A107,'ADR Raw Data'!$B$6:$BE$43,'ADR Raw Data'!AR$1,FALSE)</f>
        <v>119.955635114519</v>
      </c>
      <c r="X107" s="159">
        <f>VLOOKUP($A107,'RevPAR Raw Data'!$B$6:$BE$43,'RevPAR Raw Data'!AG$1,FALSE)</f>
        <v>45.875926493779502</v>
      </c>
      <c r="Y107" s="160">
        <f>VLOOKUP($A107,'RevPAR Raw Data'!$B$6:$BE$43,'RevPAR Raw Data'!AH$1,FALSE)</f>
        <v>50.010441562992803</v>
      </c>
      <c r="Z107" s="160">
        <f>VLOOKUP($A107,'RevPAR Raw Data'!$B$6:$BE$43,'RevPAR Raw Data'!AI$1,FALSE)</f>
        <v>60.450452952514397</v>
      </c>
      <c r="AA107" s="160">
        <f>VLOOKUP($A107,'RevPAR Raw Data'!$B$6:$BE$43,'RevPAR Raw Data'!AJ$1,FALSE)</f>
        <v>70.197639302610796</v>
      </c>
      <c r="AB107" s="160">
        <f>VLOOKUP($A107,'RevPAR Raw Data'!$B$6:$BE$43,'RevPAR Raw Data'!AK$1,FALSE)</f>
        <v>85.316399158927595</v>
      </c>
      <c r="AC107" s="161">
        <f>VLOOKUP($A107,'RevPAR Raw Data'!$B$6:$BE$43,'RevPAR Raw Data'!AL$1,FALSE)</f>
        <v>62.370171894164997</v>
      </c>
      <c r="AD107" s="160">
        <f>VLOOKUP($A107,'RevPAR Raw Data'!$B$6:$BE$43,'RevPAR Raw Data'!AN$1,FALSE)</f>
        <v>111.75448090064801</v>
      </c>
      <c r="AE107" s="160">
        <f>VLOOKUP($A107,'RevPAR Raw Data'!$B$6:$BE$43,'RevPAR Raw Data'!AO$1,FALSE)</f>
        <v>103.389170317154</v>
      </c>
      <c r="AF107" s="161">
        <f>VLOOKUP($A107,'RevPAR Raw Data'!$B$6:$BE$43,'RevPAR Raw Data'!AP$1,FALSE)</f>
        <v>107.57182560890099</v>
      </c>
      <c r="AG107" s="162">
        <f>VLOOKUP($A107,'RevPAR Raw Data'!$B$6:$BE$43,'RevPAR Raw Data'!AR$1,FALSE)</f>
        <v>75.284930098375398</v>
      </c>
    </row>
    <row r="108" spans="1:33" x14ac:dyDescent="0.25">
      <c r="A108" s="139" t="s">
        <v>14</v>
      </c>
      <c r="B108" s="127">
        <f>(VLOOKUP($A107,'Occupancy Raw Data'!$B$8:$BE$51,'Occupancy Raw Data'!AT$3,FALSE))/100</f>
        <v>5.7611169609963903E-2</v>
      </c>
      <c r="C108" s="128">
        <f>(VLOOKUP($A107,'Occupancy Raw Data'!$B$8:$BE$51,'Occupancy Raw Data'!AU$3,FALSE))/100</f>
        <v>6.5329853269273291E-2</v>
      </c>
      <c r="D108" s="128">
        <f>(VLOOKUP($A107,'Occupancy Raw Data'!$B$8:$BE$51,'Occupancy Raw Data'!AV$3,FALSE))/100</f>
        <v>7.4815743559923001E-2</v>
      </c>
      <c r="E108" s="128">
        <f>(VLOOKUP($A107,'Occupancy Raw Data'!$B$8:$BE$51,'Occupancy Raw Data'!AW$3,FALSE))/100</f>
        <v>6.1807600069626698E-2</v>
      </c>
      <c r="F108" s="128">
        <f>(VLOOKUP($A107,'Occupancy Raw Data'!$B$8:$BE$51,'Occupancy Raw Data'!AX$3,FALSE))/100</f>
        <v>5.2760641640197697E-2</v>
      </c>
      <c r="G108" s="128">
        <f>(VLOOKUP($A107,'Occupancy Raw Data'!$B$8:$BE$51,'Occupancy Raw Data'!AY$3,FALSE))/100</f>
        <v>6.2235382875782397E-2</v>
      </c>
      <c r="H108" s="129">
        <f>(VLOOKUP($A107,'Occupancy Raw Data'!$B$8:$BE$51,'Occupancy Raw Data'!BA$3,FALSE))/100</f>
        <v>6.1636837166297595E-3</v>
      </c>
      <c r="I108" s="129">
        <f>(VLOOKUP($A107,'Occupancy Raw Data'!$B$8:$BE$51,'Occupancy Raw Data'!BB$3,FALSE))/100</f>
        <v>1.1615595059580298E-2</v>
      </c>
      <c r="J108" s="128">
        <f>(VLOOKUP($A107,'Occupancy Raw Data'!$B$8:$BE$51,'Occupancy Raw Data'!BC$3,FALSE))/100</f>
        <v>8.8377421284675794E-3</v>
      </c>
      <c r="K108" s="130">
        <f>(VLOOKUP($A107,'Occupancy Raw Data'!$B$8:$BE$51,'Occupancy Raw Data'!BE$3,FALSE))/100</f>
        <v>4.4080563968172198E-2</v>
      </c>
      <c r="M108" s="127">
        <f>(VLOOKUP($A107,'ADR Raw Data'!$B$6:$BE$49,'ADR Raw Data'!AT$1,FALSE))/100</f>
        <v>6.2976013242106797E-6</v>
      </c>
      <c r="N108" s="128">
        <f>(VLOOKUP($A107,'ADR Raw Data'!$B$6:$BE$49,'ADR Raw Data'!AU$1,FALSE))/100</f>
        <v>1.5596084350151999E-2</v>
      </c>
      <c r="O108" s="128">
        <f>(VLOOKUP($A107,'ADR Raw Data'!$B$6:$BE$49,'ADR Raw Data'!AV$1,FALSE))/100</f>
        <v>3.4801662094520597E-2</v>
      </c>
      <c r="P108" s="128">
        <f>(VLOOKUP($A107,'ADR Raw Data'!$B$6:$BE$49,'ADR Raw Data'!AW$1,FALSE))/100</f>
        <v>1.8597181441845901E-2</v>
      </c>
      <c r="Q108" s="128">
        <f>(VLOOKUP($A107,'ADR Raw Data'!$B$6:$BE$49,'ADR Raw Data'!AX$1,FALSE))/100</f>
        <v>-5.3139851381128703E-3</v>
      </c>
      <c r="R108" s="128">
        <f>(VLOOKUP($A107,'ADR Raw Data'!$B$6:$BE$49,'ADR Raw Data'!AY$1,FALSE))/100</f>
        <v>1.1198724869655501E-2</v>
      </c>
      <c r="S108" s="129">
        <f>(VLOOKUP($A107,'ADR Raw Data'!$B$6:$BE$49,'ADR Raw Data'!BA$1,FALSE))/100</f>
        <v>3.9255129151825503E-2</v>
      </c>
      <c r="T108" s="129">
        <f>(VLOOKUP($A107,'ADR Raw Data'!$B$6:$BE$49,'ADR Raw Data'!BB$1,FALSE))/100</f>
        <v>3.6767300479143498E-2</v>
      </c>
      <c r="U108" s="128">
        <f>(VLOOKUP($A107,'ADR Raw Data'!$B$6:$BE$49,'ADR Raw Data'!BC$1,FALSE))/100</f>
        <v>3.7915902589473E-2</v>
      </c>
      <c r="V108" s="130">
        <f>(VLOOKUP($A107,'ADR Raw Data'!$B$6:$BE$49,'ADR Raw Data'!BE$1,FALSE))/100</f>
        <v>1.8305074412893699E-2</v>
      </c>
      <c r="X108" s="127">
        <f>(VLOOKUP($A107,'RevPAR Raw Data'!$B$6:$BE$49,'RevPAR Raw Data'!AT$1,FALSE))/100</f>
        <v>5.7617830023466106E-2</v>
      </c>
      <c r="Y108" s="128">
        <f>(VLOOKUP($A107,'RevPAR Raw Data'!$B$6:$BE$49,'RevPAR Raw Data'!AU$1,FALSE))/100</f>
        <v>8.1944827521595986E-2</v>
      </c>
      <c r="Z108" s="128">
        <f>(VLOOKUP($A107,'RevPAR Raw Data'!$B$6:$BE$49,'RevPAR Raw Data'!AV$1,FALSE))/100</f>
        <v>0.112221117881166</v>
      </c>
      <c r="AA108" s="128">
        <f>(VLOOKUP($A107,'RevPAR Raw Data'!$B$6:$BE$49,'RevPAR Raw Data'!AW$1,FALSE))/100</f>
        <v>8.1554228664452499E-2</v>
      </c>
      <c r="AB108" s="128">
        <f>(VLOOKUP($A107,'RevPAR Raw Data'!$B$6:$BE$49,'RevPAR Raw Data'!AX$1,FALSE))/100</f>
        <v>4.7166287236531497E-2</v>
      </c>
      <c r="AC108" s="128">
        <f>(VLOOKUP($A107,'RevPAR Raw Data'!$B$6:$BE$49,'RevPAR Raw Data'!AY$1,FALSE))/100</f>
        <v>7.413106467542159E-2</v>
      </c>
      <c r="AD108" s="129">
        <f>(VLOOKUP($A107,'RevPAR Raw Data'!$B$6:$BE$49,'RevPAR Raw Data'!BA$1,FALSE))/100</f>
        <v>4.5660769068802592E-2</v>
      </c>
      <c r="AE108" s="129">
        <f>(VLOOKUP($A107,'RevPAR Raw Data'!$B$6:$BE$49,'RevPAR Raw Data'!BB$1,FALSE))/100</f>
        <v>4.8809969612523506E-2</v>
      </c>
      <c r="AF108" s="128">
        <f>(VLOOKUP($A107,'RevPAR Raw Data'!$B$6:$BE$49,'RevPAR Raw Data'!BC$1,FALSE))/100</f>
        <v>4.7088735687594398E-2</v>
      </c>
      <c r="AG108" s="130">
        <f>(VLOOKUP($A107,'RevPAR Raw Data'!$B$6:$BE$49,'RevPAR Raw Data'!BE$1,FALSE))/100</f>
        <v>6.3192536384665696E-2</v>
      </c>
    </row>
    <row r="109" spans="1:33" x14ac:dyDescent="0.25">
      <c r="A109" s="172"/>
      <c r="B109" s="155"/>
      <c r="C109" s="156"/>
      <c r="D109" s="156"/>
      <c r="E109" s="156"/>
      <c r="F109" s="156"/>
      <c r="G109" s="157"/>
      <c r="H109" s="137"/>
      <c r="I109" s="137"/>
      <c r="J109" s="157"/>
      <c r="K109" s="158"/>
      <c r="M109" s="159"/>
      <c r="N109" s="160"/>
      <c r="O109" s="160"/>
      <c r="P109" s="160"/>
      <c r="Q109" s="160"/>
      <c r="R109" s="161"/>
      <c r="S109" s="160"/>
      <c r="T109" s="160"/>
      <c r="U109" s="161"/>
      <c r="V109" s="162"/>
      <c r="X109" s="159"/>
      <c r="Y109" s="160"/>
      <c r="Z109" s="160"/>
      <c r="AA109" s="160"/>
      <c r="AB109" s="160"/>
      <c r="AC109" s="161"/>
      <c r="AD109" s="160"/>
      <c r="AE109" s="160"/>
      <c r="AF109" s="161"/>
      <c r="AG109" s="162"/>
    </row>
    <row r="110" spans="1:33" x14ac:dyDescent="0.25">
      <c r="A110" s="154" t="s">
        <v>55</v>
      </c>
      <c r="B110" s="155">
        <f>(VLOOKUP($A110,'Occupancy Raw Data'!$B$8:$BE$45,'Occupancy Raw Data'!AG$3,FALSE))/100</f>
        <v>0.55668095052590505</v>
      </c>
      <c r="C110" s="156">
        <f>(VLOOKUP($A110,'Occupancy Raw Data'!$B$8:$BE$45,'Occupancy Raw Data'!AH$3,FALSE))/100</f>
        <v>0.54226723802103605</v>
      </c>
      <c r="D110" s="156">
        <f>(VLOOKUP($A110,'Occupancy Raw Data'!$B$8:$BE$45,'Occupancy Raw Data'!AI$3,FALSE))/100</f>
        <v>0.61136540708998799</v>
      </c>
      <c r="E110" s="156">
        <f>(VLOOKUP($A110,'Occupancy Raw Data'!$B$8:$BE$45,'Occupancy Raw Data'!AJ$3,FALSE))/100</f>
        <v>0.640338917023763</v>
      </c>
      <c r="F110" s="156">
        <f>(VLOOKUP($A110,'Occupancy Raw Data'!$B$8:$BE$45,'Occupancy Raw Data'!AK$3,FALSE))/100</f>
        <v>0.68207051032333399</v>
      </c>
      <c r="G110" s="157">
        <f>(VLOOKUP($A110,'Occupancy Raw Data'!$B$8:$BE$45,'Occupancy Raw Data'!AL$3,FALSE))/100</f>
        <v>0.60654460459680504</v>
      </c>
      <c r="H110" s="137">
        <f>(VLOOKUP($A110,'Occupancy Raw Data'!$B$8:$BE$45,'Occupancy Raw Data'!AN$3,FALSE))/100</f>
        <v>0.82630502532138606</v>
      </c>
      <c r="I110" s="137">
        <f>(VLOOKUP($A110,'Occupancy Raw Data'!$B$8:$BE$45,'Occupancy Raw Data'!AO$3,FALSE))/100</f>
        <v>0.85897935333073605</v>
      </c>
      <c r="J110" s="157">
        <f>(VLOOKUP($A110,'Occupancy Raw Data'!$B$8:$BE$45,'Occupancy Raw Data'!AP$3,FALSE))/100</f>
        <v>0.84264218932606094</v>
      </c>
      <c r="K110" s="158">
        <f>(VLOOKUP($A110,'Occupancy Raw Data'!$B$8:$BE$45,'Occupancy Raw Data'!AR$3,FALSE))/100</f>
        <v>0.67400105737659299</v>
      </c>
      <c r="M110" s="159">
        <f>VLOOKUP($A110,'ADR Raw Data'!$B$6:$BE$43,'ADR Raw Data'!AG$1,FALSE)</f>
        <v>188.12330300909699</v>
      </c>
      <c r="N110" s="160">
        <f>VLOOKUP($A110,'ADR Raw Data'!$B$6:$BE$43,'ADR Raw Data'!AH$1,FALSE)</f>
        <v>145.29434895833299</v>
      </c>
      <c r="O110" s="160">
        <f>VLOOKUP($A110,'ADR Raw Data'!$B$6:$BE$43,'ADR Raw Data'!AI$1,FALSE)</f>
        <v>147.202532855436</v>
      </c>
      <c r="P110" s="160">
        <f>VLOOKUP($A110,'ADR Raw Data'!$B$6:$BE$43,'ADR Raw Data'!AJ$1,FALSE)</f>
        <v>152.55446615969501</v>
      </c>
      <c r="Q110" s="160">
        <f>VLOOKUP($A110,'ADR Raw Data'!$B$6:$BE$43,'ADR Raw Data'!AK$1,FALSE)</f>
        <v>187.995992003998</v>
      </c>
      <c r="R110" s="161">
        <f>VLOOKUP($A110,'ADR Raw Data'!$B$6:$BE$43,'ADR Raw Data'!AL$1,FALSE)</f>
        <v>164.67730186255599</v>
      </c>
      <c r="S110" s="160">
        <f>VLOOKUP($A110,'ADR Raw Data'!$B$6:$BE$43,'ADR Raw Data'!AN$1,FALSE)</f>
        <v>309.941031292356</v>
      </c>
      <c r="T110" s="160">
        <f>VLOOKUP($A110,'ADR Raw Data'!$B$6:$BE$43,'ADR Raw Data'!AO$1,FALSE)</f>
        <v>317.58845748299302</v>
      </c>
      <c r="U110" s="161">
        <f>VLOOKUP($A110,'ADR Raw Data'!$B$6:$BE$43,'ADR Raw Data'!AP$1,FALSE)</f>
        <v>313.83887861538898</v>
      </c>
      <c r="V110" s="162">
        <f>VLOOKUP($A110,'ADR Raw Data'!$B$6:$BE$43,'ADR Raw Data'!AR$1,FALSE)</f>
        <v>217.95820072454001</v>
      </c>
      <c r="X110" s="159">
        <f>VLOOKUP($A110,'RevPAR Raw Data'!$B$6:$BE$43,'RevPAR Raw Data'!AG$1,FALSE)</f>
        <v>104.72465913517701</v>
      </c>
      <c r="Y110" s="160">
        <f>VLOOKUP($A110,'RevPAR Raw Data'!$B$6:$BE$43,'RevPAR Raw Data'!AH$1,FALSE)</f>
        <v>78.788365309699998</v>
      </c>
      <c r="Z110" s="160">
        <f>VLOOKUP($A110,'RevPAR Raw Data'!$B$6:$BE$43,'RevPAR Raw Data'!AI$1,FALSE)</f>
        <v>89.994536423840998</v>
      </c>
      <c r="AA110" s="160">
        <f>VLOOKUP($A110,'RevPAR Raw Data'!$B$6:$BE$43,'RevPAR Raw Data'!AJ$1,FALSE)</f>
        <v>97.686561647837905</v>
      </c>
      <c r="AB110" s="160">
        <f>VLOOKUP($A110,'RevPAR Raw Data'!$B$6:$BE$43,'RevPAR Raw Data'!AK$1,FALSE)</f>
        <v>128.22652220490801</v>
      </c>
      <c r="AC110" s="161">
        <f>VLOOKUP($A110,'RevPAR Raw Data'!$B$6:$BE$43,'RevPAR Raw Data'!AL$1,FALSE)</f>
        <v>99.884128944292897</v>
      </c>
      <c r="AD110" s="160">
        <f>VLOOKUP($A110,'RevPAR Raw Data'!$B$6:$BE$43,'RevPAR Raw Data'!AN$1,FALSE)</f>
        <v>256.10583171016702</v>
      </c>
      <c r="AE110" s="160">
        <f>VLOOKUP($A110,'RevPAR Raw Data'!$B$6:$BE$43,'RevPAR Raw Data'!AO$1,FALSE)</f>
        <v>272.80192783404698</v>
      </c>
      <c r="AF110" s="161">
        <f>VLOOKUP($A110,'RevPAR Raw Data'!$B$6:$BE$43,'RevPAR Raw Data'!AP$1,FALSE)</f>
        <v>264.45387977210697</v>
      </c>
      <c r="AG110" s="162">
        <f>VLOOKUP($A110,'RevPAR Raw Data'!$B$6:$BE$43,'RevPAR Raw Data'!AR$1,FALSE)</f>
        <v>146.904057752239</v>
      </c>
    </row>
    <row r="111" spans="1:33" x14ac:dyDescent="0.25">
      <c r="A111" s="139" t="s">
        <v>14</v>
      </c>
      <c r="B111" s="127">
        <f>(VLOOKUP($A110,'Occupancy Raw Data'!$B$8:$BE$51,'Occupancy Raw Data'!AT$3,FALSE))/100</f>
        <v>4.1049245861360502E-2</v>
      </c>
      <c r="C111" s="128">
        <f>(VLOOKUP($A110,'Occupancy Raw Data'!$B$8:$BE$51,'Occupancy Raw Data'!AU$3,FALSE))/100</f>
        <v>-2.01388266954983E-2</v>
      </c>
      <c r="D111" s="128">
        <f>(VLOOKUP($A110,'Occupancy Raw Data'!$B$8:$BE$51,'Occupancy Raw Data'!AV$3,FALSE))/100</f>
        <v>-3.22415835196787E-2</v>
      </c>
      <c r="E111" s="128">
        <f>(VLOOKUP($A110,'Occupancy Raw Data'!$B$8:$BE$51,'Occupancy Raw Data'!AW$3,FALSE))/100</f>
        <v>-8.341370468487791E-2</v>
      </c>
      <c r="F111" s="128">
        <f>(VLOOKUP($A110,'Occupancy Raw Data'!$B$8:$BE$51,'Occupancy Raw Data'!AX$3,FALSE))/100</f>
        <v>-6.9467003736254598E-2</v>
      </c>
      <c r="G111" s="128">
        <f>(VLOOKUP($A110,'Occupancy Raw Data'!$B$8:$BE$51,'Occupancy Raw Data'!AY$3,FALSE))/100</f>
        <v>-3.7682413089889996E-2</v>
      </c>
      <c r="H111" s="129">
        <f>(VLOOKUP($A110,'Occupancy Raw Data'!$B$8:$BE$51,'Occupancy Raw Data'!BA$3,FALSE))/100</f>
        <v>-9.6373264473281102E-3</v>
      </c>
      <c r="I111" s="129">
        <f>(VLOOKUP($A110,'Occupancy Raw Data'!$B$8:$BE$51,'Occupancy Raw Data'!BB$3,FALSE))/100</f>
        <v>3.8680347810747398E-4</v>
      </c>
      <c r="J111" s="128">
        <f>(VLOOKUP($A110,'Occupancy Raw Data'!$B$8:$BE$51,'Occupancy Raw Data'!BC$3,FALSE))/100</f>
        <v>-4.5533179683990496E-3</v>
      </c>
      <c r="K111" s="130">
        <f>(VLOOKUP($A110,'Occupancy Raw Data'!$B$8:$BE$51,'Occupancy Raw Data'!BE$3,FALSE))/100</f>
        <v>-2.6104817771117998E-2</v>
      </c>
      <c r="M111" s="127">
        <f>(VLOOKUP($A110,'ADR Raw Data'!$B$6:$BE$49,'ADR Raw Data'!AT$1,FALSE))/100</f>
        <v>1.2336873231919501E-2</v>
      </c>
      <c r="N111" s="128">
        <f>(VLOOKUP($A110,'ADR Raw Data'!$B$6:$BE$49,'ADR Raw Data'!AU$1,FALSE))/100</f>
        <v>2.1587650765832599E-2</v>
      </c>
      <c r="O111" s="128">
        <f>(VLOOKUP($A110,'ADR Raw Data'!$B$6:$BE$49,'ADR Raw Data'!AV$1,FALSE))/100</f>
        <v>8.0278315110871197E-3</v>
      </c>
      <c r="P111" s="128">
        <f>(VLOOKUP($A110,'ADR Raw Data'!$B$6:$BE$49,'ADR Raw Data'!AW$1,FALSE))/100</f>
        <v>1.50935749059514E-3</v>
      </c>
      <c r="Q111" s="128">
        <f>(VLOOKUP($A110,'ADR Raw Data'!$B$6:$BE$49,'ADR Raw Data'!AX$1,FALSE))/100</f>
        <v>1.15482944064687E-2</v>
      </c>
      <c r="R111" s="128">
        <f>(VLOOKUP($A110,'ADR Raw Data'!$B$6:$BE$49,'ADR Raw Data'!AY$1,FALSE))/100</f>
        <v>1.1706510445590901E-2</v>
      </c>
      <c r="S111" s="129">
        <f>(VLOOKUP($A110,'ADR Raw Data'!$B$6:$BE$49,'ADR Raw Data'!BA$1,FALSE))/100</f>
        <v>2.4269861116354399E-2</v>
      </c>
      <c r="T111" s="129">
        <f>(VLOOKUP($A110,'ADR Raw Data'!$B$6:$BE$49,'ADR Raw Data'!BB$1,FALSE))/100</f>
        <v>2.6897788629590701E-2</v>
      </c>
      <c r="U111" s="128">
        <f>(VLOOKUP($A110,'ADR Raw Data'!$B$6:$BE$49,'ADR Raw Data'!BC$1,FALSE))/100</f>
        <v>2.56799169838779E-2</v>
      </c>
      <c r="V111" s="130">
        <f>(VLOOKUP($A110,'ADR Raw Data'!$B$6:$BE$49,'ADR Raw Data'!BE$1,FALSE))/100</f>
        <v>2.4147715912472098E-2</v>
      </c>
      <c r="X111" s="127">
        <f>(VLOOKUP($A110,'RevPAR Raw Data'!$B$6:$BE$49,'RevPAR Raw Data'!AT$1,FALSE))/100</f>
        <v>5.3892538435737498E-2</v>
      </c>
      <c r="Y111" s="128">
        <f>(VLOOKUP($A110,'RevPAR Raw Data'!$B$6:$BE$49,'RevPAR Raw Data'!AU$1,FALSE))/100</f>
        <v>1.0140741127982399E-3</v>
      </c>
      <c r="Z111" s="128">
        <f>(VLOOKUP($A110,'RevPAR Raw Data'!$B$6:$BE$49,'RevPAR Raw Data'!AV$1,FALSE))/100</f>
        <v>-2.4472582008738201E-2</v>
      </c>
      <c r="AA111" s="128">
        <f>(VLOOKUP($A110,'RevPAR Raw Data'!$B$6:$BE$49,'RevPAR Raw Data'!AW$1,FALSE))/100</f>
        <v>-8.2030248294267097E-2</v>
      </c>
      <c r="AB111" s="128">
        <f>(VLOOKUP($A110,'RevPAR Raw Data'!$B$6:$BE$49,'RevPAR Raw Data'!AX$1,FALSE))/100</f>
        <v>-5.8720934740467398E-2</v>
      </c>
      <c r="AC111" s="128">
        <f>(VLOOKUP($A110,'RevPAR Raw Data'!$B$6:$BE$49,'RevPAR Raw Data'!AY$1,FALSE))/100</f>
        <v>-2.6417032206750898E-2</v>
      </c>
      <c r="AD111" s="129">
        <f>(VLOOKUP($A110,'RevPAR Raw Data'!$B$6:$BE$49,'RevPAR Raw Data'!BA$1,FALSE))/100</f>
        <v>1.4398638094616601E-2</v>
      </c>
      <c r="AE111" s="129">
        <f>(VLOOKUP($A110,'RevPAR Raw Data'!$B$6:$BE$49,'RevPAR Raw Data'!BB$1,FALSE))/100</f>
        <v>2.72949962658935E-2</v>
      </c>
      <c r="AF111" s="128">
        <f>(VLOOKUP($A110,'RevPAR Raw Data'!$B$6:$BE$49,'RevPAR Raw Data'!BC$1,FALSE))/100</f>
        <v>2.1009670188049202E-2</v>
      </c>
      <c r="AG111" s="130">
        <f>(VLOOKUP($A110,'RevPAR Raw Data'!$B$6:$BE$49,'RevPAR Raw Data'!BE$1,FALSE))/100</f>
        <v>-2.5874735821297102E-3</v>
      </c>
    </row>
    <row r="112" spans="1:33" x14ac:dyDescent="0.25">
      <c r="A112" s="177"/>
      <c r="B112" s="155"/>
      <c r="C112" s="156"/>
      <c r="D112" s="156"/>
      <c r="E112" s="156"/>
      <c r="F112" s="156"/>
      <c r="G112" s="157"/>
      <c r="H112" s="137"/>
      <c r="I112" s="137"/>
      <c r="J112" s="157"/>
      <c r="K112" s="158"/>
      <c r="M112" s="159"/>
      <c r="N112" s="160"/>
      <c r="O112" s="160"/>
      <c r="P112" s="160"/>
      <c r="Q112" s="160"/>
      <c r="R112" s="161"/>
      <c r="S112" s="160"/>
      <c r="T112" s="160"/>
      <c r="U112" s="161"/>
      <c r="V112" s="162"/>
      <c r="X112" s="159"/>
      <c r="Y112" s="160"/>
      <c r="Z112" s="160"/>
      <c r="AA112" s="160"/>
      <c r="AB112" s="160"/>
      <c r="AC112" s="161"/>
      <c r="AD112" s="160"/>
      <c r="AE112" s="160"/>
      <c r="AF112" s="161"/>
      <c r="AG112" s="162"/>
    </row>
    <row r="113" spans="1:33" x14ac:dyDescent="0.25">
      <c r="A113" s="154" t="s">
        <v>54</v>
      </c>
      <c r="B113" s="155">
        <f>(VLOOKUP($A113,'Occupancy Raw Data'!$B$8:$BE$45,'Occupancy Raw Data'!AG$3,FALSE))/100</f>
        <v>0.47766429840142005</v>
      </c>
      <c r="C113" s="156">
        <f>(VLOOKUP($A113,'Occupancy Raw Data'!$B$8:$BE$45,'Occupancy Raw Data'!AH$3,FALSE))/100</f>
        <v>0.55404085257548796</v>
      </c>
      <c r="D113" s="156">
        <f>(VLOOKUP($A113,'Occupancy Raw Data'!$B$8:$BE$45,'Occupancy Raw Data'!AI$3,FALSE))/100</f>
        <v>0.655994671403197</v>
      </c>
      <c r="E113" s="156">
        <f>(VLOOKUP($A113,'Occupancy Raw Data'!$B$8:$BE$45,'Occupancy Raw Data'!AJ$3,FALSE))/100</f>
        <v>0.75759325044404902</v>
      </c>
      <c r="F113" s="156">
        <f>(VLOOKUP($A113,'Occupancy Raw Data'!$B$8:$BE$45,'Occupancy Raw Data'!AK$3,FALSE))/100</f>
        <v>0.75430728241563005</v>
      </c>
      <c r="G113" s="157">
        <f>(VLOOKUP($A113,'Occupancy Raw Data'!$B$8:$BE$45,'Occupancy Raw Data'!AL$3,FALSE))/100</f>
        <v>0.63992007104795701</v>
      </c>
      <c r="H113" s="137">
        <f>(VLOOKUP($A113,'Occupancy Raw Data'!$B$8:$BE$45,'Occupancy Raw Data'!AN$3,FALSE))/100</f>
        <v>0.74191829484902305</v>
      </c>
      <c r="I113" s="137">
        <f>(VLOOKUP($A113,'Occupancy Raw Data'!$B$8:$BE$45,'Occupancy Raw Data'!AO$3,FALSE))/100</f>
        <v>0.69738010657193594</v>
      </c>
      <c r="J113" s="157">
        <f>(VLOOKUP($A113,'Occupancy Raw Data'!$B$8:$BE$45,'Occupancy Raw Data'!AP$3,FALSE))/100</f>
        <v>0.719649200710479</v>
      </c>
      <c r="K113" s="158">
        <f>(VLOOKUP($A113,'Occupancy Raw Data'!$B$8:$BE$45,'Occupancy Raw Data'!AR$3,FALSE))/100</f>
        <v>0.66269982238010594</v>
      </c>
      <c r="M113" s="159">
        <f>VLOOKUP($A113,'ADR Raw Data'!$B$6:$BE$43,'ADR Raw Data'!AG$1,FALSE)</f>
        <v>101.30423817049299</v>
      </c>
      <c r="N113" s="160">
        <f>VLOOKUP($A113,'ADR Raw Data'!$B$6:$BE$43,'ADR Raw Data'!AH$1,FALSE)</f>
        <v>105.451473110523</v>
      </c>
      <c r="O113" s="160">
        <f>VLOOKUP($A113,'ADR Raw Data'!$B$6:$BE$43,'ADR Raw Data'!AI$1,FALSE)</f>
        <v>114.40002775333301</v>
      </c>
      <c r="P113" s="160">
        <f>VLOOKUP($A113,'ADR Raw Data'!$B$6:$BE$43,'ADR Raw Data'!AJ$1,FALSE)</f>
        <v>142.657196530097</v>
      </c>
      <c r="Q113" s="160">
        <f>VLOOKUP($A113,'ADR Raw Data'!$B$6:$BE$43,'ADR Raw Data'!AK$1,FALSE)</f>
        <v>142.434957320303</v>
      </c>
      <c r="R113" s="161">
        <f>VLOOKUP($A113,'ADR Raw Data'!$B$6:$BE$43,'ADR Raw Data'!AL$1,FALSE)</f>
        <v>124.19535604746299</v>
      </c>
      <c r="S113" s="160">
        <f>VLOOKUP($A113,'ADR Raw Data'!$B$6:$BE$43,'ADR Raw Data'!AN$1,FALSE)</f>
        <v>152.689795906152</v>
      </c>
      <c r="T113" s="160">
        <f>VLOOKUP($A113,'ADR Raw Data'!$B$6:$BE$43,'ADR Raw Data'!AO$1,FALSE)</f>
        <v>133.27251321235201</v>
      </c>
      <c r="U113" s="161">
        <f>VLOOKUP($A113,'ADR Raw Data'!$B$6:$BE$43,'ADR Raw Data'!AP$1,FALSE)</f>
        <v>143.28158238978099</v>
      </c>
      <c r="V113" s="162">
        <f>VLOOKUP($A113,'ADR Raw Data'!$B$6:$BE$43,'ADR Raw Data'!AR$1,FALSE)</f>
        <v>130.11718717693401</v>
      </c>
      <c r="X113" s="159">
        <f>VLOOKUP($A113,'RevPAR Raw Data'!$B$6:$BE$43,'RevPAR Raw Data'!AG$1,FALSE)</f>
        <v>48.389417850799198</v>
      </c>
      <c r="Y113" s="160">
        <f>VLOOKUP($A113,'RevPAR Raw Data'!$B$6:$BE$43,'RevPAR Raw Data'!AH$1,FALSE)</f>
        <v>58.424424067495501</v>
      </c>
      <c r="Z113" s="160">
        <f>VLOOKUP($A113,'RevPAR Raw Data'!$B$6:$BE$43,'RevPAR Raw Data'!AI$1,FALSE)</f>
        <v>75.045808614564805</v>
      </c>
      <c r="AA113" s="160">
        <f>VLOOKUP($A113,'RevPAR Raw Data'!$B$6:$BE$43,'RevPAR Raw Data'!AJ$1,FALSE)</f>
        <v>108.076129218472</v>
      </c>
      <c r="AB113" s="160">
        <f>VLOOKUP($A113,'RevPAR Raw Data'!$B$6:$BE$43,'RevPAR Raw Data'!AK$1,FALSE)</f>
        <v>107.439725577264</v>
      </c>
      <c r="AC113" s="161">
        <f>VLOOKUP($A113,'RevPAR Raw Data'!$B$6:$BE$43,'RevPAR Raw Data'!AL$1,FALSE)</f>
        <v>79.475101065719301</v>
      </c>
      <c r="AD113" s="160">
        <f>VLOOKUP($A113,'RevPAR Raw Data'!$B$6:$BE$43,'RevPAR Raw Data'!AN$1,FALSE)</f>
        <v>113.283353019538</v>
      </c>
      <c r="AE113" s="160">
        <f>VLOOKUP($A113,'RevPAR Raw Data'!$B$6:$BE$43,'RevPAR Raw Data'!AO$1,FALSE)</f>
        <v>92.941599467140307</v>
      </c>
      <c r="AF113" s="161">
        <f>VLOOKUP($A113,'RevPAR Raw Data'!$B$6:$BE$43,'RevPAR Raw Data'!AP$1,FALSE)</f>
        <v>103.112476243339</v>
      </c>
      <c r="AG113" s="162">
        <f>VLOOKUP($A113,'RevPAR Raw Data'!$B$6:$BE$43,'RevPAR Raw Data'!AR$1,FALSE)</f>
        <v>86.228636830753601</v>
      </c>
    </row>
    <row r="114" spans="1:33" x14ac:dyDescent="0.25">
      <c r="A114" s="139" t="s">
        <v>14</v>
      </c>
      <c r="B114" s="127">
        <f>(VLOOKUP($A113,'Occupancy Raw Data'!$B$8:$BE$51,'Occupancy Raw Data'!AT$3,FALSE))/100</f>
        <v>-1.0052153260977801E-2</v>
      </c>
      <c r="C114" s="128">
        <f>(VLOOKUP($A113,'Occupancy Raw Data'!$B$8:$BE$51,'Occupancy Raw Data'!AU$3,FALSE))/100</f>
        <v>-5.8225140865008601E-2</v>
      </c>
      <c r="D114" s="128">
        <f>(VLOOKUP($A113,'Occupancy Raw Data'!$B$8:$BE$51,'Occupancy Raw Data'!AV$3,FALSE))/100</f>
        <v>-3.2266481518343798E-2</v>
      </c>
      <c r="E114" s="128">
        <f>(VLOOKUP($A113,'Occupancy Raw Data'!$B$8:$BE$51,'Occupancy Raw Data'!AW$3,FALSE))/100</f>
        <v>5.0672569186176103E-2</v>
      </c>
      <c r="F114" s="128">
        <f>(VLOOKUP($A113,'Occupancy Raw Data'!$B$8:$BE$51,'Occupancy Raw Data'!AX$3,FALSE))/100</f>
        <v>5.5268998788527195E-2</v>
      </c>
      <c r="G114" s="128">
        <f>(VLOOKUP($A113,'Occupancy Raw Data'!$B$8:$BE$51,'Occupancy Raw Data'!AY$3,FALSE))/100</f>
        <v>4.73157354663949E-3</v>
      </c>
      <c r="H114" s="129">
        <f>(VLOOKUP($A113,'Occupancy Raw Data'!$B$8:$BE$51,'Occupancy Raw Data'!BA$3,FALSE))/100</f>
        <v>5.7455643569299907E-2</v>
      </c>
      <c r="I114" s="129">
        <f>(VLOOKUP($A113,'Occupancy Raw Data'!$B$8:$BE$51,'Occupancy Raw Data'!BB$3,FALSE))/100</f>
        <v>1.5990279637624699E-2</v>
      </c>
      <c r="J114" s="128">
        <f>(VLOOKUP($A113,'Occupancy Raw Data'!$B$8:$BE$51,'Occupancy Raw Data'!BC$3,FALSE))/100</f>
        <v>3.6950043901085E-2</v>
      </c>
      <c r="K114" s="130">
        <f>(VLOOKUP($A113,'Occupancy Raw Data'!$B$8:$BE$51,'Occupancy Raw Data'!BE$3,FALSE))/100</f>
        <v>1.4511600446269099E-2</v>
      </c>
      <c r="M114" s="127">
        <f>(VLOOKUP($A113,'ADR Raw Data'!$B$6:$BE$49,'ADR Raw Data'!AT$1,FALSE))/100</f>
        <v>2.3741717653650501E-2</v>
      </c>
      <c r="N114" s="128">
        <f>(VLOOKUP($A113,'ADR Raw Data'!$B$6:$BE$49,'ADR Raw Data'!AU$1,FALSE))/100</f>
        <v>-2.090288010665E-2</v>
      </c>
      <c r="O114" s="128">
        <f>(VLOOKUP($A113,'ADR Raw Data'!$B$6:$BE$49,'ADR Raw Data'!AV$1,FALSE))/100</f>
        <v>5.7039484193448101E-3</v>
      </c>
      <c r="P114" s="128">
        <f>(VLOOKUP($A113,'ADR Raw Data'!$B$6:$BE$49,'ADR Raw Data'!AW$1,FALSE))/100</f>
        <v>0.17508649251636199</v>
      </c>
      <c r="Q114" s="128">
        <f>(VLOOKUP($A113,'ADR Raw Data'!$B$6:$BE$49,'ADR Raw Data'!AX$1,FALSE))/100</f>
        <v>6.4504361206294603E-2</v>
      </c>
      <c r="R114" s="128">
        <f>(VLOOKUP($A113,'ADR Raw Data'!$B$6:$BE$49,'ADR Raw Data'!AY$1,FALSE))/100</f>
        <v>6.4910193540249503E-2</v>
      </c>
      <c r="S114" s="129">
        <f>(VLOOKUP($A113,'ADR Raw Data'!$B$6:$BE$49,'ADR Raw Data'!BA$1,FALSE))/100</f>
        <v>0.107454643628596</v>
      </c>
      <c r="T114" s="129">
        <f>(VLOOKUP($A113,'ADR Raw Data'!$B$6:$BE$49,'ADR Raw Data'!BB$1,FALSE))/100</f>
        <v>4.62506965542838E-2</v>
      </c>
      <c r="U114" s="128">
        <f>(VLOOKUP($A113,'ADR Raw Data'!$B$6:$BE$49,'ADR Raw Data'!BC$1,FALSE))/100</f>
        <v>7.9860578873669694E-2</v>
      </c>
      <c r="V114" s="130">
        <f>(VLOOKUP($A113,'ADR Raw Data'!$B$6:$BE$49,'ADR Raw Data'!BE$1,FALSE))/100</f>
        <v>7.0920874832834796E-2</v>
      </c>
      <c r="X114" s="127">
        <f>(VLOOKUP($A113,'RevPAR Raw Data'!$B$6:$BE$49,'RevPAR Raw Data'!AT$1,FALSE))/100</f>
        <v>1.34509090081393E-2</v>
      </c>
      <c r="Y114" s="128">
        <f>(VLOOKUP($A113,'RevPAR Raw Data'!$B$6:$BE$49,'RevPAR Raw Data'!AU$1,FALSE))/100</f>
        <v>-7.7910947832964497E-2</v>
      </c>
      <c r="Z114" s="128">
        <f>(VLOOKUP($A113,'RevPAR Raw Data'!$B$6:$BE$49,'RevPAR Raw Data'!AV$1,FALSE))/100</f>
        <v>-2.67465794452534E-2</v>
      </c>
      <c r="AA114" s="128">
        <f>(VLOOKUP($A113,'RevPAR Raw Data'!$B$6:$BE$49,'RevPAR Raw Data'!AW$1,FALSE))/100</f>
        <v>0.23463114410813901</v>
      </c>
      <c r="AB114" s="128">
        <f>(VLOOKUP($A113,'RevPAR Raw Data'!$B$6:$BE$49,'RevPAR Raw Data'!AX$1,FALSE))/100</f>
        <v>0.12333845145618699</v>
      </c>
      <c r="AC114" s="128">
        <f>(VLOOKUP($A113,'RevPAR Raw Data'!$B$6:$BE$49,'RevPAR Raw Data'!AY$1,FALSE))/100</f>
        <v>6.994889444155121E-2</v>
      </c>
      <c r="AD114" s="129">
        <f>(VLOOKUP($A113,'RevPAR Raw Data'!$B$6:$BE$49,'RevPAR Raw Data'!BA$1,FALSE))/100</f>
        <v>0.17108416290208597</v>
      </c>
      <c r="AE114" s="129">
        <f>(VLOOKUP($A113,'RevPAR Raw Data'!$B$6:$BE$49,'RevPAR Raw Data'!BB$1,FALSE))/100</f>
        <v>6.29805377632464E-2</v>
      </c>
      <c r="AF114" s="128">
        <f>(VLOOKUP($A113,'RevPAR Raw Data'!$B$6:$BE$49,'RevPAR Raw Data'!BC$1,FALSE))/100</f>
        <v>0.11976147467010201</v>
      </c>
      <c r="AG114" s="130">
        <f>(VLOOKUP($A113,'RevPAR Raw Data'!$B$6:$BE$49,'RevPAR Raw Data'!BE$1,FALSE))/100</f>
        <v>8.6461650677977897E-2</v>
      </c>
    </row>
    <row r="115" spans="1:33" x14ac:dyDescent="0.25">
      <c r="A115" s="177"/>
      <c r="B115" s="155"/>
      <c r="C115" s="156"/>
      <c r="D115" s="156"/>
      <c r="E115" s="156"/>
      <c r="F115" s="156"/>
      <c r="G115" s="157"/>
      <c r="H115" s="137"/>
      <c r="I115" s="137"/>
      <c r="J115" s="157"/>
      <c r="K115" s="158"/>
      <c r="M115" s="159"/>
      <c r="N115" s="160"/>
      <c r="O115" s="160"/>
      <c r="P115" s="160"/>
      <c r="Q115" s="160"/>
      <c r="R115" s="161"/>
      <c r="S115" s="160"/>
      <c r="T115" s="160"/>
      <c r="U115" s="161"/>
      <c r="V115" s="162"/>
      <c r="X115" s="159"/>
      <c r="Y115" s="160"/>
      <c r="Z115" s="160"/>
      <c r="AA115" s="160"/>
      <c r="AB115" s="160"/>
      <c r="AC115" s="161"/>
      <c r="AD115" s="160"/>
      <c r="AE115" s="160"/>
      <c r="AF115" s="161"/>
      <c r="AG115" s="162"/>
    </row>
    <row r="116" spans="1:33" x14ac:dyDescent="0.25">
      <c r="A116" s="154" t="s">
        <v>50</v>
      </c>
      <c r="B116" s="155">
        <f>(VLOOKUP($A116,'Occupancy Raw Data'!$B$8:$BE$45,'Occupancy Raw Data'!AG$3,FALSE))/100</f>
        <v>0.42915469529714101</v>
      </c>
      <c r="C116" s="156">
        <f>(VLOOKUP($A116,'Occupancy Raw Data'!$B$8:$BE$45,'Occupancy Raw Data'!AH$3,FALSE))/100</f>
        <v>0.51701194616664092</v>
      </c>
      <c r="D116" s="156">
        <f>(VLOOKUP($A116,'Occupancy Raw Data'!$B$8:$BE$45,'Occupancy Raw Data'!AI$3,FALSE))/100</f>
        <v>0.60902767276576397</v>
      </c>
      <c r="E116" s="156">
        <f>(VLOOKUP($A116,'Occupancy Raw Data'!$B$8:$BE$45,'Occupancy Raw Data'!AJ$3,FALSE))/100</f>
        <v>0.69635566308785701</v>
      </c>
      <c r="F116" s="156">
        <f>(VLOOKUP($A116,'Occupancy Raw Data'!$B$8:$BE$45,'Occupancy Raw Data'!AK$3,FALSE))/100</f>
        <v>0.69254611430299307</v>
      </c>
      <c r="G116" s="157">
        <f>(VLOOKUP($A116,'Occupancy Raw Data'!$B$8:$BE$45,'Occupancy Raw Data'!AL$3,FALSE))/100</f>
        <v>0.58882235528942095</v>
      </c>
      <c r="H116" s="137">
        <f>(VLOOKUP($A116,'Occupancy Raw Data'!$B$8:$BE$45,'Occupancy Raw Data'!AN$3,FALSE))/100</f>
        <v>0.72233141820380997</v>
      </c>
      <c r="I116" s="137">
        <f>(VLOOKUP($A116,'Occupancy Raw Data'!$B$8:$BE$45,'Occupancy Raw Data'!AO$3,FALSE))/100</f>
        <v>0.67077411551254895</v>
      </c>
      <c r="J116" s="157">
        <f>(VLOOKUP($A116,'Occupancy Raw Data'!$B$8:$BE$45,'Occupancy Raw Data'!AP$3,FALSE))/100</f>
        <v>0.69655276685817891</v>
      </c>
      <c r="K116" s="158">
        <f>(VLOOKUP($A116,'Occupancy Raw Data'!$B$8:$BE$45,'Occupancy Raw Data'!AR$3,FALSE))/100</f>
        <v>0.61960513241456705</v>
      </c>
      <c r="M116" s="159">
        <f>VLOOKUP($A116,'ADR Raw Data'!$B$6:$BE$43,'ADR Raw Data'!AG$1,FALSE)</f>
        <v>109.567485905567</v>
      </c>
      <c r="N116" s="160">
        <f>VLOOKUP($A116,'ADR Raw Data'!$B$6:$BE$43,'ADR Raw Data'!AH$1,FALSE)</f>
        <v>112.621109973676</v>
      </c>
      <c r="O116" s="160">
        <f>VLOOKUP($A116,'ADR Raw Data'!$B$6:$BE$43,'ADR Raw Data'!AI$1,FALSE)</f>
        <v>119.570141527001</v>
      </c>
      <c r="P116" s="160">
        <f>VLOOKUP($A116,'ADR Raw Data'!$B$6:$BE$43,'ADR Raw Data'!AJ$1,FALSE)</f>
        <v>147.481977198697</v>
      </c>
      <c r="Q116" s="160">
        <f>VLOOKUP($A116,'ADR Raw Data'!$B$6:$BE$43,'ADR Raw Data'!AK$1,FALSE)</f>
        <v>193.47337626896601</v>
      </c>
      <c r="R116" s="161">
        <f>VLOOKUP($A116,'ADR Raw Data'!$B$6:$BE$43,'ADR Raw Data'!AL$1,FALSE)</f>
        <v>140.87992552644999</v>
      </c>
      <c r="S116" s="160">
        <f>VLOOKUP($A116,'ADR Raw Data'!$B$6:$BE$43,'ADR Raw Data'!AN$1,FALSE)</f>
        <v>216.39063736263699</v>
      </c>
      <c r="T116" s="160">
        <f>VLOOKUP($A116,'ADR Raw Data'!$B$6:$BE$43,'ADR Raw Data'!AO$1,FALSE)</f>
        <v>173.73450242308101</v>
      </c>
      <c r="U116" s="161">
        <f>VLOOKUP($A116,'ADR Raw Data'!$B$6:$BE$43,'ADR Raw Data'!AP$1,FALSE)</f>
        <v>195.851898198393</v>
      </c>
      <c r="V116" s="162">
        <f>VLOOKUP($A116,'ADR Raw Data'!$B$6:$BE$43,'ADR Raw Data'!AR$1,FALSE)</f>
        <v>158.538263143215</v>
      </c>
      <c r="X116" s="159">
        <f>VLOOKUP($A116,'RevPAR Raw Data'!$B$6:$BE$43,'RevPAR Raw Data'!AG$1,FALSE)</f>
        <v>47.021401028277602</v>
      </c>
      <c r="Y116" s="160">
        <f>VLOOKUP($A116,'RevPAR Raw Data'!$B$6:$BE$43,'RevPAR Raw Data'!AH$1,FALSE)</f>
        <v>58.2264592469378</v>
      </c>
      <c r="Z116" s="160">
        <f>VLOOKUP($A116,'RevPAR Raw Data'!$B$6:$BE$43,'RevPAR Raw Data'!AI$1,FALSE)</f>
        <v>72.821525026462993</v>
      </c>
      <c r="AA116" s="160">
        <f>VLOOKUP($A116,'RevPAR Raw Data'!$B$6:$BE$43,'RevPAR Raw Data'!AJ$1,FALSE)</f>
        <v>102.699910025706</v>
      </c>
      <c r="AB116" s="160">
        <f>VLOOKUP($A116,'RevPAR Raw Data'!$B$6:$BE$43,'RevPAR Raw Data'!AK$1,FALSE)</f>
        <v>133.98923495615301</v>
      </c>
      <c r="AC116" s="161">
        <f>VLOOKUP($A116,'RevPAR Raw Data'!$B$6:$BE$43,'RevPAR Raw Data'!AL$1,FALSE)</f>
        <v>82.953249561483005</v>
      </c>
      <c r="AD116" s="160">
        <f>VLOOKUP($A116,'RevPAR Raw Data'!$B$6:$BE$43,'RevPAR Raw Data'!AN$1,FALSE)</f>
        <v>156.30575597218001</v>
      </c>
      <c r="AE116" s="160">
        <f>VLOOKUP($A116,'RevPAR Raw Data'!$B$6:$BE$43,'RevPAR Raw Data'!AO$1,FALSE)</f>
        <v>116.536607196855</v>
      </c>
      <c r="AF116" s="161">
        <f>VLOOKUP($A116,'RevPAR Raw Data'!$B$6:$BE$43,'RevPAR Raw Data'!AP$1,FALSE)</f>
        <v>136.421181584517</v>
      </c>
      <c r="AG116" s="162">
        <f>VLOOKUP($A116,'RevPAR Raw Data'!$B$6:$BE$43,'RevPAR Raw Data'!AR$1,FALSE)</f>
        <v>98.231121527627707</v>
      </c>
    </row>
    <row r="117" spans="1:33" x14ac:dyDescent="0.25">
      <c r="A117" s="139" t="s">
        <v>14</v>
      </c>
      <c r="B117" s="127">
        <f>(VLOOKUP($A116,'Occupancy Raw Data'!$B$8:$BE$51,'Occupancy Raw Data'!AT$3,FALSE))/100</f>
        <v>8.315748935992389E-3</v>
      </c>
      <c r="C117" s="128">
        <f>(VLOOKUP($A116,'Occupancy Raw Data'!$B$8:$BE$51,'Occupancy Raw Data'!AU$3,FALSE))/100</f>
        <v>-2.5354509836667698E-2</v>
      </c>
      <c r="D117" s="128">
        <f>(VLOOKUP($A116,'Occupancy Raw Data'!$B$8:$BE$51,'Occupancy Raw Data'!AV$3,FALSE))/100</f>
        <v>-1.8457203788530899E-3</v>
      </c>
      <c r="E117" s="128">
        <f>(VLOOKUP($A116,'Occupancy Raw Data'!$B$8:$BE$51,'Occupancy Raw Data'!AW$3,FALSE))/100</f>
        <v>3.4112819298851196E-2</v>
      </c>
      <c r="F117" s="128">
        <f>(VLOOKUP($A116,'Occupancy Raw Data'!$B$8:$BE$51,'Occupancy Raw Data'!AX$3,FALSE))/100</f>
        <v>1.37483938676857E-2</v>
      </c>
      <c r="G117" s="128">
        <f>(VLOOKUP($A116,'Occupancy Raw Data'!$B$8:$BE$51,'Occupancy Raw Data'!AY$3,FALSE))/100</f>
        <v>7.3021658546261504E-3</v>
      </c>
      <c r="H117" s="129">
        <f>(VLOOKUP($A116,'Occupancy Raw Data'!$B$8:$BE$51,'Occupancy Raw Data'!BA$3,FALSE))/100</f>
        <v>7.9764315853940795E-3</v>
      </c>
      <c r="I117" s="129">
        <f>(VLOOKUP($A116,'Occupancy Raw Data'!$B$8:$BE$51,'Occupancy Raw Data'!BB$3,FALSE))/100</f>
        <v>5.7236985437971996E-2</v>
      </c>
      <c r="J117" s="128">
        <f>(VLOOKUP($A116,'Occupancy Raw Data'!$B$8:$BE$51,'Occupancy Raw Data'!BC$3,FALSE))/100</f>
        <v>3.13061571977203E-2</v>
      </c>
      <c r="K117" s="130">
        <f>(VLOOKUP($A116,'Occupancy Raw Data'!$B$8:$BE$51,'Occupancy Raw Data'!BE$3,FALSE))/100</f>
        <v>1.47967106125235E-2</v>
      </c>
      <c r="M117" s="127">
        <f>(VLOOKUP($A116,'ADR Raw Data'!$B$6:$BE$49,'ADR Raw Data'!AT$1,FALSE))/100</f>
        <v>5.90465854594476E-3</v>
      </c>
      <c r="N117" s="128">
        <f>(VLOOKUP($A116,'ADR Raw Data'!$B$6:$BE$49,'ADR Raw Data'!AU$1,FALSE))/100</f>
        <v>4.1899772410983201E-2</v>
      </c>
      <c r="O117" s="128">
        <f>(VLOOKUP($A116,'ADR Raw Data'!$B$6:$BE$49,'ADR Raw Data'!AV$1,FALSE))/100</f>
        <v>8.0630001013461197E-2</v>
      </c>
      <c r="P117" s="128">
        <f>(VLOOKUP($A116,'ADR Raw Data'!$B$6:$BE$49,'ADR Raw Data'!AW$1,FALSE))/100</f>
        <v>5.0173135368388702E-2</v>
      </c>
      <c r="Q117" s="128">
        <f>(VLOOKUP($A116,'ADR Raw Data'!$B$6:$BE$49,'ADR Raw Data'!AX$1,FALSE))/100</f>
        <v>6.5125565314849906E-2</v>
      </c>
      <c r="R117" s="128">
        <f>(VLOOKUP($A116,'ADR Raw Data'!$B$6:$BE$49,'ADR Raw Data'!AY$1,FALSE))/100</f>
        <v>5.6147945567669499E-2</v>
      </c>
      <c r="S117" s="129">
        <f>(VLOOKUP($A116,'ADR Raw Data'!$B$6:$BE$49,'ADR Raw Data'!BA$1,FALSE))/100</f>
        <v>3.6390688724995297E-2</v>
      </c>
      <c r="T117" s="129">
        <f>(VLOOKUP($A116,'ADR Raw Data'!$B$6:$BE$49,'ADR Raw Data'!BB$1,FALSE))/100</f>
        <v>2.6586909522791097E-2</v>
      </c>
      <c r="U117" s="128">
        <f>(VLOOKUP($A116,'ADR Raw Data'!$B$6:$BE$49,'ADR Raw Data'!BC$1,FALSE))/100</f>
        <v>2.9961755573563901E-2</v>
      </c>
      <c r="V117" s="130">
        <f>(VLOOKUP($A116,'ADR Raw Data'!$B$6:$BE$49,'ADR Raw Data'!BE$1,FALSE))/100</f>
        <v>4.7346832405838007E-2</v>
      </c>
      <c r="X117" s="127">
        <f>(VLOOKUP($A116,'RevPAR Raw Data'!$B$6:$BE$49,'RevPAR Raw Data'!AT$1,FALSE))/100</f>
        <v>1.4269509139957901E-2</v>
      </c>
      <c r="Y117" s="128">
        <f>(VLOOKUP($A116,'RevPAR Raw Data'!$B$6:$BE$49,'RevPAR Raw Data'!AU$1,FALSE))/100</f>
        <v>1.5482914382566999E-2</v>
      </c>
      <c r="Z117" s="128">
        <f>(VLOOKUP($A116,'RevPAR Raw Data'!$B$6:$BE$49,'RevPAR Raw Data'!AV$1,FALSE))/100</f>
        <v>7.8635460198590593E-2</v>
      </c>
      <c r="AA117" s="128">
        <f>(VLOOKUP($A116,'RevPAR Raw Data'!$B$6:$BE$49,'RevPAR Raw Data'!AW$1,FALSE))/100</f>
        <v>8.5997501767718601E-2</v>
      </c>
      <c r="AB117" s="128">
        <f>(VLOOKUP($A116,'RevPAR Raw Data'!$B$6:$BE$49,'RevPAR Raw Data'!AX$1,FALSE))/100</f>
        <v>7.9769331105339902E-2</v>
      </c>
      <c r="AC117" s="128">
        <f>(VLOOKUP($A116,'RevPAR Raw Data'!$B$6:$BE$49,'RevPAR Raw Data'!AY$1,FALSE))/100</f>
        <v>6.3860113033227306E-2</v>
      </c>
      <c r="AD117" s="129">
        <f>(VLOOKUP($A116,'RevPAR Raw Data'!$B$6:$BE$49,'RevPAR Raw Data'!BA$1,FALSE))/100</f>
        <v>4.4657388149349699E-2</v>
      </c>
      <c r="AE117" s="129">
        <f>(VLOOKUP($A116,'RevPAR Raw Data'!$B$6:$BE$49,'RevPAR Raw Data'!BB$1,FALSE))/100</f>
        <v>8.5345649513959801E-2</v>
      </c>
      <c r="AF117" s="128">
        <f>(VLOOKUP($A116,'RevPAR Raw Data'!$B$6:$BE$49,'RevPAR Raw Data'!BC$1,FALSE))/100</f>
        <v>6.22059002011899E-2</v>
      </c>
      <c r="AG117" s="130">
        <f>(VLOOKUP($A116,'RevPAR Raw Data'!$B$6:$BE$49,'RevPAR Raw Data'!BE$1,FALSE))/100</f>
        <v>6.2844120395890504E-2</v>
      </c>
    </row>
    <row r="118" spans="1:33" x14ac:dyDescent="0.25">
      <c r="A118" s="177"/>
      <c r="B118" s="155"/>
      <c r="C118" s="156"/>
      <c r="D118" s="156"/>
      <c r="E118" s="156"/>
      <c r="F118" s="156"/>
      <c r="G118" s="157"/>
      <c r="H118" s="137"/>
      <c r="I118" s="137"/>
      <c r="J118" s="157"/>
      <c r="K118" s="158"/>
      <c r="M118" s="159"/>
      <c r="N118" s="160"/>
      <c r="O118" s="160"/>
      <c r="P118" s="160"/>
      <c r="Q118" s="160"/>
      <c r="R118" s="161"/>
      <c r="S118" s="160"/>
      <c r="T118" s="160"/>
      <c r="U118" s="161"/>
      <c r="V118" s="162"/>
      <c r="X118" s="159"/>
      <c r="Y118" s="160"/>
      <c r="Z118" s="160"/>
      <c r="AA118" s="160"/>
      <c r="AB118" s="160"/>
      <c r="AC118" s="161"/>
      <c r="AD118" s="160"/>
      <c r="AE118" s="160"/>
      <c r="AF118" s="161"/>
      <c r="AG118" s="162"/>
    </row>
    <row r="119" spans="1:33" x14ac:dyDescent="0.25">
      <c r="A119" s="154" t="s">
        <v>51</v>
      </c>
      <c r="B119" s="155">
        <f>(VLOOKUP($A119,'Occupancy Raw Data'!$B$8:$BE$45,'Occupancy Raw Data'!AG$3,FALSE))/100</f>
        <v>0.43322054140127297</v>
      </c>
      <c r="C119" s="156">
        <f>(VLOOKUP($A119,'Occupancy Raw Data'!$B$8:$BE$45,'Occupancy Raw Data'!AH$3,FALSE))/100</f>
        <v>0.47845342356687803</v>
      </c>
      <c r="D119" s="156">
        <f>(VLOOKUP($A119,'Occupancy Raw Data'!$B$8:$BE$45,'Occupancy Raw Data'!AI$3,FALSE))/100</f>
        <v>0.57275079617834301</v>
      </c>
      <c r="E119" s="156">
        <f>(VLOOKUP($A119,'Occupancy Raw Data'!$B$8:$BE$45,'Occupancy Raw Data'!AJ$3,FALSE))/100</f>
        <v>0.68371815286624193</v>
      </c>
      <c r="F119" s="156">
        <f>(VLOOKUP($A119,'Occupancy Raw Data'!$B$8:$BE$45,'Occupancy Raw Data'!AK$3,FALSE))/100</f>
        <v>0.63037420382165599</v>
      </c>
      <c r="G119" s="157">
        <f>(VLOOKUP($A119,'Occupancy Raw Data'!$B$8:$BE$45,'Occupancy Raw Data'!AL$3,FALSE))/100</f>
        <v>0.55970342356687797</v>
      </c>
      <c r="H119" s="137">
        <f>(VLOOKUP($A119,'Occupancy Raw Data'!$B$8:$BE$45,'Occupancy Raw Data'!AN$3,FALSE))/100</f>
        <v>0.70999203821655998</v>
      </c>
      <c r="I119" s="137">
        <f>(VLOOKUP($A119,'Occupancy Raw Data'!$B$8:$BE$45,'Occupancy Raw Data'!AO$3,FALSE))/100</f>
        <v>0.64266520700636898</v>
      </c>
      <c r="J119" s="157">
        <f>(VLOOKUP($A119,'Occupancy Raw Data'!$B$8:$BE$45,'Occupancy Raw Data'!AP$3,FALSE))/100</f>
        <v>0.67632862261146398</v>
      </c>
      <c r="K119" s="158">
        <f>(VLOOKUP($A119,'Occupancy Raw Data'!$B$8:$BE$45,'Occupancy Raw Data'!AR$3,FALSE))/100</f>
        <v>0.59302490900818905</v>
      </c>
      <c r="M119" s="159">
        <f>VLOOKUP($A119,'ADR Raw Data'!$B$6:$BE$43,'ADR Raw Data'!AG$1,FALSE)</f>
        <v>100.81423615897</v>
      </c>
      <c r="N119" s="160">
        <f>VLOOKUP($A119,'ADR Raw Data'!$B$6:$BE$43,'ADR Raw Data'!AH$1,FALSE)</f>
        <v>102.33570358814301</v>
      </c>
      <c r="O119" s="160">
        <f>VLOOKUP($A119,'ADR Raw Data'!$B$6:$BE$43,'ADR Raw Data'!AI$1,FALSE)</f>
        <v>117.63983579496001</v>
      </c>
      <c r="P119" s="160">
        <f>VLOOKUP($A119,'ADR Raw Data'!$B$6:$BE$43,'ADR Raw Data'!AJ$1,FALSE)</f>
        <v>161.45014337700101</v>
      </c>
      <c r="Q119" s="160">
        <f>VLOOKUP($A119,'ADR Raw Data'!$B$6:$BE$43,'ADR Raw Data'!AK$1,FALSE)</f>
        <v>178.14707846542399</v>
      </c>
      <c r="R119" s="161">
        <f>VLOOKUP($A119,'ADR Raw Data'!$B$6:$BE$43,'ADR Raw Data'!AL$1,FALSE)</f>
        <v>136.751599423887</v>
      </c>
      <c r="S119" s="160">
        <f>VLOOKUP($A119,'ADR Raw Data'!$B$6:$BE$43,'ADR Raw Data'!AN$1,FALSE)</f>
        <v>188.865614662181</v>
      </c>
      <c r="T119" s="160">
        <f>VLOOKUP($A119,'ADR Raw Data'!$B$6:$BE$43,'ADR Raw Data'!AO$1,FALSE)</f>
        <v>164.94968099109499</v>
      </c>
      <c r="U119" s="161">
        <f>VLOOKUP($A119,'ADR Raw Data'!$B$6:$BE$43,'ADR Raw Data'!AP$1,FALSE)</f>
        <v>177.50284074605401</v>
      </c>
      <c r="V119" s="162">
        <f>VLOOKUP($A119,'ADR Raw Data'!$B$6:$BE$43,'ADR Raw Data'!AR$1,FALSE)</f>
        <v>150.03036273404999</v>
      </c>
      <c r="X119" s="159">
        <f>VLOOKUP($A119,'RevPAR Raw Data'!$B$6:$BE$43,'RevPAR Raw Data'!AG$1,FALSE)</f>
        <v>43.6747979697452</v>
      </c>
      <c r="Y119" s="160">
        <f>VLOOKUP($A119,'RevPAR Raw Data'!$B$6:$BE$43,'RevPAR Raw Data'!AH$1,FALSE)</f>
        <v>48.962867734872603</v>
      </c>
      <c r="Z119" s="160">
        <f>VLOOKUP($A119,'RevPAR Raw Data'!$B$6:$BE$43,'RevPAR Raw Data'!AI$1,FALSE)</f>
        <v>67.378309613853503</v>
      </c>
      <c r="AA119" s="160">
        <f>VLOOKUP($A119,'RevPAR Raw Data'!$B$6:$BE$43,'RevPAR Raw Data'!AJ$1,FALSE)</f>
        <v>110.386393809713</v>
      </c>
      <c r="AB119" s="160">
        <f>VLOOKUP($A119,'RevPAR Raw Data'!$B$6:$BE$43,'RevPAR Raw Data'!AK$1,FALSE)</f>
        <v>112.29932275079599</v>
      </c>
      <c r="AC119" s="161">
        <f>VLOOKUP($A119,'RevPAR Raw Data'!$B$6:$BE$43,'RevPAR Raw Data'!AL$1,FALSE)</f>
        <v>76.540338375796097</v>
      </c>
      <c r="AD119" s="160">
        <f>VLOOKUP($A119,'RevPAR Raw Data'!$B$6:$BE$43,'RevPAR Raw Data'!AN$1,FALSE)</f>
        <v>134.093082703025</v>
      </c>
      <c r="AE119" s="160">
        <f>VLOOKUP($A119,'RevPAR Raw Data'!$B$6:$BE$43,'RevPAR Raw Data'!AO$1,FALSE)</f>
        <v>106.007420879777</v>
      </c>
      <c r="AF119" s="161">
        <f>VLOOKUP($A119,'RevPAR Raw Data'!$B$6:$BE$43,'RevPAR Raw Data'!AP$1,FALSE)</f>
        <v>120.050251791401</v>
      </c>
      <c r="AG119" s="162">
        <f>VLOOKUP($A119,'RevPAR Raw Data'!$B$6:$BE$43,'RevPAR Raw Data'!AR$1,FALSE)</f>
        <v>88.9717422088262</v>
      </c>
    </row>
    <row r="120" spans="1:33" x14ac:dyDescent="0.25">
      <c r="A120" s="139" t="s">
        <v>14</v>
      </c>
      <c r="B120" s="127">
        <f>(VLOOKUP($A119,'Occupancy Raw Data'!$B$8:$BE$51,'Occupancy Raw Data'!AT$3,FALSE))/100</f>
        <v>4.9919225379771802E-2</v>
      </c>
      <c r="C120" s="128">
        <f>(VLOOKUP($A119,'Occupancy Raw Data'!$B$8:$BE$51,'Occupancy Raw Data'!AU$3,FALSE))/100</f>
        <v>4.31602505358346E-3</v>
      </c>
      <c r="D120" s="128">
        <f>(VLOOKUP($A119,'Occupancy Raw Data'!$B$8:$BE$51,'Occupancy Raw Data'!AV$3,FALSE))/100</f>
        <v>2.4067595057565599E-2</v>
      </c>
      <c r="E120" s="128">
        <f>(VLOOKUP($A119,'Occupancy Raw Data'!$B$8:$BE$51,'Occupancy Raw Data'!AW$3,FALSE))/100</f>
        <v>0.116119700263425</v>
      </c>
      <c r="F120" s="128">
        <f>(VLOOKUP($A119,'Occupancy Raw Data'!$B$8:$BE$51,'Occupancy Raw Data'!AX$3,FALSE))/100</f>
        <v>5.2976433824157204E-2</v>
      </c>
      <c r="G120" s="128">
        <f>(VLOOKUP($A119,'Occupancy Raw Data'!$B$8:$BE$51,'Occupancy Raw Data'!AY$3,FALSE))/100</f>
        <v>5.2250383816184201E-2</v>
      </c>
      <c r="H120" s="129">
        <f>(VLOOKUP($A119,'Occupancy Raw Data'!$B$8:$BE$51,'Occupancy Raw Data'!BA$3,FALSE))/100</f>
        <v>0.10267385172871001</v>
      </c>
      <c r="I120" s="129">
        <f>(VLOOKUP($A119,'Occupancy Raw Data'!$B$8:$BE$51,'Occupancy Raw Data'!BB$3,FALSE))/100</f>
        <v>7.0721175400938197E-2</v>
      </c>
      <c r="J120" s="128">
        <f>(VLOOKUP($A119,'Occupancy Raw Data'!$B$8:$BE$51,'Occupancy Raw Data'!BC$3,FALSE))/100</f>
        <v>8.7258246359421199E-2</v>
      </c>
      <c r="K120" s="130">
        <f>(VLOOKUP($A119,'Occupancy Raw Data'!$B$8:$BE$51,'Occupancy Raw Data'!BE$3,FALSE))/100</f>
        <v>6.3407433424105E-2</v>
      </c>
      <c r="M120" s="127">
        <f>(VLOOKUP($A119,'ADR Raw Data'!$B$6:$BE$49,'ADR Raw Data'!AT$1,FALSE))/100</f>
        <v>2.2159262782823499E-2</v>
      </c>
      <c r="N120" s="128">
        <f>(VLOOKUP($A119,'ADR Raw Data'!$B$6:$BE$49,'ADR Raw Data'!AU$1,FALSE))/100</f>
        <v>3.6356886352816101E-2</v>
      </c>
      <c r="O120" s="128">
        <f>(VLOOKUP($A119,'ADR Raw Data'!$B$6:$BE$49,'ADR Raw Data'!AV$1,FALSE))/100</f>
        <v>6.16416920672253E-2</v>
      </c>
      <c r="P120" s="128">
        <f>(VLOOKUP($A119,'ADR Raw Data'!$B$6:$BE$49,'ADR Raw Data'!AW$1,FALSE))/100</f>
        <v>0.20697645874220999</v>
      </c>
      <c r="Q120" s="128">
        <f>(VLOOKUP($A119,'ADR Raw Data'!$B$6:$BE$49,'ADR Raw Data'!AX$1,FALSE))/100</f>
        <v>0.111591506381315</v>
      </c>
      <c r="R120" s="128">
        <f>(VLOOKUP($A119,'ADR Raw Data'!$B$6:$BE$49,'ADR Raw Data'!AY$1,FALSE))/100</f>
        <v>0.110196858177427</v>
      </c>
      <c r="S120" s="129">
        <f>(VLOOKUP($A119,'ADR Raw Data'!$B$6:$BE$49,'ADR Raw Data'!BA$1,FALSE))/100</f>
        <v>9.4320433637144596E-2</v>
      </c>
      <c r="T120" s="129">
        <f>(VLOOKUP($A119,'ADR Raw Data'!$B$6:$BE$49,'ADR Raw Data'!BB$1,FALSE))/100</f>
        <v>5.23357657730762E-2</v>
      </c>
      <c r="U120" s="128">
        <f>(VLOOKUP($A119,'ADR Raw Data'!$B$6:$BE$49,'ADR Raw Data'!BC$1,FALSE))/100</f>
        <v>7.6135633745284301E-2</v>
      </c>
      <c r="V120" s="130">
        <f>(VLOOKUP($A119,'ADR Raw Data'!$B$6:$BE$49,'ADR Raw Data'!BE$1,FALSE))/100</f>
        <v>9.9212516512723295E-2</v>
      </c>
      <c r="X120" s="127">
        <f>(VLOOKUP($A119,'RevPAR Raw Data'!$B$6:$BE$49,'RevPAR Raw Data'!AT$1,FALSE))/100</f>
        <v>7.3184661395700706E-2</v>
      </c>
      <c r="Y120" s="128">
        <f>(VLOOKUP($A119,'RevPAR Raw Data'!$B$6:$BE$49,'RevPAR Raw Data'!AU$1,FALSE))/100</f>
        <v>4.0829828638768599E-2</v>
      </c>
      <c r="Z120" s="128">
        <f>(VLOOKUP($A119,'RevPAR Raw Data'!$B$6:$BE$49,'RevPAR Raw Data'!AV$1,FALSE))/100</f>
        <v>8.7192854408128101E-2</v>
      </c>
      <c r="AA120" s="128">
        <f>(VLOOKUP($A119,'RevPAR Raw Data'!$B$6:$BE$49,'RevPAR Raw Data'!AW$1,FALSE))/100</f>
        <v>0.34713020335636602</v>
      </c>
      <c r="AB120" s="128">
        <f>(VLOOKUP($A119,'RevPAR Raw Data'!$B$6:$BE$49,'RevPAR Raw Data'!AX$1,FALSE))/100</f>
        <v>0.17047966025861999</v>
      </c>
      <c r="AC120" s="128">
        <f>(VLOOKUP($A119,'RevPAR Raw Data'!$B$6:$BE$49,'RevPAR Raw Data'!AY$1,FALSE))/100</f>
        <v>0.16820507012871999</v>
      </c>
      <c r="AD120" s="129">
        <f>(VLOOKUP($A119,'RevPAR Raw Data'!$B$6:$BE$49,'RevPAR Raw Data'!BA$1,FALSE))/100</f>
        <v>0.20667852758410302</v>
      </c>
      <c r="AE120" s="129">
        <f>(VLOOKUP($A119,'RevPAR Raw Data'!$B$6:$BE$49,'RevPAR Raw Data'!BB$1,FALSE))/100</f>
        <v>0.126758188044994</v>
      </c>
      <c r="AF120" s="128">
        <f>(VLOOKUP($A119,'RevPAR Raw Data'!$B$6:$BE$49,'RevPAR Raw Data'!BC$1,FALSE))/100</f>
        <v>0.17003734199078199</v>
      </c>
      <c r="AG120" s="130">
        <f>(VLOOKUP($A119,'RevPAR Raw Data'!$B$6:$BE$49,'RevPAR Raw Data'!BE$1,FALSE))/100</f>
        <v>0.16891076097244601</v>
      </c>
    </row>
    <row r="121" spans="1:33" x14ac:dyDescent="0.25">
      <c r="A121" s="177"/>
      <c r="B121" s="155"/>
      <c r="C121" s="156"/>
      <c r="D121" s="156"/>
      <c r="E121" s="156"/>
      <c r="F121" s="156"/>
      <c r="G121" s="157"/>
      <c r="H121" s="137"/>
      <c r="I121" s="137"/>
      <c r="J121" s="157"/>
      <c r="K121" s="158"/>
      <c r="M121" s="159"/>
      <c r="N121" s="160"/>
      <c r="O121" s="160"/>
      <c r="P121" s="160"/>
      <c r="Q121" s="160"/>
      <c r="R121" s="161"/>
      <c r="S121" s="160"/>
      <c r="T121" s="160"/>
      <c r="U121" s="161"/>
      <c r="V121" s="162"/>
      <c r="X121" s="159"/>
      <c r="Y121" s="160"/>
      <c r="Z121" s="160"/>
      <c r="AA121" s="160"/>
      <c r="AB121" s="160"/>
      <c r="AC121" s="161"/>
      <c r="AD121" s="160"/>
      <c r="AE121" s="160"/>
      <c r="AF121" s="161"/>
      <c r="AG121" s="162"/>
    </row>
    <row r="122" spans="1:33" x14ac:dyDescent="0.25">
      <c r="A122" s="154" t="s">
        <v>48</v>
      </c>
      <c r="B122" s="155">
        <f>(VLOOKUP($A122,'Occupancy Raw Data'!$B$8:$BE$54,'Occupancy Raw Data'!AG$3,FALSE))/100</f>
        <v>0.46656364147232304</v>
      </c>
      <c r="C122" s="156">
        <f>(VLOOKUP($A122,'Occupancy Raw Data'!$B$8:$BE$54,'Occupancy Raw Data'!AH$3,FALSE))/100</f>
        <v>0.58148356279853797</v>
      </c>
      <c r="D122" s="156">
        <f>(VLOOKUP($A122,'Occupancy Raw Data'!$B$8:$BE$54,'Occupancy Raw Data'!AI$3,FALSE))/100</f>
        <v>0.66556617027254805</v>
      </c>
      <c r="E122" s="156">
        <f>(VLOOKUP($A122,'Occupancy Raw Data'!$B$8:$BE$54,'Occupancy Raw Data'!AJ$3,FALSE))/100</f>
        <v>0.69120539477381204</v>
      </c>
      <c r="F122" s="156">
        <f>(VLOOKUP($A122,'Occupancy Raw Data'!$B$8:$BE$54,'Occupancy Raw Data'!AK$3,FALSE))/100</f>
        <v>0.66345883675189599</v>
      </c>
      <c r="G122" s="157">
        <f>(VLOOKUP($A122,'Occupancy Raw Data'!$B$8:$BE$54,'Occupancy Raw Data'!AL$3,FALSE))/100</f>
        <v>0.61365552121382405</v>
      </c>
      <c r="H122" s="137">
        <f>(VLOOKUP($A122,'Occupancy Raw Data'!$B$8:$BE$54,'Occupancy Raw Data'!AN$3,FALSE))/100</f>
        <v>0.68031750491711096</v>
      </c>
      <c r="I122" s="137">
        <f>(VLOOKUP($A122,'Occupancy Raw Data'!$B$8:$BE$54,'Occupancy Raw Data'!AO$3,FALSE))/100</f>
        <v>0.68762292778870404</v>
      </c>
      <c r="J122" s="157">
        <f>(VLOOKUP($A122,'Occupancy Raw Data'!$B$8:$BE$54,'Occupancy Raw Data'!AP$3,FALSE))/100</f>
        <v>0.683970216352908</v>
      </c>
      <c r="K122" s="158">
        <f>(VLOOKUP($A122,'Occupancy Raw Data'!$B$8:$BE$54,'Occupancy Raw Data'!AR$3,FALSE))/100</f>
        <v>0.63374543411070494</v>
      </c>
      <c r="M122" s="159">
        <f>VLOOKUP($A122,'ADR Raw Data'!$B$6:$BE$54,'ADR Raw Data'!AG$1,FALSE)</f>
        <v>119.528077386329</v>
      </c>
      <c r="N122" s="160">
        <f>VLOOKUP($A122,'ADR Raw Data'!$B$6:$BE$54,'ADR Raw Data'!AH$1,FALSE)</f>
        <v>125.549289683498</v>
      </c>
      <c r="O122" s="160">
        <f>VLOOKUP($A122,'ADR Raw Data'!$B$6:$BE$54,'ADR Raw Data'!AI$1,FALSE)</f>
        <v>126.63741530343</v>
      </c>
      <c r="P122" s="160">
        <f>VLOOKUP($A122,'ADR Raw Data'!$B$6:$BE$54,'ADR Raw Data'!AJ$1,FALSE)</f>
        <v>127.718821138211</v>
      </c>
      <c r="Q122" s="160">
        <f>VLOOKUP($A122,'ADR Raw Data'!$B$6:$BE$54,'ADR Raw Data'!AK$1,FALSE)</f>
        <v>135.39618740074101</v>
      </c>
      <c r="R122" s="161">
        <f>VLOOKUP($A122,'ADR Raw Data'!$B$6:$BE$54,'ADR Raw Data'!AL$1,FALSE)</f>
        <v>127.487687957875</v>
      </c>
      <c r="S122" s="160">
        <f>VLOOKUP($A122,'ADR Raw Data'!$B$6:$BE$54,'ADR Raw Data'!AN$1,FALSE)</f>
        <v>161.62837170882801</v>
      </c>
      <c r="T122" s="160">
        <f>VLOOKUP($A122,'ADR Raw Data'!$B$6:$BE$54,'ADR Raw Data'!AO$1,FALSE)</f>
        <v>157.85459597507401</v>
      </c>
      <c r="U122" s="161">
        <f>VLOOKUP($A122,'ADR Raw Data'!$B$6:$BE$54,'ADR Raw Data'!AP$1,FALSE)</f>
        <v>159.73140700421001</v>
      </c>
      <c r="V122" s="162">
        <f>VLOOKUP($A122,'ADR Raw Data'!$B$6:$BE$54,'ADR Raw Data'!AR$1,FALSE)</f>
        <v>137.43027567533301</v>
      </c>
      <c r="X122" s="159">
        <f>VLOOKUP($A122,'RevPAR Raw Data'!$B$6:$BE$54,'RevPAR Raw Data'!AG$1,FALSE)</f>
        <v>55.7674550435515</v>
      </c>
      <c r="Y122" s="160">
        <f>VLOOKUP($A122,'RevPAR Raw Data'!$B$6:$BE$54,'RevPAR Raw Data'!AH$1,FALSE)</f>
        <v>73.004848271986504</v>
      </c>
      <c r="Z122" s="160">
        <f>VLOOKUP($A122,'RevPAR Raw Data'!$B$6:$BE$54,'RevPAR Raw Data'!AI$1,FALSE)</f>
        <v>84.285579516718101</v>
      </c>
      <c r="AA122" s="160">
        <f>VLOOKUP($A122,'RevPAR Raw Data'!$B$6:$BE$54,'RevPAR Raw Data'!AJ$1,FALSE)</f>
        <v>88.279938184883306</v>
      </c>
      <c r="AB122" s="160">
        <f>VLOOKUP($A122,'RevPAR Raw Data'!$B$6:$BE$54,'RevPAR Raw Data'!AK$1,FALSE)</f>
        <v>89.829796993537499</v>
      </c>
      <c r="AC122" s="161">
        <f>VLOOKUP($A122,'RevPAR Raw Data'!$B$6:$BE$54,'RevPAR Raw Data'!AL$1,FALSE)</f>
        <v>78.233523602135406</v>
      </c>
      <c r="AD122" s="160">
        <f>VLOOKUP($A122,'RevPAR Raw Data'!$B$6:$BE$54,'RevPAR Raw Data'!AN$1,FALSE)</f>
        <v>109.958610564765</v>
      </c>
      <c r="AE122" s="160">
        <f>VLOOKUP($A122,'RevPAR Raw Data'!$B$6:$BE$54,'RevPAR Raw Data'!AO$1,FALSE)</f>
        <v>108.544439449283</v>
      </c>
      <c r="AF122" s="161">
        <f>VLOOKUP($A122,'RevPAR Raw Data'!$B$6:$BE$54,'RevPAR Raw Data'!AP$1,FALSE)</f>
        <v>109.251525007024</v>
      </c>
      <c r="AG122" s="162">
        <f>VLOOKUP($A122,'RevPAR Raw Data'!$B$6:$BE$54,'RevPAR Raw Data'!AR$1,FALSE)</f>
        <v>87.095809717818</v>
      </c>
    </row>
    <row r="123" spans="1:33" x14ac:dyDescent="0.25">
      <c r="A123" s="139" t="s">
        <v>14</v>
      </c>
      <c r="B123" s="127">
        <f>(VLOOKUP($A122,'Occupancy Raw Data'!$B$8:$BE$54,'Occupancy Raw Data'!AT$3,FALSE))/100</f>
        <v>-4.8977517551197794E-2</v>
      </c>
      <c r="C123" s="128">
        <f>(VLOOKUP($A122,'Occupancy Raw Data'!$B$8:$BE$54,'Occupancy Raw Data'!AU$3,FALSE))/100</f>
        <v>-7.9410079201455097E-2</v>
      </c>
      <c r="D123" s="128">
        <f>(VLOOKUP($A122,'Occupancy Raw Data'!$B$8:$BE$54,'Occupancy Raw Data'!AV$3,FALSE))/100</f>
        <v>-6.3966112179413601E-2</v>
      </c>
      <c r="E123" s="128">
        <f>(VLOOKUP($A122,'Occupancy Raw Data'!$B$8:$BE$54,'Occupancy Raw Data'!AW$3,FALSE))/100</f>
        <v>-4.8455613411576205E-2</v>
      </c>
      <c r="F123" s="128">
        <f>(VLOOKUP($A122,'Occupancy Raw Data'!$B$8:$BE$54,'Occupancy Raw Data'!AX$3,FALSE))/100</f>
        <v>-6.9322470025079103E-2</v>
      </c>
      <c r="G123" s="128">
        <f>(VLOOKUP($A122,'Occupancy Raw Data'!$B$8:$BE$54,'Occupancy Raw Data'!AY$3,FALSE))/100</f>
        <v>-6.2425254605438102E-2</v>
      </c>
      <c r="H123" s="129">
        <f>(VLOOKUP($A122,'Occupancy Raw Data'!$B$8:$BE$54,'Occupancy Raw Data'!BA$3,FALSE))/100</f>
        <v>-4.2641528507343596E-2</v>
      </c>
      <c r="I123" s="129">
        <f>(VLOOKUP($A122,'Occupancy Raw Data'!$B$8:$BE$54,'Occupancy Raw Data'!BB$3,FALSE))/100</f>
        <v>-3.14379474686187E-2</v>
      </c>
      <c r="J123" s="128">
        <f>(VLOOKUP($A122,'Occupancy Raw Data'!$B$8:$BE$54,'Occupancy Raw Data'!BC$3,FALSE))/100</f>
        <v>-3.7042409040414198E-2</v>
      </c>
      <c r="K123" s="130">
        <f>(VLOOKUP($A122,'Occupancy Raw Data'!$B$8:$BE$54,'Occupancy Raw Data'!BE$3,FALSE))/100</f>
        <v>-5.4743098396822301E-2</v>
      </c>
      <c r="M123" s="127">
        <f>(VLOOKUP($A122,'ADR Raw Data'!$B$6:$BE$52,'ADR Raw Data'!AT$1,FALSE))/100</f>
        <v>1.7157397069770798E-2</v>
      </c>
      <c r="N123" s="128">
        <f>(VLOOKUP($A122,'ADR Raw Data'!$B$6:$BE$52,'ADR Raw Data'!AU$1,FALSE))/100</f>
        <v>1.6039574170985501E-2</v>
      </c>
      <c r="O123" s="128">
        <f>(VLOOKUP($A122,'ADR Raw Data'!$B$6:$BE$52,'ADR Raw Data'!AV$1,FALSE))/100</f>
        <v>1.9346558348783901E-2</v>
      </c>
      <c r="P123" s="128">
        <f>(VLOOKUP($A122,'ADR Raw Data'!$B$6:$BE$52,'ADR Raw Data'!AW$1,FALSE))/100</f>
        <v>1.4049733998811299E-2</v>
      </c>
      <c r="Q123" s="128">
        <f>(VLOOKUP($A122,'ADR Raw Data'!$B$6:$BE$52,'ADR Raw Data'!AX$1,FALSE))/100</f>
        <v>2.36551730582556E-2</v>
      </c>
      <c r="R123" s="128">
        <f>(VLOOKUP($A122,'ADR Raw Data'!$B$6:$BE$52,'ADR Raw Data'!AY$1,FALSE))/100</f>
        <v>1.8041454824895699E-2</v>
      </c>
      <c r="S123" s="129">
        <f>(VLOOKUP($A122,'ADR Raw Data'!$B$6:$BE$52,'ADR Raw Data'!BA$1,FALSE))/100</f>
        <v>0.11309817398122099</v>
      </c>
      <c r="T123" s="129">
        <f>(VLOOKUP($A122,'ADR Raw Data'!$B$6:$BE$52,'ADR Raw Data'!BB$1,FALSE))/100</f>
        <v>0.12055046059473601</v>
      </c>
      <c r="U123" s="128">
        <f>(VLOOKUP($A122,'ADR Raw Data'!$B$6:$BE$52,'ADR Raw Data'!BC$1,FALSE))/100</f>
        <v>0.11668936019727401</v>
      </c>
      <c r="V123" s="130">
        <f>(VLOOKUP($A122,'ADR Raw Data'!$B$6:$BE$52,'ADR Raw Data'!BE$1,FALSE))/100</f>
        <v>5.2137711864599999E-2</v>
      </c>
      <c r="X123" s="127">
        <f>(VLOOKUP($A122,'RevPAR Raw Data'!$B$6:$BE$52,'RevPAR Raw Data'!AT$1,FALSE))/100</f>
        <v>-3.2660447197544504E-2</v>
      </c>
      <c r="Y123" s="128">
        <f>(VLOOKUP($A122,'RevPAR Raw Data'!$B$6:$BE$52,'RevPAR Raw Data'!AU$1,FALSE))/100</f>
        <v>-6.4644208885745208E-2</v>
      </c>
      <c r="Z123" s="128">
        <f>(VLOOKUP($A122,'RevPAR Raw Data'!$B$6:$BE$52,'RevPAR Raw Data'!AV$1,FALSE))/100</f>
        <v>-4.5857077952253605E-2</v>
      </c>
      <c r="AA123" s="128">
        <f>(VLOOKUP($A122,'RevPAR Raw Data'!$B$6:$BE$52,'RevPAR Raw Data'!AW$1,FALSE))/100</f>
        <v>-3.5086667891946699E-2</v>
      </c>
      <c r="AB123" s="128">
        <f>(VLOOKUP($A122,'RevPAR Raw Data'!$B$6:$BE$52,'RevPAR Raw Data'!AX$1,FALSE))/100</f>
        <v>-4.7307131992092494E-2</v>
      </c>
      <c r="AC123" s="128">
        <f>(VLOOKUP($A122,'RevPAR Raw Data'!$B$6:$BE$52,'RevPAR Raw Data'!AY$1,FALSE))/100</f>
        <v>-4.5510042191439004E-2</v>
      </c>
      <c r="AD123" s="129">
        <f>(VLOOKUP($A122,'RevPAR Raw Data'!$B$6:$BE$52,'RevPAR Raw Data'!BA$1,FALSE))/100</f>
        <v>6.56339664639293E-2</v>
      </c>
      <c r="AE123" s="129">
        <f>(VLOOKUP($A122,'RevPAR Raw Data'!$B$6:$BE$52,'RevPAR Raw Data'!BB$1,FALSE))/100</f>
        <v>8.5322654078622703E-2</v>
      </c>
      <c r="AF123" s="128">
        <f>(VLOOKUP($A122,'RevPAR Raw Data'!$B$6:$BE$52,'RevPAR Raw Data'!BC$1,FALSE))/100</f>
        <v>7.5324496145768693E-2</v>
      </c>
      <c r="AG123" s="130">
        <f>(VLOOKUP($A122,'RevPAR Raw Data'!$B$6:$BE$52,'RevPAR Raw Data'!BE$1,FALSE))/100</f>
        <v>-5.4595664230112995E-3</v>
      </c>
    </row>
    <row r="124" spans="1:33" x14ac:dyDescent="0.25">
      <c r="A124" s="167"/>
      <c r="B124" s="168"/>
      <c r="C124" s="169"/>
      <c r="D124" s="169"/>
      <c r="E124" s="169"/>
      <c r="F124" s="169"/>
      <c r="G124" s="170"/>
      <c r="H124" s="169"/>
      <c r="I124" s="169"/>
      <c r="J124" s="170"/>
      <c r="K124" s="171"/>
      <c r="M124" s="168"/>
      <c r="N124" s="169"/>
      <c r="O124" s="169"/>
      <c r="P124" s="169"/>
      <c r="Q124" s="169"/>
      <c r="R124" s="170"/>
      <c r="S124" s="169"/>
      <c r="T124" s="169"/>
      <c r="U124" s="170"/>
      <c r="V124" s="171"/>
      <c r="X124" s="168"/>
      <c r="Y124" s="169"/>
      <c r="Z124" s="169"/>
      <c r="AA124" s="169"/>
      <c r="AB124" s="169"/>
      <c r="AC124" s="170"/>
      <c r="AD124" s="169"/>
      <c r="AE124" s="169"/>
      <c r="AF124" s="170"/>
      <c r="AG124" s="171"/>
    </row>
    <row r="125" spans="1:33" x14ac:dyDescent="0.25">
      <c r="A125" s="154" t="s">
        <v>56</v>
      </c>
      <c r="B125" s="155">
        <f>(VLOOKUP($A125,'Occupancy Raw Data'!$B$8:$BE$45,'Occupancy Raw Data'!AG$3,FALSE))/100</f>
        <v>0.49768933646020103</v>
      </c>
      <c r="C125" s="156">
        <f>(VLOOKUP($A125,'Occupancy Raw Data'!$B$8:$BE$45,'Occupancy Raw Data'!AH$3,FALSE))/100</f>
        <v>0.56876810594564697</v>
      </c>
      <c r="D125" s="156">
        <f>(VLOOKUP($A125,'Occupancy Raw Data'!$B$8:$BE$45,'Occupancy Raw Data'!AI$3,FALSE))/100</f>
        <v>0.63343219754448798</v>
      </c>
      <c r="E125" s="156">
        <f>(VLOOKUP($A125,'Occupancy Raw Data'!$B$8:$BE$45,'Occupancy Raw Data'!AJ$3,FALSE))/100</f>
        <v>0.63415643537039501</v>
      </c>
      <c r="F125" s="156">
        <f>(VLOOKUP($A125,'Occupancy Raw Data'!$B$8:$BE$45,'Occupancy Raw Data'!AK$3,FALSE))/100</f>
        <v>0.64908952959028798</v>
      </c>
      <c r="G125" s="157">
        <f>(VLOOKUP($A125,'Occupancy Raw Data'!$B$8:$BE$45,'Occupancy Raw Data'!AL$3,FALSE))/100</f>
        <v>0.59662712098220405</v>
      </c>
      <c r="H125" s="137">
        <f>(VLOOKUP($A125,'Occupancy Raw Data'!$B$8:$BE$45,'Occupancy Raw Data'!AN$3,FALSE))/100</f>
        <v>0.73454959304731604</v>
      </c>
      <c r="I125" s="137">
        <f>(VLOOKUP($A125,'Occupancy Raw Data'!$B$8:$BE$45,'Occupancy Raw Data'!AO$3,FALSE))/100</f>
        <v>0.73654986894744101</v>
      </c>
      <c r="J125" s="157">
        <f>(VLOOKUP($A125,'Occupancy Raw Data'!$B$8:$BE$45,'Occupancy Raw Data'!AP$3,FALSE))/100</f>
        <v>0.73554973099737797</v>
      </c>
      <c r="K125" s="158">
        <f>(VLOOKUP($A125,'Occupancy Raw Data'!$B$8:$BE$45,'Occupancy Raw Data'!AR$3,FALSE))/100</f>
        <v>0.63631929527225406</v>
      </c>
      <c r="M125" s="159">
        <f>VLOOKUP($A125,'ADR Raw Data'!$B$6:$BE$43,'ADR Raw Data'!AG$1,FALSE)</f>
        <v>103.32398447785999</v>
      </c>
      <c r="N125" s="160">
        <f>VLOOKUP($A125,'ADR Raw Data'!$B$6:$BE$43,'ADR Raw Data'!AH$1,FALSE)</f>
        <v>109.376589861751</v>
      </c>
      <c r="O125" s="160">
        <f>VLOOKUP($A125,'ADR Raw Data'!$B$6:$BE$43,'ADR Raw Data'!AI$1,FALSE)</f>
        <v>111.973572167474</v>
      </c>
      <c r="P125" s="160">
        <f>VLOOKUP($A125,'ADR Raw Data'!$B$6:$BE$43,'ADR Raw Data'!AJ$1,FALSE)</f>
        <v>112.50770828801301</v>
      </c>
      <c r="Q125" s="160">
        <f>VLOOKUP($A125,'ADR Raw Data'!$B$6:$BE$43,'ADR Raw Data'!AK$1,FALSE)</f>
        <v>110.555070400085</v>
      </c>
      <c r="R125" s="161">
        <f>VLOOKUP($A125,'ADR Raw Data'!$B$6:$BE$43,'ADR Raw Data'!AL$1,FALSE)</f>
        <v>109.840280928103</v>
      </c>
      <c r="S125" s="160">
        <f>VLOOKUP($A125,'ADR Raw Data'!$B$6:$BE$43,'ADR Raw Data'!AN$1,FALSE)</f>
        <v>124.90023146626601</v>
      </c>
      <c r="T125" s="160">
        <f>VLOOKUP($A125,'ADR Raw Data'!$B$6:$BE$43,'ADR Raw Data'!AO$1,FALSE)</f>
        <v>125.902722760687</v>
      </c>
      <c r="U125" s="161">
        <f>VLOOKUP($A125,'ADR Raw Data'!$B$6:$BE$43,'ADR Raw Data'!AP$1,FALSE)</f>
        <v>125.402158664666</v>
      </c>
      <c r="V125" s="162">
        <f>VLOOKUP($A125,'ADR Raw Data'!$B$6:$BE$43,'ADR Raw Data'!AR$1,FALSE)</f>
        <v>114.979899655452</v>
      </c>
      <c r="X125" s="159">
        <f>VLOOKUP($A125,'RevPAR Raw Data'!$B$6:$BE$43,'RevPAR Raw Data'!AG$1,FALSE)</f>
        <v>51.423245275210299</v>
      </c>
      <c r="Y125" s="160">
        <f>VLOOKUP($A125,'RevPAR Raw Data'!$B$6:$BE$43,'RevPAR Raw Data'!AH$1,FALSE)</f>
        <v>62.209915850462103</v>
      </c>
      <c r="Z125" s="160">
        <f>VLOOKUP($A125,'RevPAR Raw Data'!$B$6:$BE$43,'RevPAR Raw Data'!AI$1,FALSE)</f>
        <v>70.927665884949604</v>
      </c>
      <c r="AA125" s="160">
        <f>VLOOKUP($A125,'RevPAR Raw Data'!$B$6:$BE$43,'RevPAR Raw Data'!AJ$1,FALSE)</f>
        <v>71.347487239619198</v>
      </c>
      <c r="AB125" s="160">
        <f>VLOOKUP($A125,'RevPAR Raw Data'!$B$6:$BE$43,'RevPAR Raw Data'!AK$1,FALSE)</f>
        <v>71.760138639812297</v>
      </c>
      <c r="AC125" s="161">
        <f>VLOOKUP($A125,'RevPAR Raw Data'!$B$6:$BE$43,'RevPAR Raw Data'!AL$1,FALSE)</f>
        <v>65.533690578010706</v>
      </c>
      <c r="AD125" s="160">
        <f>VLOOKUP($A125,'RevPAR Raw Data'!$B$6:$BE$43,'RevPAR Raw Data'!AN$1,FALSE)</f>
        <v>91.745414195061301</v>
      </c>
      <c r="AE125" s="160">
        <f>VLOOKUP($A125,'RevPAR Raw Data'!$B$6:$BE$43,'RevPAR Raw Data'!AO$1,FALSE)</f>
        <v>92.733633949510207</v>
      </c>
      <c r="AF125" s="161">
        <f>VLOOKUP($A125,'RevPAR Raw Data'!$B$6:$BE$43,'RevPAR Raw Data'!AP$1,FALSE)</f>
        <v>92.239524072285803</v>
      </c>
      <c r="AG125" s="162">
        <f>VLOOKUP($A125,'RevPAR Raw Data'!$B$6:$BE$43,'RevPAR Raw Data'!AR$1,FALSE)</f>
        <v>73.163928719232203</v>
      </c>
    </row>
    <row r="126" spans="1:33" x14ac:dyDescent="0.25">
      <c r="A126" s="139" t="s">
        <v>14</v>
      </c>
      <c r="B126" s="127">
        <f>(VLOOKUP($A125,'Occupancy Raw Data'!$B$8:$BE$51,'Occupancy Raw Data'!AT$3,FALSE))/100</f>
        <v>0.14717562612450799</v>
      </c>
      <c r="C126" s="128">
        <f>(VLOOKUP($A125,'Occupancy Raw Data'!$B$8:$BE$51,'Occupancy Raw Data'!AU$3,FALSE))/100</f>
        <v>5.2271841724776807E-2</v>
      </c>
      <c r="D126" s="128">
        <f>(VLOOKUP($A125,'Occupancy Raw Data'!$B$8:$BE$51,'Occupancy Raw Data'!AV$3,FALSE))/100</f>
        <v>5.2681440653340399E-2</v>
      </c>
      <c r="E126" s="128">
        <f>(VLOOKUP($A125,'Occupancy Raw Data'!$B$8:$BE$51,'Occupancy Raw Data'!AW$3,FALSE))/100</f>
        <v>1.48313548182923E-2</v>
      </c>
      <c r="F126" s="128">
        <f>(VLOOKUP($A125,'Occupancy Raw Data'!$B$8:$BE$51,'Occupancy Raw Data'!AX$3,FALSE))/100</f>
        <v>9.1990039025582504E-2</v>
      </c>
      <c r="G126" s="128">
        <f>(VLOOKUP($A125,'Occupancy Raw Data'!$B$8:$BE$51,'Occupancy Raw Data'!AY$3,FALSE))/100</f>
        <v>6.7165028714430003E-2</v>
      </c>
      <c r="H126" s="129">
        <f>(VLOOKUP($A125,'Occupancy Raw Data'!$B$8:$BE$51,'Occupancy Raw Data'!BA$3,FALSE))/100</f>
        <v>0.183585209998503</v>
      </c>
      <c r="I126" s="129">
        <f>(VLOOKUP($A125,'Occupancy Raw Data'!$B$8:$BE$51,'Occupancy Raw Data'!BB$3,FALSE))/100</f>
        <v>0.14836217397786</v>
      </c>
      <c r="J126" s="128">
        <f>(VLOOKUP($A125,'Occupancy Raw Data'!$B$8:$BE$51,'Occupancy Raw Data'!BC$3,FALSE))/100</f>
        <v>0.16568373709265599</v>
      </c>
      <c r="K126" s="130">
        <f>(VLOOKUP($A125,'Occupancy Raw Data'!$B$8:$BE$51,'Occupancy Raw Data'!BE$3,FALSE))/100</f>
        <v>9.7808173690299594E-2</v>
      </c>
      <c r="M126" s="127">
        <f>(VLOOKUP($A125,'ADR Raw Data'!$B$6:$BE$49,'ADR Raw Data'!AT$1,FALSE))/100</f>
        <v>9.850082644191209E-2</v>
      </c>
      <c r="N126" s="128">
        <f>(VLOOKUP($A125,'ADR Raw Data'!$B$6:$BE$49,'ADR Raw Data'!AU$1,FALSE))/100</f>
        <v>8.1198449920712013E-2</v>
      </c>
      <c r="O126" s="128">
        <f>(VLOOKUP($A125,'ADR Raw Data'!$B$6:$BE$49,'ADR Raw Data'!AV$1,FALSE))/100</f>
        <v>6.8674652726157401E-2</v>
      </c>
      <c r="P126" s="128">
        <f>(VLOOKUP($A125,'ADR Raw Data'!$B$6:$BE$49,'ADR Raw Data'!AW$1,FALSE))/100</f>
        <v>8.2285619714700692E-2</v>
      </c>
      <c r="Q126" s="128">
        <f>(VLOOKUP($A125,'ADR Raw Data'!$B$6:$BE$49,'ADR Raw Data'!AX$1,FALSE))/100</f>
        <v>9.7262393364985489E-2</v>
      </c>
      <c r="R126" s="128">
        <f>(VLOOKUP($A125,'ADR Raw Data'!$B$6:$BE$49,'ADR Raw Data'!AY$1,FALSE))/100</f>
        <v>8.3497092226214903E-2</v>
      </c>
      <c r="S126" s="129">
        <f>(VLOOKUP($A125,'ADR Raw Data'!$B$6:$BE$49,'ADR Raw Data'!BA$1,FALSE))/100</f>
        <v>0.12474726657452999</v>
      </c>
      <c r="T126" s="129">
        <f>(VLOOKUP($A125,'ADR Raw Data'!$B$6:$BE$49,'ADR Raw Data'!BB$1,FALSE))/100</f>
        <v>0.111890345220633</v>
      </c>
      <c r="U126" s="128">
        <f>(VLOOKUP($A125,'ADR Raw Data'!$B$6:$BE$49,'ADR Raw Data'!BC$1,FALSE))/100</f>
        <v>0.118082846147243</v>
      </c>
      <c r="V126" s="130">
        <f>(VLOOKUP($A125,'ADR Raw Data'!$B$6:$BE$49,'ADR Raw Data'!BE$1,FALSE))/100</f>
        <v>9.7875217455652697E-2</v>
      </c>
      <c r="X126" s="127">
        <f>(VLOOKUP($A125,'RevPAR Raw Data'!$B$6:$BE$49,'RevPAR Raw Data'!AT$1,FALSE))/100</f>
        <v>0.26017337337179003</v>
      </c>
      <c r="Y126" s="128">
        <f>(VLOOKUP($A125,'RevPAR Raw Data'!$B$6:$BE$49,'RevPAR Raw Data'!AU$1,FALSE))/100</f>
        <v>0.137714684168041</v>
      </c>
      <c r="Z126" s="128">
        <f>(VLOOKUP($A125,'RevPAR Raw Data'!$B$6:$BE$49,'RevPAR Raw Data'!AV$1,FALSE))/100</f>
        <v>0.124973973021479</v>
      </c>
      <c r="AA126" s="128">
        <f>(VLOOKUP($A125,'RevPAR Raw Data'!$B$6:$BE$49,'RevPAR Raw Data'!AW$1,FALSE))/100</f>
        <v>9.8337381755424891E-2</v>
      </c>
      <c r="AB126" s="128">
        <f>(VLOOKUP($A125,'RevPAR Raw Data'!$B$6:$BE$49,'RevPAR Raw Data'!AX$1,FALSE))/100</f>
        <v>0.19819960375193399</v>
      </c>
      <c r="AC126" s="128">
        <f>(VLOOKUP($A125,'RevPAR Raw Data'!$B$6:$BE$49,'RevPAR Raw Data'!AY$1,FALSE))/100</f>
        <v>0.15627020553759</v>
      </c>
      <c r="AD126" s="129">
        <f>(VLOOKUP($A125,'RevPAR Raw Data'!$B$6:$BE$49,'RevPAR Raw Data'!BA$1,FALSE))/100</f>
        <v>0.33123422970385802</v>
      </c>
      <c r="AE126" s="129">
        <f>(VLOOKUP($A125,'RevPAR Raw Data'!$B$6:$BE$49,'RevPAR Raw Data'!BB$1,FALSE))/100</f>
        <v>0.27685281406255902</v>
      </c>
      <c r="AF126" s="128">
        <f>(VLOOKUP($A125,'RevPAR Raw Data'!$B$6:$BE$49,'RevPAR Raw Data'!BC$1,FALSE))/100</f>
        <v>0.303330990476113</v>
      </c>
      <c r="AG126" s="130">
        <f>(VLOOKUP($A125,'RevPAR Raw Data'!$B$6:$BE$49,'RevPAR Raw Data'!BE$1,FALSE))/100</f>
        <v>0.20525638741482999</v>
      </c>
    </row>
    <row r="127" spans="1:33" x14ac:dyDescent="0.25">
      <c r="A127" s="167"/>
      <c r="B127" s="168"/>
      <c r="C127" s="169"/>
      <c r="D127" s="169"/>
      <c r="E127" s="169"/>
      <c r="F127" s="169"/>
      <c r="G127" s="170"/>
      <c r="H127" s="169"/>
      <c r="I127" s="169"/>
      <c r="J127" s="170"/>
      <c r="K127" s="171"/>
      <c r="M127" s="168"/>
      <c r="N127" s="169"/>
      <c r="O127" s="169"/>
      <c r="P127" s="169"/>
      <c r="Q127" s="169"/>
      <c r="R127" s="170"/>
      <c r="S127" s="169"/>
      <c r="T127" s="169"/>
      <c r="U127" s="170"/>
      <c r="V127" s="171"/>
      <c r="X127" s="168"/>
      <c r="Y127" s="169"/>
      <c r="Z127" s="169"/>
      <c r="AA127" s="169"/>
      <c r="AB127" s="169"/>
      <c r="AC127" s="170"/>
      <c r="AD127" s="169"/>
      <c r="AE127" s="169"/>
      <c r="AF127" s="170"/>
      <c r="AG127" s="171"/>
    </row>
    <row r="128" spans="1:33" x14ac:dyDescent="0.25">
      <c r="A128" s="172" t="s">
        <v>57</v>
      </c>
      <c r="B128" s="155">
        <f>(VLOOKUP($A128,'Occupancy Raw Data'!$B$8:$BE$45,'Occupancy Raw Data'!AG$3,FALSE))/100</f>
        <v>0.56225504974374407</v>
      </c>
      <c r="C128" s="156">
        <f>(VLOOKUP($A128,'Occupancy Raw Data'!$B$8:$BE$45,'Occupancy Raw Data'!AH$3,FALSE))/100</f>
        <v>0.59865842628881505</v>
      </c>
      <c r="D128" s="156">
        <f>(VLOOKUP($A128,'Occupancy Raw Data'!$B$8:$BE$45,'Occupancy Raw Data'!AI$3,FALSE))/100</f>
        <v>0.68253370084844311</v>
      </c>
      <c r="E128" s="156">
        <f>(VLOOKUP($A128,'Occupancy Raw Data'!$B$8:$BE$45,'Occupancy Raw Data'!AJ$3,FALSE))/100</f>
        <v>0.69005986476592396</v>
      </c>
      <c r="F128" s="156">
        <f>(VLOOKUP($A128,'Occupancy Raw Data'!$B$8:$BE$45,'Occupancy Raw Data'!AK$3,FALSE))/100</f>
        <v>0.65034023859770007</v>
      </c>
      <c r="G128" s="157">
        <f>(VLOOKUP($A128,'Occupancy Raw Data'!$B$8:$BE$45,'Occupancy Raw Data'!AL$3,FALSE))/100</f>
        <v>0.63676945604892499</v>
      </c>
      <c r="H128" s="137">
        <f>(VLOOKUP($A128,'Occupancy Raw Data'!$B$8:$BE$45,'Occupancy Raw Data'!AN$3,FALSE))/100</f>
        <v>0.74888022739997395</v>
      </c>
      <c r="I128" s="137">
        <f>(VLOOKUP($A128,'Occupancy Raw Data'!$B$8:$BE$45,'Occupancy Raw Data'!AO$3,FALSE))/100</f>
        <v>0.79293897239329791</v>
      </c>
      <c r="J128" s="157">
        <f>(VLOOKUP($A128,'Occupancy Raw Data'!$B$8:$BE$45,'Occupancy Raw Data'!AP$3,FALSE))/100</f>
        <v>0.77090959989663599</v>
      </c>
      <c r="K128" s="158">
        <f>(VLOOKUP($A128,'Occupancy Raw Data'!$B$8:$BE$45,'Occupancy Raw Data'!AR$3,FALSE))/100</f>
        <v>0.67509521143398499</v>
      </c>
      <c r="M128" s="159">
        <f>VLOOKUP($A128,'ADR Raw Data'!$B$6:$BE$43,'ADR Raw Data'!AG$1,FALSE)</f>
        <v>109.663220109153</v>
      </c>
      <c r="N128" s="160">
        <f>VLOOKUP($A128,'ADR Raw Data'!$B$6:$BE$43,'ADR Raw Data'!AH$1,FALSE)</f>
        <v>109.276413524936</v>
      </c>
      <c r="O128" s="160">
        <f>VLOOKUP($A128,'ADR Raw Data'!$B$6:$BE$43,'ADR Raw Data'!AI$1,FALSE)</f>
        <v>115.010837062043</v>
      </c>
      <c r="P128" s="160">
        <f>VLOOKUP($A128,'ADR Raw Data'!$B$6:$BE$43,'ADR Raw Data'!AJ$1,FALSE)</f>
        <v>113.7793922484</v>
      </c>
      <c r="Q128" s="160">
        <f>VLOOKUP($A128,'ADR Raw Data'!$B$6:$BE$43,'ADR Raw Data'!AK$1,FALSE)</f>
        <v>110.704166439297</v>
      </c>
      <c r="R128" s="161">
        <f>VLOOKUP($A128,'ADR Raw Data'!$B$6:$BE$43,'ADR Raw Data'!AL$1,FALSE)</f>
        <v>111.84163434594799</v>
      </c>
      <c r="S128" s="160">
        <f>VLOOKUP($A128,'ADR Raw Data'!$B$6:$BE$43,'ADR Raw Data'!AN$1,FALSE)</f>
        <v>129.355999411959</v>
      </c>
      <c r="T128" s="160">
        <f>VLOOKUP($A128,'ADR Raw Data'!$B$6:$BE$43,'ADR Raw Data'!AO$1,FALSE)</f>
        <v>132.947487895987</v>
      </c>
      <c r="U128" s="161">
        <f>VLOOKUP($A128,'ADR Raw Data'!$B$6:$BE$43,'ADR Raw Data'!AP$1,FALSE)</f>
        <v>131.20305851478301</v>
      </c>
      <c r="V128" s="162">
        <f>VLOOKUP($A128,'ADR Raw Data'!$B$6:$BE$43,'ADR Raw Data'!AR$1,FALSE)</f>
        <v>118.15858786878999</v>
      </c>
      <c r="X128" s="159">
        <f>VLOOKUP($A128,'RevPAR Raw Data'!$B$6:$BE$43,'RevPAR Raw Data'!AG$1,FALSE)</f>
        <v>61.658699277531298</v>
      </c>
      <c r="Y128" s="160">
        <f>VLOOKUP($A128,'RevPAR Raw Data'!$B$6:$BE$43,'RevPAR Raw Data'!AH$1,FALSE)</f>
        <v>65.419245751324297</v>
      </c>
      <c r="Z128" s="160">
        <f>VLOOKUP($A128,'RevPAR Raw Data'!$B$6:$BE$43,'RevPAR Raw Data'!AI$1,FALSE)</f>
        <v>78.498772257633803</v>
      </c>
      <c r="AA128" s="160">
        <f>VLOOKUP($A128,'RevPAR Raw Data'!$B$6:$BE$43,'RevPAR Raw Data'!AJ$1,FALSE)</f>
        <v>78.514592028080401</v>
      </c>
      <c r="AB128" s="160">
        <f>VLOOKUP($A128,'RevPAR Raw Data'!$B$6:$BE$43,'RevPAR Raw Data'!AK$1,FALSE)</f>
        <v>71.995374015892097</v>
      </c>
      <c r="AC128" s="161">
        <f>VLOOKUP($A128,'RevPAR Raw Data'!$B$6:$BE$43,'RevPAR Raw Data'!AL$1,FALSE)</f>
        <v>71.217336666092393</v>
      </c>
      <c r="AD128" s="160">
        <f>VLOOKUP($A128,'RevPAR Raw Data'!$B$6:$BE$43,'RevPAR Raw Data'!AN$1,FALSE)</f>
        <v>96.872150255178894</v>
      </c>
      <c r="AE128" s="160">
        <f>VLOOKUP($A128,'RevPAR Raw Data'!$B$6:$BE$43,'RevPAR Raw Data'!AO$1,FALSE)</f>
        <v>105.419244434514</v>
      </c>
      <c r="AF128" s="161">
        <f>VLOOKUP($A128,'RevPAR Raw Data'!$B$6:$BE$43,'RevPAR Raw Data'!AP$1,FALSE)</f>
        <v>101.145697344846</v>
      </c>
      <c r="AG128" s="162">
        <f>VLOOKUP($A128,'RevPAR Raw Data'!$B$6:$BE$43,'RevPAR Raw Data'!AR$1,FALSE)</f>
        <v>79.768296860022204</v>
      </c>
    </row>
    <row r="129" spans="1:33" x14ac:dyDescent="0.25">
      <c r="A129" s="139" t="s">
        <v>14</v>
      </c>
      <c r="B129" s="127">
        <f>(VLOOKUP($A128,'Occupancy Raw Data'!$B$8:$BE$51,'Occupancy Raw Data'!AT$3,FALSE))/100</f>
        <v>2.0088870776368801E-2</v>
      </c>
      <c r="C129" s="128">
        <f>(VLOOKUP($A128,'Occupancy Raw Data'!$B$8:$BE$51,'Occupancy Raw Data'!AU$3,FALSE))/100</f>
        <v>5.0588222265655E-2</v>
      </c>
      <c r="D129" s="128">
        <f>(VLOOKUP($A128,'Occupancy Raw Data'!$B$8:$BE$51,'Occupancy Raw Data'!AV$3,FALSE))/100</f>
        <v>4.7600643836898E-2</v>
      </c>
      <c r="E129" s="128">
        <f>(VLOOKUP($A128,'Occupancy Raw Data'!$B$8:$BE$51,'Occupancy Raw Data'!AW$3,FALSE))/100</f>
        <v>4.4762011594428303E-2</v>
      </c>
      <c r="F129" s="128">
        <f>(VLOOKUP($A128,'Occupancy Raw Data'!$B$8:$BE$51,'Occupancy Raw Data'!AX$3,FALSE))/100</f>
        <v>4.0970895171995904E-2</v>
      </c>
      <c r="G129" s="128">
        <f>(VLOOKUP($A128,'Occupancy Raw Data'!$B$8:$BE$51,'Occupancy Raw Data'!AY$3,FALSE))/100</f>
        <v>4.1230523645580996E-2</v>
      </c>
      <c r="H129" s="129">
        <f>(VLOOKUP($A128,'Occupancy Raw Data'!$B$8:$BE$51,'Occupancy Raw Data'!BA$3,FALSE))/100</f>
        <v>3.3646215025757299E-2</v>
      </c>
      <c r="I129" s="129">
        <f>(VLOOKUP($A128,'Occupancy Raw Data'!$B$8:$BE$51,'Occupancy Raw Data'!BB$3,FALSE))/100</f>
        <v>2.4316794172645602E-2</v>
      </c>
      <c r="J129" s="128">
        <f>(VLOOKUP($A128,'Occupancy Raw Data'!$B$8:$BE$51,'Occupancy Raw Data'!BC$3,FALSE))/100</f>
        <v>2.8808698569315401E-2</v>
      </c>
      <c r="K129" s="130">
        <f>(VLOOKUP($A128,'Occupancy Raw Data'!$B$8:$BE$51,'Occupancy Raw Data'!BE$3,FALSE))/100</f>
        <v>3.7120692299744705E-2</v>
      </c>
      <c r="M129" s="127">
        <f>(VLOOKUP($A128,'ADR Raw Data'!$B$6:$BE$49,'ADR Raw Data'!AT$1,FALSE))/100</f>
        <v>-1.3329905258340401E-2</v>
      </c>
      <c r="N129" s="128">
        <f>(VLOOKUP($A128,'ADR Raw Data'!$B$6:$BE$49,'ADR Raw Data'!AU$1,FALSE))/100</f>
        <v>2.7069577839517801E-3</v>
      </c>
      <c r="O129" s="128">
        <f>(VLOOKUP($A128,'ADR Raw Data'!$B$6:$BE$49,'ADR Raw Data'!AV$1,FALSE))/100</f>
        <v>1.1888558650126E-2</v>
      </c>
      <c r="P129" s="128">
        <f>(VLOOKUP($A128,'ADR Raw Data'!$B$6:$BE$49,'ADR Raw Data'!AW$1,FALSE))/100</f>
        <v>3.0609555050373598E-3</v>
      </c>
      <c r="Q129" s="128">
        <f>(VLOOKUP($A128,'ADR Raw Data'!$B$6:$BE$49,'ADR Raw Data'!AX$1,FALSE))/100</f>
        <v>5.68846928428169E-3</v>
      </c>
      <c r="R129" s="128">
        <f>(VLOOKUP($A128,'ADR Raw Data'!$B$6:$BE$49,'ADR Raw Data'!AY$1,FALSE))/100</f>
        <v>2.5821650312142902E-3</v>
      </c>
      <c r="S129" s="129">
        <f>(VLOOKUP($A128,'ADR Raw Data'!$B$6:$BE$49,'ADR Raw Data'!BA$1,FALSE))/100</f>
        <v>-1.3354395926312299E-2</v>
      </c>
      <c r="T129" s="129">
        <f>(VLOOKUP($A128,'ADR Raw Data'!$B$6:$BE$49,'ADR Raw Data'!BB$1,FALSE))/100</f>
        <v>-1.80045563628E-2</v>
      </c>
      <c r="U129" s="128">
        <f>(VLOOKUP($A128,'ADR Raw Data'!$B$6:$BE$49,'ADR Raw Data'!BC$1,FALSE))/100</f>
        <v>-1.58632308437111E-2</v>
      </c>
      <c r="V129" s="130">
        <f>(VLOOKUP($A128,'ADR Raw Data'!$B$6:$BE$49,'ADR Raw Data'!BE$1,FALSE))/100</f>
        <v>-4.6840370566598498E-3</v>
      </c>
      <c r="X129" s="127">
        <f>(VLOOKUP($A128,'RevPAR Raw Data'!$B$6:$BE$49,'RevPAR Raw Data'!AT$1,FALSE))/100</f>
        <v>6.4911827738323704E-3</v>
      </c>
      <c r="Y129" s="128">
        <f>(VLOOKUP($A128,'RevPAR Raw Data'!$B$6:$BE$49,'RevPAR Raw Data'!AU$1,FALSE))/100</f>
        <v>5.3432120231645099E-2</v>
      </c>
      <c r="Z129" s="128">
        <f>(VLOOKUP($A128,'RevPAR Raw Data'!$B$6:$BE$49,'RevPAR Raw Data'!AV$1,FALSE))/100</f>
        <v>6.00551055330628E-2</v>
      </c>
      <c r="AA129" s="128">
        <f>(VLOOKUP($A128,'RevPAR Raw Data'!$B$6:$BE$49,'RevPAR Raw Data'!AW$1,FALSE))/100</f>
        <v>4.7959981625272104E-2</v>
      </c>
      <c r="AB129" s="128">
        <f>(VLOOKUP($A128,'RevPAR Raw Data'!$B$6:$BE$49,'RevPAR Raw Data'!AX$1,FALSE))/100</f>
        <v>4.6892426135012995E-2</v>
      </c>
      <c r="AC129" s="128">
        <f>(VLOOKUP($A128,'RevPAR Raw Data'!$B$6:$BE$49,'RevPAR Raw Data'!AY$1,FALSE))/100</f>
        <v>4.3919152693171599E-2</v>
      </c>
      <c r="AD129" s="129">
        <f>(VLOOKUP($A128,'RevPAR Raw Data'!$B$6:$BE$49,'RevPAR Raw Data'!BA$1,FALSE))/100</f>
        <v>1.9842494222569101E-2</v>
      </c>
      <c r="AE129" s="129">
        <f>(VLOOKUP($A128,'RevPAR Raw Data'!$B$6:$BE$49,'RevPAR Raw Data'!BB$1,FALSE))/100</f>
        <v>5.87442471860165E-3</v>
      </c>
      <c r="AF129" s="128">
        <f>(VLOOKUP($A128,'RevPAR Raw Data'!$B$6:$BE$49,'RevPAR Raw Data'!BC$1,FALSE))/100</f>
        <v>1.24884686898923E-2</v>
      </c>
      <c r="AG129" s="130">
        <f>(VLOOKUP($A128,'RevPAR Raw Data'!$B$6:$BE$49,'RevPAR Raw Data'!BE$1,FALSE))/100</f>
        <v>3.2262780544784E-2</v>
      </c>
    </row>
    <row r="130" spans="1:33" x14ac:dyDescent="0.25">
      <c r="A130" s="172"/>
      <c r="B130" s="155"/>
      <c r="C130" s="156"/>
      <c r="D130" s="156"/>
      <c r="E130" s="156"/>
      <c r="F130" s="156"/>
      <c r="G130" s="157"/>
      <c r="H130" s="137"/>
      <c r="I130" s="137"/>
      <c r="J130" s="157"/>
      <c r="K130" s="158"/>
      <c r="M130" s="159"/>
      <c r="N130" s="160"/>
      <c r="O130" s="160"/>
      <c r="P130" s="160"/>
      <c r="Q130" s="160"/>
      <c r="R130" s="161"/>
      <c r="S130" s="160"/>
      <c r="T130" s="160"/>
      <c r="U130" s="161"/>
      <c r="V130" s="162"/>
      <c r="X130" s="159"/>
      <c r="Y130" s="160"/>
      <c r="Z130" s="160"/>
      <c r="AA130" s="160"/>
      <c r="AB130" s="160"/>
      <c r="AC130" s="161"/>
      <c r="AD130" s="160"/>
      <c r="AE130" s="160"/>
      <c r="AF130" s="161"/>
      <c r="AG130" s="162"/>
    </row>
    <row r="131" spans="1:33" x14ac:dyDescent="0.25">
      <c r="A131" s="154" t="s">
        <v>59</v>
      </c>
      <c r="B131" s="155">
        <f>(VLOOKUP($A131,'Occupancy Raw Data'!$B$8:$BE$45,'Occupancy Raw Data'!AG$3,FALSE))/100</f>
        <v>0.50817757009345699</v>
      </c>
      <c r="C131" s="156">
        <f>(VLOOKUP($A131,'Occupancy Raw Data'!$B$8:$BE$45,'Occupancy Raw Data'!AH$3,FALSE))/100</f>
        <v>0.58744993324432504</v>
      </c>
      <c r="D131" s="156">
        <f>(VLOOKUP($A131,'Occupancy Raw Data'!$B$8:$BE$45,'Occupancy Raw Data'!AI$3,FALSE))/100</f>
        <v>0.72521695594125501</v>
      </c>
      <c r="E131" s="156">
        <f>(VLOOKUP($A131,'Occupancy Raw Data'!$B$8:$BE$45,'Occupancy Raw Data'!AJ$3,FALSE))/100</f>
        <v>0.73581441922563395</v>
      </c>
      <c r="F131" s="156">
        <f>(VLOOKUP($A131,'Occupancy Raw Data'!$B$8:$BE$45,'Occupancy Raw Data'!AK$3,FALSE))/100</f>
        <v>0.64869826435246902</v>
      </c>
      <c r="G131" s="157">
        <f>(VLOOKUP($A131,'Occupancy Raw Data'!$B$8:$BE$45,'Occupancy Raw Data'!AL$3,FALSE))/100</f>
        <v>0.64107142857142807</v>
      </c>
      <c r="H131" s="137">
        <f>(VLOOKUP($A131,'Occupancy Raw Data'!$B$8:$BE$45,'Occupancy Raw Data'!AN$3,FALSE))/100</f>
        <v>0.78087449933244302</v>
      </c>
      <c r="I131" s="137">
        <f>(VLOOKUP($A131,'Occupancy Raw Data'!$B$8:$BE$45,'Occupancy Raw Data'!AO$3,FALSE))/100</f>
        <v>0.82777036048064001</v>
      </c>
      <c r="J131" s="157">
        <f>(VLOOKUP($A131,'Occupancy Raw Data'!$B$8:$BE$45,'Occupancy Raw Data'!AP$3,FALSE))/100</f>
        <v>0.80432242990654201</v>
      </c>
      <c r="K131" s="158">
        <f>(VLOOKUP($A131,'Occupancy Raw Data'!$B$8:$BE$45,'Occupancy Raw Data'!AR$3,FALSE))/100</f>
        <v>0.68771457181003204</v>
      </c>
      <c r="M131" s="159">
        <f>VLOOKUP($A131,'ADR Raw Data'!$B$6:$BE$43,'ADR Raw Data'!AG$1,FALSE)</f>
        <v>173.89598029556601</v>
      </c>
      <c r="N131" s="160">
        <f>VLOOKUP($A131,'ADR Raw Data'!$B$6:$BE$43,'ADR Raw Data'!AH$1,FALSE)</f>
        <v>174.30053551136299</v>
      </c>
      <c r="O131" s="160">
        <f>VLOOKUP($A131,'ADR Raw Data'!$B$6:$BE$43,'ADR Raw Data'!AI$1,FALSE)</f>
        <v>184.10449660568401</v>
      </c>
      <c r="P131" s="160">
        <f>VLOOKUP($A131,'ADR Raw Data'!$B$6:$BE$43,'ADR Raw Data'!AJ$1,FALSE)</f>
        <v>181.42272283964601</v>
      </c>
      <c r="Q131" s="160">
        <f>VLOOKUP($A131,'ADR Raw Data'!$B$6:$BE$43,'ADR Raw Data'!AK$1,FALSE)</f>
        <v>183.65607537947</v>
      </c>
      <c r="R131" s="161">
        <f>VLOOKUP($A131,'ADR Raw Data'!$B$6:$BE$43,'ADR Raw Data'!AL$1,FALSE)</f>
        <v>179.982880014578</v>
      </c>
      <c r="S131" s="160">
        <f>VLOOKUP($A131,'ADR Raw Data'!$B$6:$BE$43,'ADR Raw Data'!AN$1,FALSE)</f>
        <v>211.68637849967899</v>
      </c>
      <c r="T131" s="160">
        <f>VLOOKUP($A131,'ADR Raw Data'!$B$6:$BE$43,'ADR Raw Data'!AO$1,FALSE)</f>
        <v>213.76719254032199</v>
      </c>
      <c r="U131" s="161">
        <f>VLOOKUP($A131,'ADR Raw Data'!$B$6:$BE$43,'ADR Raw Data'!AP$1,FALSE)</f>
        <v>212.75711588338999</v>
      </c>
      <c r="V131" s="162">
        <f>VLOOKUP($A131,'ADR Raw Data'!$B$6:$BE$43,'ADR Raw Data'!AR$1,FALSE)</f>
        <v>190.93470471997301</v>
      </c>
      <c r="X131" s="159">
        <f>VLOOKUP($A131,'RevPAR Raw Data'!$B$6:$BE$43,'RevPAR Raw Data'!AG$1,FALSE)</f>
        <v>88.370036715620799</v>
      </c>
      <c r="Y131" s="160">
        <f>VLOOKUP($A131,'RevPAR Raw Data'!$B$6:$BE$43,'RevPAR Raw Data'!AH$1,FALSE)</f>
        <v>102.3928379506</v>
      </c>
      <c r="Z131" s="160">
        <f>VLOOKUP($A131,'RevPAR Raw Data'!$B$6:$BE$43,'RevPAR Raw Data'!AI$1,FALSE)</f>
        <v>133.515702603471</v>
      </c>
      <c r="AA131" s="160">
        <f>VLOOKUP($A131,'RevPAR Raw Data'!$B$6:$BE$43,'RevPAR Raw Data'!AJ$1,FALSE)</f>
        <v>133.49345544058701</v>
      </c>
      <c r="AB131" s="160">
        <f>VLOOKUP($A131,'RevPAR Raw Data'!$B$6:$BE$43,'RevPAR Raw Data'!AK$1,FALSE)</f>
        <v>119.137377336448</v>
      </c>
      <c r="AC131" s="161">
        <f>VLOOKUP($A131,'RevPAR Raw Data'!$B$6:$BE$43,'RevPAR Raw Data'!AL$1,FALSE)</f>
        <v>115.38188200934501</v>
      </c>
      <c r="AD131" s="160">
        <f>VLOOKUP($A131,'RevPAR Raw Data'!$B$6:$BE$43,'RevPAR Raw Data'!AN$1,FALSE)</f>
        <v>165.300494826435</v>
      </c>
      <c r="AE131" s="160">
        <f>VLOOKUP($A131,'RevPAR Raw Data'!$B$6:$BE$43,'RevPAR Raw Data'!AO$1,FALSE)</f>
        <v>176.95014602803701</v>
      </c>
      <c r="AF131" s="161">
        <f>VLOOKUP($A131,'RevPAR Raw Data'!$B$6:$BE$43,'RevPAR Raw Data'!AP$1,FALSE)</f>
        <v>171.12532042723601</v>
      </c>
      <c r="AG131" s="162">
        <f>VLOOKUP($A131,'RevPAR Raw Data'!$B$6:$BE$43,'RevPAR Raw Data'!AR$1,FALSE)</f>
        <v>131.30857870017101</v>
      </c>
    </row>
    <row r="132" spans="1:33" x14ac:dyDescent="0.25">
      <c r="A132" s="139" t="s">
        <v>14</v>
      </c>
      <c r="B132" s="127">
        <f>(VLOOKUP($A131,'Occupancy Raw Data'!$B$8:$BE$51,'Occupancy Raw Data'!AT$3,FALSE))/100</f>
        <v>1.011776413999E-2</v>
      </c>
      <c r="C132" s="128">
        <f>(VLOOKUP($A131,'Occupancy Raw Data'!$B$8:$BE$51,'Occupancy Raw Data'!AU$3,FALSE))/100</f>
        <v>0.120127287191726</v>
      </c>
      <c r="D132" s="128">
        <f>(VLOOKUP($A131,'Occupancy Raw Data'!$B$8:$BE$51,'Occupancy Raw Data'!AV$3,FALSE))/100</f>
        <v>0.14295107837980001</v>
      </c>
      <c r="E132" s="128">
        <f>(VLOOKUP($A131,'Occupancy Raw Data'!$B$8:$BE$51,'Occupancy Raw Data'!AW$3,FALSE))/100</f>
        <v>0.17463700546156902</v>
      </c>
      <c r="F132" s="128">
        <f>(VLOOKUP($A131,'Occupancy Raw Data'!$B$8:$BE$51,'Occupancy Raw Data'!AX$3,FALSE))/100</f>
        <v>7.1980143408714795E-2</v>
      </c>
      <c r="G132" s="128">
        <f>(VLOOKUP($A131,'Occupancy Raw Data'!$B$8:$BE$51,'Occupancy Raw Data'!AY$3,FALSE))/100</f>
        <v>0.107737116820947</v>
      </c>
      <c r="H132" s="129">
        <f>(VLOOKUP($A131,'Occupancy Raw Data'!$B$8:$BE$51,'Occupancy Raw Data'!BA$3,FALSE))/100</f>
        <v>5.3591533438414697E-2</v>
      </c>
      <c r="I132" s="129">
        <f>(VLOOKUP($A131,'Occupancy Raw Data'!$B$8:$BE$51,'Occupancy Raw Data'!BB$3,FALSE))/100</f>
        <v>3.3871808233454898E-2</v>
      </c>
      <c r="J132" s="128">
        <f>(VLOOKUP($A131,'Occupancy Raw Data'!$B$8:$BE$51,'Occupancy Raw Data'!BC$3,FALSE))/100</f>
        <v>4.3351193375547901E-2</v>
      </c>
      <c r="K132" s="130">
        <f>(VLOOKUP($A131,'Occupancy Raw Data'!$B$8:$BE$51,'Occupancy Raw Data'!BE$3,FALSE))/100</f>
        <v>8.5355758738758988E-2</v>
      </c>
      <c r="M132" s="127">
        <f>(VLOOKUP($A131,'ADR Raw Data'!$B$6:$BE$49,'ADR Raw Data'!AT$1,FALSE))/100</f>
        <v>1.53417422034342E-2</v>
      </c>
      <c r="N132" s="128">
        <f>(VLOOKUP($A131,'ADR Raw Data'!$B$6:$BE$49,'ADR Raw Data'!AU$1,FALSE))/100</f>
        <v>1.4980771176347401E-2</v>
      </c>
      <c r="O132" s="128">
        <f>(VLOOKUP($A131,'ADR Raw Data'!$B$6:$BE$49,'ADR Raw Data'!AV$1,FALSE))/100</f>
        <v>3.0988243043182599E-2</v>
      </c>
      <c r="P132" s="128">
        <f>(VLOOKUP($A131,'ADR Raw Data'!$B$6:$BE$49,'ADR Raw Data'!AW$1,FALSE))/100</f>
        <v>1.01439583847149E-2</v>
      </c>
      <c r="Q132" s="128">
        <f>(VLOOKUP($A131,'ADR Raw Data'!$B$6:$BE$49,'ADR Raw Data'!AX$1,FALSE))/100</f>
        <v>5.1131191483247802E-2</v>
      </c>
      <c r="R132" s="128">
        <f>(VLOOKUP($A131,'ADR Raw Data'!$B$6:$BE$49,'ADR Raw Data'!AY$1,FALSE))/100</f>
        <v>2.56653612062566E-2</v>
      </c>
      <c r="S132" s="129">
        <f>(VLOOKUP($A131,'ADR Raw Data'!$B$6:$BE$49,'ADR Raw Data'!BA$1,FALSE))/100</f>
        <v>1.71814563932447E-3</v>
      </c>
      <c r="T132" s="129">
        <f>(VLOOKUP($A131,'ADR Raw Data'!$B$6:$BE$49,'ADR Raw Data'!BB$1,FALSE))/100</f>
        <v>-1.7857810273387498E-2</v>
      </c>
      <c r="U132" s="128">
        <f>(VLOOKUP($A131,'ADR Raw Data'!$B$6:$BE$49,'ADR Raw Data'!BC$1,FALSE))/100</f>
        <v>-8.6374319322151498E-3</v>
      </c>
      <c r="V132" s="130">
        <f>(VLOOKUP($A131,'ADR Raw Data'!$B$6:$BE$49,'ADR Raw Data'!BE$1,FALSE))/100</f>
        <v>9.7994790983095097E-3</v>
      </c>
      <c r="X132" s="127">
        <f>(VLOOKUP($A131,'RevPAR Raw Data'!$B$6:$BE$49,'RevPAR Raw Data'!AT$1,FALSE))/100</f>
        <v>2.56147304725351E-2</v>
      </c>
      <c r="Y132" s="128">
        <f>(VLOOKUP($A131,'RevPAR Raw Data'!$B$6:$BE$49,'RevPAR Raw Data'!AU$1,FALSE))/100</f>
        <v>0.13690765776952799</v>
      </c>
      <c r="Z132" s="128">
        <f>(VLOOKUP($A131,'RevPAR Raw Data'!$B$6:$BE$49,'RevPAR Raw Data'!AV$1,FALSE))/100</f>
        <v>0.178369124183101</v>
      </c>
      <c r="AA132" s="128">
        <f>(VLOOKUP($A131,'RevPAR Raw Data'!$B$6:$BE$49,'RevPAR Raw Data'!AW$1,FALSE))/100</f>
        <v>0.186552474362117</v>
      </c>
      <c r="AB132" s="128">
        <f>(VLOOKUP($A131,'RevPAR Raw Data'!$B$6:$BE$49,'RevPAR Raw Data'!AX$1,FALSE))/100</f>
        <v>0.12679176538758499</v>
      </c>
      <c r="AC132" s="128">
        <f>(VLOOKUP($A131,'RevPAR Raw Data'!$B$6:$BE$49,'RevPAR Raw Data'!AY$1,FALSE))/100</f>
        <v>0.136167590045734</v>
      </c>
      <c r="AD132" s="129">
        <f>(VLOOKUP($A131,'RevPAR Raw Data'!$B$6:$BE$49,'RevPAR Raw Data'!BA$1,FALSE))/100</f>
        <v>5.5401757137221105E-2</v>
      </c>
      <c r="AE132" s="129">
        <f>(VLOOKUP($A131,'RevPAR Raw Data'!$B$6:$BE$49,'RevPAR Raw Data'!BB$1,FALSE))/100</f>
        <v>1.5409121635017699E-2</v>
      </c>
      <c r="AF132" s="128">
        <f>(VLOOKUP($A131,'RevPAR Raw Data'!$B$6:$BE$49,'RevPAR Raw Data'!BC$1,FALSE))/100</f>
        <v>3.4339318461371199E-2</v>
      </c>
      <c r="AG132" s="130">
        <f>(VLOOKUP($A131,'RevPAR Raw Data'!$B$6:$BE$49,'RevPAR Raw Data'!BE$1,FALSE))/100</f>
        <v>9.5991679810749395E-2</v>
      </c>
    </row>
    <row r="133" spans="1:33" x14ac:dyDescent="0.25">
      <c r="A133" s="177"/>
      <c r="B133" s="155"/>
      <c r="C133" s="156"/>
      <c r="D133" s="156"/>
      <c r="E133" s="156"/>
      <c r="F133" s="156"/>
      <c r="G133" s="157"/>
      <c r="H133" s="137"/>
      <c r="I133" s="137"/>
      <c r="J133" s="157"/>
      <c r="K133" s="158"/>
      <c r="M133" s="159"/>
      <c r="N133" s="160"/>
      <c r="O133" s="160"/>
      <c r="P133" s="160"/>
      <c r="Q133" s="160"/>
      <c r="R133" s="161"/>
      <c r="S133" s="160"/>
      <c r="T133" s="160"/>
      <c r="U133" s="161"/>
      <c r="V133" s="162"/>
      <c r="X133" s="159"/>
      <c r="Y133" s="160"/>
      <c r="Z133" s="160"/>
      <c r="AA133" s="160"/>
      <c r="AB133" s="160"/>
      <c r="AC133" s="161"/>
      <c r="AD133" s="160"/>
      <c r="AE133" s="160"/>
      <c r="AF133" s="161"/>
      <c r="AG133" s="162"/>
    </row>
    <row r="134" spans="1:33" x14ac:dyDescent="0.25">
      <c r="A134" s="154" t="s">
        <v>61</v>
      </c>
      <c r="B134" s="155">
        <f>(VLOOKUP($A134,'Occupancy Raw Data'!$B$8:$BE$45,'Occupancy Raw Data'!AG$3,FALSE))/100</f>
        <v>0.55152453003209501</v>
      </c>
      <c r="C134" s="156">
        <f>(VLOOKUP($A134,'Occupancy Raw Data'!$B$8:$BE$45,'Occupancy Raw Data'!AH$3,FALSE))/100</f>
        <v>0.56992205410362207</v>
      </c>
      <c r="D134" s="156">
        <f>(VLOOKUP($A134,'Occupancy Raw Data'!$B$8:$BE$45,'Occupancy Raw Data'!AI$3,FALSE))/100</f>
        <v>0.66850068775790905</v>
      </c>
      <c r="E134" s="156">
        <f>(VLOOKUP($A134,'Occupancy Raw Data'!$B$8:$BE$45,'Occupancy Raw Data'!AJ$3,FALSE))/100</f>
        <v>0.66658069692801403</v>
      </c>
      <c r="F134" s="156">
        <f>(VLOOKUP($A134,'Occupancy Raw Data'!$B$8:$BE$45,'Occupancy Raw Data'!AK$3,FALSE))/100</f>
        <v>0.62104539202200792</v>
      </c>
      <c r="G134" s="157">
        <f>(VLOOKUP($A134,'Occupancy Raw Data'!$B$8:$BE$45,'Occupancy Raw Data'!AL$3,FALSE))/100</f>
        <v>0.61551467216872902</v>
      </c>
      <c r="H134" s="137">
        <f>(VLOOKUP($A134,'Occupancy Raw Data'!$B$8:$BE$45,'Occupancy Raw Data'!AN$3,FALSE))/100</f>
        <v>0.75243580926180598</v>
      </c>
      <c r="I134" s="137">
        <f>(VLOOKUP($A134,'Occupancy Raw Data'!$B$8:$BE$45,'Occupancy Raw Data'!AO$3,FALSE))/100</f>
        <v>0.82012265016047603</v>
      </c>
      <c r="J134" s="157">
        <f>(VLOOKUP($A134,'Occupancy Raw Data'!$B$8:$BE$45,'Occupancy Raw Data'!AP$3,FALSE))/100</f>
        <v>0.78627922971114106</v>
      </c>
      <c r="K134" s="158">
        <f>(VLOOKUP($A134,'Occupancy Raw Data'!$B$8:$BE$45,'Occupancy Raw Data'!AR$3,FALSE))/100</f>
        <v>0.66430454575227604</v>
      </c>
      <c r="M134" s="159">
        <f>VLOOKUP($A134,'ADR Raw Data'!$B$6:$BE$43,'ADR Raw Data'!AG$1,FALSE)</f>
        <v>108.485904603553</v>
      </c>
      <c r="N134" s="160">
        <f>VLOOKUP($A134,'ADR Raw Data'!$B$6:$BE$43,'ADR Raw Data'!AH$1,FALSE)</f>
        <v>104.926846842316</v>
      </c>
      <c r="O134" s="160">
        <f>VLOOKUP($A134,'ADR Raw Data'!$B$6:$BE$43,'ADR Raw Data'!AI$1,FALSE)</f>
        <v>110.467915380658</v>
      </c>
      <c r="P134" s="160">
        <f>VLOOKUP($A134,'ADR Raw Data'!$B$6:$BE$43,'ADR Raw Data'!AJ$1,FALSE)</f>
        <v>108.91982803834701</v>
      </c>
      <c r="Q134" s="160">
        <f>VLOOKUP($A134,'ADR Raw Data'!$B$6:$BE$43,'ADR Raw Data'!AK$1,FALSE)</f>
        <v>104.16281146179401</v>
      </c>
      <c r="R134" s="161">
        <f>VLOOKUP($A134,'ADR Raw Data'!$B$6:$BE$43,'ADR Raw Data'!AL$1,FALSE)</f>
        <v>107.478941757065</v>
      </c>
      <c r="S134" s="160">
        <f>VLOOKUP($A134,'ADR Raw Data'!$B$6:$BE$43,'ADR Raw Data'!AN$1,FALSE)</f>
        <v>128.46981109799199</v>
      </c>
      <c r="T134" s="160">
        <f>VLOOKUP($A134,'ADR Raw Data'!$B$6:$BE$43,'ADR Raw Data'!AO$1,FALSE)</f>
        <v>133.530335441489</v>
      </c>
      <c r="U134" s="161">
        <f>VLOOKUP($A134,'ADR Raw Data'!$B$6:$BE$43,'ADR Raw Data'!AP$1,FALSE)</f>
        <v>131.10898206866301</v>
      </c>
      <c r="V134" s="162">
        <f>VLOOKUP($A134,'ADR Raw Data'!$B$6:$BE$43,'ADR Raw Data'!AR$1,FALSE)</f>
        <v>115.470031305655</v>
      </c>
      <c r="X134" s="159">
        <f>VLOOKUP($A134,'RevPAR Raw Data'!$B$6:$BE$43,'RevPAR Raw Data'!AG$1,FALSE)</f>
        <v>59.832637551581797</v>
      </c>
      <c r="Y134" s="160">
        <f>VLOOKUP($A134,'RevPAR Raw Data'!$B$6:$BE$43,'RevPAR Raw Data'!AH$1,FALSE)</f>
        <v>59.800124082989399</v>
      </c>
      <c r="Z134" s="160">
        <f>VLOOKUP($A134,'RevPAR Raw Data'!$B$6:$BE$43,'RevPAR Raw Data'!AI$1,FALSE)</f>
        <v>73.847877407152595</v>
      </c>
      <c r="AA134" s="160">
        <f>VLOOKUP($A134,'RevPAR Raw Data'!$B$6:$BE$43,'RevPAR Raw Data'!AJ$1,FALSE)</f>
        <v>72.603854883081098</v>
      </c>
      <c r="AB134" s="160">
        <f>VLOOKUP($A134,'RevPAR Raw Data'!$B$6:$BE$43,'RevPAR Raw Data'!AK$1,FALSE)</f>
        <v>64.689834078404402</v>
      </c>
      <c r="AC134" s="161">
        <f>VLOOKUP($A134,'RevPAR Raw Data'!$B$6:$BE$43,'RevPAR Raw Data'!AL$1,FALSE)</f>
        <v>66.154865600641898</v>
      </c>
      <c r="AD134" s="160">
        <f>VLOOKUP($A134,'RevPAR Raw Data'!$B$6:$BE$43,'RevPAR Raw Data'!AN$1,FALSE)</f>
        <v>96.665286279229704</v>
      </c>
      <c r="AE134" s="160">
        <f>VLOOKUP($A134,'RevPAR Raw Data'!$B$6:$BE$43,'RevPAR Raw Data'!AO$1,FALSE)</f>
        <v>109.511252579092</v>
      </c>
      <c r="AF134" s="161">
        <f>VLOOKUP($A134,'RevPAR Raw Data'!$B$6:$BE$43,'RevPAR Raw Data'!AP$1,FALSE)</f>
        <v>103.08826942915999</v>
      </c>
      <c r="AG134" s="162">
        <f>VLOOKUP($A134,'RevPAR Raw Data'!$B$6:$BE$43,'RevPAR Raw Data'!AR$1,FALSE)</f>
        <v>76.707266694504398</v>
      </c>
    </row>
    <row r="135" spans="1:33" x14ac:dyDescent="0.25">
      <c r="A135" s="139" t="s">
        <v>14</v>
      </c>
      <c r="B135" s="127">
        <f>(VLOOKUP($A134,'Occupancy Raw Data'!$B$8:$BE$51,'Occupancy Raw Data'!AT$3,FALSE))/100</f>
        <v>1.76536853393542E-2</v>
      </c>
      <c r="C135" s="128">
        <f>(VLOOKUP($A134,'Occupancy Raw Data'!$B$8:$BE$51,'Occupancy Raw Data'!AU$3,FALSE))/100</f>
        <v>4.4308222631346803E-2</v>
      </c>
      <c r="D135" s="128">
        <f>(VLOOKUP($A134,'Occupancy Raw Data'!$B$8:$BE$51,'Occupancy Raw Data'!AV$3,FALSE))/100</f>
        <v>2.6063656460026001E-2</v>
      </c>
      <c r="E135" s="128">
        <f>(VLOOKUP($A134,'Occupancy Raw Data'!$B$8:$BE$51,'Occupancy Raw Data'!AW$3,FALSE))/100</f>
        <v>1.32148315414369E-2</v>
      </c>
      <c r="F135" s="128">
        <f>(VLOOKUP($A134,'Occupancy Raw Data'!$B$8:$BE$51,'Occupancy Raw Data'!AX$3,FALSE))/100</f>
        <v>3.3606286752213596E-2</v>
      </c>
      <c r="G135" s="128">
        <f>(VLOOKUP($A134,'Occupancy Raw Data'!$B$8:$BE$51,'Occupancy Raw Data'!AY$3,FALSE))/100</f>
        <v>2.65566281571845E-2</v>
      </c>
      <c r="H135" s="129">
        <f>(VLOOKUP($A134,'Occupancy Raw Data'!$B$8:$BE$51,'Occupancy Raw Data'!BA$3,FALSE))/100</f>
        <v>2.5251182545461999E-3</v>
      </c>
      <c r="I135" s="129">
        <f>(VLOOKUP($A134,'Occupancy Raw Data'!$B$8:$BE$51,'Occupancy Raw Data'!BB$3,FALSE))/100</f>
        <v>-5.8323166074475798E-3</v>
      </c>
      <c r="J135" s="128">
        <f>(VLOOKUP($A134,'Occupancy Raw Data'!$B$8:$BE$51,'Occupancy Raw Data'!BC$3,FALSE))/100</f>
        <v>-1.8509166569886401E-3</v>
      </c>
      <c r="K135" s="130">
        <f>(VLOOKUP($A134,'Occupancy Raw Data'!$B$8:$BE$51,'Occupancy Raw Data'!BE$3,FALSE))/100</f>
        <v>1.6770681636586598E-2</v>
      </c>
      <c r="M135" s="127">
        <f>(VLOOKUP($A134,'ADR Raw Data'!$B$6:$BE$49,'ADR Raw Data'!AT$1,FALSE))/100</f>
        <v>-1.7623356464184402E-2</v>
      </c>
      <c r="N135" s="128">
        <f>(VLOOKUP($A134,'ADR Raw Data'!$B$6:$BE$49,'ADR Raw Data'!AU$1,FALSE))/100</f>
        <v>-1.00943140749216E-2</v>
      </c>
      <c r="O135" s="128">
        <f>(VLOOKUP($A134,'ADR Raw Data'!$B$6:$BE$49,'ADR Raw Data'!AV$1,FALSE))/100</f>
        <v>-1.2194962070589599E-2</v>
      </c>
      <c r="P135" s="128">
        <f>(VLOOKUP($A134,'ADR Raw Data'!$B$6:$BE$49,'ADR Raw Data'!AW$1,FALSE))/100</f>
        <v>-1.7227376168854301E-2</v>
      </c>
      <c r="Q135" s="128">
        <f>(VLOOKUP($A134,'ADR Raw Data'!$B$6:$BE$49,'ADR Raw Data'!AX$1,FALSE))/100</f>
        <v>-5.8739520360501099E-3</v>
      </c>
      <c r="R135" s="128">
        <f>(VLOOKUP($A134,'ADR Raw Data'!$B$6:$BE$49,'ADR Raw Data'!AY$1,FALSE))/100</f>
        <v>-1.28937638565751E-2</v>
      </c>
      <c r="S135" s="129">
        <f>(VLOOKUP($A134,'ADR Raw Data'!$B$6:$BE$49,'ADR Raw Data'!BA$1,FALSE))/100</f>
        <v>-9.0616064753913702E-3</v>
      </c>
      <c r="T135" s="129">
        <f>(VLOOKUP($A134,'ADR Raw Data'!$B$6:$BE$49,'ADR Raw Data'!BB$1,FALSE))/100</f>
        <v>-1.5122743279867299E-2</v>
      </c>
      <c r="U135" s="128">
        <f>(VLOOKUP($A134,'ADR Raw Data'!$B$6:$BE$49,'ADR Raw Data'!BC$1,FALSE))/100</f>
        <v>-1.23824985186992E-2</v>
      </c>
      <c r="V135" s="130">
        <f>(VLOOKUP($A134,'ADR Raw Data'!$B$6:$BE$49,'ADR Raw Data'!BE$1,FALSE))/100</f>
        <v>-1.39671705915021E-2</v>
      </c>
      <c r="X135" s="127">
        <f>(VLOOKUP($A134,'RevPAR Raw Data'!$B$6:$BE$49,'RevPAR Raw Data'!AT$1,FALSE))/100</f>
        <v>-2.80788314472141E-4</v>
      </c>
      <c r="Y135" s="128">
        <f>(VLOOKUP($A134,'RevPAR Raw Data'!$B$6:$BE$49,'RevPAR Raw Data'!AU$1,FALSE))/100</f>
        <v>3.3766647441082799E-2</v>
      </c>
      <c r="Z135" s="128">
        <f>(VLOOKUP($A134,'RevPAR Raw Data'!$B$6:$BE$49,'RevPAR Raw Data'!AV$1,FALSE))/100</f>
        <v>1.3550849087485399E-2</v>
      </c>
      <c r="AA135" s="128">
        <f>(VLOOKUP($A134,'RevPAR Raw Data'!$B$6:$BE$49,'RevPAR Raw Data'!AW$1,FALSE))/100</f>
        <v>-4.2402015013897594E-3</v>
      </c>
      <c r="AB135" s="128">
        <f>(VLOOKUP($A134,'RevPAR Raw Data'!$B$6:$BE$49,'RevPAR Raw Data'!AX$1,FALSE))/100</f>
        <v>2.7534932999671299E-2</v>
      </c>
      <c r="AC135" s="128">
        <f>(VLOOKUP($A134,'RevPAR Raw Data'!$B$6:$BE$49,'RevPAR Raw Data'!AY$1,FALSE))/100</f>
        <v>1.3320449408323699E-2</v>
      </c>
      <c r="AD135" s="129">
        <f>(VLOOKUP($A134,'RevPAR Raw Data'!$B$6:$BE$49,'RevPAR Raw Data'!BA$1,FALSE))/100</f>
        <v>-6.5593698487716899E-3</v>
      </c>
      <c r="AE135" s="129">
        <f>(VLOOKUP($A134,'RevPAR Raw Data'!$B$6:$BE$49,'RevPAR Raw Data'!BB$1,FALSE))/100</f>
        <v>-2.08668592605336E-2</v>
      </c>
      <c r="AF135" s="128">
        <f>(VLOOKUP($A134,'RevPAR Raw Data'!$B$6:$BE$49,'RevPAR Raw Data'!BC$1,FALSE))/100</f>
        <v>-1.4210496202924401E-2</v>
      </c>
      <c r="AG135" s="130">
        <f>(VLOOKUP($A134,'RevPAR Raw Data'!$B$6:$BE$49,'RevPAR Raw Data'!BE$1,FALSE))/100</f>
        <v>2.5692720737305603E-3</v>
      </c>
    </row>
    <row r="136" spans="1:33" x14ac:dyDescent="0.25">
      <c r="A136" s="177"/>
      <c r="B136" s="155"/>
      <c r="C136" s="156"/>
      <c r="D136" s="156"/>
      <c r="E136" s="156"/>
      <c r="F136" s="156"/>
      <c r="G136" s="157"/>
      <c r="H136" s="137"/>
      <c r="I136" s="137"/>
      <c r="J136" s="157"/>
      <c r="K136" s="158"/>
      <c r="M136" s="159"/>
      <c r="N136" s="160"/>
      <c r="O136" s="160"/>
      <c r="P136" s="160"/>
      <c r="Q136" s="160"/>
      <c r="R136" s="161"/>
      <c r="S136" s="160"/>
      <c r="T136" s="160"/>
      <c r="U136" s="161"/>
      <c r="V136" s="162"/>
      <c r="X136" s="159"/>
      <c r="Y136" s="160"/>
      <c r="Z136" s="160"/>
      <c r="AA136" s="160"/>
      <c r="AB136" s="160"/>
      <c r="AC136" s="161"/>
      <c r="AD136" s="160"/>
      <c r="AE136" s="160"/>
      <c r="AF136" s="161"/>
      <c r="AG136" s="162"/>
    </row>
    <row r="137" spans="1:33" x14ac:dyDescent="0.25">
      <c r="A137" s="154" t="s">
        <v>60</v>
      </c>
      <c r="B137" s="155">
        <f>(VLOOKUP($A137,'Occupancy Raw Data'!$B$8:$BE$54,'Occupancy Raw Data'!AG$3,FALSE))/100</f>
        <v>0.588386622565233</v>
      </c>
      <c r="C137" s="156">
        <f>(VLOOKUP($A137,'Occupancy Raw Data'!$B$8:$BE$54,'Occupancy Raw Data'!AH$3,FALSE))/100</f>
        <v>0.63919514884233697</v>
      </c>
      <c r="D137" s="156">
        <f>(VLOOKUP($A137,'Occupancy Raw Data'!$B$8:$BE$54,'Occupancy Raw Data'!AI$3,FALSE))/100</f>
        <v>0.71582138919514804</v>
      </c>
      <c r="E137" s="156">
        <f>(VLOOKUP($A137,'Occupancy Raw Data'!$B$8:$BE$54,'Occupancy Raw Data'!AJ$3,FALSE))/100</f>
        <v>0.738515251745681</v>
      </c>
      <c r="F137" s="156">
        <f>(VLOOKUP($A137,'Occupancy Raw Data'!$B$8:$BE$54,'Occupancy Raw Data'!AK$3,FALSE))/100</f>
        <v>0.70286659316427702</v>
      </c>
      <c r="G137" s="157">
        <f>(VLOOKUP($A137,'Occupancy Raw Data'!$B$8:$BE$54,'Occupancy Raw Data'!AL$3,FALSE))/100</f>
        <v>0.67695700110253498</v>
      </c>
      <c r="H137" s="137">
        <f>(VLOOKUP($A137,'Occupancy Raw Data'!$B$8:$BE$54,'Occupancy Raw Data'!AN$3,FALSE))/100</f>
        <v>0.77995222344726201</v>
      </c>
      <c r="I137" s="137">
        <f>(VLOOKUP($A137,'Occupancy Raw Data'!$B$8:$BE$54,'Occupancy Raw Data'!AO$3,FALSE))/100</f>
        <v>0.80282984196986407</v>
      </c>
      <c r="J137" s="157">
        <f>(VLOOKUP($A137,'Occupancy Raw Data'!$B$8:$BE$54,'Occupancy Raw Data'!AP$3,FALSE))/100</f>
        <v>0.79139103270856292</v>
      </c>
      <c r="K137" s="158">
        <f>(VLOOKUP($A137,'Occupancy Raw Data'!$B$8:$BE$54,'Occupancy Raw Data'!AR$3,FALSE))/100</f>
        <v>0.70965243870425698</v>
      </c>
      <c r="M137" s="159">
        <f>VLOOKUP($A137,'ADR Raw Data'!$B$6:$BE$54,'ADR Raw Data'!AG$1,FALSE)</f>
        <v>100.833997501561</v>
      </c>
      <c r="N137" s="160">
        <f>VLOOKUP($A137,'ADR Raw Data'!$B$6:$BE$54,'ADR Raw Data'!AH$1,FALSE)</f>
        <v>101.626438119879</v>
      </c>
      <c r="O137" s="160">
        <f>VLOOKUP($A137,'ADR Raw Data'!$B$6:$BE$54,'ADR Raw Data'!AI$1,FALSE)</f>
        <v>104.482113977666</v>
      </c>
      <c r="P137" s="160">
        <f>VLOOKUP($A137,'ADR Raw Data'!$B$6:$BE$54,'ADR Raw Data'!AJ$1,FALSE)</f>
        <v>104.314572032843</v>
      </c>
      <c r="Q137" s="160">
        <f>VLOOKUP($A137,'ADR Raw Data'!$B$6:$BE$54,'ADR Raw Data'!AK$1,FALSE)</f>
        <v>102.28958562091501</v>
      </c>
      <c r="R137" s="161">
        <f>VLOOKUP($A137,'ADR Raw Data'!$B$6:$BE$54,'ADR Raw Data'!AL$1,FALSE)</f>
        <v>102.81683116178</v>
      </c>
      <c r="S137" s="160">
        <f>VLOOKUP($A137,'ADR Raw Data'!$B$6:$BE$54,'ADR Raw Data'!AN$1,FALSE)</f>
        <v>110.44462834255999</v>
      </c>
      <c r="T137" s="160">
        <f>VLOOKUP($A137,'ADR Raw Data'!$B$6:$BE$54,'ADR Raw Data'!AO$1,FALSE)</f>
        <v>112.188521400778</v>
      </c>
      <c r="U137" s="161">
        <f>VLOOKUP($A137,'ADR Raw Data'!$B$6:$BE$54,'ADR Raw Data'!AP$1,FALSE)</f>
        <v>111.32917803447999</v>
      </c>
      <c r="V137" s="162">
        <f>VLOOKUP($A137,'ADR Raw Data'!$B$6:$BE$54,'ADR Raw Data'!AR$1,FALSE)</f>
        <v>105.529062274585</v>
      </c>
      <c r="X137" s="159">
        <f>VLOOKUP($A137,'RevPAR Raw Data'!$B$6:$BE$54,'RevPAR Raw Data'!AG$1,FALSE)</f>
        <v>59.329375229694897</v>
      </c>
      <c r="Y137" s="160">
        <f>VLOOKUP($A137,'RevPAR Raw Data'!$B$6:$BE$54,'RevPAR Raw Data'!AH$1,FALSE)</f>
        <v>64.959126240352802</v>
      </c>
      <c r="Z137" s="160">
        <f>VLOOKUP($A137,'RevPAR Raw Data'!$B$6:$BE$54,'RevPAR Raw Data'!AI$1,FALSE)</f>
        <v>74.790531973539103</v>
      </c>
      <c r="AA137" s="160">
        <f>VLOOKUP($A137,'RevPAR Raw Data'!$B$6:$BE$54,'RevPAR Raw Data'!AJ$1,FALSE)</f>
        <v>77.037902425578807</v>
      </c>
      <c r="AB137" s="160">
        <f>VLOOKUP($A137,'RevPAR Raw Data'!$B$6:$BE$54,'RevPAR Raw Data'!AK$1,FALSE)</f>
        <v>71.895932561558197</v>
      </c>
      <c r="AC137" s="161">
        <f>VLOOKUP($A137,'RevPAR Raw Data'!$B$6:$BE$54,'RevPAR Raw Data'!AL$1,FALSE)</f>
        <v>69.602573686144694</v>
      </c>
      <c r="AD137" s="160">
        <f>VLOOKUP($A137,'RevPAR Raw Data'!$B$6:$BE$54,'RevPAR Raw Data'!AN$1,FALSE)</f>
        <v>86.141533443586894</v>
      </c>
      <c r="AE137" s="160">
        <f>VLOOKUP($A137,'RevPAR Raw Data'!$B$6:$BE$54,'RevPAR Raw Data'!AO$1,FALSE)</f>
        <v>90.068292907019398</v>
      </c>
      <c r="AF137" s="161">
        <f>VLOOKUP($A137,'RevPAR Raw Data'!$B$6:$BE$54,'RevPAR Raw Data'!AP$1,FALSE)</f>
        <v>88.104913175303096</v>
      </c>
      <c r="AG137" s="162">
        <f>VLOOKUP($A137,'RevPAR Raw Data'!$B$6:$BE$54,'RevPAR Raw Data'!AR$1,FALSE)</f>
        <v>74.888956397332905</v>
      </c>
    </row>
    <row r="138" spans="1:33" x14ac:dyDescent="0.25">
      <c r="A138" s="139" t="s">
        <v>14</v>
      </c>
      <c r="B138" s="127">
        <f>(VLOOKUP($A137,'Occupancy Raw Data'!$B$8:$BE$54,'Occupancy Raw Data'!AT$3,FALSE))/100</f>
        <v>5.7627576104779497E-2</v>
      </c>
      <c r="C138" s="128">
        <f>(VLOOKUP($A137,'Occupancy Raw Data'!$B$8:$BE$54,'Occupancy Raw Data'!AU$3,FALSE))/100</f>
        <v>7.4453055663632195E-2</v>
      </c>
      <c r="D138" s="128">
        <f>(VLOOKUP($A137,'Occupancy Raw Data'!$B$8:$BE$54,'Occupancy Raw Data'!AV$3,FALSE))/100</f>
        <v>7.2084195550851091E-2</v>
      </c>
      <c r="E138" s="128">
        <f>(VLOOKUP($A137,'Occupancy Raw Data'!$B$8:$BE$54,'Occupancy Raw Data'!AW$3,FALSE))/100</f>
        <v>5.9494636307220697E-2</v>
      </c>
      <c r="F138" s="128">
        <f>(VLOOKUP($A137,'Occupancy Raw Data'!$B$8:$BE$54,'Occupancy Raw Data'!AX$3,FALSE))/100</f>
        <v>6.1510667285993303E-2</v>
      </c>
      <c r="G138" s="128">
        <f>(VLOOKUP($A137,'Occupancy Raw Data'!$B$8:$BE$54,'Occupancy Raw Data'!AY$3,FALSE))/100</f>
        <v>6.5032825623747306E-2</v>
      </c>
      <c r="H138" s="129">
        <f>(VLOOKUP($A137,'Occupancy Raw Data'!$B$8:$BE$54,'Occupancy Raw Data'!BA$3,FALSE))/100</f>
        <v>5.5001773473130802E-2</v>
      </c>
      <c r="I138" s="129">
        <f>(VLOOKUP($A137,'Occupancy Raw Data'!$B$8:$BE$54,'Occupancy Raw Data'!BB$3,FALSE))/100</f>
        <v>9.3279692967469088E-2</v>
      </c>
      <c r="J138" s="128">
        <f>(VLOOKUP($A137,'Occupancy Raw Data'!$B$8:$BE$54,'Occupancy Raw Data'!BC$3,FALSE))/100</f>
        <v>7.4076335643761704E-2</v>
      </c>
      <c r="K138" s="130">
        <f>(VLOOKUP($A137,'Occupancy Raw Data'!$B$8:$BE$54,'Occupancy Raw Data'!BE$3,FALSE))/100</f>
        <v>6.7897721993181392E-2</v>
      </c>
      <c r="M138" s="127">
        <f>(VLOOKUP($A137,'ADR Raw Data'!$B$6:$BE$52,'ADR Raw Data'!AT$1,FALSE))/100</f>
        <v>-7.25784024786644E-2</v>
      </c>
      <c r="N138" s="128">
        <f>(VLOOKUP($A137,'ADR Raw Data'!$B$6:$BE$52,'ADR Raw Data'!AU$1,FALSE))/100</f>
        <v>-4.3971801747769004E-2</v>
      </c>
      <c r="O138" s="128">
        <f>(VLOOKUP($A137,'ADR Raw Data'!$B$6:$BE$52,'ADR Raw Data'!AV$1,FALSE))/100</f>
        <v>-3.9315424178568099E-2</v>
      </c>
      <c r="P138" s="128">
        <f>(VLOOKUP($A137,'ADR Raw Data'!$B$6:$BE$52,'ADR Raw Data'!AW$1,FALSE))/100</f>
        <v>-4.9678626708806996E-2</v>
      </c>
      <c r="Q138" s="128">
        <f>(VLOOKUP($A137,'ADR Raw Data'!$B$6:$BE$52,'ADR Raw Data'!AX$1,FALSE))/100</f>
        <v>-3.2649230820541303E-2</v>
      </c>
      <c r="R138" s="128">
        <f>(VLOOKUP($A137,'ADR Raw Data'!$B$6:$BE$52,'ADR Raw Data'!AY$1,FALSE))/100</f>
        <v>-4.69804609245471E-2</v>
      </c>
      <c r="S138" s="129">
        <f>(VLOOKUP($A137,'ADR Raw Data'!$B$6:$BE$52,'ADR Raw Data'!BA$1,FALSE))/100</f>
        <v>-6.5403912429845792E-2</v>
      </c>
      <c r="T138" s="129">
        <f>(VLOOKUP($A137,'ADR Raw Data'!$B$6:$BE$52,'ADR Raw Data'!BB$1,FALSE))/100</f>
        <v>-6.8139292856188499E-2</v>
      </c>
      <c r="U138" s="128">
        <f>(VLOOKUP($A137,'ADR Raw Data'!$B$6:$BE$52,'ADR Raw Data'!BC$1,FALSE))/100</f>
        <v>-6.6649460563350291E-2</v>
      </c>
      <c r="V138" s="130">
        <f>(VLOOKUP($A137,'ADR Raw Data'!$B$6:$BE$52,'ADR Raw Data'!BE$1,FALSE))/100</f>
        <v>-5.3506504328753798E-2</v>
      </c>
      <c r="X138" s="127">
        <f>(VLOOKUP($A137,'RevPAR Raw Data'!$B$6:$BE$52,'RevPAR Raw Data'!AT$1,FALSE))/100</f>
        <v>-1.91333437862874E-2</v>
      </c>
      <c r="Y138" s="128">
        <f>(VLOOKUP($A137,'RevPAR Raw Data'!$B$6:$BE$52,'RevPAR Raw Data'!AU$1,FALSE))/100</f>
        <v>2.7207418912706397E-2</v>
      </c>
      <c r="Z138" s="128">
        <f>(VLOOKUP($A137,'RevPAR Raw Data'!$B$6:$BE$52,'RevPAR Raw Data'!AV$1,FALSE))/100</f>
        <v>2.99347506476304E-2</v>
      </c>
      <c r="AA138" s="128">
        <f>(VLOOKUP($A137,'RevPAR Raw Data'!$B$6:$BE$52,'RevPAR Raw Data'!AW$1,FALSE))/100</f>
        <v>6.8603977701310204E-3</v>
      </c>
      <c r="AB138" s="128">
        <f>(VLOOKUP($A137,'RevPAR Raw Data'!$B$6:$BE$52,'RevPAR Raw Data'!AX$1,FALSE))/100</f>
        <v>2.6853160491306101E-2</v>
      </c>
      <c r="AC138" s="128">
        <f>(VLOOKUP($A137,'RevPAR Raw Data'!$B$6:$BE$52,'RevPAR Raw Data'!AY$1,FALSE))/100</f>
        <v>1.4997092576170901E-2</v>
      </c>
      <c r="AD138" s="129">
        <f>(VLOOKUP($A137,'RevPAR Raw Data'!$B$6:$BE$52,'RevPAR Raw Data'!BA$1,FALSE))/100</f>
        <v>-1.3999470132437799E-2</v>
      </c>
      <c r="AE138" s="129">
        <f>(VLOOKUP($A137,'RevPAR Raw Data'!$B$6:$BE$52,'RevPAR Raw Data'!BB$1,FALSE))/100</f>
        <v>1.8784387794634802E-2</v>
      </c>
      <c r="AF138" s="128">
        <f>(VLOOKUP($A137,'RevPAR Raw Data'!$B$6:$BE$52,'RevPAR Raw Data'!BC$1,FALSE))/100</f>
        <v>2.4897272692449399E-3</v>
      </c>
      <c r="AG138" s="130">
        <f>(VLOOKUP($A137,'RevPAR Raw Data'!$B$6:$BE$52,'RevPAR Raw Data'!BE$1,FALSE))/100</f>
        <v>1.07582479086868E-2</v>
      </c>
    </row>
    <row r="139" spans="1:33" x14ac:dyDescent="0.25">
      <c r="A139" s="177"/>
      <c r="B139" s="155"/>
      <c r="C139" s="156"/>
      <c r="D139" s="156"/>
      <c r="E139" s="156"/>
      <c r="F139" s="156"/>
      <c r="G139" s="157"/>
      <c r="H139" s="137"/>
      <c r="I139" s="137"/>
      <c r="J139" s="157"/>
      <c r="K139" s="158"/>
      <c r="M139" s="159"/>
      <c r="N139" s="160"/>
      <c r="O139" s="160"/>
      <c r="P139" s="160"/>
      <c r="Q139" s="160"/>
      <c r="R139" s="161"/>
      <c r="S139" s="160"/>
      <c r="T139" s="160"/>
      <c r="U139" s="161"/>
      <c r="V139" s="162"/>
      <c r="X139" s="159"/>
      <c r="Y139" s="160"/>
      <c r="Z139" s="160"/>
      <c r="AA139" s="160"/>
      <c r="AB139" s="160"/>
      <c r="AC139" s="161"/>
      <c r="AD139" s="160"/>
      <c r="AE139" s="160"/>
      <c r="AF139" s="161"/>
      <c r="AG139" s="162"/>
    </row>
    <row r="140" spans="1:33" x14ac:dyDescent="0.25">
      <c r="A140" s="154" t="s">
        <v>62</v>
      </c>
      <c r="B140" s="155">
        <f>(VLOOKUP($A140,'Occupancy Raw Data'!$B$8:$BE$45,'Occupancy Raw Data'!AG$3,FALSE))/100</f>
        <v>0.55936431014823196</v>
      </c>
      <c r="C140" s="156">
        <f>(VLOOKUP($A140,'Occupancy Raw Data'!$B$8:$BE$45,'Occupancy Raw Data'!AH$3,FALSE))/100</f>
        <v>0.55494583808437803</v>
      </c>
      <c r="D140" s="156">
        <f>(VLOOKUP($A140,'Occupancy Raw Data'!$B$8:$BE$45,'Occupancy Raw Data'!AI$3,FALSE))/100</f>
        <v>0.62236316989737706</v>
      </c>
      <c r="E140" s="156">
        <f>(VLOOKUP($A140,'Occupancy Raw Data'!$B$8:$BE$45,'Occupancy Raw Data'!AJ$3,FALSE))/100</f>
        <v>0.64445553021664692</v>
      </c>
      <c r="F140" s="156">
        <f>(VLOOKUP($A140,'Occupancy Raw Data'!$B$8:$BE$45,'Occupancy Raw Data'!AK$3,FALSE))/100</f>
        <v>0.64880273660205201</v>
      </c>
      <c r="G140" s="157">
        <f>(VLOOKUP($A140,'Occupancy Raw Data'!$B$8:$BE$45,'Occupancy Raw Data'!AL$3,FALSE))/100</f>
        <v>0.60598631698973693</v>
      </c>
      <c r="H140" s="137">
        <f>(VLOOKUP($A140,'Occupancy Raw Data'!$B$8:$BE$45,'Occupancy Raw Data'!AN$3,FALSE))/100</f>
        <v>0.72869156214367092</v>
      </c>
      <c r="I140" s="137">
        <f>(VLOOKUP($A140,'Occupancy Raw Data'!$B$8:$BE$45,'Occupancy Raw Data'!AO$3,FALSE))/100</f>
        <v>0.75855188141391094</v>
      </c>
      <c r="J140" s="157">
        <f>(VLOOKUP($A140,'Occupancy Raw Data'!$B$8:$BE$45,'Occupancy Raw Data'!AP$3,FALSE))/100</f>
        <v>0.74362172177879104</v>
      </c>
      <c r="K140" s="158">
        <f>(VLOOKUP($A140,'Occupancy Raw Data'!$B$8:$BE$45,'Occupancy Raw Data'!AR$3,FALSE))/100</f>
        <v>0.64531071835803799</v>
      </c>
      <c r="M140" s="159">
        <f>VLOOKUP($A140,'ADR Raw Data'!$B$6:$BE$43,'ADR Raw Data'!AG$1,FALSE)</f>
        <v>94.297095133137901</v>
      </c>
      <c r="N140" s="160">
        <f>VLOOKUP($A140,'ADR Raw Data'!$B$6:$BE$43,'ADR Raw Data'!AH$1,FALSE)</f>
        <v>88.760294747656303</v>
      </c>
      <c r="O140" s="160">
        <f>VLOOKUP($A140,'ADR Raw Data'!$B$6:$BE$43,'ADR Raw Data'!AI$1,FALSE)</f>
        <v>93.110354414290597</v>
      </c>
      <c r="P140" s="160">
        <f>VLOOKUP($A140,'ADR Raw Data'!$B$6:$BE$43,'ADR Raw Data'!AJ$1,FALSE)</f>
        <v>93.2901550812783</v>
      </c>
      <c r="Q140" s="160">
        <f>VLOOKUP($A140,'ADR Raw Data'!$B$6:$BE$43,'ADR Raw Data'!AK$1,FALSE)</f>
        <v>93.091500922671301</v>
      </c>
      <c r="R140" s="161">
        <f>VLOOKUP($A140,'ADR Raw Data'!$B$6:$BE$43,'ADR Raw Data'!AL$1,FALSE)</f>
        <v>92.566914498071299</v>
      </c>
      <c r="S140" s="160">
        <f>VLOOKUP($A140,'ADR Raw Data'!$B$6:$BE$43,'ADR Raw Data'!AN$1,FALSE)</f>
        <v>109.856826816625</v>
      </c>
      <c r="T140" s="160">
        <f>VLOOKUP($A140,'ADR Raw Data'!$B$6:$BE$43,'ADR Raw Data'!AO$1,FALSE)</f>
        <v>112.60588367155199</v>
      </c>
      <c r="U140" s="161">
        <f>VLOOKUP($A140,'ADR Raw Data'!$B$6:$BE$43,'ADR Raw Data'!AP$1,FALSE)</f>
        <v>111.258952513297</v>
      </c>
      <c r="V140" s="162">
        <f>VLOOKUP($A140,'ADR Raw Data'!$B$6:$BE$43,'ADR Raw Data'!AR$1,FALSE)</f>
        <v>98.721117248560304</v>
      </c>
      <c r="X140" s="159">
        <f>VLOOKUP($A140,'RevPAR Raw Data'!$B$6:$BE$43,'RevPAR Raw Data'!AG$1,FALSE)</f>
        <v>52.746429568129898</v>
      </c>
      <c r="Y140" s="160">
        <f>VLOOKUP($A140,'RevPAR Raw Data'!$B$6:$BE$43,'RevPAR Raw Data'!AH$1,FALSE)</f>
        <v>49.257156157354601</v>
      </c>
      <c r="Z140" s="160">
        <f>VLOOKUP($A140,'RevPAR Raw Data'!$B$6:$BE$43,'RevPAR Raw Data'!AI$1,FALSE)</f>
        <v>57.948455323546099</v>
      </c>
      <c r="AA140" s="160">
        <f>VLOOKUP($A140,'RevPAR Raw Data'!$B$6:$BE$43,'RevPAR Raw Data'!AJ$1,FALSE)</f>
        <v>60.121356356898502</v>
      </c>
      <c r="AB140" s="160">
        <f>VLOOKUP($A140,'RevPAR Raw Data'!$B$6:$BE$43,'RevPAR Raw Data'!AK$1,FALSE)</f>
        <v>60.398020553021603</v>
      </c>
      <c r="AC140" s="161">
        <f>VLOOKUP($A140,'RevPAR Raw Data'!$B$6:$BE$43,'RevPAR Raw Data'!AL$1,FALSE)</f>
        <v>56.094283591790102</v>
      </c>
      <c r="AD140" s="160">
        <f>VLOOKUP($A140,'RevPAR Raw Data'!$B$6:$BE$43,'RevPAR Raw Data'!AN$1,FALSE)</f>
        <v>80.051742745153902</v>
      </c>
      <c r="AE140" s="160">
        <f>VLOOKUP($A140,'RevPAR Raw Data'!$B$6:$BE$43,'RevPAR Raw Data'!AO$1,FALSE)</f>
        <v>85.417404917331794</v>
      </c>
      <c r="AF140" s="161">
        <f>VLOOKUP($A140,'RevPAR Raw Data'!$B$6:$BE$43,'RevPAR Raw Data'!AP$1,FALSE)</f>
        <v>82.734573831242798</v>
      </c>
      <c r="AG140" s="162">
        <f>VLOOKUP($A140,'RevPAR Raw Data'!$B$6:$BE$43,'RevPAR Raw Data'!AR$1,FALSE)</f>
        <v>63.705795088776597</v>
      </c>
    </row>
    <row r="141" spans="1:33" x14ac:dyDescent="0.25">
      <c r="A141" s="139" t="s">
        <v>14</v>
      </c>
      <c r="B141" s="127">
        <f>(VLOOKUP($A140,'Occupancy Raw Data'!$B$8:$BE$51,'Occupancy Raw Data'!AT$3,FALSE))/100</f>
        <v>5.2779987803104396E-2</v>
      </c>
      <c r="C141" s="128">
        <f>(VLOOKUP($A140,'Occupancy Raw Data'!$B$8:$BE$51,'Occupancy Raw Data'!AU$3,FALSE))/100</f>
        <v>4.5164114949638005E-2</v>
      </c>
      <c r="D141" s="128">
        <f>(VLOOKUP($A140,'Occupancy Raw Data'!$B$8:$BE$51,'Occupancy Raw Data'!AV$3,FALSE))/100</f>
        <v>4.0456719114406493E-2</v>
      </c>
      <c r="E141" s="128">
        <f>(VLOOKUP($A140,'Occupancy Raw Data'!$B$8:$BE$51,'Occupancy Raw Data'!AW$3,FALSE))/100</f>
        <v>4.60209460986096E-2</v>
      </c>
      <c r="F141" s="128">
        <f>(VLOOKUP($A140,'Occupancy Raw Data'!$B$8:$BE$51,'Occupancy Raw Data'!AX$3,FALSE))/100</f>
        <v>8.7375428750373699E-2</v>
      </c>
      <c r="G141" s="128">
        <f>(VLOOKUP($A140,'Occupancy Raw Data'!$B$8:$BE$51,'Occupancy Raw Data'!AY$3,FALSE))/100</f>
        <v>5.4542003948150002E-2</v>
      </c>
      <c r="H141" s="129">
        <f>(VLOOKUP($A140,'Occupancy Raw Data'!$B$8:$BE$51,'Occupancy Raw Data'!BA$3,FALSE))/100</f>
        <v>6.1673829599076802E-2</v>
      </c>
      <c r="I141" s="129">
        <f>(VLOOKUP($A140,'Occupancy Raw Data'!$B$8:$BE$51,'Occupancy Raw Data'!BB$3,FALSE))/100</f>
        <v>2.38409713780382E-2</v>
      </c>
      <c r="J141" s="128">
        <f>(VLOOKUP($A140,'Occupancy Raw Data'!$B$8:$BE$51,'Occupancy Raw Data'!BC$3,FALSE))/100</f>
        <v>4.2034707984883797E-2</v>
      </c>
      <c r="K141" s="130">
        <f>(VLOOKUP($A140,'Occupancy Raw Data'!$B$8:$BE$51,'Occupancy Raw Data'!BE$3,FALSE))/100</f>
        <v>5.0391054912950803E-2</v>
      </c>
      <c r="M141" s="127">
        <f>(VLOOKUP($A140,'ADR Raw Data'!$B$6:$BE$49,'ADR Raw Data'!AT$1,FALSE))/100</f>
        <v>-8.9058729090137902E-4</v>
      </c>
      <c r="N141" s="128">
        <f>(VLOOKUP($A140,'ADR Raw Data'!$B$6:$BE$49,'ADR Raw Data'!AU$1,FALSE))/100</f>
        <v>-1.48333801563312E-2</v>
      </c>
      <c r="O141" s="128">
        <f>(VLOOKUP($A140,'ADR Raw Data'!$B$6:$BE$49,'ADR Raw Data'!AV$1,FALSE))/100</f>
        <v>1.6093021050370998E-2</v>
      </c>
      <c r="P141" s="128">
        <f>(VLOOKUP($A140,'ADR Raw Data'!$B$6:$BE$49,'ADR Raw Data'!AW$1,FALSE))/100</f>
        <v>1.0452936314578699E-2</v>
      </c>
      <c r="Q141" s="128">
        <f>(VLOOKUP($A140,'ADR Raw Data'!$B$6:$BE$49,'ADR Raw Data'!AX$1,FALSE))/100</f>
        <v>1.15102227245853E-2</v>
      </c>
      <c r="R141" s="128">
        <f>(VLOOKUP($A140,'ADR Raw Data'!$B$6:$BE$49,'ADR Raw Data'!AY$1,FALSE))/100</f>
        <v>5.1880730948953404E-3</v>
      </c>
      <c r="S141" s="129">
        <f>(VLOOKUP($A140,'ADR Raw Data'!$B$6:$BE$49,'ADR Raw Data'!BA$1,FALSE))/100</f>
        <v>-2.6255057657037502E-3</v>
      </c>
      <c r="T141" s="129">
        <f>(VLOOKUP($A140,'ADR Raw Data'!$B$6:$BE$49,'ADR Raw Data'!BB$1,FALSE))/100</f>
        <v>-1.0799093889701602E-2</v>
      </c>
      <c r="U141" s="128">
        <f>(VLOOKUP($A140,'ADR Raw Data'!$B$6:$BE$49,'ADR Raw Data'!BC$1,FALSE))/100</f>
        <v>-7.1579486119529604E-3</v>
      </c>
      <c r="V141" s="130">
        <f>(VLOOKUP($A140,'ADR Raw Data'!$B$6:$BE$49,'ADR Raw Data'!BE$1,FALSE))/100</f>
        <v>3.6867557153433996E-5</v>
      </c>
      <c r="X141" s="127">
        <f>(VLOOKUP($A140,'RevPAR Raw Data'!$B$6:$BE$49,'RevPAR Raw Data'!AT$1,FALSE))/100</f>
        <v>5.1842395325851692E-2</v>
      </c>
      <c r="Y141" s="128">
        <f>(VLOOKUP($A140,'RevPAR Raw Data'!$B$6:$BE$49,'RevPAR Raw Data'!AU$1,FALSE))/100</f>
        <v>2.9660798306834501E-2</v>
      </c>
      <c r="Z141" s="128">
        <f>(VLOOKUP($A140,'RevPAR Raw Data'!$B$6:$BE$49,'RevPAR Raw Data'!AV$1,FALSE))/100</f>
        <v>5.7200810997114597E-2</v>
      </c>
      <c r="AA141" s="128">
        <f>(VLOOKUP($A140,'RevPAR Raw Data'!$B$6:$BE$49,'RevPAR Raw Data'!AW$1,FALSE))/100</f>
        <v>5.6954936431893796E-2</v>
      </c>
      <c r="AB141" s="128">
        <f>(VLOOKUP($A140,'RevPAR Raw Data'!$B$6:$BE$49,'RevPAR Raw Data'!AX$1,FALSE))/100</f>
        <v>9.9891362120531998E-2</v>
      </c>
      <c r="AC141" s="128">
        <f>(VLOOKUP($A140,'RevPAR Raw Data'!$B$6:$BE$49,'RevPAR Raw Data'!AY$1,FALSE))/100</f>
        <v>6.0013044946270397E-2</v>
      </c>
      <c r="AD141" s="129">
        <f>(VLOOKUP($A140,'RevPAR Raw Data'!$B$6:$BE$49,'RevPAR Raw Data'!BA$1,FALSE))/100</f>
        <v>5.8886398838167597E-2</v>
      </c>
      <c r="AE141" s="129">
        <f>(VLOOKUP($A140,'RevPAR Raw Data'!$B$6:$BE$49,'RevPAR Raw Data'!BB$1,FALSE))/100</f>
        <v>1.2784416600003502E-2</v>
      </c>
      <c r="AF141" s="128">
        <f>(VLOOKUP($A140,'RevPAR Raw Data'!$B$6:$BE$49,'RevPAR Raw Data'!BC$1,FALSE))/100</f>
        <v>3.4575877093256602E-2</v>
      </c>
      <c r="AG141" s="130">
        <f>(VLOOKUP($A140,'RevPAR Raw Data'!$B$6:$BE$49,'RevPAR Raw Data'!BE$1,FALSE))/100</f>
        <v>5.0429780265201299E-2</v>
      </c>
    </row>
    <row r="142" spans="1:33" x14ac:dyDescent="0.25">
      <c r="A142" s="177"/>
      <c r="B142" s="155"/>
      <c r="C142" s="156"/>
      <c r="D142" s="156"/>
      <c r="E142" s="156"/>
      <c r="F142" s="156"/>
      <c r="G142" s="157"/>
      <c r="H142" s="137"/>
      <c r="I142" s="137"/>
      <c r="J142" s="157"/>
      <c r="K142" s="158"/>
      <c r="M142" s="159"/>
      <c r="N142" s="160"/>
      <c r="O142" s="160"/>
      <c r="P142" s="160"/>
      <c r="Q142" s="160"/>
      <c r="R142" s="161"/>
      <c r="S142" s="160"/>
      <c r="T142" s="160"/>
      <c r="U142" s="161"/>
      <c r="V142" s="162"/>
      <c r="X142" s="159"/>
      <c r="Y142" s="160"/>
      <c r="Z142" s="160"/>
      <c r="AA142" s="160"/>
      <c r="AB142" s="160"/>
      <c r="AC142" s="161"/>
      <c r="AD142" s="160"/>
      <c r="AE142" s="160"/>
      <c r="AF142" s="161"/>
      <c r="AG142" s="162"/>
    </row>
    <row r="143" spans="1:33" x14ac:dyDescent="0.25">
      <c r="A143" s="154" t="s">
        <v>58</v>
      </c>
      <c r="B143" s="155">
        <f>(VLOOKUP($A143,'Occupancy Raw Data'!$B$8:$BE$45,'Occupancy Raw Data'!AG$3,FALSE))/100</f>
        <v>0.59919354838709604</v>
      </c>
      <c r="C143" s="156">
        <f>(VLOOKUP($A143,'Occupancy Raw Data'!$B$8:$BE$45,'Occupancy Raw Data'!AH$3,FALSE))/100</f>
        <v>0.66076850094876605</v>
      </c>
      <c r="D143" s="156">
        <f>(VLOOKUP($A143,'Occupancy Raw Data'!$B$8:$BE$45,'Occupancy Raw Data'!AI$3,FALSE))/100</f>
        <v>0.704364326375711</v>
      </c>
      <c r="E143" s="156">
        <f>(VLOOKUP($A143,'Occupancy Raw Data'!$B$8:$BE$45,'Occupancy Raw Data'!AJ$3,FALSE))/100</f>
        <v>0.70825426944971492</v>
      </c>
      <c r="F143" s="156">
        <f>(VLOOKUP($A143,'Occupancy Raw Data'!$B$8:$BE$45,'Occupancy Raw Data'!AK$3,FALSE))/100</f>
        <v>0.67367172675521803</v>
      </c>
      <c r="G143" s="157">
        <f>(VLOOKUP($A143,'Occupancy Raw Data'!$B$8:$BE$45,'Occupancy Raw Data'!AL$3,FALSE))/100</f>
        <v>0.66925047438330099</v>
      </c>
      <c r="H143" s="137">
        <f>(VLOOKUP($A143,'Occupancy Raw Data'!$B$8:$BE$45,'Occupancy Raw Data'!AN$3,FALSE))/100</f>
        <v>0.72220113851992396</v>
      </c>
      <c r="I143" s="137">
        <f>(VLOOKUP($A143,'Occupancy Raw Data'!$B$8:$BE$45,'Occupancy Raw Data'!AO$3,FALSE))/100</f>
        <v>0.74592030360531292</v>
      </c>
      <c r="J143" s="157">
        <f>(VLOOKUP($A143,'Occupancy Raw Data'!$B$8:$BE$45,'Occupancy Raw Data'!AP$3,FALSE))/100</f>
        <v>0.73406072106261799</v>
      </c>
      <c r="K143" s="158">
        <f>(VLOOKUP($A143,'Occupancy Raw Data'!$B$8:$BE$45,'Occupancy Raw Data'!AR$3,FALSE))/100</f>
        <v>0.68776768772024899</v>
      </c>
      <c r="M143" s="159">
        <f>VLOOKUP($A143,'ADR Raw Data'!$B$6:$BE$43,'ADR Raw Data'!AG$1,FALSE)</f>
        <v>94.512571799540794</v>
      </c>
      <c r="N143" s="160">
        <f>VLOOKUP($A143,'ADR Raw Data'!$B$6:$BE$43,'ADR Raw Data'!AH$1,FALSE)</f>
        <v>97.912658712039601</v>
      </c>
      <c r="O143" s="160">
        <f>VLOOKUP($A143,'ADR Raw Data'!$B$6:$BE$43,'ADR Raw Data'!AI$1,FALSE)</f>
        <v>100.11121949757499</v>
      </c>
      <c r="P143" s="160">
        <f>VLOOKUP($A143,'ADR Raw Data'!$B$6:$BE$43,'ADR Raw Data'!AJ$1,FALSE)</f>
        <v>98.904766028131206</v>
      </c>
      <c r="Q143" s="160">
        <f>VLOOKUP($A143,'ADR Raw Data'!$B$6:$BE$43,'ADR Raw Data'!AK$1,FALSE)</f>
        <v>96.575116027040295</v>
      </c>
      <c r="R143" s="161">
        <f>VLOOKUP($A143,'ADR Raw Data'!$B$6:$BE$43,'ADR Raw Data'!AL$1,FALSE)</f>
        <v>97.707317713605207</v>
      </c>
      <c r="S143" s="160">
        <f>VLOOKUP($A143,'ADR Raw Data'!$B$6:$BE$43,'ADR Raw Data'!AN$1,FALSE)</f>
        <v>103.91844212427699</v>
      </c>
      <c r="T143" s="160">
        <f>VLOOKUP($A143,'ADR Raw Data'!$B$6:$BE$43,'ADR Raw Data'!AO$1,FALSE)</f>
        <v>106.204668042482</v>
      </c>
      <c r="U143" s="161">
        <f>VLOOKUP($A143,'ADR Raw Data'!$B$6:$BE$43,'ADR Raw Data'!AP$1,FALSE)</f>
        <v>105.08002336823</v>
      </c>
      <c r="V143" s="162">
        <f>VLOOKUP($A143,'ADR Raw Data'!$B$6:$BE$43,'ADR Raw Data'!AR$1,FALSE)</f>
        <v>99.955590838235395</v>
      </c>
      <c r="X143" s="159">
        <f>VLOOKUP($A143,'RevPAR Raw Data'!$B$6:$BE$43,'RevPAR Raw Data'!AG$1,FALSE)</f>
        <v>56.631323263757103</v>
      </c>
      <c r="Y143" s="160">
        <f>VLOOKUP($A143,'RevPAR Raw Data'!$B$6:$BE$43,'RevPAR Raw Data'!AH$1,FALSE)</f>
        <v>64.697600721062599</v>
      </c>
      <c r="Z143" s="160">
        <f>VLOOKUP($A143,'RevPAR Raw Data'!$B$6:$BE$43,'RevPAR Raw Data'!AI$1,FALSE)</f>
        <v>70.514771684060705</v>
      </c>
      <c r="AA143" s="160">
        <f>VLOOKUP($A143,'RevPAR Raw Data'!$B$6:$BE$43,'RevPAR Raw Data'!AJ$1,FALSE)</f>
        <v>70.049722808349102</v>
      </c>
      <c r="AB143" s="160">
        <f>VLOOKUP($A143,'RevPAR Raw Data'!$B$6:$BE$43,'RevPAR Raw Data'!AK$1,FALSE)</f>
        <v>65.059925175521798</v>
      </c>
      <c r="AC143" s="161">
        <f>VLOOKUP($A143,'RevPAR Raw Data'!$B$6:$BE$43,'RevPAR Raw Data'!AL$1,FALSE)</f>
        <v>65.390668730550203</v>
      </c>
      <c r="AD143" s="160">
        <f>VLOOKUP($A143,'RevPAR Raw Data'!$B$6:$BE$43,'RevPAR Raw Data'!AN$1,FALSE)</f>
        <v>75.050017215370005</v>
      </c>
      <c r="AE143" s="160">
        <f>VLOOKUP($A143,'RevPAR Raw Data'!$B$6:$BE$43,'RevPAR Raw Data'!AO$1,FALSE)</f>
        <v>79.220218230550202</v>
      </c>
      <c r="AF143" s="161">
        <f>VLOOKUP($A143,'RevPAR Raw Data'!$B$6:$BE$43,'RevPAR Raw Data'!AP$1,FALSE)</f>
        <v>77.135117722960103</v>
      </c>
      <c r="AG143" s="162">
        <f>VLOOKUP($A143,'RevPAR Raw Data'!$B$6:$BE$43,'RevPAR Raw Data'!AR$1,FALSE)</f>
        <v>68.746225585524499</v>
      </c>
    </row>
    <row r="144" spans="1:33" ht="15.5" thickBot="1" x14ac:dyDescent="0.3">
      <c r="A144" s="143" t="s">
        <v>14</v>
      </c>
      <c r="B144" s="133">
        <f>(VLOOKUP($A143,'Occupancy Raw Data'!$B$8:$BE$51,'Occupancy Raw Data'!AT$3,FALSE))/100</f>
        <v>-1.0605716493459301E-2</v>
      </c>
      <c r="C144" s="134">
        <f>(VLOOKUP($A143,'Occupancy Raw Data'!$B$8:$BE$51,'Occupancy Raw Data'!AU$3,FALSE))/100</f>
        <v>1.6306384242321198E-2</v>
      </c>
      <c r="D144" s="134">
        <f>(VLOOKUP($A143,'Occupancy Raw Data'!$B$8:$BE$51,'Occupancy Raw Data'!AV$3,FALSE))/100</f>
        <v>2.0438065561631504E-2</v>
      </c>
      <c r="E144" s="134">
        <f>(VLOOKUP($A143,'Occupancy Raw Data'!$B$8:$BE$51,'Occupancy Raw Data'!AW$3,FALSE))/100</f>
        <v>1.57601823189704E-2</v>
      </c>
      <c r="F144" s="134">
        <f>(VLOOKUP($A143,'Occupancy Raw Data'!$B$8:$BE$51,'Occupancy Raw Data'!AX$3,FALSE))/100</f>
        <v>-3.5811589189218901E-3</v>
      </c>
      <c r="G144" s="134">
        <f>(VLOOKUP($A143,'Occupancy Raw Data'!$B$8:$BE$51,'Occupancy Raw Data'!AY$3,FALSE))/100</f>
        <v>8.0900854373228605E-3</v>
      </c>
      <c r="H144" s="135">
        <f>(VLOOKUP($A143,'Occupancy Raw Data'!$B$8:$BE$51,'Occupancy Raw Data'!BA$3,FALSE))/100</f>
        <v>4.4869320737469395E-2</v>
      </c>
      <c r="I144" s="135">
        <f>(VLOOKUP($A143,'Occupancy Raw Data'!$B$8:$BE$51,'Occupancy Raw Data'!BB$3,FALSE))/100</f>
        <v>3.8302019569019803E-2</v>
      </c>
      <c r="J144" s="134">
        <f>(VLOOKUP($A143,'Occupancy Raw Data'!$B$8:$BE$51,'Occupancy Raw Data'!BC$3,FALSE))/100</f>
        <v>4.1474586211592099E-2</v>
      </c>
      <c r="K144" s="136">
        <f>(VLOOKUP($A143,'Occupancy Raw Data'!$B$8:$BE$51,'Occupancy Raw Data'!BE$3,FALSE))/100</f>
        <v>1.8011565528341301E-2</v>
      </c>
      <c r="M144" s="133">
        <f>(VLOOKUP($A143,'ADR Raw Data'!$B$6:$BE$49,'ADR Raw Data'!AT$1,FALSE))/100</f>
        <v>4.6478511823829002E-3</v>
      </c>
      <c r="N144" s="134">
        <f>(VLOOKUP($A143,'ADR Raw Data'!$B$6:$BE$49,'ADR Raw Data'!AU$1,FALSE))/100</f>
        <v>2.8789338339863902E-2</v>
      </c>
      <c r="O144" s="134">
        <f>(VLOOKUP($A143,'ADR Raw Data'!$B$6:$BE$49,'ADR Raw Data'!AV$1,FALSE))/100</f>
        <v>3.3004444097164201E-2</v>
      </c>
      <c r="P144" s="134">
        <f>(VLOOKUP($A143,'ADR Raw Data'!$B$6:$BE$49,'ADR Raw Data'!AW$1,FALSE))/100</f>
        <v>1.7784082393218503E-2</v>
      </c>
      <c r="Q144" s="134">
        <f>(VLOOKUP($A143,'ADR Raw Data'!$B$6:$BE$49,'ADR Raw Data'!AX$1,FALSE))/100</f>
        <v>-2.7763638204822698E-3</v>
      </c>
      <c r="R144" s="134">
        <f>(VLOOKUP($A143,'ADR Raw Data'!$B$6:$BE$49,'ADR Raw Data'!AY$1,FALSE))/100</f>
        <v>1.67715749794995E-2</v>
      </c>
      <c r="S144" s="135">
        <f>(VLOOKUP($A143,'ADR Raw Data'!$B$6:$BE$49,'ADR Raw Data'!BA$1,FALSE))/100</f>
        <v>-4.0900472085585501E-3</v>
      </c>
      <c r="T144" s="135">
        <f>(VLOOKUP($A143,'ADR Raw Data'!$B$6:$BE$49,'ADR Raw Data'!BB$1,FALSE))/100</f>
        <v>1.9329732915405601E-2</v>
      </c>
      <c r="U144" s="134">
        <f>(VLOOKUP($A143,'ADR Raw Data'!$B$6:$BE$49,'ADR Raw Data'!BC$1,FALSE))/100</f>
        <v>7.8044781337928502E-3</v>
      </c>
      <c r="V144" s="136">
        <f>(VLOOKUP($A143,'ADR Raw Data'!$B$6:$BE$49,'ADR Raw Data'!BE$1,FALSE))/100</f>
        <v>1.4414638161478598E-2</v>
      </c>
      <c r="X144" s="133">
        <f>(VLOOKUP($A143,'RevPAR Raw Data'!$B$6:$BE$49,'RevPAR Raw Data'!AT$1,FALSE))/100</f>
        <v>-6.0071591030205996E-3</v>
      </c>
      <c r="Y144" s="134">
        <f>(VLOOKUP($A143,'RevPAR Raw Data'!$B$6:$BE$49,'RevPAR Raw Data'!AU$1,FALSE))/100</f>
        <v>4.5565172595237201E-2</v>
      </c>
      <c r="Z144" s="134">
        <f>(VLOOKUP($A143,'RevPAR Raw Data'!$B$6:$BE$49,'RevPAR Raw Data'!AV$1,FALSE))/100</f>
        <v>5.4117056651078806E-2</v>
      </c>
      <c r="AA144" s="134">
        <f>(VLOOKUP($A143,'RevPAR Raw Data'!$B$6:$BE$49,'RevPAR Raw Data'!AW$1,FALSE))/100</f>
        <v>3.3824545093081602E-2</v>
      </c>
      <c r="AB144" s="134">
        <f>(VLOOKUP($A143,'RevPAR Raw Data'!$B$6:$BE$49,'RevPAR Raw Data'!AX$1,FALSE))/100</f>
        <v>-6.3475801393462709E-3</v>
      </c>
      <c r="AC144" s="134">
        <f>(VLOOKUP($A143,'RevPAR Raw Data'!$B$6:$BE$49,'RevPAR Raw Data'!AY$1,FALSE))/100</f>
        <v>2.4997343891325002E-2</v>
      </c>
      <c r="AD144" s="135">
        <f>(VLOOKUP($A143,'RevPAR Raw Data'!$B$6:$BE$49,'RevPAR Raw Data'!BA$1,FALSE))/100</f>
        <v>4.05957558888786E-2</v>
      </c>
      <c r="AE144" s="135">
        <f>(VLOOKUP($A143,'RevPAR Raw Data'!$B$6:$BE$49,'RevPAR Raw Data'!BB$1,FALSE))/100</f>
        <v>5.8372120292815202E-2</v>
      </c>
      <c r="AF144" s="134">
        <f>(VLOOKUP($A143,'RevPAR Raw Data'!$B$6:$BE$49,'RevPAR Raw Data'!BC$1,FALSE))/100</f>
        <v>4.9602751846581396E-2</v>
      </c>
      <c r="AG144" s="136">
        <f>(VLOOKUP($A143,'RevPAR Raw Data'!$B$6:$BE$49,'RevPAR Raw Data'!BE$1,FALSE))/100</f>
        <v>3.2685833889632795E-2</v>
      </c>
    </row>
    <row r="145" spans="1:33" ht="14.25" customHeight="1" x14ac:dyDescent="0.25">
      <c r="A145" s="204" t="s">
        <v>63</v>
      </c>
      <c r="B145" s="205"/>
      <c r="C145" s="205"/>
      <c r="D145" s="205"/>
      <c r="E145" s="205"/>
      <c r="F145" s="205"/>
      <c r="G145" s="205"/>
      <c r="H145" s="205"/>
      <c r="I145" s="205"/>
      <c r="J145" s="205"/>
      <c r="K145" s="205"/>
      <c r="M145" s="187"/>
      <c r="N145" s="187"/>
      <c r="O145" s="187"/>
      <c r="P145" s="187"/>
      <c r="Q145" s="187"/>
      <c r="R145" s="186"/>
      <c r="S145" s="187"/>
      <c r="T145" s="187"/>
      <c r="U145" s="187"/>
      <c r="V145" s="187"/>
      <c r="W145" s="187"/>
      <c r="X145" s="187"/>
      <c r="Y145" s="187"/>
      <c r="Z145" s="187"/>
      <c r="AA145" s="187"/>
      <c r="AB145" s="186"/>
      <c r="AC145" s="187"/>
      <c r="AD145" s="187"/>
      <c r="AE145" s="187"/>
      <c r="AF145" s="187"/>
      <c r="AG145" s="190"/>
    </row>
    <row r="146" spans="1:33" ht="16.5" customHeight="1" x14ac:dyDescent="0.25">
      <c r="A146" s="204"/>
      <c r="B146" s="205"/>
      <c r="C146" s="205"/>
      <c r="D146" s="205"/>
      <c r="E146" s="205"/>
      <c r="F146" s="205"/>
      <c r="G146" s="205"/>
      <c r="H146" s="205"/>
      <c r="I146" s="205"/>
      <c r="J146" s="205"/>
      <c r="K146" s="205"/>
      <c r="M146" s="187"/>
      <c r="N146" s="187"/>
      <c r="O146" s="187"/>
      <c r="P146" s="187"/>
      <c r="Q146" s="187"/>
      <c r="R146" s="186"/>
      <c r="S146" s="187"/>
      <c r="T146" s="187"/>
      <c r="U146" s="187"/>
      <c r="V146" s="187"/>
      <c r="W146" s="187"/>
      <c r="X146" s="187"/>
      <c r="Y146" s="187"/>
      <c r="Z146" s="187"/>
      <c r="AA146" s="187"/>
      <c r="AB146" s="186"/>
      <c r="AC146" s="187"/>
      <c r="AD146" s="187"/>
      <c r="AE146" s="187"/>
      <c r="AF146" s="187"/>
      <c r="AG146" s="190"/>
    </row>
    <row r="147" spans="1:33" ht="15.5" thickBot="1" x14ac:dyDescent="0.3">
      <c r="A147" s="206"/>
      <c r="B147" s="207"/>
      <c r="C147" s="207"/>
      <c r="D147" s="207"/>
      <c r="E147" s="207"/>
      <c r="F147" s="207"/>
      <c r="G147" s="207"/>
      <c r="H147" s="207"/>
      <c r="I147" s="207"/>
      <c r="J147" s="207"/>
      <c r="K147" s="207"/>
      <c r="L147" s="183"/>
      <c r="M147" s="188"/>
      <c r="N147" s="188"/>
      <c r="O147" s="188"/>
      <c r="P147" s="188"/>
      <c r="Q147" s="188"/>
      <c r="R147" s="189"/>
      <c r="S147" s="188"/>
      <c r="T147" s="188"/>
      <c r="U147" s="188"/>
      <c r="V147" s="188"/>
      <c r="W147" s="188"/>
      <c r="X147" s="188"/>
      <c r="Y147" s="188"/>
      <c r="Z147" s="188"/>
      <c r="AA147" s="188"/>
      <c r="AB147" s="189"/>
      <c r="AC147" s="188"/>
      <c r="AD147" s="188"/>
      <c r="AE147" s="188"/>
      <c r="AF147" s="188"/>
      <c r="AG147" s="191"/>
    </row>
  </sheetData>
  <sheetProtection algorithmName="SHA-512" hashValue="TtEjiOPf+sGcSZ7j1OfOtKYH1Xi0t+2L/TAxDmApg0JQJIPKDx7f4XNRWcBnJdo05B0YceVryP+nZuW5xAck9g==" saltValue="AMKKK2PfiFmM1AuYry13kQ==" spinCount="100000" sheet="1" formatColumns="0" formatRows="0"/>
  <mergeCells count="14">
    <mergeCell ref="A145:K147"/>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sqref="A1:X45"/>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44"/>
      <c r="B1" s="45" t="s">
        <v>64</v>
      </c>
      <c r="D1" s="79"/>
      <c r="E1" s="79"/>
      <c r="F1" s="79"/>
      <c r="G1" s="79"/>
      <c r="H1" s="79"/>
      <c r="I1" s="79"/>
      <c r="J1" s="79"/>
      <c r="K1" s="79"/>
      <c r="L1" s="79"/>
      <c r="M1" s="79"/>
      <c r="N1" s="79"/>
      <c r="O1" s="79"/>
      <c r="P1" s="79"/>
      <c r="Q1" s="79"/>
      <c r="R1" s="79"/>
      <c r="S1" s="79"/>
      <c r="T1" s="79"/>
      <c r="U1" s="79"/>
      <c r="V1" s="79"/>
      <c r="W1" s="79"/>
      <c r="X1" s="79"/>
      <c r="Y1" s="80"/>
      <c r="Z1" s="80"/>
      <c r="AA1" s="80"/>
      <c r="AB1" s="80"/>
      <c r="AC1" s="80"/>
      <c r="AD1" s="80"/>
      <c r="AE1" s="80"/>
      <c r="AF1" s="80"/>
      <c r="AG1" s="80"/>
      <c r="AH1" s="80"/>
      <c r="AI1" s="80"/>
      <c r="AJ1" s="80"/>
      <c r="AK1" s="80"/>
      <c r="AL1" s="80"/>
    </row>
    <row r="2" spans="1:50" ht="15" customHeight="1" x14ac:dyDescent="0.25">
      <c r="A2" s="79"/>
      <c r="B2" t="s">
        <v>137</v>
      </c>
      <c r="C2" s="79"/>
      <c r="D2" s="79"/>
      <c r="E2" s="79"/>
      <c r="F2" s="79"/>
      <c r="G2" s="79"/>
      <c r="H2" s="79"/>
      <c r="I2" s="79"/>
      <c r="J2" s="79"/>
      <c r="K2" s="79"/>
      <c r="L2" s="79"/>
      <c r="M2" s="79"/>
      <c r="N2" s="79"/>
      <c r="O2" s="79"/>
      <c r="P2" s="79"/>
      <c r="Q2" s="79"/>
      <c r="R2" s="79"/>
      <c r="S2" s="79"/>
      <c r="T2" s="79"/>
      <c r="U2" s="79"/>
      <c r="V2" s="79"/>
      <c r="W2" s="79"/>
      <c r="X2" s="79"/>
      <c r="Y2" s="80"/>
      <c r="Z2" s="80"/>
      <c r="AA2" s="80"/>
      <c r="AB2" s="80"/>
      <c r="AC2" s="80"/>
      <c r="AD2" s="80"/>
      <c r="AE2" s="80"/>
      <c r="AF2" s="80"/>
      <c r="AG2" s="80"/>
      <c r="AH2" s="80"/>
      <c r="AI2" s="80"/>
      <c r="AJ2" s="80"/>
      <c r="AK2" s="80"/>
      <c r="AL2" s="80"/>
    </row>
    <row r="3" spans="1:50" x14ac:dyDescent="0.25">
      <c r="A3" s="79"/>
      <c r="B3" s="79"/>
      <c r="C3" s="79"/>
      <c r="D3" s="79"/>
      <c r="E3" s="79"/>
      <c r="F3" s="79"/>
      <c r="G3" s="79"/>
      <c r="H3" s="79"/>
      <c r="I3" s="79"/>
      <c r="J3" s="79"/>
      <c r="K3" s="79"/>
      <c r="L3" s="79"/>
      <c r="M3" s="79"/>
      <c r="N3" s="79"/>
      <c r="O3" s="79"/>
      <c r="P3" s="79"/>
      <c r="Q3" s="79"/>
      <c r="R3" s="79"/>
      <c r="S3" s="79"/>
      <c r="T3" s="79"/>
      <c r="U3" s="79"/>
      <c r="V3" s="79"/>
      <c r="W3" s="79"/>
      <c r="X3" s="79"/>
      <c r="Y3" s="80"/>
      <c r="Z3" s="80"/>
      <c r="AA3" s="80"/>
      <c r="AB3" s="80"/>
      <c r="AC3" s="80"/>
      <c r="AD3" s="80"/>
      <c r="AE3" s="80"/>
      <c r="AF3" s="80"/>
      <c r="AG3" s="80"/>
      <c r="AH3" s="80"/>
      <c r="AI3" s="80"/>
      <c r="AJ3" s="80"/>
      <c r="AK3" s="80"/>
      <c r="AL3" s="80"/>
    </row>
    <row r="4" spans="1:50" x14ac:dyDescent="0.25">
      <c r="A4" s="79"/>
      <c r="B4" s="79"/>
      <c r="C4" s="79"/>
      <c r="D4" s="79"/>
      <c r="E4" s="79"/>
      <c r="F4" s="79"/>
      <c r="G4" s="79"/>
      <c r="H4" s="79"/>
      <c r="I4" s="79"/>
      <c r="J4" s="79"/>
      <c r="K4" s="79"/>
      <c r="L4" s="79"/>
      <c r="M4" s="79"/>
      <c r="N4" s="79"/>
      <c r="O4" s="79"/>
      <c r="P4" s="79"/>
      <c r="Q4" s="79"/>
      <c r="R4" s="79"/>
      <c r="S4" s="79"/>
      <c r="T4" s="79"/>
      <c r="U4" s="79"/>
      <c r="V4" s="79"/>
      <c r="W4" s="79"/>
      <c r="X4" s="79"/>
      <c r="Y4" s="80"/>
      <c r="Z4" s="80"/>
      <c r="AA4" s="80"/>
      <c r="AB4" s="80"/>
      <c r="AC4" s="80"/>
      <c r="AD4" s="80"/>
      <c r="AE4" s="80"/>
      <c r="AF4" s="80"/>
      <c r="AG4" s="80"/>
      <c r="AH4" s="80"/>
      <c r="AI4" s="80"/>
      <c r="AJ4" s="80"/>
      <c r="AK4" s="80"/>
      <c r="AL4" s="80"/>
    </row>
    <row r="5" spans="1:50" x14ac:dyDescent="0.25">
      <c r="A5" s="79"/>
      <c r="B5" s="79"/>
      <c r="C5" s="79"/>
      <c r="D5" s="79"/>
      <c r="E5" s="79"/>
      <c r="F5" s="79"/>
      <c r="G5" s="79"/>
      <c r="H5" s="79"/>
      <c r="I5" s="79"/>
      <c r="J5" s="79"/>
      <c r="K5" s="79"/>
      <c r="L5" s="79"/>
      <c r="M5" s="79"/>
      <c r="N5" s="79"/>
      <c r="O5" s="79"/>
      <c r="P5" s="79"/>
      <c r="Q5" s="79"/>
      <c r="R5" s="79"/>
      <c r="S5" s="79"/>
      <c r="T5" s="79"/>
      <c r="U5" s="79"/>
      <c r="V5" s="79"/>
      <c r="W5" s="79"/>
      <c r="X5" s="79"/>
      <c r="Y5" s="80"/>
      <c r="Z5" s="80"/>
      <c r="AA5" s="80"/>
      <c r="AB5" s="80"/>
      <c r="AC5" s="80"/>
      <c r="AD5" s="80"/>
      <c r="AE5" s="80"/>
      <c r="AF5" s="80"/>
      <c r="AG5" s="80"/>
      <c r="AH5" s="80"/>
      <c r="AI5" s="80"/>
      <c r="AJ5" s="80"/>
      <c r="AK5" s="80"/>
      <c r="AL5" s="80"/>
    </row>
    <row r="6" spans="1:50" x14ac:dyDescent="0.25">
      <c r="A6" s="79"/>
      <c r="B6" s="79"/>
      <c r="C6" s="79"/>
      <c r="D6" s="79"/>
      <c r="E6" s="79"/>
      <c r="F6" s="79"/>
      <c r="G6" s="79"/>
      <c r="H6" s="79"/>
      <c r="I6" s="79"/>
      <c r="J6" s="79"/>
      <c r="K6" s="79"/>
      <c r="L6" s="79"/>
      <c r="M6" s="79"/>
      <c r="N6" s="79"/>
      <c r="O6" s="79"/>
      <c r="P6" s="79"/>
      <c r="Q6" s="79"/>
      <c r="R6" s="79"/>
      <c r="S6" s="79"/>
      <c r="T6" s="79"/>
      <c r="U6" s="79"/>
      <c r="V6" s="79"/>
      <c r="W6" s="79"/>
      <c r="X6" s="79"/>
      <c r="Y6" s="80"/>
      <c r="Z6" s="80"/>
      <c r="AA6" s="80"/>
      <c r="AB6" s="80"/>
      <c r="AC6" s="80"/>
      <c r="AD6" s="80"/>
      <c r="AE6" s="80"/>
      <c r="AF6" s="80"/>
      <c r="AG6" s="80"/>
      <c r="AH6" s="80"/>
      <c r="AI6" s="80"/>
      <c r="AJ6" s="80"/>
      <c r="AK6" s="80"/>
      <c r="AL6" s="80"/>
    </row>
    <row r="7" spans="1:50" x14ac:dyDescent="0.25">
      <c r="A7" s="79"/>
      <c r="B7" s="79"/>
      <c r="C7" s="79"/>
      <c r="D7" s="79"/>
      <c r="E7" s="79"/>
      <c r="F7" s="79"/>
      <c r="G7" s="79"/>
      <c r="H7" s="79"/>
      <c r="I7" s="79"/>
      <c r="J7" s="79"/>
      <c r="K7" s="79"/>
      <c r="L7" s="79"/>
      <c r="M7" s="79"/>
      <c r="N7" s="79"/>
      <c r="O7" s="79"/>
      <c r="P7" s="79"/>
      <c r="Q7" s="79"/>
      <c r="R7" s="79"/>
      <c r="S7" s="79"/>
      <c r="T7" s="79"/>
      <c r="U7" s="79"/>
      <c r="V7" s="79"/>
      <c r="W7" s="79"/>
      <c r="X7" s="79"/>
      <c r="Y7" s="80"/>
      <c r="Z7" s="80"/>
      <c r="AA7" s="80"/>
      <c r="AB7" s="80"/>
      <c r="AC7" s="80"/>
      <c r="AD7" s="80"/>
      <c r="AE7" s="80"/>
      <c r="AF7" s="80"/>
      <c r="AG7" s="80"/>
      <c r="AH7" s="80"/>
      <c r="AI7" s="80"/>
      <c r="AJ7" s="80"/>
      <c r="AK7" s="80"/>
      <c r="AL7" s="80"/>
    </row>
    <row r="8" spans="1:50" ht="18" customHeight="1" x14ac:dyDescent="0.35">
      <c r="A8" s="46"/>
      <c r="B8" s="79"/>
      <c r="C8" s="79"/>
      <c r="D8" s="216">
        <v>2025</v>
      </c>
      <c r="E8" s="216"/>
      <c r="F8" s="216"/>
      <c r="G8" s="216"/>
      <c r="H8" s="216"/>
      <c r="I8" s="216"/>
      <c r="J8" s="216"/>
      <c r="K8" s="46"/>
      <c r="L8" s="46"/>
      <c r="M8" s="46"/>
      <c r="N8" s="46"/>
      <c r="O8" s="79"/>
      <c r="P8" s="216">
        <v>2024</v>
      </c>
      <c r="Q8" s="216"/>
      <c r="R8" s="216"/>
      <c r="S8" s="216"/>
      <c r="T8" s="216"/>
      <c r="U8" s="216"/>
      <c r="V8" s="216"/>
      <c r="W8" s="46"/>
      <c r="X8" s="46"/>
      <c r="Y8" s="80"/>
      <c r="Z8" s="80"/>
      <c r="AA8" s="80"/>
      <c r="AB8" s="80"/>
      <c r="AC8" s="80"/>
      <c r="AD8" s="80"/>
      <c r="AE8" s="80"/>
      <c r="AF8" s="80"/>
      <c r="AG8" s="80"/>
      <c r="AH8" s="80"/>
      <c r="AI8" s="80"/>
      <c r="AJ8" s="80"/>
      <c r="AK8" s="80"/>
      <c r="AL8" s="80"/>
    </row>
    <row r="9" spans="1:50" ht="15.75" customHeight="1" x14ac:dyDescent="0.35">
      <c r="A9" s="47"/>
      <c r="B9" s="48"/>
      <c r="C9" s="48"/>
      <c r="D9" s="49" t="s">
        <v>65</v>
      </c>
      <c r="E9" s="49" t="s">
        <v>66</v>
      </c>
      <c r="F9" s="49" t="s">
        <v>67</v>
      </c>
      <c r="G9" s="49" t="s">
        <v>68</v>
      </c>
      <c r="H9" s="49" t="s">
        <v>69</v>
      </c>
      <c r="I9" s="49" t="s">
        <v>70</v>
      </c>
      <c r="J9" s="49" t="s">
        <v>71</v>
      </c>
      <c r="K9" s="47"/>
      <c r="L9" s="47"/>
      <c r="M9" s="48"/>
      <c r="N9" s="48"/>
      <c r="O9" s="48"/>
      <c r="P9" s="49" t="s">
        <v>65</v>
      </c>
      <c r="Q9" s="49" t="s">
        <v>66</v>
      </c>
      <c r="R9" s="49" t="s">
        <v>67</v>
      </c>
      <c r="S9" s="49" t="s">
        <v>68</v>
      </c>
      <c r="T9" s="49" t="s">
        <v>69</v>
      </c>
      <c r="U9" s="49" t="s">
        <v>70</v>
      </c>
      <c r="V9" s="49" t="s">
        <v>71</v>
      </c>
      <c r="W9" s="47"/>
      <c r="X9" s="47"/>
      <c r="Y9" s="50"/>
      <c r="Z9" s="50"/>
      <c r="AA9" s="50"/>
      <c r="AB9" s="50"/>
      <c r="AC9" s="50"/>
      <c r="AD9" s="50"/>
      <c r="AE9" s="50"/>
      <c r="AF9" s="50"/>
      <c r="AG9" s="50"/>
      <c r="AH9" s="50"/>
      <c r="AI9" s="50"/>
      <c r="AJ9" s="50"/>
      <c r="AK9" s="50"/>
      <c r="AL9" s="50"/>
      <c r="AM9" s="51"/>
      <c r="AN9" s="51"/>
      <c r="AO9" s="51"/>
      <c r="AP9" s="51"/>
      <c r="AQ9" s="51"/>
      <c r="AR9" s="51"/>
      <c r="AS9" s="51"/>
      <c r="AT9" s="51"/>
      <c r="AU9" s="51"/>
      <c r="AV9" s="51"/>
      <c r="AW9" s="51"/>
      <c r="AX9" s="51"/>
    </row>
    <row r="10" spans="1:50" ht="20.149999999999999" customHeight="1" x14ac:dyDescent="0.25">
      <c r="A10" s="81"/>
      <c r="B10" s="79"/>
      <c r="C10" s="52" t="s">
        <v>73</v>
      </c>
      <c r="D10" s="53">
        <v>4</v>
      </c>
      <c r="E10" s="54">
        <v>5</v>
      </c>
      <c r="F10" s="54">
        <v>6</v>
      </c>
      <c r="G10" s="54">
        <v>7</v>
      </c>
      <c r="H10" s="54">
        <v>8</v>
      </c>
      <c r="I10" s="54">
        <v>9</v>
      </c>
      <c r="J10" s="55">
        <v>10</v>
      </c>
      <c r="K10" s="81"/>
      <c r="L10" s="81"/>
      <c r="M10" s="211" t="s">
        <v>72</v>
      </c>
      <c r="N10" s="212"/>
      <c r="O10" s="52" t="s">
        <v>73</v>
      </c>
      <c r="P10" s="53">
        <v>5</v>
      </c>
      <c r="Q10" s="54">
        <v>6</v>
      </c>
      <c r="R10" s="54">
        <v>7</v>
      </c>
      <c r="S10" s="54">
        <v>8</v>
      </c>
      <c r="T10" s="54">
        <v>9</v>
      </c>
      <c r="U10" s="54">
        <v>10</v>
      </c>
      <c r="V10" s="55">
        <v>11</v>
      </c>
      <c r="W10" s="81"/>
      <c r="X10" s="81"/>
      <c r="Y10" s="80"/>
      <c r="Z10" s="80"/>
      <c r="AA10" s="80"/>
      <c r="AB10" s="80"/>
      <c r="AC10" s="80"/>
      <c r="AD10" s="80"/>
      <c r="AE10" s="80"/>
      <c r="AF10" s="80"/>
      <c r="AG10" s="80"/>
      <c r="AH10" s="80"/>
      <c r="AI10" s="80"/>
      <c r="AJ10" s="80"/>
      <c r="AK10" s="80"/>
      <c r="AL10" s="80"/>
    </row>
    <row r="11" spans="1:50" ht="20.149999999999999" customHeight="1" x14ac:dyDescent="0.25">
      <c r="A11" s="81"/>
      <c r="B11" s="79"/>
      <c r="C11" s="52" t="s">
        <v>73</v>
      </c>
      <c r="D11" s="56">
        <v>11</v>
      </c>
      <c r="E11" s="57">
        <v>12</v>
      </c>
      <c r="F11" s="57">
        <v>13</v>
      </c>
      <c r="G11" s="57">
        <v>14</v>
      </c>
      <c r="H11" s="57">
        <v>15</v>
      </c>
      <c r="I11" s="57">
        <v>16</v>
      </c>
      <c r="J11" s="58">
        <v>17</v>
      </c>
      <c r="K11" s="81"/>
      <c r="L11" s="81"/>
      <c r="M11" s="211" t="s">
        <v>72</v>
      </c>
      <c r="N11" s="212"/>
      <c r="O11" s="52" t="s">
        <v>73</v>
      </c>
      <c r="P11" s="56">
        <v>12</v>
      </c>
      <c r="Q11" s="57">
        <v>13</v>
      </c>
      <c r="R11" s="57">
        <v>14</v>
      </c>
      <c r="S11" s="57">
        <v>15</v>
      </c>
      <c r="T11" s="57">
        <v>16</v>
      </c>
      <c r="U11" s="57">
        <v>17</v>
      </c>
      <c r="V11" s="58">
        <v>18</v>
      </c>
      <c r="W11" s="81"/>
      <c r="X11" s="81"/>
      <c r="Y11" s="80"/>
      <c r="Z11" s="80"/>
      <c r="AA11" s="80"/>
      <c r="AB11" s="80"/>
      <c r="AC11" s="80"/>
      <c r="AD11" s="80"/>
      <c r="AE11" s="80"/>
      <c r="AF11" s="80"/>
      <c r="AG11" s="80"/>
      <c r="AH11" s="80"/>
      <c r="AI11" s="80"/>
      <c r="AJ11" s="80"/>
      <c r="AK11" s="80"/>
      <c r="AL11" s="80"/>
    </row>
    <row r="12" spans="1:50" ht="20.149999999999999" customHeight="1" x14ac:dyDescent="0.25">
      <c r="A12" s="81"/>
      <c r="B12" s="79"/>
      <c r="C12" s="52" t="s">
        <v>73</v>
      </c>
      <c r="D12" s="59">
        <v>18</v>
      </c>
      <c r="E12" s="60">
        <v>19</v>
      </c>
      <c r="F12" s="60">
        <v>20</v>
      </c>
      <c r="G12" s="60">
        <v>21</v>
      </c>
      <c r="H12" s="60">
        <v>22</v>
      </c>
      <c r="I12" s="60">
        <v>23</v>
      </c>
      <c r="J12" s="61">
        <v>24</v>
      </c>
      <c r="K12" s="81"/>
      <c r="L12" s="81"/>
      <c r="M12" s="211" t="s">
        <v>72</v>
      </c>
      <c r="N12" s="212"/>
      <c r="O12" s="52" t="s">
        <v>73</v>
      </c>
      <c r="P12" s="59">
        <v>19</v>
      </c>
      <c r="Q12" s="60">
        <v>20</v>
      </c>
      <c r="R12" s="60">
        <v>21</v>
      </c>
      <c r="S12" s="60">
        <v>22</v>
      </c>
      <c r="T12" s="60">
        <v>23</v>
      </c>
      <c r="U12" s="60">
        <v>24</v>
      </c>
      <c r="V12" s="61">
        <v>25</v>
      </c>
      <c r="W12" s="81"/>
      <c r="X12" s="81"/>
      <c r="Y12" s="80"/>
      <c r="Z12" s="80"/>
      <c r="AA12" s="80"/>
      <c r="AB12" s="80"/>
      <c r="AC12" s="80"/>
      <c r="AD12" s="80"/>
      <c r="AE12" s="80"/>
      <c r="AF12" s="80"/>
      <c r="AG12" s="80"/>
      <c r="AH12" s="80"/>
      <c r="AI12" s="80"/>
      <c r="AJ12" s="80"/>
      <c r="AK12" s="80"/>
      <c r="AL12" s="80"/>
    </row>
    <row r="13" spans="1:50" ht="20.149999999999999" customHeight="1" x14ac:dyDescent="0.25">
      <c r="A13" s="81"/>
      <c r="B13" s="79"/>
      <c r="C13" s="52" t="s">
        <v>73</v>
      </c>
      <c r="D13" s="73">
        <v>25</v>
      </c>
      <c r="E13" s="74">
        <v>26</v>
      </c>
      <c r="F13" s="74">
        <v>27</v>
      </c>
      <c r="G13" s="74">
        <v>28</v>
      </c>
      <c r="H13" s="74">
        <v>29</v>
      </c>
      <c r="I13" s="74">
        <v>30</v>
      </c>
      <c r="J13" s="75">
        <v>31</v>
      </c>
      <c r="K13" s="81"/>
      <c r="L13" s="81"/>
      <c r="M13" s="211" t="s">
        <v>72</v>
      </c>
      <c r="N13" s="212"/>
      <c r="O13" s="52" t="s">
        <v>74</v>
      </c>
      <c r="P13" s="73">
        <v>26</v>
      </c>
      <c r="Q13" s="74">
        <v>27</v>
      </c>
      <c r="R13" s="74">
        <v>28</v>
      </c>
      <c r="S13" s="74">
        <v>29</v>
      </c>
      <c r="T13" s="74">
        <v>30</v>
      </c>
      <c r="U13" s="74">
        <v>31</v>
      </c>
      <c r="V13" s="75">
        <v>1</v>
      </c>
      <c r="W13" s="81"/>
      <c r="X13" s="81"/>
      <c r="Y13" s="80"/>
      <c r="Z13" s="80"/>
      <c r="AA13" s="80"/>
      <c r="AB13" s="80"/>
      <c r="AC13" s="80"/>
      <c r="AD13" s="80"/>
      <c r="AE13" s="80"/>
      <c r="AF13" s="80"/>
      <c r="AG13" s="80"/>
      <c r="AH13" s="80"/>
      <c r="AI13" s="80"/>
      <c r="AJ13" s="80"/>
      <c r="AK13" s="80"/>
      <c r="AL13" s="80"/>
    </row>
    <row r="14" spans="1:50" ht="20.149999999999999" customHeight="1" x14ac:dyDescent="0.25">
      <c r="A14" s="81"/>
      <c r="B14" s="79"/>
      <c r="C14" s="52" t="s">
        <v>75</v>
      </c>
      <c r="D14" s="62">
        <v>1</v>
      </c>
      <c r="E14" s="63">
        <v>2</v>
      </c>
      <c r="F14" s="63">
        <v>3</v>
      </c>
      <c r="G14" s="63">
        <v>4</v>
      </c>
      <c r="H14" s="63">
        <v>5</v>
      </c>
      <c r="I14" s="63">
        <v>6</v>
      </c>
      <c r="J14" s="64">
        <v>7</v>
      </c>
      <c r="K14" s="81"/>
      <c r="L14" s="81"/>
      <c r="M14" s="211" t="s">
        <v>72</v>
      </c>
      <c r="N14" s="212"/>
      <c r="O14" s="52" t="s">
        <v>75</v>
      </c>
      <c r="P14" s="62">
        <v>2</v>
      </c>
      <c r="Q14" s="63">
        <v>3</v>
      </c>
      <c r="R14" s="63">
        <v>4</v>
      </c>
      <c r="S14" s="63">
        <v>5</v>
      </c>
      <c r="T14" s="63">
        <v>6</v>
      </c>
      <c r="U14" s="63">
        <v>7</v>
      </c>
      <c r="V14" s="64">
        <v>8</v>
      </c>
      <c r="W14" s="81"/>
      <c r="X14" s="81"/>
      <c r="Y14" s="80"/>
      <c r="Z14" s="80"/>
      <c r="AA14" s="80"/>
      <c r="AB14" s="80"/>
      <c r="AC14" s="80"/>
      <c r="AD14" s="80"/>
      <c r="AE14" s="80"/>
      <c r="AF14" s="80"/>
      <c r="AG14" s="80"/>
      <c r="AH14" s="80"/>
      <c r="AI14" s="80"/>
      <c r="AJ14" s="80"/>
      <c r="AK14" s="80"/>
      <c r="AL14" s="80"/>
    </row>
    <row r="15" spans="1:50" ht="20.149999999999999" customHeight="1" x14ac:dyDescent="0.25">
      <c r="A15" s="81"/>
      <c r="B15" s="79"/>
      <c r="C15" s="52" t="s">
        <v>75</v>
      </c>
      <c r="D15" s="76">
        <v>8</v>
      </c>
      <c r="E15" s="77">
        <v>9</v>
      </c>
      <c r="F15" s="77">
        <v>10</v>
      </c>
      <c r="G15" s="77">
        <v>11</v>
      </c>
      <c r="H15" s="77">
        <v>12</v>
      </c>
      <c r="I15" s="77">
        <v>13</v>
      </c>
      <c r="J15" s="78">
        <v>14</v>
      </c>
      <c r="K15" s="81"/>
      <c r="L15" s="81"/>
      <c r="M15" s="211" t="s">
        <v>72</v>
      </c>
      <c r="N15" s="212"/>
      <c r="O15" s="52" t="s">
        <v>75</v>
      </c>
      <c r="P15" s="76">
        <v>9</v>
      </c>
      <c r="Q15" s="77">
        <v>10</v>
      </c>
      <c r="R15" s="77">
        <v>11</v>
      </c>
      <c r="S15" s="77">
        <v>12</v>
      </c>
      <c r="T15" s="77">
        <v>13</v>
      </c>
      <c r="U15" s="77">
        <v>14</v>
      </c>
      <c r="V15" s="78">
        <v>15</v>
      </c>
      <c r="W15" s="81"/>
      <c r="X15" s="81"/>
      <c r="Y15" s="80"/>
      <c r="Z15" s="80"/>
      <c r="AA15" s="80"/>
      <c r="AB15" s="80"/>
      <c r="AC15" s="80"/>
      <c r="AD15" s="80"/>
      <c r="AE15" s="80"/>
      <c r="AF15" s="80"/>
      <c r="AG15" s="80"/>
      <c r="AH15" s="80"/>
      <c r="AI15" s="80"/>
      <c r="AJ15" s="80"/>
      <c r="AK15" s="80"/>
      <c r="AL15" s="80"/>
    </row>
    <row r="16" spans="1:50" x14ac:dyDescent="0.25">
      <c r="A16" s="79"/>
      <c r="B16" s="79"/>
      <c r="C16" s="79"/>
      <c r="D16" s="79"/>
      <c r="E16" s="79"/>
      <c r="F16" s="79"/>
      <c r="G16" s="79"/>
      <c r="H16" s="79"/>
      <c r="I16" s="79"/>
      <c r="J16" s="79"/>
      <c r="K16" s="79"/>
      <c r="L16" s="79"/>
      <c r="M16" s="79"/>
      <c r="N16" s="79"/>
      <c r="O16" s="79"/>
      <c r="P16" s="79"/>
      <c r="Q16" s="79"/>
      <c r="R16" s="79"/>
      <c r="S16" s="79"/>
      <c r="T16" s="79"/>
      <c r="U16" s="79"/>
      <c r="V16" s="79"/>
      <c r="W16" s="79"/>
      <c r="X16" s="79"/>
      <c r="Y16" s="80"/>
      <c r="Z16" s="80"/>
      <c r="AA16" s="80"/>
      <c r="AB16" s="80"/>
      <c r="AC16" s="80"/>
      <c r="AD16" s="80"/>
      <c r="AE16" s="80"/>
      <c r="AF16" s="80"/>
      <c r="AG16" s="80"/>
      <c r="AH16" s="80"/>
      <c r="AI16" s="80"/>
      <c r="AJ16" s="80"/>
      <c r="AK16" s="80"/>
      <c r="AL16" s="80"/>
    </row>
    <row r="17" spans="1:50" x14ac:dyDescent="0.25">
      <c r="A17" s="79"/>
      <c r="B17" s="79"/>
      <c r="C17" s="79"/>
      <c r="D17" s="79"/>
      <c r="E17" s="79"/>
      <c r="F17" s="79"/>
      <c r="G17" s="79"/>
      <c r="H17" s="79"/>
      <c r="I17" s="79"/>
      <c r="J17" s="79"/>
      <c r="K17" s="79"/>
      <c r="L17" s="79"/>
      <c r="M17" s="79"/>
      <c r="N17" s="79"/>
      <c r="O17" s="79"/>
      <c r="P17" s="79"/>
      <c r="Q17" s="79"/>
      <c r="R17" s="79"/>
      <c r="S17" s="79"/>
      <c r="T17" s="79"/>
      <c r="U17" s="79"/>
      <c r="V17" s="79"/>
      <c r="W17" s="79"/>
      <c r="X17" s="79"/>
      <c r="Y17" s="80"/>
      <c r="Z17" s="80"/>
      <c r="AA17" s="80"/>
      <c r="AB17" s="80"/>
      <c r="AC17" s="80"/>
      <c r="AD17" s="80"/>
      <c r="AE17" s="80"/>
      <c r="AF17" s="80"/>
      <c r="AG17" s="80"/>
      <c r="AH17" s="80"/>
      <c r="AI17" s="80"/>
      <c r="AJ17" s="80"/>
      <c r="AK17" s="80"/>
      <c r="AL17" s="80"/>
    </row>
    <row r="18" spans="1:50" ht="13" x14ac:dyDescent="0.3">
      <c r="A18" s="79"/>
      <c r="B18" s="79"/>
      <c r="C18" s="79"/>
      <c r="D18" s="217" t="s">
        <v>76</v>
      </c>
      <c r="E18" s="217"/>
      <c r="F18" s="217"/>
      <c r="G18" s="217"/>
      <c r="H18" s="217"/>
      <c r="I18" s="217"/>
      <c r="J18" s="217"/>
      <c r="K18" s="79"/>
      <c r="L18" s="79"/>
      <c r="M18" s="79"/>
      <c r="N18" s="79"/>
      <c r="O18" s="79"/>
      <c r="P18" s="217" t="s">
        <v>77</v>
      </c>
      <c r="Q18" s="217"/>
      <c r="R18" s="217"/>
      <c r="S18" s="217"/>
      <c r="T18" s="217"/>
      <c r="U18" s="217"/>
      <c r="V18" s="217"/>
      <c r="W18" s="79"/>
      <c r="X18" s="79"/>
      <c r="Y18" s="80"/>
      <c r="Z18" s="80"/>
      <c r="AA18" s="80"/>
      <c r="AB18" s="80"/>
      <c r="AC18" s="80"/>
      <c r="AD18" s="80"/>
      <c r="AE18" s="80"/>
      <c r="AF18" s="80"/>
      <c r="AG18" s="80"/>
      <c r="AH18" s="80"/>
      <c r="AI18" s="80"/>
      <c r="AJ18" s="80"/>
      <c r="AK18" s="80"/>
      <c r="AL18" s="80"/>
    </row>
    <row r="19" spans="1:50" ht="13.15" customHeight="1" x14ac:dyDescent="0.25">
      <c r="A19" s="79"/>
      <c r="B19" s="79"/>
      <c r="C19" s="213" t="s">
        <v>78</v>
      </c>
      <c r="D19" s="213"/>
      <c r="E19" s="213"/>
      <c r="F19" s="213"/>
      <c r="G19" s="79"/>
      <c r="H19" s="79" t="s">
        <v>79</v>
      </c>
      <c r="I19" s="79"/>
      <c r="J19" s="79"/>
      <c r="K19" s="79"/>
      <c r="L19" s="79"/>
      <c r="M19" s="79"/>
      <c r="N19" s="79"/>
      <c r="O19" s="213" t="s">
        <v>80</v>
      </c>
      <c r="P19" s="213"/>
      <c r="Q19" s="213"/>
      <c r="R19" s="213"/>
      <c r="S19" s="79"/>
      <c r="T19" s="79" t="s">
        <v>79</v>
      </c>
      <c r="U19" s="79"/>
      <c r="V19" s="79"/>
      <c r="W19" s="79"/>
      <c r="X19" s="79"/>
      <c r="Y19" s="80"/>
      <c r="Z19" s="80"/>
      <c r="AA19" s="80"/>
      <c r="AB19" s="80"/>
      <c r="AC19" s="80"/>
      <c r="AD19" s="80"/>
      <c r="AE19" s="80"/>
      <c r="AF19" s="80"/>
      <c r="AG19" s="80"/>
      <c r="AH19" s="80"/>
      <c r="AI19" s="80"/>
      <c r="AJ19" s="80"/>
      <c r="AK19" s="80"/>
      <c r="AL19" s="80"/>
    </row>
    <row r="20" spans="1:50" x14ac:dyDescent="0.25">
      <c r="A20" s="65"/>
      <c r="B20" s="65"/>
      <c r="C20" s="213" t="s">
        <v>81</v>
      </c>
      <c r="D20" s="213"/>
      <c r="E20" s="213"/>
      <c r="F20" s="213"/>
      <c r="G20" s="6"/>
      <c r="H20" s="6" t="s">
        <v>82</v>
      </c>
      <c r="I20" s="6"/>
      <c r="J20" s="6"/>
      <c r="K20" s="65"/>
      <c r="L20" s="65"/>
      <c r="M20" s="65"/>
      <c r="N20" s="65"/>
      <c r="O20" s="213" t="s">
        <v>83</v>
      </c>
      <c r="P20" s="213"/>
      <c r="Q20" s="213"/>
      <c r="R20" s="213"/>
      <c r="S20" s="6"/>
      <c r="T20" s="6" t="s">
        <v>82</v>
      </c>
      <c r="U20" s="6"/>
      <c r="V20" s="6"/>
      <c r="W20" s="6"/>
      <c r="X20" s="6"/>
      <c r="Y20" s="66"/>
      <c r="Z20" s="66"/>
      <c r="AA20" s="66"/>
      <c r="AB20" s="66"/>
      <c r="AC20" s="66"/>
      <c r="AD20" s="66"/>
      <c r="AE20" s="66"/>
      <c r="AF20" s="66"/>
      <c r="AG20" s="66"/>
      <c r="AH20" s="66"/>
      <c r="AI20" s="66"/>
      <c r="AJ20" s="66"/>
      <c r="AK20" s="66"/>
      <c r="AL20" s="66"/>
      <c r="AM20" s="1"/>
      <c r="AN20" s="1"/>
      <c r="AO20" s="1"/>
      <c r="AP20" s="1"/>
      <c r="AQ20" s="1"/>
      <c r="AR20" s="1"/>
      <c r="AS20" s="1"/>
      <c r="AT20" s="1"/>
      <c r="AU20" s="1"/>
      <c r="AV20" s="1"/>
      <c r="AW20" s="1"/>
      <c r="AX20" s="1"/>
    </row>
    <row r="21" spans="1:50" x14ac:dyDescent="0.25">
      <c r="A21" s="67"/>
      <c r="B21" s="67"/>
      <c r="C21" s="213"/>
      <c r="D21" s="213"/>
      <c r="E21" s="213"/>
      <c r="F21" s="213"/>
      <c r="G21" s="6"/>
      <c r="H21" s="6"/>
      <c r="I21" s="6"/>
      <c r="J21" s="6"/>
      <c r="K21" s="65"/>
      <c r="L21" s="65"/>
      <c r="M21" s="65"/>
      <c r="N21" s="65"/>
      <c r="O21" s="213"/>
      <c r="P21" s="213"/>
      <c r="Q21" s="213"/>
      <c r="R21" s="213"/>
      <c r="S21" s="68"/>
      <c r="T21" s="68"/>
      <c r="U21" s="68"/>
      <c r="V21" s="68"/>
      <c r="W21" s="68"/>
      <c r="X21" s="68"/>
      <c r="Y21" s="66"/>
      <c r="Z21" s="66"/>
      <c r="AA21" s="66"/>
      <c r="AB21" s="66"/>
      <c r="AC21" s="66"/>
      <c r="AD21" s="66"/>
      <c r="AE21" s="66"/>
      <c r="AF21" s="66"/>
      <c r="AG21" s="66"/>
      <c r="AH21" s="66"/>
      <c r="AI21" s="66"/>
      <c r="AJ21" s="66"/>
      <c r="AK21" s="66"/>
      <c r="AL21" s="66"/>
      <c r="AM21" s="1"/>
      <c r="AN21" s="1"/>
      <c r="AO21" s="1"/>
      <c r="AP21" s="1"/>
      <c r="AQ21" s="1"/>
      <c r="AR21" s="1"/>
      <c r="AS21" s="1"/>
      <c r="AT21" s="1"/>
      <c r="AU21" s="1"/>
      <c r="AV21" s="1"/>
      <c r="AW21" s="1"/>
      <c r="AX21" s="1"/>
    </row>
    <row r="22" spans="1:50" x14ac:dyDescent="0.25">
      <c r="A22" s="65"/>
      <c r="B22" s="65"/>
      <c r="C22" s="213"/>
      <c r="D22" s="213"/>
      <c r="E22" s="213"/>
      <c r="F22" s="213"/>
      <c r="G22" s="6"/>
      <c r="H22" s="6"/>
      <c r="I22" s="6"/>
      <c r="J22" s="6"/>
      <c r="K22" s="65"/>
      <c r="L22" s="65"/>
      <c r="M22" s="65"/>
      <c r="N22" s="65"/>
      <c r="O22" s="213"/>
      <c r="P22" s="213"/>
      <c r="Q22" s="213"/>
      <c r="R22" s="213"/>
      <c r="S22" s="6"/>
      <c r="T22" s="6"/>
      <c r="U22" s="6"/>
      <c r="V22" s="6"/>
      <c r="W22" s="6"/>
      <c r="X22" s="6"/>
      <c r="Y22" s="66"/>
      <c r="Z22" s="66"/>
      <c r="AA22" s="66"/>
      <c r="AB22" s="66"/>
      <c r="AC22" s="66"/>
      <c r="AD22" s="66"/>
      <c r="AE22" s="66"/>
      <c r="AF22" s="66"/>
      <c r="AG22" s="66"/>
      <c r="AH22" s="66"/>
      <c r="AI22" s="66"/>
      <c r="AJ22" s="66"/>
      <c r="AK22" s="66"/>
      <c r="AL22" s="66"/>
      <c r="AM22" s="1"/>
      <c r="AN22" s="1"/>
      <c r="AO22" s="1"/>
      <c r="AP22" s="1"/>
      <c r="AQ22" s="1"/>
      <c r="AR22" s="1"/>
      <c r="AS22" s="1"/>
      <c r="AT22" s="1"/>
      <c r="AU22" s="1"/>
      <c r="AV22" s="1"/>
      <c r="AW22" s="1"/>
      <c r="AX22" s="1"/>
    </row>
    <row r="23" spans="1:50" x14ac:dyDescent="0.25">
      <c r="A23" s="65"/>
      <c r="B23" s="65"/>
      <c r="C23" s="213"/>
      <c r="D23" s="213"/>
      <c r="E23" s="213"/>
      <c r="F23" s="213"/>
      <c r="G23" s="6"/>
      <c r="H23" s="6"/>
      <c r="I23" s="6"/>
      <c r="J23" s="65"/>
      <c r="K23" s="65"/>
      <c r="L23" s="65"/>
      <c r="M23" s="65"/>
      <c r="N23" s="65"/>
      <c r="O23" s="213"/>
      <c r="P23" s="213"/>
      <c r="Q23" s="213"/>
      <c r="R23" s="213"/>
      <c r="S23" s="6"/>
      <c r="T23" s="6"/>
      <c r="U23" s="6"/>
      <c r="V23" s="6"/>
      <c r="W23" s="6"/>
      <c r="X23" s="65"/>
      <c r="Y23" s="66"/>
      <c r="Z23" s="66"/>
      <c r="AA23" s="66"/>
      <c r="AB23" s="66"/>
      <c r="AC23" s="66"/>
      <c r="AD23" s="66"/>
      <c r="AE23" s="66"/>
      <c r="AF23" s="66"/>
      <c r="AG23" s="66"/>
      <c r="AH23" s="66"/>
      <c r="AI23" s="66"/>
      <c r="AJ23" s="66"/>
      <c r="AK23" s="66"/>
      <c r="AL23" s="66"/>
      <c r="AM23" s="1"/>
      <c r="AN23" s="1"/>
      <c r="AO23" s="1"/>
      <c r="AP23" s="1"/>
      <c r="AQ23" s="1"/>
      <c r="AR23" s="1"/>
      <c r="AS23" s="1"/>
      <c r="AT23" s="1"/>
      <c r="AU23" s="1"/>
      <c r="AV23" s="1"/>
      <c r="AW23" s="1"/>
      <c r="AX23" s="1"/>
    </row>
    <row r="24" spans="1:50" x14ac:dyDescent="0.25">
      <c r="A24" s="79"/>
      <c r="B24" s="79"/>
      <c r="C24" s="213"/>
      <c r="D24" s="213"/>
      <c r="E24" s="213"/>
      <c r="F24" s="213"/>
      <c r="G24" s="6"/>
      <c r="H24" s="6"/>
      <c r="I24" s="6"/>
      <c r="J24" s="79"/>
      <c r="K24" s="79"/>
      <c r="L24" s="79"/>
      <c r="M24" s="79"/>
      <c r="N24" s="79"/>
      <c r="O24" s="213"/>
      <c r="P24" s="213"/>
      <c r="Q24" s="213"/>
      <c r="R24" s="213"/>
      <c r="S24" s="6"/>
      <c r="T24" s="6"/>
      <c r="U24" s="6"/>
      <c r="V24" s="6"/>
      <c r="W24" s="6"/>
      <c r="X24" s="79"/>
      <c r="Y24" s="80"/>
      <c r="Z24" s="80"/>
      <c r="AA24" s="80"/>
      <c r="AB24" s="80"/>
      <c r="AC24" s="80"/>
      <c r="AD24" s="80"/>
      <c r="AE24" s="80"/>
      <c r="AF24" s="80"/>
      <c r="AG24" s="80"/>
      <c r="AH24" s="80"/>
      <c r="AI24" s="80"/>
      <c r="AJ24" s="80"/>
      <c r="AK24" s="80"/>
      <c r="AL24" s="80"/>
    </row>
    <row r="25" spans="1:50" ht="12.75" customHeight="1" x14ac:dyDescent="0.25">
      <c r="Y25" s="80"/>
      <c r="Z25" s="80"/>
      <c r="AA25" s="80"/>
      <c r="AB25" s="80"/>
      <c r="AC25" s="80"/>
      <c r="AD25" s="80"/>
      <c r="AE25" s="80"/>
      <c r="AF25" s="80"/>
      <c r="AG25" s="80"/>
      <c r="AH25" s="80"/>
      <c r="AI25" s="80"/>
      <c r="AJ25" s="80"/>
      <c r="AK25" s="80"/>
      <c r="AL25" s="80"/>
    </row>
    <row r="26" spans="1:50" x14ac:dyDescent="0.25">
      <c r="A26" s="79"/>
      <c r="B26" s="79"/>
      <c r="C26" s="213"/>
      <c r="D26" s="213"/>
      <c r="E26" s="213"/>
      <c r="F26" s="213"/>
      <c r="G26" s="6"/>
      <c r="H26" s="6"/>
      <c r="I26" s="6"/>
      <c r="J26" s="79"/>
      <c r="K26" s="79"/>
      <c r="L26" s="79"/>
      <c r="M26" s="79"/>
      <c r="N26" s="79"/>
      <c r="O26" s="213"/>
      <c r="P26" s="213"/>
      <c r="Q26" s="213"/>
      <c r="R26" s="213"/>
      <c r="S26" s="6"/>
      <c r="T26" s="6"/>
      <c r="U26" s="6"/>
      <c r="V26" s="6"/>
      <c r="W26" s="6"/>
      <c r="X26" s="79"/>
      <c r="Y26" s="80"/>
      <c r="Z26" s="80"/>
      <c r="AA26" s="80"/>
      <c r="AB26" s="80"/>
      <c r="AC26" s="80"/>
      <c r="AD26" s="80"/>
      <c r="AE26" s="80"/>
      <c r="AF26" s="80"/>
      <c r="AG26" s="80"/>
      <c r="AH26" s="80"/>
      <c r="AI26" s="80"/>
      <c r="AJ26" s="80"/>
      <c r="AK26" s="80"/>
      <c r="AL26" s="80"/>
    </row>
    <row r="27" spans="1:50" x14ac:dyDescent="0.25">
      <c r="A27" s="79"/>
      <c r="B27" s="79"/>
      <c r="C27" s="213"/>
      <c r="D27" s="214"/>
      <c r="E27" s="214"/>
      <c r="F27" s="6"/>
      <c r="G27" s="6"/>
      <c r="H27" s="6"/>
      <c r="I27" s="6"/>
      <c r="J27" s="79"/>
      <c r="K27" s="79"/>
      <c r="L27" s="79"/>
      <c r="M27" s="79"/>
      <c r="N27" s="79"/>
      <c r="O27" s="213"/>
      <c r="P27" s="214"/>
      <c r="Q27" s="214"/>
      <c r="R27" s="6"/>
      <c r="S27" s="6"/>
      <c r="T27" s="6"/>
      <c r="U27" s="6"/>
      <c r="V27" s="6"/>
      <c r="W27" s="6"/>
      <c r="X27" s="79"/>
      <c r="Y27" s="80"/>
      <c r="Z27" s="80"/>
      <c r="AA27" s="80"/>
      <c r="AB27" s="80"/>
      <c r="AC27" s="80"/>
      <c r="AD27" s="80"/>
      <c r="AE27" s="80"/>
      <c r="AF27" s="80"/>
      <c r="AG27" s="80"/>
      <c r="AH27" s="80"/>
      <c r="AI27" s="80"/>
      <c r="AJ27" s="80"/>
      <c r="AK27" s="80"/>
      <c r="AL27" s="80"/>
    </row>
    <row r="28" spans="1:50" x14ac:dyDescent="0.25">
      <c r="A28" s="79"/>
      <c r="B28" s="79"/>
      <c r="C28" s="213"/>
      <c r="D28" s="214"/>
      <c r="E28" s="214"/>
      <c r="F28" s="79"/>
      <c r="G28" s="79"/>
      <c r="H28" s="79"/>
      <c r="I28" s="79"/>
      <c r="J28" s="79"/>
      <c r="K28" s="79"/>
      <c r="L28" s="79"/>
      <c r="M28" s="79"/>
      <c r="N28" s="79"/>
      <c r="O28" s="213"/>
      <c r="P28" s="214"/>
      <c r="Q28" s="214"/>
      <c r="R28" s="79"/>
      <c r="S28" s="79"/>
      <c r="T28" s="79"/>
      <c r="U28" s="79"/>
      <c r="V28" s="79"/>
      <c r="W28" s="79"/>
      <c r="X28" s="79"/>
      <c r="Y28" s="80"/>
      <c r="Z28" s="80"/>
      <c r="AA28" s="80"/>
      <c r="AB28" s="80"/>
      <c r="AC28" s="80"/>
      <c r="AD28" s="80"/>
      <c r="AE28" s="80"/>
      <c r="AF28" s="80"/>
      <c r="AG28" s="80"/>
      <c r="AH28" s="80"/>
      <c r="AI28" s="80"/>
      <c r="AJ28" s="80"/>
      <c r="AK28" s="80"/>
      <c r="AL28" s="80"/>
    </row>
    <row r="29" spans="1:50" x14ac:dyDescent="0.25">
      <c r="A29" s="79"/>
      <c r="B29" s="79"/>
      <c r="C29" s="213"/>
      <c r="D29" s="214"/>
      <c r="E29" s="214"/>
      <c r="F29" s="79"/>
      <c r="G29" s="79"/>
      <c r="H29" s="79"/>
      <c r="I29" s="79"/>
      <c r="J29" s="79"/>
      <c r="K29" s="79"/>
      <c r="L29" s="79"/>
      <c r="M29" s="79"/>
      <c r="N29" s="79"/>
      <c r="O29" s="213"/>
      <c r="P29" s="214"/>
      <c r="Q29" s="214"/>
      <c r="R29" s="79"/>
      <c r="T29" s="79"/>
      <c r="U29" s="79"/>
      <c r="V29" s="79"/>
      <c r="W29" s="79"/>
      <c r="X29" s="79"/>
      <c r="Y29" s="80"/>
      <c r="Z29" s="80"/>
      <c r="AA29" s="80"/>
      <c r="AB29" s="80"/>
      <c r="AC29" s="80"/>
      <c r="AD29" s="80"/>
      <c r="AE29" s="80"/>
      <c r="AF29" s="80"/>
      <c r="AG29" s="80"/>
      <c r="AH29" s="80"/>
      <c r="AI29" s="80"/>
      <c r="AJ29" s="80"/>
      <c r="AK29" s="80"/>
      <c r="AL29" s="80"/>
    </row>
    <row r="30" spans="1:50" ht="13" x14ac:dyDescent="0.3">
      <c r="A30" s="79"/>
      <c r="B30" s="79"/>
      <c r="C30" s="82"/>
      <c r="D30" s="79"/>
      <c r="E30" s="79"/>
      <c r="F30" s="79"/>
      <c r="G30" s="69" t="s">
        <v>84</v>
      </c>
      <c r="H30" s="79">
        <v>30</v>
      </c>
      <c r="I30" s="79"/>
      <c r="J30" s="79"/>
      <c r="K30" s="79"/>
      <c r="L30" s="79"/>
      <c r="M30" s="79"/>
      <c r="N30" s="79"/>
      <c r="O30" s="82"/>
      <c r="P30" s="79"/>
      <c r="Q30" s="79"/>
      <c r="R30" s="79"/>
      <c r="S30" s="69" t="s">
        <v>84</v>
      </c>
      <c r="T30" s="79">
        <v>30</v>
      </c>
      <c r="U30" s="79"/>
      <c r="V30" s="79"/>
      <c r="W30" s="79"/>
      <c r="X30" s="79"/>
      <c r="Y30" s="80"/>
      <c r="Z30" s="80"/>
      <c r="AA30" s="80"/>
      <c r="AB30" s="80"/>
      <c r="AC30" s="80"/>
      <c r="AD30" s="80"/>
      <c r="AE30" s="80"/>
      <c r="AF30" s="80"/>
      <c r="AG30" s="80"/>
      <c r="AH30" s="80"/>
      <c r="AI30" s="80"/>
      <c r="AJ30" s="80"/>
      <c r="AK30" s="80"/>
      <c r="AL30" s="80"/>
    </row>
    <row r="31" spans="1:50" ht="13" x14ac:dyDescent="0.3">
      <c r="A31" s="79"/>
      <c r="B31" s="79"/>
      <c r="C31" s="82"/>
      <c r="D31" s="79"/>
      <c r="E31" s="79"/>
      <c r="F31" s="79"/>
      <c r="G31" s="69" t="s">
        <v>85</v>
      </c>
      <c r="H31" s="79">
        <v>12</v>
      </c>
      <c r="I31" s="79"/>
      <c r="J31" s="79"/>
      <c r="K31" s="79"/>
      <c r="L31" s="79"/>
      <c r="M31" s="79"/>
      <c r="N31" s="79"/>
      <c r="O31" s="82"/>
      <c r="P31" s="79"/>
      <c r="Q31" s="79"/>
      <c r="R31" s="79"/>
      <c r="S31" s="69" t="s">
        <v>85</v>
      </c>
      <c r="T31" s="79">
        <v>12</v>
      </c>
      <c r="U31" s="79"/>
      <c r="V31" s="79"/>
      <c r="W31" s="79"/>
      <c r="X31" s="79"/>
      <c r="Y31" s="80"/>
      <c r="Z31" s="80"/>
      <c r="AA31" s="80"/>
      <c r="AB31" s="80"/>
      <c r="AC31" s="80"/>
      <c r="AD31" s="80"/>
      <c r="AE31" s="80"/>
      <c r="AF31" s="80"/>
      <c r="AG31" s="80"/>
      <c r="AH31" s="80"/>
      <c r="AI31" s="80"/>
      <c r="AJ31" s="80"/>
      <c r="AK31" s="80"/>
      <c r="AL31" s="80"/>
    </row>
    <row r="32" spans="1:50" x14ac:dyDescent="0.25">
      <c r="A32" s="79"/>
      <c r="B32" s="79"/>
      <c r="C32" s="82"/>
      <c r="D32" s="79"/>
      <c r="E32" s="79"/>
      <c r="F32" s="79"/>
      <c r="G32" s="79"/>
      <c r="H32" s="79"/>
      <c r="I32" s="79"/>
      <c r="J32" s="79"/>
      <c r="K32" s="79"/>
      <c r="L32" s="79"/>
      <c r="M32" s="79"/>
      <c r="N32" s="79"/>
      <c r="O32" s="82"/>
      <c r="P32" s="79"/>
      <c r="Q32" s="79"/>
      <c r="R32" s="79"/>
      <c r="S32" s="79"/>
      <c r="T32" s="79"/>
      <c r="U32" s="79"/>
      <c r="V32" s="79"/>
      <c r="W32" s="79"/>
      <c r="X32" s="79"/>
      <c r="Y32" s="80"/>
      <c r="Z32" s="80"/>
      <c r="AA32" s="80"/>
      <c r="AB32" s="80"/>
      <c r="AC32" s="80"/>
      <c r="AD32" s="80"/>
      <c r="AE32" s="80"/>
      <c r="AF32" s="80"/>
      <c r="AG32" s="80"/>
      <c r="AH32" s="80"/>
      <c r="AI32" s="80"/>
      <c r="AJ32" s="80"/>
      <c r="AK32" s="80"/>
      <c r="AL32" s="80"/>
    </row>
    <row r="33" spans="1:38" x14ac:dyDescent="0.25">
      <c r="A33" s="79"/>
      <c r="B33" s="79"/>
      <c r="C33" s="82"/>
      <c r="D33" s="79"/>
      <c r="E33" s="79"/>
      <c r="F33" s="79"/>
      <c r="G33" s="79"/>
      <c r="H33" s="79"/>
      <c r="I33" s="79"/>
      <c r="J33" s="79"/>
      <c r="K33" s="79"/>
      <c r="L33" s="79"/>
      <c r="M33" s="79"/>
      <c r="N33" s="79"/>
      <c r="O33" s="82"/>
      <c r="P33" s="79"/>
      <c r="Q33" s="79"/>
      <c r="R33" s="79"/>
      <c r="S33" s="79"/>
      <c r="T33" s="79"/>
      <c r="U33" s="79"/>
      <c r="V33" s="79"/>
      <c r="W33" s="79"/>
      <c r="X33" s="79"/>
      <c r="Y33" s="80"/>
      <c r="Z33" s="80"/>
      <c r="AA33" s="80"/>
      <c r="AB33" s="80"/>
      <c r="AC33" s="80"/>
      <c r="AD33" s="80"/>
      <c r="AE33" s="80"/>
      <c r="AF33" s="80"/>
      <c r="AG33" s="80"/>
      <c r="AH33" s="80"/>
      <c r="AI33" s="80"/>
      <c r="AJ33" s="80"/>
      <c r="AK33" s="80"/>
      <c r="AL33" s="80"/>
    </row>
    <row r="34" spans="1:38" ht="13" x14ac:dyDescent="0.3">
      <c r="A34" s="79"/>
      <c r="B34" s="70"/>
      <c r="C34" s="71"/>
      <c r="D34" s="79"/>
      <c r="E34" s="79"/>
      <c r="F34" s="79"/>
      <c r="G34" s="79"/>
      <c r="H34" s="79"/>
      <c r="I34" s="79"/>
      <c r="J34" s="79"/>
      <c r="K34" s="79"/>
      <c r="L34" s="79"/>
      <c r="M34" s="79"/>
      <c r="N34" s="79"/>
      <c r="O34" s="82"/>
      <c r="P34" s="79"/>
      <c r="Q34" s="79"/>
      <c r="R34" s="79"/>
      <c r="S34" s="79"/>
      <c r="T34" s="79"/>
      <c r="U34" s="79"/>
      <c r="V34" s="79"/>
      <c r="W34" s="79"/>
      <c r="X34" s="79"/>
      <c r="Y34" s="80"/>
      <c r="Z34" s="80"/>
      <c r="AA34" s="80"/>
      <c r="AB34" s="80"/>
      <c r="AC34" s="80"/>
      <c r="AD34" s="80"/>
      <c r="AE34" s="80"/>
      <c r="AF34" s="80"/>
      <c r="AG34" s="80"/>
      <c r="AH34" s="80"/>
      <c r="AI34" s="80"/>
      <c r="AJ34" s="80"/>
      <c r="AK34" s="80"/>
      <c r="AL34" s="80"/>
    </row>
    <row r="35" spans="1:38" ht="13" x14ac:dyDescent="0.3">
      <c r="A35" s="79"/>
      <c r="B35" s="70"/>
      <c r="C35" s="71"/>
      <c r="D35" s="79"/>
      <c r="E35" s="79"/>
      <c r="F35" s="79"/>
      <c r="G35" s="79"/>
      <c r="H35" s="79"/>
      <c r="I35" s="79"/>
      <c r="J35" s="79"/>
      <c r="K35" s="79"/>
      <c r="L35" s="79"/>
      <c r="M35" s="79"/>
      <c r="N35" s="79"/>
      <c r="O35" s="79"/>
      <c r="P35" s="79"/>
      <c r="Q35" s="79"/>
      <c r="R35" s="79"/>
      <c r="S35" s="79"/>
      <c r="T35" s="79"/>
      <c r="U35" s="79"/>
      <c r="V35" s="79"/>
      <c r="W35" s="79"/>
      <c r="X35" s="79"/>
      <c r="Y35" s="80"/>
      <c r="Z35" s="80"/>
      <c r="AA35" s="80"/>
      <c r="AB35" s="80"/>
      <c r="AC35" s="80"/>
      <c r="AD35" s="80"/>
      <c r="AE35" s="80"/>
      <c r="AF35" s="80"/>
      <c r="AG35" s="80"/>
      <c r="AH35" s="80"/>
      <c r="AI35" s="80"/>
      <c r="AJ35" s="80"/>
      <c r="AK35" s="80"/>
      <c r="AL35" s="80"/>
    </row>
    <row r="36" spans="1:38" ht="13" x14ac:dyDescent="0.3">
      <c r="A36" s="79"/>
      <c r="B36" s="79"/>
      <c r="C36" s="71"/>
      <c r="D36" s="79"/>
      <c r="E36" s="79"/>
      <c r="F36" s="79"/>
      <c r="G36" s="79"/>
      <c r="H36" s="79"/>
      <c r="I36" s="79"/>
      <c r="J36" s="79"/>
      <c r="K36" s="79"/>
      <c r="L36" s="79"/>
      <c r="M36" s="79"/>
      <c r="N36" s="79"/>
      <c r="O36" s="79"/>
      <c r="P36" s="79"/>
      <c r="Q36" s="79"/>
      <c r="R36" s="79"/>
      <c r="S36" s="79"/>
      <c r="T36" s="79"/>
      <c r="U36" s="79"/>
      <c r="V36" s="79"/>
      <c r="W36" s="79"/>
      <c r="X36" s="79"/>
      <c r="Y36" s="80"/>
      <c r="Z36" s="80"/>
      <c r="AA36" s="80"/>
      <c r="AB36" s="80"/>
      <c r="AC36" s="80"/>
      <c r="AD36" s="80"/>
      <c r="AE36" s="80"/>
      <c r="AF36" s="80"/>
      <c r="AG36" s="80"/>
      <c r="AH36" s="80"/>
      <c r="AI36" s="80"/>
      <c r="AJ36" s="80"/>
      <c r="AK36" s="80"/>
      <c r="AL36" s="80"/>
    </row>
    <row r="37" spans="1:38" ht="13" x14ac:dyDescent="0.3">
      <c r="A37" s="79"/>
      <c r="C37" s="72" t="s">
        <v>138</v>
      </c>
      <c r="D37" s="79"/>
      <c r="E37" s="79"/>
      <c r="F37" s="79"/>
      <c r="G37" s="79"/>
      <c r="H37" s="79"/>
      <c r="I37" s="79"/>
      <c r="J37" s="79"/>
      <c r="K37" s="79"/>
      <c r="L37" s="79"/>
      <c r="M37" s="79"/>
      <c r="N37" s="79"/>
      <c r="O37" s="79"/>
      <c r="P37" s="79"/>
      <c r="Q37" s="79"/>
      <c r="R37" s="79"/>
      <c r="S37" s="79"/>
      <c r="T37" s="79"/>
      <c r="U37" s="79"/>
      <c r="V37" s="79"/>
      <c r="W37" s="79"/>
      <c r="X37" s="79"/>
      <c r="Y37" s="80"/>
      <c r="Z37" s="80"/>
      <c r="AA37" s="80"/>
      <c r="AB37" s="80"/>
      <c r="AC37" s="80"/>
      <c r="AD37" s="80"/>
      <c r="AE37" s="80"/>
      <c r="AF37" s="80"/>
      <c r="AG37" s="80"/>
      <c r="AH37" s="80"/>
      <c r="AI37" s="80"/>
      <c r="AJ37" s="80"/>
      <c r="AK37" s="80"/>
      <c r="AL37" s="80"/>
    </row>
    <row r="38" spans="1:38" x14ac:dyDescent="0.25">
      <c r="A38" s="79"/>
      <c r="B38" s="79"/>
      <c r="C38" s="79"/>
      <c r="D38" s="79"/>
      <c r="E38" s="79"/>
      <c r="F38" s="79"/>
      <c r="G38" s="79"/>
      <c r="H38" s="79"/>
      <c r="I38" s="79"/>
      <c r="J38" s="79"/>
      <c r="K38" s="79"/>
      <c r="L38" s="79"/>
      <c r="M38" s="79"/>
      <c r="N38" s="79"/>
      <c r="O38" s="79"/>
      <c r="P38" s="79"/>
      <c r="Q38" s="79"/>
      <c r="R38" s="79"/>
      <c r="S38" s="79"/>
      <c r="T38" s="79"/>
      <c r="U38" s="79"/>
      <c r="V38" s="79"/>
      <c r="W38" s="79"/>
      <c r="X38" s="79"/>
      <c r="Y38" s="80"/>
      <c r="Z38" s="80"/>
      <c r="AA38" s="80"/>
      <c r="AB38" s="80"/>
      <c r="AC38" s="80"/>
      <c r="AD38" s="80"/>
      <c r="AE38" s="80"/>
      <c r="AF38" s="80"/>
      <c r="AG38" s="80"/>
      <c r="AH38" s="80"/>
      <c r="AI38" s="80"/>
      <c r="AJ38" s="80"/>
      <c r="AK38" s="80"/>
      <c r="AL38" s="80"/>
    </row>
    <row r="39" spans="1:38" x14ac:dyDescent="0.25">
      <c r="A39" s="79"/>
      <c r="B39" s="79"/>
      <c r="C39" s="79"/>
      <c r="D39" s="79"/>
      <c r="E39" s="79"/>
      <c r="F39" s="79"/>
      <c r="G39" s="79"/>
      <c r="H39" s="79"/>
      <c r="I39" s="79"/>
      <c r="J39" s="79"/>
      <c r="K39" s="79"/>
      <c r="L39" s="79"/>
      <c r="M39" s="79"/>
      <c r="N39" s="79"/>
      <c r="O39" s="79"/>
      <c r="P39" s="79"/>
      <c r="Q39" s="79"/>
      <c r="R39" s="79"/>
      <c r="S39" s="79"/>
      <c r="T39" s="79"/>
      <c r="U39" s="79"/>
      <c r="V39" s="79"/>
      <c r="W39" s="79"/>
      <c r="X39" s="79"/>
      <c r="Y39" s="80"/>
      <c r="Z39" s="80"/>
      <c r="AA39" s="80"/>
      <c r="AB39" s="80"/>
      <c r="AC39" s="80"/>
      <c r="AD39" s="80"/>
      <c r="AE39" s="80"/>
      <c r="AF39" s="80"/>
      <c r="AG39" s="80"/>
      <c r="AH39" s="80"/>
      <c r="AI39" s="80"/>
      <c r="AJ39" s="80"/>
      <c r="AK39" s="80"/>
      <c r="AL39" s="80"/>
    </row>
    <row r="40" spans="1:38" x14ac:dyDescent="0.25">
      <c r="A40" s="79"/>
      <c r="B40" s="79"/>
      <c r="C40" s="79"/>
      <c r="D40" s="79"/>
      <c r="E40" s="79"/>
      <c r="F40" s="79"/>
      <c r="G40" s="79"/>
      <c r="H40" s="79"/>
      <c r="I40" s="79"/>
      <c r="J40" s="79"/>
      <c r="K40" s="79"/>
      <c r="L40" s="79"/>
      <c r="M40" s="79"/>
      <c r="N40" s="79"/>
      <c r="O40" s="79"/>
      <c r="P40" s="79"/>
      <c r="Q40" s="79"/>
      <c r="R40" s="79"/>
      <c r="S40" s="79"/>
      <c r="T40" s="79"/>
      <c r="U40" s="79"/>
      <c r="V40" s="79"/>
      <c r="W40" s="79"/>
      <c r="X40" s="79"/>
      <c r="Y40" s="80"/>
      <c r="Z40" s="80"/>
      <c r="AA40" s="80"/>
      <c r="AB40" s="80"/>
      <c r="AC40" s="80"/>
      <c r="AD40" s="80"/>
      <c r="AE40" s="80"/>
      <c r="AF40" s="80"/>
      <c r="AG40" s="80"/>
      <c r="AH40" s="80"/>
      <c r="AI40" s="80"/>
      <c r="AJ40" s="80"/>
      <c r="AK40" s="80"/>
      <c r="AL40" s="80"/>
    </row>
    <row r="41" spans="1:38" x14ac:dyDescent="0.25">
      <c r="A41" s="79"/>
      <c r="B41" s="79"/>
      <c r="C41" s="79"/>
      <c r="D41" s="79"/>
      <c r="E41" s="79"/>
      <c r="F41" s="79"/>
      <c r="G41" s="79"/>
      <c r="H41" s="79"/>
      <c r="I41" s="79"/>
      <c r="J41" s="79"/>
      <c r="K41" s="79"/>
      <c r="L41" s="79"/>
      <c r="M41" s="79"/>
      <c r="N41" s="79"/>
      <c r="O41" s="79"/>
      <c r="P41" s="79"/>
      <c r="Q41" s="79"/>
      <c r="R41" s="79"/>
      <c r="S41" s="79"/>
      <c r="T41" s="79"/>
      <c r="U41" s="79"/>
      <c r="V41" s="79"/>
      <c r="W41" s="79"/>
      <c r="X41" s="79"/>
      <c r="Y41" s="80"/>
      <c r="Z41" s="80"/>
      <c r="AA41" s="80"/>
      <c r="AB41" s="80"/>
      <c r="AC41" s="80"/>
      <c r="AD41" s="80"/>
      <c r="AE41" s="80"/>
      <c r="AF41" s="80"/>
      <c r="AG41" s="80"/>
      <c r="AH41" s="80"/>
      <c r="AI41" s="80"/>
      <c r="AJ41" s="80"/>
      <c r="AK41" s="80"/>
      <c r="AL41" s="80"/>
    </row>
    <row r="42" spans="1:38" x14ac:dyDescent="0.25">
      <c r="A42" s="79"/>
      <c r="B42" s="79"/>
      <c r="C42" s="79"/>
      <c r="D42" s="79"/>
      <c r="E42" s="79"/>
      <c r="F42" s="79"/>
      <c r="G42" s="79"/>
      <c r="H42" s="79"/>
      <c r="I42" s="79"/>
      <c r="J42" s="79"/>
      <c r="K42" s="79"/>
      <c r="L42" s="79"/>
      <c r="M42" s="79"/>
      <c r="N42" s="79"/>
      <c r="O42" s="79"/>
      <c r="P42" s="79"/>
      <c r="Q42" s="79"/>
      <c r="R42" s="79"/>
      <c r="S42" s="79"/>
      <c r="T42" s="79"/>
      <c r="U42" s="79"/>
      <c r="V42" s="79"/>
      <c r="W42" s="79"/>
      <c r="X42" s="79"/>
      <c r="Y42" s="80"/>
      <c r="Z42" s="80"/>
      <c r="AA42" s="80"/>
      <c r="AB42" s="80"/>
      <c r="AC42" s="80"/>
      <c r="AD42" s="80"/>
      <c r="AE42" s="80"/>
      <c r="AF42" s="80"/>
      <c r="AG42" s="80"/>
      <c r="AH42" s="80"/>
      <c r="AI42" s="80"/>
      <c r="AJ42" s="80"/>
      <c r="AK42" s="80"/>
      <c r="AL42" s="80"/>
    </row>
    <row r="43" spans="1:38" ht="12.75" customHeight="1" x14ac:dyDescent="0.25">
      <c r="A43" s="79"/>
      <c r="X43" s="79"/>
      <c r="Y43" s="80"/>
      <c r="Z43" s="80"/>
      <c r="AA43" s="80"/>
      <c r="AB43" s="80"/>
      <c r="AC43" s="80"/>
      <c r="AD43" s="80"/>
      <c r="AE43" s="80"/>
      <c r="AF43" s="80"/>
      <c r="AG43" s="80"/>
      <c r="AH43" s="80"/>
      <c r="AI43" s="80"/>
      <c r="AJ43" s="80"/>
      <c r="AK43" s="80"/>
      <c r="AL43" s="80"/>
    </row>
    <row r="44" spans="1:38" ht="41.25" customHeight="1" x14ac:dyDescent="0.25">
      <c r="A44" s="79"/>
      <c r="B44" s="215" t="s">
        <v>86</v>
      </c>
      <c r="C44" s="215"/>
      <c r="D44" s="215"/>
      <c r="E44" s="215"/>
      <c r="F44" s="215"/>
      <c r="G44" s="215"/>
      <c r="H44" s="215"/>
      <c r="I44" s="215"/>
      <c r="J44" s="215"/>
      <c r="K44" s="215"/>
      <c r="L44" s="215"/>
      <c r="M44" s="215"/>
      <c r="N44" s="215"/>
      <c r="O44" s="215"/>
      <c r="P44" s="215"/>
      <c r="Q44" s="215"/>
      <c r="R44" s="215"/>
      <c r="S44" s="215"/>
      <c r="T44" s="215"/>
      <c r="U44" s="215"/>
      <c r="V44" s="215"/>
      <c r="W44" s="215"/>
      <c r="X44" s="79"/>
      <c r="Y44" s="80"/>
      <c r="Z44" s="80"/>
      <c r="AA44" s="80"/>
      <c r="AB44" s="80"/>
      <c r="AC44" s="80"/>
      <c r="AD44" s="80"/>
      <c r="AE44" s="80"/>
      <c r="AF44" s="80"/>
      <c r="AG44" s="80"/>
      <c r="AH44" s="80"/>
      <c r="AI44" s="80"/>
      <c r="AJ44" s="80"/>
      <c r="AK44" s="80"/>
      <c r="AL44" s="80"/>
    </row>
    <row r="45" spans="1:38" x14ac:dyDescent="0.25">
      <c r="A45" s="79"/>
      <c r="B45" s="79"/>
      <c r="C45" s="79"/>
      <c r="D45" s="79"/>
      <c r="E45" s="79"/>
      <c r="F45" s="79"/>
      <c r="G45" s="79"/>
      <c r="H45" s="79"/>
      <c r="I45" s="79"/>
      <c r="J45" s="79"/>
      <c r="K45" s="79"/>
      <c r="L45" s="79"/>
      <c r="M45" s="79"/>
      <c r="N45" s="79"/>
      <c r="O45" s="79"/>
      <c r="P45" s="79"/>
      <c r="Q45" s="79"/>
      <c r="R45" s="79"/>
      <c r="S45" s="79"/>
      <c r="T45" s="79"/>
      <c r="U45" s="79"/>
      <c r="V45" s="79"/>
      <c r="W45" s="79"/>
      <c r="X45" s="79"/>
      <c r="Y45" s="80"/>
      <c r="Z45" s="80"/>
      <c r="AA45" s="80"/>
      <c r="AB45" s="80"/>
      <c r="AC45" s="80"/>
      <c r="AD45" s="80"/>
      <c r="AE45" s="80"/>
      <c r="AF45" s="80"/>
      <c r="AG45" s="80"/>
      <c r="AH45" s="80"/>
      <c r="AI45" s="80"/>
      <c r="AJ45" s="80"/>
      <c r="AK45" s="80"/>
      <c r="AL45" s="80"/>
    </row>
    <row r="46" spans="1:38" x14ac:dyDescent="0.25">
      <c r="A46" s="80"/>
      <c r="B46" s="80"/>
      <c r="C46" s="80"/>
      <c r="D46" s="80"/>
      <c r="E46" s="80"/>
      <c r="F46" s="80"/>
      <c r="G46" s="80"/>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row>
    <row r="47" spans="1:38" x14ac:dyDescent="0.25">
      <c r="A47" s="80"/>
      <c r="B47" s="80"/>
      <c r="C47" s="80"/>
      <c r="D47" s="80"/>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row>
    <row r="48" spans="1:38" x14ac:dyDescent="0.25">
      <c r="A48" s="80"/>
      <c r="B48" s="80"/>
      <c r="C48" s="80"/>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row>
    <row r="49" spans="1:38" x14ac:dyDescent="0.25">
      <c r="A49" s="80"/>
      <c r="B49" s="80"/>
      <c r="C49" s="80"/>
      <c r="D49" s="80"/>
      <c r="E49" s="80"/>
      <c r="F49" s="80"/>
      <c r="G49" s="80"/>
      <c r="H49" s="80"/>
      <c r="I49" s="80"/>
      <c r="J49" s="80"/>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row>
    <row r="50" spans="1:38" x14ac:dyDescent="0.25">
      <c r="A50" s="80"/>
      <c r="B50" s="80"/>
      <c r="C50" s="80"/>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row>
    <row r="51" spans="1:38" x14ac:dyDescent="0.25">
      <c r="A51" s="80"/>
      <c r="B51" s="80"/>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row>
    <row r="52" spans="1:38" x14ac:dyDescent="0.25">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row>
    <row r="53" spans="1:38" x14ac:dyDescent="0.25">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row>
    <row r="54" spans="1:38" x14ac:dyDescent="0.25">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row>
    <row r="55" spans="1:38" x14ac:dyDescent="0.25">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row>
    <row r="56" spans="1:38" x14ac:dyDescent="0.25">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row>
    <row r="57" spans="1:38" x14ac:dyDescent="0.25">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row>
    <row r="58" spans="1:38" x14ac:dyDescent="0.25">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4"/>
  <sheetViews>
    <sheetView zoomScale="80" zoomScaleNormal="80" workbookViewId="0">
      <selection activeCell="AT42" sqref="AT42:BE54"/>
    </sheetView>
  </sheetViews>
  <sheetFormatPr defaultRowHeight="12.5" x14ac:dyDescent="0.25"/>
  <cols>
    <col min="1" max="1" width="28" customWidth="1"/>
    <col min="2" max="2" width="19.54296875" customWidth="1"/>
    <col min="3" max="3" width="2.81640625" customWidth="1"/>
    <col min="4" max="5" width="5.453125" customWidth="1"/>
    <col min="6" max="6" width="4.453125" customWidth="1"/>
  </cols>
  <sheetData>
    <row r="1" spans="1:57" ht="18" x14ac:dyDescent="0.4">
      <c r="A1" s="40" t="s">
        <v>87</v>
      </c>
      <c r="B1" s="40" t="s">
        <v>135</v>
      </c>
    </row>
    <row r="2" spans="1:57" ht="72" x14ac:dyDescent="0.4">
      <c r="A2" s="41" t="s">
        <v>88</v>
      </c>
      <c r="B2" s="83" t="s">
        <v>136</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2"/>
      <c r="D4" s="218" t="s">
        <v>89</v>
      </c>
      <c r="E4" s="219"/>
      <c r="G4" s="220" t="s">
        <v>90</v>
      </c>
      <c r="H4" s="221"/>
      <c r="I4" s="221"/>
      <c r="J4" s="221"/>
      <c r="K4" s="221"/>
      <c r="L4" s="221"/>
      <c r="M4" s="221"/>
      <c r="N4" s="221"/>
      <c r="O4" s="221"/>
      <c r="P4" s="221"/>
      <c r="Q4" s="221"/>
      <c r="R4" s="221"/>
      <c r="T4" s="220" t="s">
        <v>91</v>
      </c>
      <c r="U4" s="221"/>
      <c r="V4" s="221"/>
      <c r="W4" s="221"/>
      <c r="X4" s="221"/>
      <c r="Y4" s="221"/>
      <c r="Z4" s="221"/>
      <c r="AA4" s="221"/>
      <c r="AB4" s="221"/>
      <c r="AC4" s="221"/>
      <c r="AD4" s="221"/>
      <c r="AE4" s="221"/>
      <c r="AF4" s="3"/>
      <c r="AG4" s="220" t="s">
        <v>92</v>
      </c>
      <c r="AH4" s="221"/>
      <c r="AI4" s="221"/>
      <c r="AJ4" s="221"/>
      <c r="AK4" s="221"/>
      <c r="AL4" s="221"/>
      <c r="AM4" s="221"/>
      <c r="AN4" s="221"/>
      <c r="AO4" s="221"/>
      <c r="AP4" s="221"/>
      <c r="AQ4" s="221"/>
      <c r="AR4" s="221"/>
      <c r="AT4" s="220" t="s">
        <v>93</v>
      </c>
      <c r="AU4" s="221"/>
      <c r="AV4" s="221"/>
      <c r="AW4" s="221"/>
      <c r="AX4" s="221"/>
      <c r="AY4" s="221"/>
      <c r="AZ4" s="221"/>
      <c r="BA4" s="221"/>
      <c r="BB4" s="221"/>
      <c r="BC4" s="221"/>
      <c r="BD4" s="221"/>
      <c r="BE4" s="221"/>
    </row>
    <row r="5" spans="1:57" ht="13" x14ac:dyDescent="0.25">
      <c r="A5" s="31"/>
      <c r="B5" s="31"/>
      <c r="C5" s="2"/>
      <c r="D5" s="222" t="s">
        <v>94</v>
      </c>
      <c r="E5" s="224" t="s">
        <v>95</v>
      </c>
      <c r="F5" s="4"/>
      <c r="G5" s="226" t="s">
        <v>65</v>
      </c>
      <c r="H5" s="228" t="s">
        <v>66</v>
      </c>
      <c r="I5" s="228" t="s">
        <v>96</v>
      </c>
      <c r="J5" s="228" t="s">
        <v>68</v>
      </c>
      <c r="K5" s="228" t="s">
        <v>97</v>
      </c>
      <c r="L5" s="230" t="s">
        <v>98</v>
      </c>
      <c r="M5" s="4"/>
      <c r="N5" s="226" t="s">
        <v>70</v>
      </c>
      <c r="O5" s="228" t="s">
        <v>71</v>
      </c>
      <c r="P5" s="230" t="s">
        <v>99</v>
      </c>
      <c r="Q5" s="2"/>
      <c r="R5" s="232" t="s">
        <v>100</v>
      </c>
      <c r="S5" s="2"/>
      <c r="T5" s="226" t="s">
        <v>65</v>
      </c>
      <c r="U5" s="228" t="s">
        <v>66</v>
      </c>
      <c r="V5" s="228" t="s">
        <v>96</v>
      </c>
      <c r="W5" s="228" t="s">
        <v>68</v>
      </c>
      <c r="X5" s="228" t="s">
        <v>97</v>
      </c>
      <c r="Y5" s="230" t="s">
        <v>98</v>
      </c>
      <c r="Z5" s="2"/>
      <c r="AA5" s="226" t="s">
        <v>70</v>
      </c>
      <c r="AB5" s="228" t="s">
        <v>71</v>
      </c>
      <c r="AC5" s="230" t="s">
        <v>99</v>
      </c>
      <c r="AD5" s="1"/>
      <c r="AE5" s="234" t="s">
        <v>100</v>
      </c>
      <c r="AF5" s="36"/>
      <c r="AG5" s="226" t="s">
        <v>65</v>
      </c>
      <c r="AH5" s="228" t="s">
        <v>66</v>
      </c>
      <c r="AI5" s="228" t="s">
        <v>96</v>
      </c>
      <c r="AJ5" s="228" t="s">
        <v>68</v>
      </c>
      <c r="AK5" s="228" t="s">
        <v>97</v>
      </c>
      <c r="AL5" s="230" t="s">
        <v>98</v>
      </c>
      <c r="AM5" s="4"/>
      <c r="AN5" s="226" t="s">
        <v>70</v>
      </c>
      <c r="AO5" s="228" t="s">
        <v>71</v>
      </c>
      <c r="AP5" s="230" t="s">
        <v>99</v>
      </c>
      <c r="AQ5" s="2"/>
      <c r="AR5" s="232" t="s">
        <v>100</v>
      </c>
      <c r="AS5" s="2"/>
      <c r="AT5" s="226" t="s">
        <v>65</v>
      </c>
      <c r="AU5" s="228" t="s">
        <v>66</v>
      </c>
      <c r="AV5" s="228" t="s">
        <v>96</v>
      </c>
      <c r="AW5" s="228" t="s">
        <v>68</v>
      </c>
      <c r="AX5" s="228" t="s">
        <v>97</v>
      </c>
      <c r="AY5" s="230" t="s">
        <v>98</v>
      </c>
      <c r="AZ5" s="2"/>
      <c r="BA5" s="226" t="s">
        <v>70</v>
      </c>
      <c r="BB5" s="228" t="s">
        <v>71</v>
      </c>
      <c r="BC5" s="230" t="s">
        <v>99</v>
      </c>
      <c r="BD5" s="1"/>
      <c r="BE5" s="234" t="s">
        <v>100</v>
      </c>
    </row>
    <row r="6" spans="1:57" ht="13" x14ac:dyDescent="0.25">
      <c r="A6" s="31"/>
      <c r="B6" s="31"/>
      <c r="C6" s="2"/>
      <c r="D6" s="223"/>
      <c r="E6" s="225"/>
      <c r="F6" s="4"/>
      <c r="G6" s="227"/>
      <c r="H6" s="229"/>
      <c r="I6" s="229"/>
      <c r="J6" s="229"/>
      <c r="K6" s="229"/>
      <c r="L6" s="231"/>
      <c r="M6" s="4"/>
      <c r="N6" s="227"/>
      <c r="O6" s="229"/>
      <c r="P6" s="231"/>
      <c r="Q6" s="2"/>
      <c r="R6" s="233"/>
      <c r="S6" s="2"/>
      <c r="T6" s="227"/>
      <c r="U6" s="229"/>
      <c r="V6" s="229"/>
      <c r="W6" s="229"/>
      <c r="X6" s="229"/>
      <c r="Y6" s="231"/>
      <c r="Z6" s="2"/>
      <c r="AA6" s="227"/>
      <c r="AB6" s="229"/>
      <c r="AC6" s="231"/>
      <c r="AD6" s="1"/>
      <c r="AE6" s="235"/>
      <c r="AF6" s="37"/>
      <c r="AG6" s="227"/>
      <c r="AH6" s="229"/>
      <c r="AI6" s="229"/>
      <c r="AJ6" s="229"/>
      <c r="AK6" s="229"/>
      <c r="AL6" s="231"/>
      <c r="AM6" s="4"/>
      <c r="AN6" s="227"/>
      <c r="AO6" s="229"/>
      <c r="AP6" s="231"/>
      <c r="AQ6" s="2"/>
      <c r="AR6" s="233"/>
      <c r="AS6" s="2"/>
      <c r="AT6" s="227"/>
      <c r="AU6" s="229"/>
      <c r="AV6" s="229"/>
      <c r="AW6" s="229"/>
      <c r="AX6" s="229"/>
      <c r="AY6" s="231"/>
      <c r="AZ6" s="2"/>
      <c r="BA6" s="227"/>
      <c r="BB6" s="229"/>
      <c r="BC6" s="231"/>
      <c r="BD6" s="1"/>
      <c r="BE6" s="235"/>
    </row>
    <row r="7" spans="1:57" ht="14" x14ac:dyDescent="0.3">
      <c r="A7" s="32"/>
      <c r="B7" s="32"/>
      <c r="C7" s="2"/>
      <c r="D7" s="2"/>
      <c r="E7" s="5"/>
      <c r="F7" s="6"/>
      <c r="G7" s="7"/>
      <c r="H7" s="7"/>
      <c r="I7" s="7"/>
      <c r="J7" s="7"/>
      <c r="K7" s="7"/>
      <c r="L7" s="7"/>
      <c r="M7" s="6"/>
      <c r="N7" s="7"/>
      <c r="O7" s="7"/>
      <c r="P7" s="7"/>
      <c r="Q7" s="6"/>
      <c r="R7" s="7"/>
      <c r="S7" s="6"/>
      <c r="T7" s="7"/>
      <c r="U7" s="7"/>
      <c r="V7" s="7"/>
      <c r="W7" s="7"/>
      <c r="X7" s="7"/>
      <c r="Y7" s="7"/>
      <c r="Z7" s="6"/>
      <c r="AA7" s="7"/>
      <c r="AB7" s="7"/>
      <c r="AC7" s="7"/>
      <c r="AD7" s="6"/>
      <c r="AE7" s="7"/>
      <c r="AF7" s="7"/>
      <c r="AG7" s="7"/>
      <c r="AH7" s="7"/>
      <c r="AI7" s="7"/>
      <c r="AJ7" s="7"/>
      <c r="AK7" s="7"/>
      <c r="AL7" s="7"/>
      <c r="AM7" s="6"/>
      <c r="AN7" s="7"/>
      <c r="AO7" s="7"/>
      <c r="AP7" s="7"/>
      <c r="AQ7" s="6"/>
      <c r="AR7" s="7"/>
      <c r="AS7" s="6"/>
      <c r="AT7" s="7"/>
      <c r="AU7" s="7"/>
      <c r="AV7" s="7"/>
      <c r="AW7" s="7"/>
      <c r="AX7" s="7"/>
      <c r="AY7" s="7"/>
      <c r="AZ7" s="6"/>
      <c r="BA7" s="7"/>
      <c r="BB7" s="7"/>
      <c r="BC7" s="7"/>
      <c r="BD7" s="6"/>
      <c r="BE7" s="7"/>
    </row>
    <row r="8" spans="1:57" ht="13" x14ac:dyDescent="0.3">
      <c r="A8" s="18" t="s">
        <v>13</v>
      </c>
      <c r="B8" s="2" t="str">
        <f>TRIM(A8)</f>
        <v>United States</v>
      </c>
      <c r="C8" s="8"/>
      <c r="D8" s="22" t="s">
        <v>101</v>
      </c>
      <c r="E8" s="25" t="s">
        <v>102</v>
      </c>
      <c r="F8" s="2"/>
      <c r="G8" s="84">
        <v>63.474603966507502</v>
      </c>
      <c r="H8" s="85">
        <v>43.743761921831201</v>
      </c>
      <c r="I8" s="85">
        <v>55.825422612513698</v>
      </c>
      <c r="J8" s="85">
        <v>61.0187957291392</v>
      </c>
      <c r="K8" s="85">
        <v>62.189779303759302</v>
      </c>
      <c r="L8" s="86">
        <v>57.250491112968099</v>
      </c>
      <c r="M8" s="87"/>
      <c r="N8" s="88">
        <v>68.865731063019993</v>
      </c>
      <c r="O8" s="89">
        <v>72.099252933023905</v>
      </c>
      <c r="P8" s="90">
        <v>70.482521249987002</v>
      </c>
      <c r="Q8" s="87"/>
      <c r="R8" s="91">
        <v>61.031123047138202</v>
      </c>
      <c r="S8" s="92"/>
      <c r="T8" s="84">
        <v>-0.73997211365040205</v>
      </c>
      <c r="U8" s="85">
        <v>-1.27073467738463</v>
      </c>
      <c r="V8" s="85">
        <v>-1.8049856702803999</v>
      </c>
      <c r="W8" s="85">
        <v>-1.38884765768584</v>
      </c>
      <c r="X8" s="85">
        <v>-1.6955099348193301</v>
      </c>
      <c r="Y8" s="86">
        <v>-1.37611900178397</v>
      </c>
      <c r="Z8" s="87"/>
      <c r="AA8" s="88">
        <v>-2.14905834278149</v>
      </c>
      <c r="AB8" s="89">
        <v>-2.1551888461564102</v>
      </c>
      <c r="AC8" s="90">
        <v>-2.15339417815207</v>
      </c>
      <c r="AD8" s="87"/>
      <c r="AE8" s="91">
        <v>-1.6364186603230599</v>
      </c>
      <c r="AF8" s="28"/>
      <c r="AG8" s="84">
        <v>54.840121772730299</v>
      </c>
      <c r="AH8" s="85">
        <v>58.529790873503003</v>
      </c>
      <c r="AI8" s="85">
        <v>65.203044751143196</v>
      </c>
      <c r="AJ8" s="85">
        <v>66.292217333607795</v>
      </c>
      <c r="AK8" s="85">
        <v>64.420903572738695</v>
      </c>
      <c r="AL8" s="86">
        <v>61.857261735511202</v>
      </c>
      <c r="AM8" s="87"/>
      <c r="AN8" s="88">
        <v>71.430812096376698</v>
      </c>
      <c r="AO8" s="89">
        <v>74.731039530753904</v>
      </c>
      <c r="AP8" s="90">
        <v>73.0809369379744</v>
      </c>
      <c r="AQ8" s="87"/>
      <c r="AR8" s="91">
        <v>65.064135866530705</v>
      </c>
      <c r="AS8" s="92"/>
      <c r="AT8" s="84">
        <v>-0.98799179046609897</v>
      </c>
      <c r="AU8" s="85">
        <v>-1.41485119272861</v>
      </c>
      <c r="AV8" s="85">
        <v>-1.50738046780001</v>
      </c>
      <c r="AW8" s="85">
        <v>-1.45369056630074</v>
      </c>
      <c r="AX8" s="85">
        <v>-1.03796484947168</v>
      </c>
      <c r="AY8" s="86">
        <v>-1.28898765317048</v>
      </c>
      <c r="AZ8" s="87"/>
      <c r="BA8" s="88">
        <v>-0.78502397007103097</v>
      </c>
      <c r="BB8" s="89">
        <v>-1.1925847480162399</v>
      </c>
      <c r="BC8" s="90">
        <v>-0.99414327860485197</v>
      </c>
      <c r="BD8" s="87"/>
      <c r="BE8" s="91">
        <v>-1.1951210942580399</v>
      </c>
    </row>
    <row r="9" spans="1:57" x14ac:dyDescent="0.25">
      <c r="A9" s="19" t="s">
        <v>103</v>
      </c>
      <c r="B9" s="2" t="str">
        <f>TRIM(A9)</f>
        <v>Virginia</v>
      </c>
      <c r="C9" s="9"/>
      <c r="D9" s="23" t="s">
        <v>101</v>
      </c>
      <c r="E9" s="26" t="s">
        <v>102</v>
      </c>
      <c r="F9" s="2"/>
      <c r="G9" s="93">
        <v>62.893817792095</v>
      </c>
      <c r="H9" s="87">
        <v>40.838173609357298</v>
      </c>
      <c r="I9" s="87">
        <v>55.471103090180002</v>
      </c>
      <c r="J9" s="87">
        <v>61.910774670009097</v>
      </c>
      <c r="K9" s="87">
        <v>62.571064285846198</v>
      </c>
      <c r="L9" s="94">
        <v>56.736986689497499</v>
      </c>
      <c r="M9" s="87"/>
      <c r="N9" s="95">
        <v>68.955301103151697</v>
      </c>
      <c r="O9" s="96">
        <v>72.299865108744498</v>
      </c>
      <c r="P9" s="97">
        <v>70.627583105948105</v>
      </c>
      <c r="Q9" s="87"/>
      <c r="R9" s="98">
        <v>60.7057285227691</v>
      </c>
      <c r="S9" s="92"/>
      <c r="T9" s="93">
        <v>-1.0770306631458499</v>
      </c>
      <c r="U9" s="87">
        <v>-2.9342641567951202</v>
      </c>
      <c r="V9" s="87">
        <v>-2.7198595855527699</v>
      </c>
      <c r="W9" s="87">
        <v>-2.7084224902002001</v>
      </c>
      <c r="X9" s="87">
        <v>-1.6562870907031699</v>
      </c>
      <c r="Y9" s="94">
        <v>-2.1548120479417201</v>
      </c>
      <c r="Z9" s="87"/>
      <c r="AA9" s="95">
        <v>-1.04136069665661</v>
      </c>
      <c r="AB9" s="96">
        <v>0.31277420303542097</v>
      </c>
      <c r="AC9" s="97">
        <v>-0.35443856541376401</v>
      </c>
      <c r="AD9" s="87"/>
      <c r="AE9" s="98">
        <v>-1.56754853031789</v>
      </c>
      <c r="AF9" s="29"/>
      <c r="AG9" s="93">
        <v>55.313399744414802</v>
      </c>
      <c r="AH9" s="87">
        <v>60.042494880598603</v>
      </c>
      <c r="AI9" s="87">
        <v>68.023218217370498</v>
      </c>
      <c r="AJ9" s="87">
        <v>70.811941990064696</v>
      </c>
      <c r="AK9" s="87">
        <v>68.368113728195496</v>
      </c>
      <c r="AL9" s="94">
        <v>64.511573364078998</v>
      </c>
      <c r="AM9" s="87"/>
      <c r="AN9" s="95">
        <v>75.031105252784002</v>
      </c>
      <c r="AO9" s="96">
        <v>77.324116734010005</v>
      </c>
      <c r="AP9" s="97">
        <v>76.177610993396996</v>
      </c>
      <c r="AQ9" s="87"/>
      <c r="AR9" s="98">
        <v>67.844548074173403</v>
      </c>
      <c r="AS9" s="92"/>
      <c r="AT9" s="93">
        <v>0.36486209978172801</v>
      </c>
      <c r="AU9" s="87">
        <v>-1.27011009613637</v>
      </c>
      <c r="AV9" s="87">
        <v>-0.99505614143592702</v>
      </c>
      <c r="AW9" s="87">
        <v>-0.39341384092616699</v>
      </c>
      <c r="AX9" s="87">
        <v>0.78733332521417398</v>
      </c>
      <c r="AY9" s="94">
        <v>-0.30965389662544701</v>
      </c>
      <c r="AZ9" s="87"/>
      <c r="BA9" s="95">
        <v>2.0329513853045098</v>
      </c>
      <c r="BB9" s="96">
        <v>0.87219565838823299</v>
      </c>
      <c r="BC9" s="97">
        <v>1.44002529693337</v>
      </c>
      <c r="BD9" s="87"/>
      <c r="BE9" s="98">
        <v>0.244037657242266</v>
      </c>
    </row>
    <row r="10" spans="1:57" x14ac:dyDescent="0.25">
      <c r="A10" s="20" t="s">
        <v>41</v>
      </c>
      <c r="B10" s="2" t="str">
        <f t="shared" ref="B10:B45" si="0">TRIM(A10)</f>
        <v>Norfolk/Virginia Beach, VA</v>
      </c>
      <c r="C10" s="2"/>
      <c r="D10" s="23" t="s">
        <v>101</v>
      </c>
      <c r="E10" s="26" t="s">
        <v>102</v>
      </c>
      <c r="F10" s="2"/>
      <c r="G10" s="93">
        <v>70.467394919286704</v>
      </c>
      <c r="H10" s="87">
        <v>42.674409680472699</v>
      </c>
      <c r="I10" s="87">
        <v>50.423392770344499</v>
      </c>
      <c r="J10" s="87">
        <v>55.171531632940201</v>
      </c>
      <c r="K10" s="87">
        <v>59.285220906137198</v>
      </c>
      <c r="L10" s="94">
        <v>55.604389981836299</v>
      </c>
      <c r="M10" s="87"/>
      <c r="N10" s="95">
        <v>70.595308142955801</v>
      </c>
      <c r="O10" s="96">
        <v>76.8963135408938</v>
      </c>
      <c r="P10" s="97">
        <v>73.745810841924794</v>
      </c>
      <c r="Q10" s="87"/>
      <c r="R10" s="98">
        <v>60.787653084718698</v>
      </c>
      <c r="S10" s="92"/>
      <c r="T10" s="93">
        <v>-5.6411626844300899</v>
      </c>
      <c r="U10" s="87">
        <v>-4.1321639547904399</v>
      </c>
      <c r="V10" s="87">
        <v>-4.9857528738458701</v>
      </c>
      <c r="W10" s="87">
        <v>-5.1885411106596804</v>
      </c>
      <c r="X10" s="87">
        <v>-4.6863446851571702</v>
      </c>
      <c r="Y10" s="94">
        <v>-4.9998543314662101</v>
      </c>
      <c r="Z10" s="87"/>
      <c r="AA10" s="95">
        <v>-10.6450673849856</v>
      </c>
      <c r="AB10" s="96">
        <v>-8.9119790860057897</v>
      </c>
      <c r="AC10" s="97">
        <v>-9.7498145684446502</v>
      </c>
      <c r="AD10" s="87"/>
      <c r="AE10" s="98">
        <v>-6.7018899791458004</v>
      </c>
      <c r="AF10" s="29"/>
      <c r="AG10" s="93">
        <v>56.891459984658603</v>
      </c>
      <c r="AH10" s="87">
        <v>55.616210687803601</v>
      </c>
      <c r="AI10" s="87">
        <v>59.858731782152901</v>
      </c>
      <c r="AJ10" s="87">
        <v>61.523062754227503</v>
      </c>
      <c r="AK10" s="87">
        <v>62.6077668909411</v>
      </c>
      <c r="AL10" s="94">
        <v>59.298852220880903</v>
      </c>
      <c r="AM10" s="87"/>
      <c r="AN10" s="95">
        <v>75.768118908132706</v>
      </c>
      <c r="AO10" s="96">
        <v>81.094425541712496</v>
      </c>
      <c r="AP10" s="97">
        <v>78.431272224922594</v>
      </c>
      <c r="AQ10" s="87"/>
      <c r="AR10" s="98">
        <v>64.763999620002394</v>
      </c>
      <c r="AS10" s="92"/>
      <c r="AT10" s="93">
        <v>0.17353230941468101</v>
      </c>
      <c r="AU10" s="87">
        <v>-0.40078898294922799</v>
      </c>
      <c r="AV10" s="87">
        <v>-1.7924059203210501</v>
      </c>
      <c r="AW10" s="87">
        <v>-1.70145579148495</v>
      </c>
      <c r="AX10" s="87">
        <v>1.3069061720361199</v>
      </c>
      <c r="AY10" s="94">
        <v>-0.49600205289169902</v>
      </c>
      <c r="AZ10" s="87"/>
      <c r="BA10" s="95">
        <v>-0.16985113006913999</v>
      </c>
      <c r="BB10" s="96">
        <v>-0.27698543820363902</v>
      </c>
      <c r="BC10" s="97">
        <v>-0.22526589512015399</v>
      </c>
      <c r="BD10" s="87"/>
      <c r="BE10" s="98">
        <v>-0.40442815242222901</v>
      </c>
    </row>
    <row r="11" spans="1:57" x14ac:dyDescent="0.25">
      <c r="A11" s="20" t="s">
        <v>104</v>
      </c>
      <c r="B11" s="2" t="s">
        <v>57</v>
      </c>
      <c r="C11" s="2"/>
      <c r="D11" s="23" t="s">
        <v>101</v>
      </c>
      <c r="E11" s="26" t="s">
        <v>102</v>
      </c>
      <c r="F11" s="2"/>
      <c r="G11" s="93">
        <v>70.567207890090003</v>
      </c>
      <c r="H11" s="87">
        <v>40.234290882466901</v>
      </c>
      <c r="I11" s="87">
        <v>56.3245617812997</v>
      </c>
      <c r="J11" s="87">
        <v>61.053447607562703</v>
      </c>
      <c r="K11" s="87">
        <v>58.2238683836513</v>
      </c>
      <c r="L11" s="94">
        <v>57.2806753090141</v>
      </c>
      <c r="M11" s="87"/>
      <c r="N11" s="95">
        <v>65.463628924587596</v>
      </c>
      <c r="O11" s="96">
        <v>69.128730780826004</v>
      </c>
      <c r="P11" s="97">
        <v>67.2961798527068</v>
      </c>
      <c r="Q11" s="87"/>
      <c r="R11" s="98">
        <v>60.142248035783503</v>
      </c>
      <c r="S11" s="92"/>
      <c r="T11" s="93">
        <v>0.29217583164004901</v>
      </c>
      <c r="U11" s="87">
        <v>4.3211047892508896</v>
      </c>
      <c r="V11" s="87">
        <v>4.8248412960883202</v>
      </c>
      <c r="W11" s="87">
        <v>3.8398812740656298</v>
      </c>
      <c r="X11" s="87">
        <v>-2.7335212643027398</v>
      </c>
      <c r="Y11" s="94">
        <v>1.8079284585783799</v>
      </c>
      <c r="Z11" s="87"/>
      <c r="AA11" s="95">
        <v>1.4998152101015301</v>
      </c>
      <c r="AB11" s="96">
        <v>-0.74985625272755996</v>
      </c>
      <c r="AC11" s="97">
        <v>0.32344808609331499</v>
      </c>
      <c r="AD11" s="87"/>
      <c r="AE11" s="98">
        <v>1.3204513885326099</v>
      </c>
      <c r="AF11" s="29"/>
      <c r="AG11" s="93">
        <v>56.225504974374402</v>
      </c>
      <c r="AH11" s="87">
        <v>59.865842628881502</v>
      </c>
      <c r="AI11" s="87">
        <v>68.253370084844306</v>
      </c>
      <c r="AJ11" s="87">
        <v>69.005986476592398</v>
      </c>
      <c r="AK11" s="87">
        <v>65.034023859770002</v>
      </c>
      <c r="AL11" s="94">
        <v>63.676945604892502</v>
      </c>
      <c r="AM11" s="87"/>
      <c r="AN11" s="95">
        <v>74.888022739997396</v>
      </c>
      <c r="AO11" s="96">
        <v>79.293897239329795</v>
      </c>
      <c r="AP11" s="97">
        <v>77.090959989663602</v>
      </c>
      <c r="AQ11" s="87"/>
      <c r="AR11" s="98">
        <v>67.509521143398501</v>
      </c>
      <c r="AS11" s="92"/>
      <c r="AT11" s="93">
        <v>2.0088870776368801</v>
      </c>
      <c r="AU11" s="87">
        <v>5.0588222265654998</v>
      </c>
      <c r="AV11" s="87">
        <v>4.7600643836897998</v>
      </c>
      <c r="AW11" s="87">
        <v>4.4762011594428301</v>
      </c>
      <c r="AX11" s="87">
        <v>4.0970895171995902</v>
      </c>
      <c r="AY11" s="94">
        <v>4.1230523645580996</v>
      </c>
      <c r="AZ11" s="87"/>
      <c r="BA11" s="95">
        <v>3.36462150257573</v>
      </c>
      <c r="BB11" s="96">
        <v>2.4316794172645602</v>
      </c>
      <c r="BC11" s="97">
        <v>2.8808698569315401</v>
      </c>
      <c r="BD11" s="87"/>
      <c r="BE11" s="98">
        <v>3.7120692299744702</v>
      </c>
    </row>
    <row r="12" spans="1:57" x14ac:dyDescent="0.25">
      <c r="A12" s="20" t="s">
        <v>105</v>
      </c>
      <c r="B12" s="2" t="str">
        <f t="shared" si="0"/>
        <v>Virginia Area</v>
      </c>
      <c r="C12" s="2"/>
      <c r="D12" s="23" t="s">
        <v>101</v>
      </c>
      <c r="E12" s="26" t="s">
        <v>102</v>
      </c>
      <c r="F12" s="2"/>
      <c r="G12" s="93">
        <v>52.035663210582698</v>
      </c>
      <c r="H12" s="87">
        <v>35.739184840900897</v>
      </c>
      <c r="I12" s="87">
        <v>51.6468537718984</v>
      </c>
      <c r="J12" s="87">
        <v>56.690203789774699</v>
      </c>
      <c r="K12" s="87">
        <v>58.028691455130399</v>
      </c>
      <c r="L12" s="94">
        <v>50.828119413657397</v>
      </c>
      <c r="M12" s="87"/>
      <c r="N12" s="95">
        <v>62.689935645334202</v>
      </c>
      <c r="O12" s="96">
        <v>64.674204504826506</v>
      </c>
      <c r="P12" s="97">
        <v>63.682070075080397</v>
      </c>
      <c r="Q12" s="87"/>
      <c r="R12" s="98">
        <v>54.500676745492598</v>
      </c>
      <c r="S12" s="92"/>
      <c r="T12" s="93">
        <v>0.101389608081575</v>
      </c>
      <c r="U12" s="87">
        <v>-5.9333569764630996</v>
      </c>
      <c r="V12" s="87">
        <v>-4.3213791704609097</v>
      </c>
      <c r="W12" s="87">
        <v>-4.5406627579621803</v>
      </c>
      <c r="X12" s="87">
        <v>-3.9220277231965599</v>
      </c>
      <c r="Y12" s="94">
        <v>-3.6397945811471901</v>
      </c>
      <c r="Z12" s="87"/>
      <c r="AA12" s="95">
        <v>-6.0662127649149102</v>
      </c>
      <c r="AB12" s="96">
        <v>-0.23147623896230099</v>
      </c>
      <c r="AC12" s="97">
        <v>-3.1912748417667198</v>
      </c>
      <c r="AD12" s="87"/>
      <c r="AE12" s="98">
        <v>-3.4905720557122701</v>
      </c>
      <c r="AF12" s="29"/>
      <c r="AG12" s="93">
        <v>47.148635210779702</v>
      </c>
      <c r="AH12" s="87">
        <v>51.8703701634618</v>
      </c>
      <c r="AI12" s="87">
        <v>59.713299292745297</v>
      </c>
      <c r="AJ12" s="87">
        <v>66.001497189975495</v>
      </c>
      <c r="AK12" s="87">
        <v>65.890706352930593</v>
      </c>
      <c r="AL12" s="94">
        <v>58.124918995499499</v>
      </c>
      <c r="AM12" s="87"/>
      <c r="AN12" s="95">
        <v>72.049227950213407</v>
      </c>
      <c r="AO12" s="96">
        <v>70.198431319970496</v>
      </c>
      <c r="AP12" s="97">
        <v>71.123829635091894</v>
      </c>
      <c r="AQ12" s="87"/>
      <c r="AR12" s="98">
        <v>61.838917176102498</v>
      </c>
      <c r="AS12" s="92"/>
      <c r="AT12" s="93">
        <v>2.5158718337076298</v>
      </c>
      <c r="AU12" s="87">
        <v>-0.94321740466388204</v>
      </c>
      <c r="AV12" s="87">
        <v>-0.36945577138622598</v>
      </c>
      <c r="AW12" s="87">
        <v>1.99621987694206</v>
      </c>
      <c r="AX12" s="87">
        <v>0.68922316659584903</v>
      </c>
      <c r="AY12" s="94">
        <v>0.75737205955820397</v>
      </c>
      <c r="AZ12" s="87"/>
      <c r="BA12" s="95">
        <v>2.7578855239060398</v>
      </c>
      <c r="BB12" s="96">
        <v>1.80436558045201</v>
      </c>
      <c r="BC12" s="97">
        <v>2.2851090714075202</v>
      </c>
      <c r="BD12" s="87"/>
      <c r="BE12" s="98">
        <v>1.25435716900026</v>
      </c>
    </row>
    <row r="13" spans="1:57" x14ac:dyDescent="0.25">
      <c r="A13" s="33" t="s">
        <v>106</v>
      </c>
      <c r="B13" s="2" t="s">
        <v>34</v>
      </c>
      <c r="C13" s="2"/>
      <c r="D13" s="23" t="s">
        <v>101</v>
      </c>
      <c r="E13" s="26" t="s">
        <v>102</v>
      </c>
      <c r="F13" s="2"/>
      <c r="G13" s="93">
        <v>66.232787919133798</v>
      </c>
      <c r="H13" s="87">
        <v>44.8346238744262</v>
      </c>
      <c r="I13" s="87">
        <v>59.926947198766598</v>
      </c>
      <c r="J13" s="87">
        <v>70.379454118636303</v>
      </c>
      <c r="K13" s="87">
        <v>67.586104200974006</v>
      </c>
      <c r="L13" s="94">
        <v>61.7919834623874</v>
      </c>
      <c r="M13" s="87"/>
      <c r="N13" s="95">
        <v>70.476682667040293</v>
      </c>
      <c r="O13" s="96">
        <v>75.591254686240802</v>
      </c>
      <c r="P13" s="97">
        <v>73.033968676640598</v>
      </c>
      <c r="Q13" s="87"/>
      <c r="R13" s="98">
        <v>65.003979237888302</v>
      </c>
      <c r="S13" s="92"/>
      <c r="T13" s="93">
        <v>0.28559596128940801</v>
      </c>
      <c r="U13" s="87">
        <v>-1.21160597680094</v>
      </c>
      <c r="V13" s="87">
        <v>-4.2809928072067498</v>
      </c>
      <c r="W13" s="87">
        <v>-1.61877372759004</v>
      </c>
      <c r="X13" s="87">
        <v>-0.25464536698687801</v>
      </c>
      <c r="Y13" s="94">
        <v>-1.39533928884646</v>
      </c>
      <c r="Z13" s="87"/>
      <c r="AA13" s="95">
        <v>6.3670042240287401</v>
      </c>
      <c r="AB13" s="96">
        <v>8.9900067567792501</v>
      </c>
      <c r="AC13" s="97">
        <v>7.7046197224939599</v>
      </c>
      <c r="AD13" s="87"/>
      <c r="AE13" s="98">
        <v>1.35097809575718</v>
      </c>
      <c r="AF13" s="29"/>
      <c r="AG13" s="93">
        <v>62.048456606285598</v>
      </c>
      <c r="AH13" s="87">
        <v>71.530429907851797</v>
      </c>
      <c r="AI13" s="87">
        <v>80.383702393048495</v>
      </c>
      <c r="AJ13" s="87">
        <v>80.042526540765905</v>
      </c>
      <c r="AK13" s="87">
        <v>73.066378192775304</v>
      </c>
      <c r="AL13" s="94">
        <v>73.414298728145397</v>
      </c>
      <c r="AM13" s="87"/>
      <c r="AN13" s="95">
        <v>74.909559931326797</v>
      </c>
      <c r="AO13" s="96">
        <v>79.318349041729405</v>
      </c>
      <c r="AP13" s="97">
        <v>77.113954486528101</v>
      </c>
      <c r="AQ13" s="87"/>
      <c r="AR13" s="98">
        <v>74.471343230540498</v>
      </c>
      <c r="AS13" s="92"/>
      <c r="AT13" s="93">
        <v>-4.7952860538237498</v>
      </c>
      <c r="AU13" s="87">
        <v>-3.6705152205593299</v>
      </c>
      <c r="AV13" s="87">
        <v>-3.4434211713294198</v>
      </c>
      <c r="AW13" s="87">
        <v>-4.6051999908918901</v>
      </c>
      <c r="AX13" s="87">
        <v>-1.8953804331959201</v>
      </c>
      <c r="AY13" s="94">
        <v>-3.6721308556643599</v>
      </c>
      <c r="AZ13" s="87"/>
      <c r="BA13" s="95">
        <v>-0.167043130335645</v>
      </c>
      <c r="BB13" s="96">
        <v>-1.0008388548346101</v>
      </c>
      <c r="BC13" s="97">
        <v>-0.59888015335438005</v>
      </c>
      <c r="BD13" s="87"/>
      <c r="BE13" s="98">
        <v>-2.7830450628009298</v>
      </c>
    </row>
    <row r="14" spans="1:57" x14ac:dyDescent="0.25">
      <c r="A14" s="20" t="s">
        <v>107</v>
      </c>
      <c r="B14" s="2" t="str">
        <f t="shared" si="0"/>
        <v>Arlington, VA</v>
      </c>
      <c r="C14" s="2"/>
      <c r="D14" s="23" t="s">
        <v>101</v>
      </c>
      <c r="E14" s="26" t="s">
        <v>102</v>
      </c>
      <c r="F14" s="2"/>
      <c r="G14" s="93">
        <v>68.981187909532807</v>
      </c>
      <c r="H14" s="87">
        <v>41.851616994292897</v>
      </c>
      <c r="I14" s="87">
        <v>59.416613823715899</v>
      </c>
      <c r="J14" s="87">
        <v>71.549355316000799</v>
      </c>
      <c r="K14" s="87">
        <v>70.3445360388924</v>
      </c>
      <c r="L14" s="94">
        <v>62.428662016487003</v>
      </c>
      <c r="M14" s="87"/>
      <c r="N14" s="95">
        <v>75.660536884379596</v>
      </c>
      <c r="O14" s="96">
        <v>71.084337349397501</v>
      </c>
      <c r="P14" s="97">
        <v>73.372437116888605</v>
      </c>
      <c r="Q14" s="87"/>
      <c r="R14" s="98">
        <v>65.555454902316001</v>
      </c>
      <c r="S14" s="92"/>
      <c r="T14" s="93">
        <v>2.1748258702802601</v>
      </c>
      <c r="U14" s="87">
        <v>-5.1806947218380097</v>
      </c>
      <c r="V14" s="87">
        <v>-12.3939458381303</v>
      </c>
      <c r="W14" s="87">
        <v>-12.878455263628</v>
      </c>
      <c r="X14" s="87">
        <v>-3.8591601950821599</v>
      </c>
      <c r="Y14" s="94">
        <v>-6.7582639816641903</v>
      </c>
      <c r="Z14" s="87"/>
      <c r="AA14" s="95">
        <v>14.5011092315537</v>
      </c>
      <c r="AB14" s="96">
        <v>17.044558864173698</v>
      </c>
      <c r="AC14" s="97">
        <v>15.7192245544678</v>
      </c>
      <c r="AD14" s="87"/>
      <c r="AE14" s="98">
        <v>-0.58294752556405705</v>
      </c>
      <c r="AF14" s="29"/>
      <c r="AG14" s="93">
        <v>64.933417882054499</v>
      </c>
      <c r="AH14" s="87">
        <v>76.490171211160401</v>
      </c>
      <c r="AI14" s="87">
        <v>86.221200591840997</v>
      </c>
      <c r="AJ14" s="87">
        <v>87.219932361022998</v>
      </c>
      <c r="AK14" s="87">
        <v>79.483724371168805</v>
      </c>
      <c r="AL14" s="94">
        <v>78.869689283449503</v>
      </c>
      <c r="AM14" s="87"/>
      <c r="AN14" s="95">
        <v>80.083491862185497</v>
      </c>
      <c r="AO14" s="96">
        <v>79.8906150919467</v>
      </c>
      <c r="AP14" s="97">
        <v>79.987053477066098</v>
      </c>
      <c r="AQ14" s="87"/>
      <c r="AR14" s="98">
        <v>79.188936195911396</v>
      </c>
      <c r="AS14" s="92"/>
      <c r="AT14" s="93">
        <v>-8.85712764871319</v>
      </c>
      <c r="AU14" s="87">
        <v>-6.6541029519039601</v>
      </c>
      <c r="AV14" s="87">
        <v>-3.2613403884745198</v>
      </c>
      <c r="AW14" s="87">
        <v>-3.2802741305967098</v>
      </c>
      <c r="AX14" s="87">
        <v>-1.5785203301224799</v>
      </c>
      <c r="AY14" s="94">
        <v>-4.5740573922901602</v>
      </c>
      <c r="AZ14" s="87"/>
      <c r="BA14" s="95">
        <v>2.97701438404648</v>
      </c>
      <c r="BB14" s="96">
        <v>1.25102968851503</v>
      </c>
      <c r="BC14" s="97">
        <v>2.1077690864237502</v>
      </c>
      <c r="BD14" s="87"/>
      <c r="BE14" s="98">
        <v>-2.73722207732524</v>
      </c>
    </row>
    <row r="15" spans="1:57" x14ac:dyDescent="0.25">
      <c r="A15" s="20" t="s">
        <v>38</v>
      </c>
      <c r="B15" s="2" t="str">
        <f t="shared" si="0"/>
        <v>Suburban Virginia Area</v>
      </c>
      <c r="C15" s="2"/>
      <c r="D15" s="23" t="s">
        <v>101</v>
      </c>
      <c r="E15" s="26" t="s">
        <v>102</v>
      </c>
      <c r="F15" s="2"/>
      <c r="G15" s="93">
        <v>61.080196399345297</v>
      </c>
      <c r="H15" s="87">
        <v>40.441898527004902</v>
      </c>
      <c r="I15" s="87">
        <v>60.932896890343599</v>
      </c>
      <c r="J15" s="87">
        <v>70.621931260229104</v>
      </c>
      <c r="K15" s="87">
        <v>68.674304418985201</v>
      </c>
      <c r="L15" s="94">
        <v>60.350245499181597</v>
      </c>
      <c r="M15" s="87"/>
      <c r="N15" s="95">
        <v>73.6824877250409</v>
      </c>
      <c r="O15" s="96">
        <v>76.873977086742997</v>
      </c>
      <c r="P15" s="97">
        <v>75.278232405891899</v>
      </c>
      <c r="Q15" s="87"/>
      <c r="R15" s="98">
        <v>64.615384615384599</v>
      </c>
      <c r="S15" s="92"/>
      <c r="T15" s="93">
        <v>1.7781606850278</v>
      </c>
      <c r="U15" s="87">
        <v>-5.2848879945202496</v>
      </c>
      <c r="V15" s="87">
        <v>-2.4755046372067602</v>
      </c>
      <c r="W15" s="87">
        <v>2.3307605148219501</v>
      </c>
      <c r="X15" s="87">
        <v>2.6175473890719601</v>
      </c>
      <c r="Y15" s="94">
        <v>0.20726958122868999</v>
      </c>
      <c r="Z15" s="87"/>
      <c r="AA15" s="95">
        <v>10.101095887893701</v>
      </c>
      <c r="AB15" s="96">
        <v>4.9559517674042999</v>
      </c>
      <c r="AC15" s="97">
        <v>7.4125017571077203</v>
      </c>
      <c r="AD15" s="87"/>
      <c r="AE15" s="98">
        <v>2.4958429192956801</v>
      </c>
      <c r="AF15" s="29"/>
      <c r="AG15" s="93">
        <v>56.243862520458201</v>
      </c>
      <c r="AH15" s="87">
        <v>65.761047463175103</v>
      </c>
      <c r="AI15" s="87">
        <v>76.620294599017996</v>
      </c>
      <c r="AJ15" s="87">
        <v>79.320785597381303</v>
      </c>
      <c r="AK15" s="87">
        <v>73.363338788870706</v>
      </c>
      <c r="AL15" s="94">
        <v>70.261865793780601</v>
      </c>
      <c r="AM15" s="87"/>
      <c r="AN15" s="95">
        <v>75.388707037643201</v>
      </c>
      <c r="AO15" s="96">
        <v>78.739770867430394</v>
      </c>
      <c r="AP15" s="97">
        <v>77.064238952536797</v>
      </c>
      <c r="AQ15" s="87"/>
      <c r="AR15" s="98">
        <v>72.205400981996704</v>
      </c>
      <c r="AS15" s="92"/>
      <c r="AT15" s="93">
        <v>0.82721122994011598</v>
      </c>
      <c r="AU15" s="87">
        <v>-2.6916109566600701</v>
      </c>
      <c r="AV15" s="87">
        <v>-4.1198950308777702</v>
      </c>
      <c r="AW15" s="87">
        <v>-2.0815951147514999</v>
      </c>
      <c r="AX15" s="87">
        <v>2.8169999577557201</v>
      </c>
      <c r="AY15" s="94">
        <v>-1.21643799615897</v>
      </c>
      <c r="AZ15" s="87"/>
      <c r="BA15" s="95">
        <v>5.8857847971211203</v>
      </c>
      <c r="BB15" s="96">
        <v>-1.8388479864767699</v>
      </c>
      <c r="BC15" s="97">
        <v>1.79346693293714</v>
      </c>
      <c r="BD15" s="87"/>
      <c r="BE15" s="98">
        <v>-0.31763111697283503</v>
      </c>
    </row>
    <row r="16" spans="1:57" x14ac:dyDescent="0.25">
      <c r="A16" s="20" t="s">
        <v>108</v>
      </c>
      <c r="B16" s="2" t="str">
        <f t="shared" si="0"/>
        <v>Alexandria, VA</v>
      </c>
      <c r="C16" s="2"/>
      <c r="D16" s="23" t="s">
        <v>101</v>
      </c>
      <c r="E16" s="26" t="s">
        <v>102</v>
      </c>
      <c r="F16" s="2"/>
      <c r="G16" s="93">
        <v>63.837209302325498</v>
      </c>
      <c r="H16" s="87">
        <v>41.9418604651162</v>
      </c>
      <c r="I16" s="87">
        <v>57.395348837209298</v>
      </c>
      <c r="J16" s="87">
        <v>66.616279069767401</v>
      </c>
      <c r="K16" s="87">
        <v>68.697674418604606</v>
      </c>
      <c r="L16" s="94">
        <v>59.697674418604599</v>
      </c>
      <c r="M16" s="87"/>
      <c r="N16" s="95">
        <v>68.174418604651095</v>
      </c>
      <c r="O16" s="96">
        <v>72.116279069767401</v>
      </c>
      <c r="P16" s="97">
        <v>70.145348837209298</v>
      </c>
      <c r="Q16" s="87"/>
      <c r="R16" s="98">
        <v>62.682724252491603</v>
      </c>
      <c r="S16" s="92"/>
      <c r="T16" s="93">
        <v>3.7415518067159801</v>
      </c>
      <c r="U16" s="87">
        <v>0.740849741747725</v>
      </c>
      <c r="V16" s="87">
        <v>-2.6039102368184599</v>
      </c>
      <c r="W16" s="87">
        <v>0.17715373787861899</v>
      </c>
      <c r="X16" s="87">
        <v>3.54467304480877</v>
      </c>
      <c r="Y16" s="94">
        <v>1.20222426802244</v>
      </c>
      <c r="Z16" s="87"/>
      <c r="AA16" s="95">
        <v>8.6964256966954494</v>
      </c>
      <c r="AB16" s="96">
        <v>8.3245565902231906</v>
      </c>
      <c r="AC16" s="97">
        <v>8.4793494484882306</v>
      </c>
      <c r="AD16" s="87"/>
      <c r="AE16" s="98">
        <v>3.40470375942165</v>
      </c>
      <c r="AF16" s="29"/>
      <c r="AG16" s="93">
        <v>61.802325581395301</v>
      </c>
      <c r="AH16" s="87">
        <v>70.656976744185997</v>
      </c>
      <c r="AI16" s="87">
        <v>82.098837209302303</v>
      </c>
      <c r="AJ16" s="87">
        <v>80.645348837209298</v>
      </c>
      <c r="AK16" s="87">
        <v>73.543604651162696</v>
      </c>
      <c r="AL16" s="94">
        <v>73.749418604651098</v>
      </c>
      <c r="AM16" s="87"/>
      <c r="AN16" s="95">
        <v>73.020348837209298</v>
      </c>
      <c r="AO16" s="96">
        <v>78.026162790697597</v>
      </c>
      <c r="AP16" s="97">
        <v>75.523255813953398</v>
      </c>
      <c r="AQ16" s="87"/>
      <c r="AR16" s="98">
        <v>74.256229235880298</v>
      </c>
      <c r="AS16" s="92"/>
      <c r="AT16" s="93">
        <v>-0.78564215792574799</v>
      </c>
      <c r="AU16" s="87">
        <v>-4.0531002965456704</v>
      </c>
      <c r="AV16" s="87">
        <v>-1.69710341807939</v>
      </c>
      <c r="AW16" s="87">
        <v>-3.1346493600144201</v>
      </c>
      <c r="AX16" s="87">
        <v>-2.5441457258265698</v>
      </c>
      <c r="AY16" s="94">
        <v>-2.49126594541351</v>
      </c>
      <c r="AZ16" s="87"/>
      <c r="BA16" s="95">
        <v>-0.135701056658347</v>
      </c>
      <c r="BB16" s="96">
        <v>-0.19183721364839401</v>
      </c>
      <c r="BC16" s="97">
        <v>-0.17134962920296601</v>
      </c>
      <c r="BD16" s="87"/>
      <c r="BE16" s="98">
        <v>-1.82832248449572</v>
      </c>
    </row>
    <row r="17" spans="1:57" x14ac:dyDescent="0.25">
      <c r="A17" s="20" t="s">
        <v>37</v>
      </c>
      <c r="B17" s="2" t="str">
        <f t="shared" si="0"/>
        <v>Fairfax/Tysons Corner, VA</v>
      </c>
      <c r="C17" s="2"/>
      <c r="D17" s="23" t="s">
        <v>101</v>
      </c>
      <c r="E17" s="26" t="s">
        <v>102</v>
      </c>
      <c r="F17" s="2"/>
      <c r="G17" s="93">
        <v>65.492144177449106</v>
      </c>
      <c r="H17" s="87">
        <v>46.869223659889002</v>
      </c>
      <c r="I17" s="87">
        <v>69.131238447319703</v>
      </c>
      <c r="J17" s="87">
        <v>76.166820702402902</v>
      </c>
      <c r="K17" s="87">
        <v>68.495841035120094</v>
      </c>
      <c r="L17" s="94">
        <v>65.231053604436198</v>
      </c>
      <c r="M17" s="87"/>
      <c r="N17" s="95">
        <v>68.773105360443594</v>
      </c>
      <c r="O17" s="96">
        <v>77.264325323475006</v>
      </c>
      <c r="P17" s="97">
        <v>73.018715341959293</v>
      </c>
      <c r="Q17" s="87"/>
      <c r="R17" s="98">
        <v>67.456099815157103</v>
      </c>
      <c r="S17" s="92"/>
      <c r="T17" s="93">
        <v>4.3367474416271001</v>
      </c>
      <c r="U17" s="87">
        <v>3.5738828908306699</v>
      </c>
      <c r="V17" s="87">
        <v>6.6021969431709904</v>
      </c>
      <c r="W17" s="87">
        <v>2.1667455497744101</v>
      </c>
      <c r="X17" s="87">
        <v>9.4607569208064994</v>
      </c>
      <c r="Y17" s="94">
        <v>5.2117646144982004</v>
      </c>
      <c r="Z17" s="87"/>
      <c r="AA17" s="95">
        <v>9.2653313379161393</v>
      </c>
      <c r="AB17" s="96">
        <v>9.4484129157206809</v>
      </c>
      <c r="AC17" s="97">
        <v>9.3624764398485496</v>
      </c>
      <c r="AD17" s="87"/>
      <c r="AE17" s="98">
        <v>6.4615167669920899</v>
      </c>
      <c r="AF17" s="29"/>
      <c r="AG17" s="93">
        <v>61.6624306839186</v>
      </c>
      <c r="AH17" s="87">
        <v>72.484403881700501</v>
      </c>
      <c r="AI17" s="87">
        <v>85.354089648798507</v>
      </c>
      <c r="AJ17" s="87">
        <v>86.292744916820695</v>
      </c>
      <c r="AK17" s="87">
        <v>75.372573937153405</v>
      </c>
      <c r="AL17" s="94">
        <v>76.233248613678299</v>
      </c>
      <c r="AM17" s="87"/>
      <c r="AN17" s="95">
        <v>74.517675600739295</v>
      </c>
      <c r="AO17" s="96">
        <v>79.3524722735674</v>
      </c>
      <c r="AP17" s="97">
        <v>76.935073937153405</v>
      </c>
      <c r="AQ17" s="87"/>
      <c r="AR17" s="98">
        <v>76.433770134671207</v>
      </c>
      <c r="AS17" s="92"/>
      <c r="AT17" s="93">
        <v>2.48963550141923</v>
      </c>
      <c r="AU17" s="87">
        <v>-1.32062564269422</v>
      </c>
      <c r="AV17" s="87">
        <v>-1.5248993386109599</v>
      </c>
      <c r="AW17" s="87">
        <v>-1.28786787358196</v>
      </c>
      <c r="AX17" s="87">
        <v>1.05878033079703</v>
      </c>
      <c r="AY17" s="94">
        <v>-0.29559948612686598</v>
      </c>
      <c r="AZ17" s="87"/>
      <c r="BA17" s="95">
        <v>-1.2823405090912801</v>
      </c>
      <c r="BB17" s="96">
        <v>-1.9771814302766</v>
      </c>
      <c r="BC17" s="97">
        <v>-1.6418539213955701</v>
      </c>
      <c r="BD17" s="87"/>
      <c r="BE17" s="98">
        <v>-0.68652019435941103</v>
      </c>
    </row>
    <row r="18" spans="1:57" x14ac:dyDescent="0.25">
      <c r="A18" s="20" t="s">
        <v>39</v>
      </c>
      <c r="B18" s="2" t="str">
        <f t="shared" si="0"/>
        <v>I-95 Fredericksburg, VA</v>
      </c>
      <c r="C18" s="2"/>
      <c r="D18" s="23" t="s">
        <v>101</v>
      </c>
      <c r="E18" s="26" t="s">
        <v>102</v>
      </c>
      <c r="F18" s="2"/>
      <c r="G18" s="93">
        <v>56.053067993366497</v>
      </c>
      <c r="H18" s="87">
        <v>42.564953012714199</v>
      </c>
      <c r="I18" s="87">
        <v>54.118297401879403</v>
      </c>
      <c r="J18" s="87">
        <v>63.062465450525103</v>
      </c>
      <c r="K18" s="87">
        <v>70.956329463792102</v>
      </c>
      <c r="L18" s="94">
        <v>57.351022664455499</v>
      </c>
      <c r="M18" s="87"/>
      <c r="N18" s="95">
        <v>79.159756771697005</v>
      </c>
      <c r="O18" s="96">
        <v>82.266445550027598</v>
      </c>
      <c r="P18" s="97">
        <v>80.713101160862294</v>
      </c>
      <c r="Q18" s="87"/>
      <c r="R18" s="98">
        <v>64.025902234857398</v>
      </c>
      <c r="S18" s="92"/>
      <c r="T18" s="93">
        <v>1.2357497917215401</v>
      </c>
      <c r="U18" s="87">
        <v>2.6329082556565799</v>
      </c>
      <c r="V18" s="87">
        <v>-4.2171201225119503</v>
      </c>
      <c r="W18" s="87">
        <v>-1.77145951450593</v>
      </c>
      <c r="X18" s="87">
        <v>1.82906798882844</v>
      </c>
      <c r="Y18" s="94">
        <v>-0.163389241640159</v>
      </c>
      <c r="Z18" s="87"/>
      <c r="AA18" s="95">
        <v>5.6512675475282501</v>
      </c>
      <c r="AB18" s="96">
        <v>4.7748225360839802</v>
      </c>
      <c r="AC18" s="97">
        <v>5.1929951623893702</v>
      </c>
      <c r="AD18" s="87"/>
      <c r="AE18" s="98">
        <v>1.6765009862150699</v>
      </c>
      <c r="AF18" s="29"/>
      <c r="AG18" s="93">
        <v>55.577667219458199</v>
      </c>
      <c r="AH18" s="87">
        <v>59.198452183526797</v>
      </c>
      <c r="AI18" s="87">
        <v>67.001105583195098</v>
      </c>
      <c r="AJ18" s="87">
        <v>71.138750690989397</v>
      </c>
      <c r="AK18" s="87">
        <v>70.768380320619102</v>
      </c>
      <c r="AL18" s="94">
        <v>64.736871199557697</v>
      </c>
      <c r="AM18" s="87"/>
      <c r="AN18" s="95">
        <v>78.352681039248196</v>
      </c>
      <c r="AO18" s="96">
        <v>81.918186843559894</v>
      </c>
      <c r="AP18" s="97">
        <v>80.135433941404003</v>
      </c>
      <c r="AQ18" s="87"/>
      <c r="AR18" s="98">
        <v>69.136460554370998</v>
      </c>
      <c r="AS18" s="92"/>
      <c r="AT18" s="93">
        <v>-0.10662833062561899</v>
      </c>
      <c r="AU18" s="87">
        <v>-2.45290151269606</v>
      </c>
      <c r="AV18" s="87">
        <v>-4.95646389441014</v>
      </c>
      <c r="AW18" s="87">
        <v>-4.78901713883198</v>
      </c>
      <c r="AX18" s="87">
        <v>-3.3932599714784</v>
      </c>
      <c r="AY18" s="94">
        <v>-3.3172696677038598</v>
      </c>
      <c r="AZ18" s="87"/>
      <c r="BA18" s="95">
        <v>0.96864725490772796</v>
      </c>
      <c r="BB18" s="96">
        <v>1.2901408778177701</v>
      </c>
      <c r="BC18" s="97">
        <v>1.13063167795375</v>
      </c>
      <c r="BD18" s="87"/>
      <c r="BE18" s="98">
        <v>-1.8917164177817001</v>
      </c>
    </row>
    <row r="19" spans="1:57" x14ac:dyDescent="0.25">
      <c r="A19" s="20" t="s">
        <v>109</v>
      </c>
      <c r="B19" s="2" t="str">
        <f t="shared" si="0"/>
        <v>Dulles Airport Area, VA</v>
      </c>
      <c r="C19" s="2"/>
      <c r="D19" s="23" t="s">
        <v>101</v>
      </c>
      <c r="E19" s="26" t="s">
        <v>102</v>
      </c>
      <c r="F19" s="2"/>
      <c r="G19" s="93">
        <v>63.897881787068698</v>
      </c>
      <c r="H19" s="87">
        <v>48.515400980482802</v>
      </c>
      <c r="I19" s="87">
        <v>70.835260382943204</v>
      </c>
      <c r="J19" s="87">
        <v>81.935066136342598</v>
      </c>
      <c r="K19" s="87">
        <v>76.061418925168795</v>
      </c>
      <c r="L19" s="94">
        <v>68.249005642401201</v>
      </c>
      <c r="M19" s="87"/>
      <c r="N19" s="95">
        <v>81.565072611229297</v>
      </c>
      <c r="O19" s="96">
        <v>80.9545832947923</v>
      </c>
      <c r="P19" s="97">
        <v>81.259827953010799</v>
      </c>
      <c r="Q19" s="87"/>
      <c r="R19" s="98">
        <v>71.966383445432498</v>
      </c>
      <c r="S19" s="92"/>
      <c r="T19" s="93">
        <v>-4.7090861791938696</v>
      </c>
      <c r="U19" s="87">
        <v>-10.272042607675401</v>
      </c>
      <c r="V19" s="87">
        <v>-0.36753636331043898</v>
      </c>
      <c r="W19" s="87">
        <v>1.1546395607593201</v>
      </c>
      <c r="X19" s="87">
        <v>2.1191388575050398</v>
      </c>
      <c r="Y19" s="94">
        <v>-1.8577250740425499</v>
      </c>
      <c r="Z19" s="87"/>
      <c r="AA19" s="95">
        <v>13.6327468570872</v>
      </c>
      <c r="AB19" s="96">
        <v>10.1333355392567</v>
      </c>
      <c r="AC19" s="97">
        <v>11.8622494490258</v>
      </c>
      <c r="AD19" s="87"/>
      <c r="AE19" s="98">
        <v>2.1855900400656201</v>
      </c>
      <c r="AF19" s="29"/>
      <c r="AG19" s="93">
        <v>62.482656553510303</v>
      </c>
      <c r="AH19" s="87">
        <v>76.193229118490393</v>
      </c>
      <c r="AI19" s="87">
        <v>88.463139395060495</v>
      </c>
      <c r="AJ19" s="87">
        <v>90.555915271482704</v>
      </c>
      <c r="AK19" s="87">
        <v>82.774488946443398</v>
      </c>
      <c r="AL19" s="94">
        <v>80.093885856997503</v>
      </c>
      <c r="AM19" s="87"/>
      <c r="AN19" s="95">
        <v>80.064286374988399</v>
      </c>
      <c r="AO19" s="96">
        <v>80.829710480066495</v>
      </c>
      <c r="AP19" s="97">
        <v>80.446998427527504</v>
      </c>
      <c r="AQ19" s="87"/>
      <c r="AR19" s="98">
        <v>80.194775162863195</v>
      </c>
      <c r="AS19" s="92"/>
      <c r="AT19" s="93">
        <v>-2.3436374518746099</v>
      </c>
      <c r="AU19" s="87">
        <v>-5.0219910881960397</v>
      </c>
      <c r="AV19" s="87">
        <v>-2.0349371812880102</v>
      </c>
      <c r="AW19" s="87">
        <v>-2.03289457725166</v>
      </c>
      <c r="AX19" s="87">
        <v>0.19619502507827699</v>
      </c>
      <c r="AY19" s="94">
        <v>-2.2177481523488498</v>
      </c>
      <c r="AZ19" s="87"/>
      <c r="BA19" s="95">
        <v>4.5992758887292</v>
      </c>
      <c r="BB19" s="96">
        <v>0.54950827551620496</v>
      </c>
      <c r="BC19" s="97">
        <v>2.5247912260515402</v>
      </c>
      <c r="BD19" s="87"/>
      <c r="BE19" s="98">
        <v>-0.90393321413578498</v>
      </c>
    </row>
    <row r="20" spans="1:57" x14ac:dyDescent="0.25">
      <c r="A20" s="20" t="s">
        <v>46</v>
      </c>
      <c r="B20" s="2" t="str">
        <f t="shared" si="0"/>
        <v>Williamsburg, VA</v>
      </c>
      <c r="C20" s="2"/>
      <c r="D20" s="23" t="s">
        <v>101</v>
      </c>
      <c r="E20" s="26" t="s">
        <v>102</v>
      </c>
      <c r="F20" s="2"/>
      <c r="G20" s="93">
        <v>60.319729659474902</v>
      </c>
      <c r="H20" s="87">
        <v>28.073823758772999</v>
      </c>
      <c r="I20" s="87">
        <v>35.963088120613399</v>
      </c>
      <c r="J20" s="87">
        <v>42.786586950870799</v>
      </c>
      <c r="K20" s="87">
        <v>48.531323108915998</v>
      </c>
      <c r="L20" s="94">
        <v>43.134910319729599</v>
      </c>
      <c r="M20" s="87"/>
      <c r="N20" s="95">
        <v>57.655315830517203</v>
      </c>
      <c r="O20" s="96">
        <v>65.466597348583306</v>
      </c>
      <c r="P20" s="97">
        <v>61.560956589550202</v>
      </c>
      <c r="Q20" s="87"/>
      <c r="R20" s="98">
        <v>48.399494968249797</v>
      </c>
      <c r="S20" s="92"/>
      <c r="T20" s="93">
        <v>-11.749763577482099</v>
      </c>
      <c r="U20" s="87">
        <v>-24.7952266770595</v>
      </c>
      <c r="V20" s="87">
        <v>-16.8156242078453</v>
      </c>
      <c r="W20" s="87">
        <v>-8.5367867082672095</v>
      </c>
      <c r="X20" s="87">
        <v>-6.1555787010583298</v>
      </c>
      <c r="Y20" s="94">
        <v>-12.8264959150527</v>
      </c>
      <c r="Z20" s="87"/>
      <c r="AA20" s="95">
        <v>-20.8469698211766</v>
      </c>
      <c r="AB20" s="96">
        <v>-17.437305423708001</v>
      </c>
      <c r="AC20" s="97">
        <v>-19.069825631220102</v>
      </c>
      <c r="AD20" s="87"/>
      <c r="AE20" s="98">
        <v>-15.2037677018181</v>
      </c>
      <c r="AF20" s="29"/>
      <c r="AG20" s="93">
        <v>45.145819831497001</v>
      </c>
      <c r="AH20" s="87">
        <v>42.423849643551499</v>
      </c>
      <c r="AI20" s="87">
        <v>45.0777705767984</v>
      </c>
      <c r="AJ20" s="87">
        <v>48.771770210553598</v>
      </c>
      <c r="AK20" s="87">
        <v>53.324018715882502</v>
      </c>
      <c r="AL20" s="94">
        <v>46.944177717800301</v>
      </c>
      <c r="AM20" s="87"/>
      <c r="AN20" s="95">
        <v>65.1481674031713</v>
      </c>
      <c r="AO20" s="96">
        <v>69.778398752274398</v>
      </c>
      <c r="AP20" s="97">
        <v>67.463283077722906</v>
      </c>
      <c r="AQ20" s="87"/>
      <c r="AR20" s="98">
        <v>52.799929526529503</v>
      </c>
      <c r="AS20" s="92"/>
      <c r="AT20" s="93">
        <v>-5.3733707784258602</v>
      </c>
      <c r="AU20" s="87">
        <v>-1.80467733795845</v>
      </c>
      <c r="AV20" s="87">
        <v>-2.0912104600596599</v>
      </c>
      <c r="AW20" s="87">
        <v>0.61873338516981002</v>
      </c>
      <c r="AX20" s="87">
        <v>0.28196996660734602</v>
      </c>
      <c r="AY20" s="94">
        <v>-1.62556427560631</v>
      </c>
      <c r="AZ20" s="87"/>
      <c r="BA20" s="95">
        <v>-9.6142009424381403</v>
      </c>
      <c r="BB20" s="96">
        <v>-7.7270503734526699</v>
      </c>
      <c r="BC20" s="97">
        <v>-8.6479858716701603</v>
      </c>
      <c r="BD20" s="87"/>
      <c r="BE20" s="98">
        <v>-4.3229657500004004</v>
      </c>
    </row>
    <row r="21" spans="1:57" x14ac:dyDescent="0.25">
      <c r="A21" s="20" t="s">
        <v>110</v>
      </c>
      <c r="B21" s="2" t="str">
        <f t="shared" si="0"/>
        <v>Virginia Beach, VA</v>
      </c>
      <c r="C21" s="2"/>
      <c r="D21" s="23" t="s">
        <v>101</v>
      </c>
      <c r="E21" s="26" t="s">
        <v>102</v>
      </c>
      <c r="F21" s="2"/>
      <c r="G21" s="93">
        <v>79.697946983402801</v>
      </c>
      <c r="H21" s="87">
        <v>42.507669314874498</v>
      </c>
      <c r="I21" s="87">
        <v>48.643121214504802</v>
      </c>
      <c r="J21" s="87">
        <v>53.7088020136867</v>
      </c>
      <c r="K21" s="87">
        <v>59.332966255014497</v>
      </c>
      <c r="L21" s="94">
        <v>56.7781011562967</v>
      </c>
      <c r="M21" s="87"/>
      <c r="N21" s="95">
        <v>73.649020687485205</v>
      </c>
      <c r="O21" s="96">
        <v>83.174703059859894</v>
      </c>
      <c r="P21" s="97">
        <v>78.411861873672606</v>
      </c>
      <c r="Q21" s="87"/>
      <c r="R21" s="98">
        <v>62.959175646975503</v>
      </c>
      <c r="S21" s="92"/>
      <c r="T21" s="93">
        <v>-8.8183229331818804</v>
      </c>
      <c r="U21" s="87">
        <v>-9.9287766641339097</v>
      </c>
      <c r="V21" s="87">
        <v>-7.3741763699848004</v>
      </c>
      <c r="W21" s="87">
        <v>-7.4287314886048996</v>
      </c>
      <c r="X21" s="87">
        <v>-4.6835904567081199</v>
      </c>
      <c r="Y21" s="94">
        <v>-7.6424657014125499</v>
      </c>
      <c r="Z21" s="87"/>
      <c r="AA21" s="95">
        <v>-6.5427431020737803</v>
      </c>
      <c r="AB21" s="96">
        <v>-7.0396078621018301</v>
      </c>
      <c r="AC21" s="97">
        <v>-6.8069252012972896</v>
      </c>
      <c r="AD21" s="87"/>
      <c r="AE21" s="98">
        <v>-7.3468696349546798</v>
      </c>
      <c r="AF21" s="29"/>
      <c r="AG21" s="93">
        <v>60.4479666483127</v>
      </c>
      <c r="AH21" s="87">
        <v>56.613309211043799</v>
      </c>
      <c r="AI21" s="87">
        <v>60.626917328718598</v>
      </c>
      <c r="AJ21" s="87">
        <v>61.254227955635898</v>
      </c>
      <c r="AK21" s="87">
        <v>62.8844489892236</v>
      </c>
      <c r="AL21" s="94">
        <v>60.365374026586899</v>
      </c>
      <c r="AM21" s="87"/>
      <c r="AN21" s="95">
        <v>78.559348698182902</v>
      </c>
      <c r="AO21" s="96">
        <v>86.958231731298596</v>
      </c>
      <c r="AP21" s="97">
        <v>82.758790214740799</v>
      </c>
      <c r="AQ21" s="87"/>
      <c r="AR21" s="98">
        <v>66.763492937487996</v>
      </c>
      <c r="AS21" s="92"/>
      <c r="AT21" s="93">
        <v>1.7835173268740301</v>
      </c>
      <c r="AU21" s="87">
        <v>1.4862830799390201</v>
      </c>
      <c r="AV21" s="87">
        <v>5.1816473199186502E-2</v>
      </c>
      <c r="AW21" s="87">
        <v>-3.4924407511377402</v>
      </c>
      <c r="AX21" s="87">
        <v>1.8838608002706101</v>
      </c>
      <c r="AY21" s="94">
        <v>0.287673480292577</v>
      </c>
      <c r="AZ21" s="87"/>
      <c r="BA21" s="95">
        <v>1.5703926451236001</v>
      </c>
      <c r="BB21" s="96">
        <v>2.2919758279998201</v>
      </c>
      <c r="BC21" s="97">
        <v>1.9482179533208901</v>
      </c>
      <c r="BD21" s="87"/>
      <c r="BE21" s="98">
        <v>0.869559652218582</v>
      </c>
    </row>
    <row r="22" spans="1:57" x14ac:dyDescent="0.25">
      <c r="A22" s="33" t="s">
        <v>111</v>
      </c>
      <c r="B22" s="2" t="str">
        <f t="shared" si="0"/>
        <v>Norfolk/Portsmouth, VA</v>
      </c>
      <c r="C22" s="2"/>
      <c r="D22" s="23" t="s">
        <v>101</v>
      </c>
      <c r="E22" s="26" t="s">
        <v>102</v>
      </c>
      <c r="F22" s="2"/>
      <c r="G22" s="93">
        <v>69.392769392769296</v>
      </c>
      <c r="H22" s="87">
        <v>45.963495963495902</v>
      </c>
      <c r="I22" s="87">
        <v>54.914004914004899</v>
      </c>
      <c r="J22" s="87">
        <v>59.582309582309499</v>
      </c>
      <c r="K22" s="87">
        <v>63.987363987363899</v>
      </c>
      <c r="L22" s="94">
        <v>58.767988767988697</v>
      </c>
      <c r="M22" s="87"/>
      <c r="N22" s="95">
        <v>77.378027378027298</v>
      </c>
      <c r="O22" s="96">
        <v>80.730080730080701</v>
      </c>
      <c r="P22" s="97">
        <v>79.054054054054006</v>
      </c>
      <c r="Q22" s="87"/>
      <c r="R22" s="98">
        <v>64.564007421150194</v>
      </c>
      <c r="S22" s="92"/>
      <c r="T22" s="93">
        <v>0.72572904205557198</v>
      </c>
      <c r="U22" s="87">
        <v>7.7594940388512699</v>
      </c>
      <c r="V22" s="87">
        <v>1.0218842420588199</v>
      </c>
      <c r="W22" s="87">
        <v>-5.7220963505724303</v>
      </c>
      <c r="X22" s="87">
        <v>-3.7058711747947299</v>
      </c>
      <c r="Y22" s="94">
        <v>-0.57981325746087498</v>
      </c>
      <c r="Z22" s="87"/>
      <c r="AA22" s="95">
        <v>-1.2380045354473299</v>
      </c>
      <c r="AB22" s="96">
        <v>-3.1919579864785299</v>
      </c>
      <c r="AC22" s="97">
        <v>-2.24544875202269</v>
      </c>
      <c r="AD22" s="87"/>
      <c r="AE22" s="98">
        <v>-1.1689309921438999</v>
      </c>
      <c r="AF22" s="29"/>
      <c r="AG22" s="93">
        <v>58.761846261846202</v>
      </c>
      <c r="AH22" s="87">
        <v>58.402070902070903</v>
      </c>
      <c r="AI22" s="87">
        <v>64.544577044576997</v>
      </c>
      <c r="AJ22" s="87">
        <v>66.619866619866599</v>
      </c>
      <c r="AK22" s="87">
        <v>66.238153738153699</v>
      </c>
      <c r="AL22" s="94">
        <v>62.9133029133029</v>
      </c>
      <c r="AM22" s="87"/>
      <c r="AN22" s="95">
        <v>79.264654264654197</v>
      </c>
      <c r="AO22" s="96">
        <v>82.015619515619505</v>
      </c>
      <c r="AP22" s="97">
        <v>80.640136890136802</v>
      </c>
      <c r="AQ22" s="87"/>
      <c r="AR22" s="98">
        <v>67.978112620969696</v>
      </c>
      <c r="AS22" s="92"/>
      <c r="AT22" s="93">
        <v>0.18124501270568599</v>
      </c>
      <c r="AU22" s="87">
        <v>-2.2552295219402998</v>
      </c>
      <c r="AV22" s="87">
        <v>-3.4038286734236198</v>
      </c>
      <c r="AW22" s="87">
        <v>-0.97517213504674305</v>
      </c>
      <c r="AX22" s="87">
        <v>4.4537087979199796</v>
      </c>
      <c r="AY22" s="94">
        <v>-0.42649896339640703</v>
      </c>
      <c r="AZ22" s="87"/>
      <c r="BA22" s="95">
        <v>6.6231401337784304</v>
      </c>
      <c r="BB22" s="96">
        <v>2.0989717319641201</v>
      </c>
      <c r="BC22" s="97">
        <v>4.2734718983902198</v>
      </c>
      <c r="BD22" s="87"/>
      <c r="BE22" s="98">
        <v>1.1182755499080601</v>
      </c>
    </row>
    <row r="23" spans="1:57" x14ac:dyDescent="0.25">
      <c r="A23" s="34" t="s">
        <v>43</v>
      </c>
      <c r="B23" s="2" t="str">
        <f t="shared" si="0"/>
        <v>Newport News/Hampton, VA</v>
      </c>
      <c r="C23" s="2"/>
      <c r="D23" s="23" t="s">
        <v>101</v>
      </c>
      <c r="E23" s="26" t="s">
        <v>102</v>
      </c>
      <c r="F23" s="2"/>
      <c r="G23" s="93">
        <v>67.983456930975393</v>
      </c>
      <c r="H23" s="87">
        <v>49.015972618368501</v>
      </c>
      <c r="I23" s="87">
        <v>54.349686252139101</v>
      </c>
      <c r="J23" s="87">
        <v>57.829435253850498</v>
      </c>
      <c r="K23" s="87">
        <v>60.938391329150001</v>
      </c>
      <c r="L23" s="94">
        <v>58.023388476896699</v>
      </c>
      <c r="M23" s="87"/>
      <c r="N23" s="95">
        <v>68.382772390188194</v>
      </c>
      <c r="O23" s="96">
        <v>74.015972618368494</v>
      </c>
      <c r="P23" s="97">
        <v>71.199372504278301</v>
      </c>
      <c r="Q23" s="87"/>
      <c r="R23" s="98">
        <v>61.787955341862897</v>
      </c>
      <c r="S23" s="92"/>
      <c r="T23" s="93">
        <v>3.7959086490422398</v>
      </c>
      <c r="U23" s="87">
        <v>7.3401209539179</v>
      </c>
      <c r="V23" s="87">
        <v>-2.3887367590518398</v>
      </c>
      <c r="W23" s="87">
        <v>-2.0847238779713799</v>
      </c>
      <c r="X23" s="87">
        <v>-7.8756440749012899</v>
      </c>
      <c r="Y23" s="94">
        <v>-0.66182292487694006</v>
      </c>
      <c r="Z23" s="87"/>
      <c r="AA23" s="95">
        <v>-22.532400957333198</v>
      </c>
      <c r="AB23" s="96">
        <v>-11.1682664789054</v>
      </c>
      <c r="AC23" s="97">
        <v>-17.014284545301901</v>
      </c>
      <c r="AD23" s="87"/>
      <c r="AE23" s="98">
        <v>-6.7138552499953201</v>
      </c>
      <c r="AF23" s="29"/>
      <c r="AG23" s="93">
        <v>59.130775812892097</v>
      </c>
      <c r="AH23" s="87">
        <v>58.410581859669101</v>
      </c>
      <c r="AI23" s="87">
        <v>62.129207073588098</v>
      </c>
      <c r="AJ23" s="87">
        <v>63.851254991443199</v>
      </c>
      <c r="AK23" s="87">
        <v>63.918996006845397</v>
      </c>
      <c r="AL23" s="94">
        <v>61.488163148887601</v>
      </c>
      <c r="AM23" s="87"/>
      <c r="AN23" s="95">
        <v>75.976896748431201</v>
      </c>
      <c r="AO23" s="96">
        <v>81.424700513405497</v>
      </c>
      <c r="AP23" s="97">
        <v>78.700798630918399</v>
      </c>
      <c r="AQ23" s="87"/>
      <c r="AR23" s="98">
        <v>66.406059000896406</v>
      </c>
      <c r="AS23" s="92"/>
      <c r="AT23" s="93">
        <v>4.7410772965820502</v>
      </c>
      <c r="AU23" s="87">
        <v>1.0664000971520699E-3</v>
      </c>
      <c r="AV23" s="87">
        <v>-2.65070047585181</v>
      </c>
      <c r="AW23" s="87">
        <v>-0.36653130963804098</v>
      </c>
      <c r="AX23" s="87">
        <v>0.62766722841494005</v>
      </c>
      <c r="AY23" s="94">
        <v>0.37521800766372099</v>
      </c>
      <c r="AZ23" s="87"/>
      <c r="BA23" s="95">
        <v>-3.4895448131786901</v>
      </c>
      <c r="BB23" s="96">
        <v>-0.62735414920555499</v>
      </c>
      <c r="BC23" s="97">
        <v>-2.02981434379583</v>
      </c>
      <c r="BD23" s="87"/>
      <c r="BE23" s="98">
        <v>-0.45227006145724802</v>
      </c>
    </row>
    <row r="24" spans="1:57" x14ac:dyDescent="0.25">
      <c r="A24" s="35" t="s">
        <v>112</v>
      </c>
      <c r="B24" s="2" t="str">
        <f t="shared" si="0"/>
        <v>Chesapeake/Suffolk, VA</v>
      </c>
      <c r="C24" s="2"/>
      <c r="D24" s="24" t="s">
        <v>101</v>
      </c>
      <c r="E24" s="27" t="s">
        <v>102</v>
      </c>
      <c r="F24" s="2"/>
      <c r="G24" s="99">
        <v>67.833221701272606</v>
      </c>
      <c r="H24" s="100">
        <v>51.255860683188203</v>
      </c>
      <c r="I24" s="100">
        <v>63.9484259879437</v>
      </c>
      <c r="J24" s="100">
        <v>66.912257200267902</v>
      </c>
      <c r="K24" s="100">
        <v>66.6108506363027</v>
      </c>
      <c r="L24" s="101">
        <v>63.312123241795</v>
      </c>
      <c r="M24" s="87"/>
      <c r="N24" s="102">
        <v>76.892163429336904</v>
      </c>
      <c r="O24" s="103">
        <v>77.980576021433293</v>
      </c>
      <c r="P24" s="104">
        <v>77.436369725385106</v>
      </c>
      <c r="Q24" s="87"/>
      <c r="R24" s="105">
        <v>67.347622237106407</v>
      </c>
      <c r="S24" s="92"/>
      <c r="T24" s="99">
        <v>-5.7691867671045802</v>
      </c>
      <c r="U24" s="100">
        <v>5.65502654120505</v>
      </c>
      <c r="V24" s="100">
        <v>1.8794786629843301</v>
      </c>
      <c r="W24" s="100">
        <v>-1.01888180626864</v>
      </c>
      <c r="X24" s="100">
        <v>-0.45178708555629099</v>
      </c>
      <c r="Y24" s="101">
        <v>-0.384220831474057</v>
      </c>
      <c r="Z24" s="87"/>
      <c r="AA24" s="102">
        <v>-3.8468512945650297E-2</v>
      </c>
      <c r="AB24" s="103">
        <v>-5.4115457729171901</v>
      </c>
      <c r="AC24" s="104">
        <v>-2.8180662667282701</v>
      </c>
      <c r="AD24" s="87"/>
      <c r="AE24" s="105">
        <v>-1.1971108209680601</v>
      </c>
      <c r="AF24" s="30"/>
      <c r="AG24" s="99">
        <v>60.080375083724</v>
      </c>
      <c r="AH24" s="100">
        <v>64.597287340924296</v>
      </c>
      <c r="AI24" s="100">
        <v>70.181681178834495</v>
      </c>
      <c r="AJ24" s="100">
        <v>70.926825184192893</v>
      </c>
      <c r="AK24" s="100">
        <v>68.976054922973802</v>
      </c>
      <c r="AL24" s="101">
        <v>66.952444742129899</v>
      </c>
      <c r="AM24" s="87"/>
      <c r="AN24" s="102">
        <v>79.927160080375003</v>
      </c>
      <c r="AO24" s="103">
        <v>81.923978566644294</v>
      </c>
      <c r="AP24" s="104">
        <v>80.925569323509706</v>
      </c>
      <c r="AQ24" s="87"/>
      <c r="AR24" s="105">
        <v>70.944766051095499</v>
      </c>
      <c r="AS24" s="38"/>
      <c r="AT24" s="99">
        <v>-2.5270611391908102</v>
      </c>
      <c r="AU24" s="100">
        <v>-1.55072051173505</v>
      </c>
      <c r="AV24" s="100">
        <v>-2.6463559029286698</v>
      </c>
      <c r="AW24" s="100">
        <v>-2.5656771920430601</v>
      </c>
      <c r="AX24" s="100">
        <v>-0.94566663527984096</v>
      </c>
      <c r="AY24" s="101">
        <v>-2.0508035182938502</v>
      </c>
      <c r="AZ24" s="87"/>
      <c r="BA24" s="102">
        <v>5.3974569686220502</v>
      </c>
      <c r="BB24" s="103">
        <v>1.2030241361807501</v>
      </c>
      <c r="BC24" s="104">
        <v>3.2318055536270598</v>
      </c>
      <c r="BD24" s="87"/>
      <c r="BE24" s="105">
        <v>-0.38954495844068998</v>
      </c>
    </row>
    <row r="25" spans="1:57" ht="13" x14ac:dyDescent="0.3">
      <c r="A25" s="34" t="s">
        <v>59</v>
      </c>
      <c r="B25" s="2" t="s">
        <v>59</v>
      </c>
      <c r="C25" s="8"/>
      <c r="D25" s="22" t="s">
        <v>101</v>
      </c>
      <c r="E25" s="25" t="s">
        <v>102</v>
      </c>
      <c r="F25" s="2"/>
      <c r="G25" s="84">
        <v>74.766355140186903</v>
      </c>
      <c r="H25" s="85">
        <v>32.109479305740898</v>
      </c>
      <c r="I25" s="85">
        <v>53.471295060080102</v>
      </c>
      <c r="J25" s="85">
        <v>63.785046728971899</v>
      </c>
      <c r="K25" s="85">
        <v>53.838451268357801</v>
      </c>
      <c r="L25" s="86">
        <v>55.594125500667502</v>
      </c>
      <c r="M25" s="87"/>
      <c r="N25" s="88">
        <v>61.882510013351101</v>
      </c>
      <c r="O25" s="89">
        <v>68.157543391188199</v>
      </c>
      <c r="P25" s="90">
        <v>65.020026702269604</v>
      </c>
      <c r="Q25" s="87"/>
      <c r="R25" s="91">
        <v>58.287240129696698</v>
      </c>
      <c r="S25" s="92"/>
      <c r="T25" s="84">
        <v>1.26582278481012</v>
      </c>
      <c r="U25" s="85">
        <v>21.618204804045501</v>
      </c>
      <c r="V25" s="85">
        <v>29.821717990275499</v>
      </c>
      <c r="W25" s="85">
        <v>36.793128131710802</v>
      </c>
      <c r="X25" s="85">
        <v>11.088154269972399</v>
      </c>
      <c r="Y25" s="86">
        <v>17.527519051651101</v>
      </c>
      <c r="Z25" s="87"/>
      <c r="AA25" s="88">
        <v>9.5744680851063801</v>
      </c>
      <c r="AB25" s="89">
        <v>5.6389032591826096</v>
      </c>
      <c r="AC25" s="90">
        <v>7.47586206896551</v>
      </c>
      <c r="AD25" s="87"/>
      <c r="AE25" s="91">
        <v>14.1256652039958</v>
      </c>
      <c r="AG25" s="84">
        <v>50.817757009345698</v>
      </c>
      <c r="AH25" s="85">
        <v>58.7449933244325</v>
      </c>
      <c r="AI25" s="85">
        <v>72.521695594125504</v>
      </c>
      <c r="AJ25" s="85">
        <v>73.5814419225634</v>
      </c>
      <c r="AK25" s="85">
        <v>64.869826435246907</v>
      </c>
      <c r="AL25" s="86">
        <v>64.107142857142804</v>
      </c>
      <c r="AM25" s="87"/>
      <c r="AN25" s="88">
        <v>78.087449933244301</v>
      </c>
      <c r="AO25" s="89">
        <v>82.777036048064005</v>
      </c>
      <c r="AP25" s="90">
        <v>80.432242990654203</v>
      </c>
      <c r="AQ25" s="87"/>
      <c r="AR25" s="91">
        <v>68.7714571810032</v>
      </c>
      <c r="AS25" s="92"/>
      <c r="AT25" s="84">
        <v>1.011776413999</v>
      </c>
      <c r="AU25" s="85">
        <v>12.0127287191726</v>
      </c>
      <c r="AV25" s="85">
        <v>14.29510783798</v>
      </c>
      <c r="AW25" s="85">
        <v>17.4637005461569</v>
      </c>
      <c r="AX25" s="85">
        <v>7.1980143408714801</v>
      </c>
      <c r="AY25" s="86">
        <v>10.773711682094699</v>
      </c>
      <c r="AZ25" s="87"/>
      <c r="BA25" s="88">
        <v>5.35915334384147</v>
      </c>
      <c r="BB25" s="89">
        <v>3.3871808233454899</v>
      </c>
      <c r="BC25" s="90">
        <v>4.3351193375547901</v>
      </c>
      <c r="BD25" s="87"/>
      <c r="BE25" s="91">
        <v>8.5355758738758993</v>
      </c>
    </row>
    <row r="26" spans="1:57" x14ac:dyDescent="0.25">
      <c r="A26" s="34" t="s">
        <v>113</v>
      </c>
      <c r="B26" s="2" t="str">
        <f t="shared" si="0"/>
        <v>Richmond North/Glen Allen, VA</v>
      </c>
      <c r="C26" s="9"/>
      <c r="D26" s="23" t="s">
        <v>101</v>
      </c>
      <c r="E26" s="26" t="s">
        <v>102</v>
      </c>
      <c r="F26" s="2"/>
      <c r="G26" s="93">
        <v>74.736359468133799</v>
      </c>
      <c r="H26" s="87">
        <v>36.955524988537299</v>
      </c>
      <c r="I26" s="87">
        <v>55.765703805593702</v>
      </c>
      <c r="J26" s="87">
        <v>59.972489683631302</v>
      </c>
      <c r="K26" s="87">
        <v>57.496561210453898</v>
      </c>
      <c r="L26" s="94">
        <v>56.985327831269998</v>
      </c>
      <c r="M26" s="87"/>
      <c r="N26" s="95">
        <v>66.150848234754605</v>
      </c>
      <c r="O26" s="96">
        <v>69.876203576341098</v>
      </c>
      <c r="P26" s="97">
        <v>68.013525905547894</v>
      </c>
      <c r="Q26" s="87"/>
      <c r="R26" s="98">
        <v>60.136241566777997</v>
      </c>
      <c r="S26" s="92"/>
      <c r="T26" s="93">
        <v>1.08960939433643</v>
      </c>
      <c r="U26" s="87">
        <v>2.43682650835333</v>
      </c>
      <c r="V26" s="87">
        <v>2.5615816345034199</v>
      </c>
      <c r="W26" s="87">
        <v>-1.5168664181204401</v>
      </c>
      <c r="X26" s="87">
        <v>-4.2605770122387598</v>
      </c>
      <c r="Y26" s="94">
        <v>-0.141916368259867</v>
      </c>
      <c r="Z26" s="87"/>
      <c r="AA26" s="95">
        <v>-2.2995633949435499</v>
      </c>
      <c r="AB26" s="96">
        <v>-6.18556152105426</v>
      </c>
      <c r="AC26" s="97">
        <v>-4.3351487600910996</v>
      </c>
      <c r="AD26" s="87"/>
      <c r="AE26" s="98">
        <v>-1.5365576302295301</v>
      </c>
      <c r="AG26" s="93">
        <v>55.152453003209502</v>
      </c>
      <c r="AH26" s="87">
        <v>56.992205410362203</v>
      </c>
      <c r="AI26" s="87">
        <v>66.850068775790902</v>
      </c>
      <c r="AJ26" s="87">
        <v>66.658069692801405</v>
      </c>
      <c r="AK26" s="87">
        <v>62.104539202200797</v>
      </c>
      <c r="AL26" s="94">
        <v>61.551467216872901</v>
      </c>
      <c r="AM26" s="87"/>
      <c r="AN26" s="95">
        <v>75.243580926180599</v>
      </c>
      <c r="AO26" s="96">
        <v>82.012265016047607</v>
      </c>
      <c r="AP26" s="97">
        <v>78.627922971114103</v>
      </c>
      <c r="AQ26" s="87"/>
      <c r="AR26" s="98">
        <v>66.4304545752276</v>
      </c>
      <c r="AS26" s="92"/>
      <c r="AT26" s="93">
        <v>1.7653685339354199</v>
      </c>
      <c r="AU26" s="87">
        <v>4.4308222631346803</v>
      </c>
      <c r="AV26" s="87">
        <v>2.6063656460026001</v>
      </c>
      <c r="AW26" s="87">
        <v>1.32148315414369</v>
      </c>
      <c r="AX26" s="87">
        <v>3.3606286752213599</v>
      </c>
      <c r="AY26" s="94">
        <v>2.6556628157184501</v>
      </c>
      <c r="AZ26" s="87"/>
      <c r="BA26" s="95">
        <v>0.25251182545461998</v>
      </c>
      <c r="BB26" s="96">
        <v>-0.58323166074475796</v>
      </c>
      <c r="BC26" s="97">
        <v>-0.18509166569886401</v>
      </c>
      <c r="BD26" s="87"/>
      <c r="BE26" s="98">
        <v>1.67706816365866</v>
      </c>
    </row>
    <row r="27" spans="1:57" x14ac:dyDescent="0.25">
      <c r="A27" s="20" t="s">
        <v>62</v>
      </c>
      <c r="B27" s="2" t="str">
        <f t="shared" si="0"/>
        <v>Richmond West/Midlothian, VA</v>
      </c>
      <c r="C27" s="2"/>
      <c r="D27" s="23" t="s">
        <v>101</v>
      </c>
      <c r="E27" s="26" t="s">
        <v>102</v>
      </c>
      <c r="F27" s="2"/>
      <c r="G27" s="93">
        <v>70.866590649942907</v>
      </c>
      <c r="H27" s="87">
        <v>40.478905359179002</v>
      </c>
      <c r="I27" s="87">
        <v>52.366020524515299</v>
      </c>
      <c r="J27" s="87">
        <v>56.128848346636197</v>
      </c>
      <c r="K27" s="87">
        <v>56.385404789053503</v>
      </c>
      <c r="L27" s="94">
        <v>55.245153933865403</v>
      </c>
      <c r="M27" s="87"/>
      <c r="N27" s="95">
        <v>62.656784492588301</v>
      </c>
      <c r="O27" s="96">
        <v>65.963511972633896</v>
      </c>
      <c r="P27" s="97">
        <v>64.310148232611098</v>
      </c>
      <c r="Q27" s="87"/>
      <c r="R27" s="98">
        <v>57.835152304935598</v>
      </c>
      <c r="S27" s="92"/>
      <c r="T27" s="93">
        <v>0.64030180452882002</v>
      </c>
      <c r="U27" s="87">
        <v>2.94128575049726</v>
      </c>
      <c r="V27" s="87">
        <v>-1.65269300422563</v>
      </c>
      <c r="W27" s="87">
        <v>-1.3884365215675101</v>
      </c>
      <c r="X27" s="87">
        <v>-3.8244091213422902</v>
      </c>
      <c r="Y27" s="94">
        <v>-0.82755028841982103</v>
      </c>
      <c r="Z27" s="87"/>
      <c r="AA27" s="95">
        <v>-2.97591396033053</v>
      </c>
      <c r="AB27" s="96">
        <v>-3.7141088745259601</v>
      </c>
      <c r="AC27" s="97">
        <v>-3.3559090316942801</v>
      </c>
      <c r="AD27" s="87"/>
      <c r="AE27" s="98">
        <v>-1.64503429271318</v>
      </c>
      <c r="AG27" s="93">
        <v>55.936431014823199</v>
      </c>
      <c r="AH27" s="87">
        <v>55.494583808437802</v>
      </c>
      <c r="AI27" s="87">
        <v>62.236316989737702</v>
      </c>
      <c r="AJ27" s="87">
        <v>64.445553021664693</v>
      </c>
      <c r="AK27" s="87">
        <v>64.880273660205205</v>
      </c>
      <c r="AL27" s="94">
        <v>60.598631698973698</v>
      </c>
      <c r="AM27" s="87"/>
      <c r="AN27" s="95">
        <v>72.869156214367095</v>
      </c>
      <c r="AO27" s="96">
        <v>75.855188141391096</v>
      </c>
      <c r="AP27" s="97">
        <v>74.362172177879103</v>
      </c>
      <c r="AQ27" s="87"/>
      <c r="AR27" s="98">
        <v>64.5310718358038</v>
      </c>
      <c r="AS27" s="92"/>
      <c r="AT27" s="93">
        <v>5.2779987803104396</v>
      </c>
      <c r="AU27" s="87">
        <v>4.5164114949638003</v>
      </c>
      <c r="AV27" s="87">
        <v>4.0456719114406496</v>
      </c>
      <c r="AW27" s="87">
        <v>4.6020946098609601</v>
      </c>
      <c r="AX27" s="87">
        <v>8.73754287503737</v>
      </c>
      <c r="AY27" s="94">
        <v>5.4542003948150004</v>
      </c>
      <c r="AZ27" s="87"/>
      <c r="BA27" s="95">
        <v>6.1673829599076804</v>
      </c>
      <c r="BB27" s="96">
        <v>2.38409713780382</v>
      </c>
      <c r="BC27" s="97">
        <v>4.2034707984883797</v>
      </c>
      <c r="BD27" s="87"/>
      <c r="BE27" s="98">
        <v>5.0391054912950803</v>
      </c>
    </row>
    <row r="28" spans="1:57" x14ac:dyDescent="0.25">
      <c r="A28" s="20" t="s">
        <v>58</v>
      </c>
      <c r="B28" s="2" t="str">
        <f t="shared" si="0"/>
        <v>Petersburg/Chester, VA</v>
      </c>
      <c r="C28" s="2"/>
      <c r="D28" s="23" t="s">
        <v>101</v>
      </c>
      <c r="E28" s="26" t="s">
        <v>102</v>
      </c>
      <c r="F28" s="2"/>
      <c r="G28" s="93">
        <v>59.620493358633702</v>
      </c>
      <c r="H28" s="87">
        <v>46.869070208728601</v>
      </c>
      <c r="I28" s="87">
        <v>58.330170777988599</v>
      </c>
      <c r="J28" s="87">
        <v>60.891840607210597</v>
      </c>
      <c r="K28" s="87">
        <v>59.962049335863298</v>
      </c>
      <c r="L28" s="94">
        <v>57.134724857685001</v>
      </c>
      <c r="M28" s="87"/>
      <c r="N28" s="95">
        <v>65.559772296015097</v>
      </c>
      <c r="O28" s="96">
        <v>70.626185958254197</v>
      </c>
      <c r="P28" s="97">
        <v>68.092979127134697</v>
      </c>
      <c r="Q28" s="87"/>
      <c r="R28" s="98">
        <v>60.2656546489563</v>
      </c>
      <c r="S28" s="92"/>
      <c r="T28" s="93">
        <v>-4.5435854920304699</v>
      </c>
      <c r="U28" s="87">
        <v>-0.21739268166742101</v>
      </c>
      <c r="V28" s="87">
        <v>-0.75310168828554802</v>
      </c>
      <c r="W28" s="87">
        <v>-1.0483342028093601</v>
      </c>
      <c r="X28" s="87">
        <v>-9.1845565135869602</v>
      </c>
      <c r="Y28" s="94">
        <v>-3.4121324653505498</v>
      </c>
      <c r="Z28" s="87"/>
      <c r="AA28" s="95">
        <v>1.4932924072756999</v>
      </c>
      <c r="AB28" s="96">
        <v>6.1946527656944399</v>
      </c>
      <c r="AC28" s="97">
        <v>3.8639798623164201</v>
      </c>
      <c r="AD28" s="87"/>
      <c r="AE28" s="98">
        <v>-1.19733050729276</v>
      </c>
      <c r="AG28" s="93">
        <v>59.919354838709602</v>
      </c>
      <c r="AH28" s="87">
        <v>66.076850094876605</v>
      </c>
      <c r="AI28" s="87">
        <v>70.436432637571102</v>
      </c>
      <c r="AJ28" s="87">
        <v>70.825426944971497</v>
      </c>
      <c r="AK28" s="87">
        <v>67.3671726755218</v>
      </c>
      <c r="AL28" s="94">
        <v>66.925047438330097</v>
      </c>
      <c r="AM28" s="87"/>
      <c r="AN28" s="95">
        <v>72.220113851992394</v>
      </c>
      <c r="AO28" s="96">
        <v>74.592030360531297</v>
      </c>
      <c r="AP28" s="97">
        <v>73.406072106261803</v>
      </c>
      <c r="AQ28" s="87"/>
      <c r="AR28" s="98">
        <v>68.776768772024894</v>
      </c>
      <c r="AS28" s="92"/>
      <c r="AT28" s="93">
        <v>-1.0605716493459301</v>
      </c>
      <c r="AU28" s="87">
        <v>1.6306384242321199</v>
      </c>
      <c r="AV28" s="87">
        <v>2.0438065561631502</v>
      </c>
      <c r="AW28" s="87">
        <v>1.5760182318970399</v>
      </c>
      <c r="AX28" s="87">
        <v>-0.35811589189218901</v>
      </c>
      <c r="AY28" s="94">
        <v>0.80900854373228603</v>
      </c>
      <c r="AZ28" s="87"/>
      <c r="BA28" s="95">
        <v>4.4869320737469396</v>
      </c>
      <c r="BB28" s="96">
        <v>3.8302019569019801</v>
      </c>
      <c r="BC28" s="97">
        <v>4.1474586211592097</v>
      </c>
      <c r="BD28" s="87"/>
      <c r="BE28" s="98">
        <v>1.80115655283413</v>
      </c>
    </row>
    <row r="29" spans="1:57" x14ac:dyDescent="0.25">
      <c r="A29" s="20" t="s">
        <v>114</v>
      </c>
      <c r="B29" s="43" t="s">
        <v>49</v>
      </c>
      <c r="C29" s="2"/>
      <c r="D29" s="23" t="s">
        <v>101</v>
      </c>
      <c r="E29" s="26" t="s">
        <v>102</v>
      </c>
      <c r="F29" s="2"/>
      <c r="G29" s="93">
        <v>50.295195439739402</v>
      </c>
      <c r="H29" s="87">
        <v>34.120521172638398</v>
      </c>
      <c r="I29" s="87">
        <v>48.2899022801302</v>
      </c>
      <c r="J29" s="87">
        <v>51.1807817589576</v>
      </c>
      <c r="K29" s="87">
        <v>51.140065146579801</v>
      </c>
      <c r="L29" s="94">
        <v>47.005293159609103</v>
      </c>
      <c r="M29" s="87"/>
      <c r="N29" s="95">
        <v>56.4434039087947</v>
      </c>
      <c r="O29" s="96">
        <v>57.217019543973898</v>
      </c>
      <c r="P29" s="97">
        <v>56.830211726384299</v>
      </c>
      <c r="Q29" s="87"/>
      <c r="R29" s="98">
        <v>49.812412750116302</v>
      </c>
      <c r="S29" s="92"/>
      <c r="T29" s="93">
        <v>3.4662145413684802</v>
      </c>
      <c r="U29" s="87">
        <v>-0.237998148957353</v>
      </c>
      <c r="V29" s="87">
        <v>-3.3411773955092898</v>
      </c>
      <c r="W29" s="87">
        <v>-6.3296932311278002</v>
      </c>
      <c r="X29" s="87">
        <v>-5.2882896433705504</v>
      </c>
      <c r="Y29" s="94">
        <v>-2.6426941119338601</v>
      </c>
      <c r="Z29" s="87"/>
      <c r="AA29" s="95">
        <v>-4.0883572405858999</v>
      </c>
      <c r="AB29" s="96">
        <v>-3.3586974139122399</v>
      </c>
      <c r="AC29" s="97">
        <v>-3.72253046717318</v>
      </c>
      <c r="AD29" s="87"/>
      <c r="AE29" s="98">
        <v>-2.9988179671493098</v>
      </c>
      <c r="AG29" s="93">
        <v>45.152178338762198</v>
      </c>
      <c r="AH29" s="87">
        <v>49.503766286644897</v>
      </c>
      <c r="AI29" s="87">
        <v>55.171009771986903</v>
      </c>
      <c r="AJ29" s="87">
        <v>58.972923452768697</v>
      </c>
      <c r="AK29" s="87">
        <v>57.552931596091199</v>
      </c>
      <c r="AL29" s="94">
        <v>53.2705618892508</v>
      </c>
      <c r="AM29" s="87"/>
      <c r="AN29" s="95">
        <v>64.678338762214906</v>
      </c>
      <c r="AO29" s="96">
        <v>63.940350162866402</v>
      </c>
      <c r="AP29" s="97">
        <v>64.309344462540693</v>
      </c>
      <c r="AQ29" s="87"/>
      <c r="AR29" s="98">
        <v>56.4244997673336</v>
      </c>
      <c r="AS29" s="92"/>
      <c r="AT29" s="93">
        <v>7.3190156592694198</v>
      </c>
      <c r="AU29" s="87">
        <v>3.42524698571893</v>
      </c>
      <c r="AV29" s="87">
        <v>1.20028146741602</v>
      </c>
      <c r="AW29" s="87">
        <v>2.75700492477984</v>
      </c>
      <c r="AX29" s="87">
        <v>1.5484315707637599</v>
      </c>
      <c r="AY29" s="94">
        <v>3.0299359945073299</v>
      </c>
      <c r="AZ29" s="87"/>
      <c r="BA29" s="95">
        <v>4.1665868137479203</v>
      </c>
      <c r="BB29" s="96">
        <v>3.5888706954557699</v>
      </c>
      <c r="BC29" s="97">
        <v>3.87861039992212</v>
      </c>
      <c r="BD29" s="87"/>
      <c r="BE29" s="98">
        <v>3.3044198665423501</v>
      </c>
    </row>
    <row r="30" spans="1:57" x14ac:dyDescent="0.25">
      <c r="A30" s="20" t="s">
        <v>54</v>
      </c>
      <c r="B30" s="2" t="str">
        <f t="shared" si="0"/>
        <v>Roanoke, VA</v>
      </c>
      <c r="C30" s="2"/>
      <c r="D30" s="23" t="s">
        <v>101</v>
      </c>
      <c r="E30" s="26" t="s">
        <v>102</v>
      </c>
      <c r="F30" s="2"/>
      <c r="G30" s="93">
        <v>49.9111900532859</v>
      </c>
      <c r="H30" s="87">
        <v>38.8632326820603</v>
      </c>
      <c r="I30" s="87">
        <v>55.062166962699798</v>
      </c>
      <c r="J30" s="87">
        <v>60.692717584369397</v>
      </c>
      <c r="K30" s="87">
        <v>62.664298401420901</v>
      </c>
      <c r="L30" s="94">
        <v>53.438721136767299</v>
      </c>
      <c r="M30" s="87"/>
      <c r="N30" s="95">
        <v>59.626998223801003</v>
      </c>
      <c r="O30" s="96">
        <v>65.062166962699806</v>
      </c>
      <c r="P30" s="97">
        <v>62.344582593250401</v>
      </c>
      <c r="Q30" s="87"/>
      <c r="R30" s="98">
        <v>55.983252981476703</v>
      </c>
      <c r="S30" s="92"/>
      <c r="T30" s="93">
        <v>-2.4576457059978698</v>
      </c>
      <c r="U30" s="87">
        <v>-9.2085912256985001</v>
      </c>
      <c r="V30" s="87">
        <v>-2.3889846915687101</v>
      </c>
      <c r="W30" s="87">
        <v>0.83535239441963105</v>
      </c>
      <c r="X30" s="87">
        <v>6.37002419286459</v>
      </c>
      <c r="Y30" s="94">
        <v>-0.85029581048389402</v>
      </c>
      <c r="Z30" s="87"/>
      <c r="AA30" s="95">
        <v>-2.5277932169431701E-2</v>
      </c>
      <c r="AB30" s="96">
        <v>9.0876994144960808</v>
      </c>
      <c r="AC30" s="97">
        <v>4.5312107411633198</v>
      </c>
      <c r="AD30" s="87"/>
      <c r="AE30" s="98">
        <v>0.80088558814261002</v>
      </c>
      <c r="AG30" s="93">
        <v>47.766429840142003</v>
      </c>
      <c r="AH30" s="87">
        <v>55.4040852575488</v>
      </c>
      <c r="AI30" s="87">
        <v>65.599467140319703</v>
      </c>
      <c r="AJ30" s="87">
        <v>75.759325044404903</v>
      </c>
      <c r="AK30" s="87">
        <v>75.430728241563003</v>
      </c>
      <c r="AL30" s="94">
        <v>63.992007104795697</v>
      </c>
      <c r="AM30" s="87"/>
      <c r="AN30" s="95">
        <v>74.1918294849023</v>
      </c>
      <c r="AO30" s="96">
        <v>69.738010657193598</v>
      </c>
      <c r="AP30" s="97">
        <v>71.964920071047899</v>
      </c>
      <c r="AQ30" s="87"/>
      <c r="AR30" s="98">
        <v>66.269982238010599</v>
      </c>
      <c r="AS30" s="92"/>
      <c r="AT30" s="93">
        <v>-1.0052153260977801</v>
      </c>
      <c r="AU30" s="87">
        <v>-5.8225140865008598</v>
      </c>
      <c r="AV30" s="87">
        <v>-3.2266481518343801</v>
      </c>
      <c r="AW30" s="87">
        <v>5.06725691861761</v>
      </c>
      <c r="AX30" s="87">
        <v>5.5268998788527197</v>
      </c>
      <c r="AY30" s="94">
        <v>0.47315735466394898</v>
      </c>
      <c r="AZ30" s="87"/>
      <c r="BA30" s="95">
        <v>5.7455643569299903</v>
      </c>
      <c r="BB30" s="96">
        <v>1.59902796376247</v>
      </c>
      <c r="BC30" s="97">
        <v>3.6950043901085001</v>
      </c>
      <c r="BD30" s="87"/>
      <c r="BE30" s="98">
        <v>1.45116004462691</v>
      </c>
    </row>
    <row r="31" spans="1:57" x14ac:dyDescent="0.25">
      <c r="A31" s="20" t="s">
        <v>55</v>
      </c>
      <c r="B31" s="2" t="str">
        <f t="shared" si="0"/>
        <v>Charlottesville, VA</v>
      </c>
      <c r="C31" s="2"/>
      <c r="D31" s="23" t="s">
        <v>101</v>
      </c>
      <c r="E31" s="26" t="s">
        <v>102</v>
      </c>
      <c r="F31" s="2"/>
      <c r="G31" s="93">
        <v>68.250876509544199</v>
      </c>
      <c r="H31" s="87">
        <v>36.540708998831299</v>
      </c>
      <c r="I31" s="87">
        <v>50.1558239189715</v>
      </c>
      <c r="J31" s="87">
        <v>59.427347097779503</v>
      </c>
      <c r="K31" s="87">
        <v>63.2645111024542</v>
      </c>
      <c r="L31" s="94">
        <v>55.5278535255161</v>
      </c>
      <c r="M31" s="87"/>
      <c r="N31" s="95">
        <v>78.866380989481797</v>
      </c>
      <c r="O31" s="96">
        <v>82.839890923256704</v>
      </c>
      <c r="P31" s="97">
        <v>80.8531359563693</v>
      </c>
      <c r="Q31" s="87"/>
      <c r="R31" s="98">
        <v>62.763648505759903</v>
      </c>
      <c r="S31" s="92"/>
      <c r="T31" s="93">
        <v>2.8449277400455699</v>
      </c>
      <c r="U31" s="87">
        <v>-7.6098202579472201</v>
      </c>
      <c r="V31" s="87">
        <v>-6.2568287237389901</v>
      </c>
      <c r="W31" s="87">
        <v>-7.19410500669348</v>
      </c>
      <c r="X31" s="87">
        <v>-6.7183768814813396</v>
      </c>
      <c r="Y31" s="94">
        <v>-4.6803376524373101</v>
      </c>
      <c r="Z31" s="87"/>
      <c r="AA31" s="95">
        <v>-4.2904425347600004</v>
      </c>
      <c r="AB31" s="96">
        <v>-4.2454631603366799</v>
      </c>
      <c r="AC31" s="97">
        <v>-4.2674055023254702</v>
      </c>
      <c r="AD31" s="87"/>
      <c r="AE31" s="98">
        <v>-4.5287680755985997</v>
      </c>
      <c r="AG31" s="93">
        <v>55.668095052590502</v>
      </c>
      <c r="AH31" s="87">
        <v>54.226723802103599</v>
      </c>
      <c r="AI31" s="87">
        <v>61.136540708998801</v>
      </c>
      <c r="AJ31" s="87">
        <v>64.033891702376295</v>
      </c>
      <c r="AK31" s="87">
        <v>68.207051032333396</v>
      </c>
      <c r="AL31" s="94">
        <v>60.6544604596805</v>
      </c>
      <c r="AM31" s="87"/>
      <c r="AN31" s="95">
        <v>82.630502532138607</v>
      </c>
      <c r="AO31" s="96">
        <v>85.897935333073605</v>
      </c>
      <c r="AP31" s="97">
        <v>84.264218932606099</v>
      </c>
      <c r="AQ31" s="87"/>
      <c r="AR31" s="98">
        <v>67.400105737659302</v>
      </c>
      <c r="AS31" s="92"/>
      <c r="AT31" s="93">
        <v>4.1049245861360504</v>
      </c>
      <c r="AU31" s="87">
        <v>-2.01388266954983</v>
      </c>
      <c r="AV31" s="87">
        <v>-3.22415835196787</v>
      </c>
      <c r="AW31" s="87">
        <v>-8.3413704684877903</v>
      </c>
      <c r="AX31" s="87">
        <v>-6.9467003736254602</v>
      </c>
      <c r="AY31" s="94">
        <v>-3.7682413089889999</v>
      </c>
      <c r="AZ31" s="87"/>
      <c r="BA31" s="95">
        <v>-0.96373264473281095</v>
      </c>
      <c r="BB31" s="96">
        <v>3.8680347810747397E-2</v>
      </c>
      <c r="BC31" s="97">
        <v>-0.45533179683990499</v>
      </c>
      <c r="BD31" s="87"/>
      <c r="BE31" s="98">
        <v>-2.6104817771117999</v>
      </c>
    </row>
    <row r="32" spans="1:57" x14ac:dyDescent="0.25">
      <c r="A32" s="20" t="s">
        <v>115</v>
      </c>
      <c r="B32" t="s">
        <v>56</v>
      </c>
      <c r="C32" s="2"/>
      <c r="D32" s="23" t="s">
        <v>101</v>
      </c>
      <c r="E32" s="26" t="s">
        <v>102</v>
      </c>
      <c r="F32" s="2"/>
      <c r="G32" s="93">
        <v>50.1172575527658</v>
      </c>
      <c r="H32" s="87">
        <v>40.584908263208703</v>
      </c>
      <c r="I32" s="87">
        <v>54.669609601324296</v>
      </c>
      <c r="J32" s="87">
        <v>57.525175886329102</v>
      </c>
      <c r="K32" s="87">
        <v>62.863843288729399</v>
      </c>
      <c r="L32" s="94">
        <v>53.1521589184715</v>
      </c>
      <c r="M32" s="87"/>
      <c r="N32" s="95">
        <v>68.230100703545304</v>
      </c>
      <c r="O32" s="96">
        <v>74.272313422541004</v>
      </c>
      <c r="P32" s="97">
        <v>71.251207063043097</v>
      </c>
      <c r="Q32" s="87"/>
      <c r="R32" s="98">
        <v>58.323315531206198</v>
      </c>
      <c r="S32" s="92"/>
      <c r="T32" s="93">
        <v>8.7032164785241601</v>
      </c>
      <c r="U32" s="87">
        <v>8.1942500905040898</v>
      </c>
      <c r="V32" s="87">
        <v>0.99088002705503397</v>
      </c>
      <c r="W32" s="87">
        <v>-2.1460968610394899</v>
      </c>
      <c r="X32" s="87">
        <v>4.4263299481339704</v>
      </c>
      <c r="Y32" s="94">
        <v>3.5155839951469101</v>
      </c>
      <c r="Z32" s="87"/>
      <c r="AA32" s="95">
        <v>4.6796663622367198</v>
      </c>
      <c r="AB32" s="96">
        <v>7.98866841331842</v>
      </c>
      <c r="AC32" s="97">
        <v>6.3786057061106298</v>
      </c>
      <c r="AD32" s="87"/>
      <c r="AE32" s="98">
        <v>4.4972350194175199</v>
      </c>
      <c r="AG32" s="93">
        <v>49.768933646020102</v>
      </c>
      <c r="AH32" s="87">
        <v>56.876810594564702</v>
      </c>
      <c r="AI32" s="87">
        <v>63.343219754448803</v>
      </c>
      <c r="AJ32" s="87">
        <v>63.4156435370395</v>
      </c>
      <c r="AK32" s="87">
        <v>64.908952959028795</v>
      </c>
      <c r="AL32" s="94">
        <v>59.662712098220403</v>
      </c>
      <c r="AM32" s="87"/>
      <c r="AN32" s="95">
        <v>73.454959304731602</v>
      </c>
      <c r="AO32" s="96">
        <v>73.654986894744098</v>
      </c>
      <c r="AP32" s="97">
        <v>73.554973099737794</v>
      </c>
      <c r="AQ32" s="87"/>
      <c r="AR32" s="98">
        <v>63.631929527225402</v>
      </c>
      <c r="AS32" s="92"/>
      <c r="AT32" s="93">
        <v>14.7175626124508</v>
      </c>
      <c r="AU32" s="87">
        <v>5.2271841724776804</v>
      </c>
      <c r="AV32" s="87">
        <v>5.2681440653340399</v>
      </c>
      <c r="AW32" s="87">
        <v>1.4831354818292299</v>
      </c>
      <c r="AX32" s="87">
        <v>9.1990039025582497</v>
      </c>
      <c r="AY32" s="94">
        <v>6.7165028714429997</v>
      </c>
      <c r="AZ32" s="87"/>
      <c r="BA32" s="95">
        <v>18.358520999850299</v>
      </c>
      <c r="BB32" s="96">
        <v>14.836217397785999</v>
      </c>
      <c r="BC32" s="97">
        <v>16.5683737092656</v>
      </c>
      <c r="BD32" s="87"/>
      <c r="BE32" s="98">
        <v>9.7808173690299594</v>
      </c>
    </row>
    <row r="33" spans="1:57" x14ac:dyDescent="0.25">
      <c r="A33" s="20" t="s">
        <v>52</v>
      </c>
      <c r="B33" s="2" t="str">
        <f t="shared" si="0"/>
        <v>Staunton &amp; Harrisonburg, VA</v>
      </c>
      <c r="C33" s="2"/>
      <c r="D33" s="23" t="s">
        <v>101</v>
      </c>
      <c r="E33" s="26" t="s">
        <v>102</v>
      </c>
      <c r="F33" s="2"/>
      <c r="G33" s="93">
        <v>53.443140003504404</v>
      </c>
      <c r="H33" s="87">
        <v>37.217452251620799</v>
      </c>
      <c r="I33" s="87">
        <v>53.758542141230002</v>
      </c>
      <c r="J33" s="87">
        <v>58.804976344839602</v>
      </c>
      <c r="K33" s="87">
        <v>63.273173295952297</v>
      </c>
      <c r="L33" s="94">
        <v>53.299456807429401</v>
      </c>
      <c r="M33" s="87"/>
      <c r="N33" s="95">
        <v>65.533555282985802</v>
      </c>
      <c r="O33" s="96">
        <v>64.271946732083407</v>
      </c>
      <c r="P33" s="97">
        <v>64.902751007534604</v>
      </c>
      <c r="Q33" s="87"/>
      <c r="R33" s="98">
        <v>56.614683721745202</v>
      </c>
      <c r="S33" s="92"/>
      <c r="T33" s="93">
        <v>-3.93244660484718</v>
      </c>
      <c r="U33" s="87">
        <v>6.9453876272892998</v>
      </c>
      <c r="V33" s="87">
        <v>4.6817968412849202</v>
      </c>
      <c r="W33" s="87">
        <v>2.9683392347083402</v>
      </c>
      <c r="X33" s="87">
        <v>-0.84081303074992197</v>
      </c>
      <c r="Y33" s="94">
        <v>1.44358393925734</v>
      </c>
      <c r="Z33" s="87"/>
      <c r="AA33" s="95">
        <v>-12.3720962001152</v>
      </c>
      <c r="AB33" s="96">
        <v>4.3923063063889201</v>
      </c>
      <c r="AC33" s="97">
        <v>-4.8753573019340104</v>
      </c>
      <c r="AD33" s="87"/>
      <c r="AE33" s="98">
        <v>-0.67279248209454101</v>
      </c>
      <c r="AG33" s="93">
        <v>47.853513229367401</v>
      </c>
      <c r="AH33" s="87">
        <v>51.975643946031099</v>
      </c>
      <c r="AI33" s="87">
        <v>59.869458559663499</v>
      </c>
      <c r="AJ33" s="87">
        <v>65.927807955142796</v>
      </c>
      <c r="AK33" s="87">
        <v>68.437883301208998</v>
      </c>
      <c r="AL33" s="94">
        <v>58.812861398282799</v>
      </c>
      <c r="AM33" s="87"/>
      <c r="AN33" s="95">
        <v>73.234624145785801</v>
      </c>
      <c r="AO33" s="96">
        <v>72.025582617837699</v>
      </c>
      <c r="AP33" s="97">
        <v>72.630103381811793</v>
      </c>
      <c r="AQ33" s="87"/>
      <c r="AR33" s="98">
        <v>62.760644822148201</v>
      </c>
      <c r="AS33" s="92"/>
      <c r="AT33" s="93">
        <v>5.7611169609963904</v>
      </c>
      <c r="AU33" s="87">
        <v>6.5329853269273297</v>
      </c>
      <c r="AV33" s="87">
        <v>7.4815743559922998</v>
      </c>
      <c r="AW33" s="87">
        <v>6.1807600069626698</v>
      </c>
      <c r="AX33" s="87">
        <v>5.2760641640197701</v>
      </c>
      <c r="AY33" s="94">
        <v>6.2235382875782399</v>
      </c>
      <c r="AZ33" s="87"/>
      <c r="BA33" s="95">
        <v>0.61636837166297598</v>
      </c>
      <c r="BB33" s="96">
        <v>1.1615595059580299</v>
      </c>
      <c r="BC33" s="97">
        <v>0.88377421284675794</v>
      </c>
      <c r="BD33" s="87"/>
      <c r="BE33" s="98">
        <v>4.4080563968172202</v>
      </c>
    </row>
    <row r="34" spans="1:57" x14ac:dyDescent="0.25">
      <c r="A34" s="20" t="s">
        <v>51</v>
      </c>
      <c r="B34" s="2" t="str">
        <f t="shared" si="0"/>
        <v>Blacksburg &amp; Wytheville, VA</v>
      </c>
      <c r="C34" s="2"/>
      <c r="D34" s="23" t="s">
        <v>101</v>
      </c>
      <c r="E34" s="26" t="s">
        <v>102</v>
      </c>
      <c r="F34" s="2"/>
      <c r="G34" s="93">
        <v>41.600318471337502</v>
      </c>
      <c r="H34" s="87">
        <v>31.3694267515923</v>
      </c>
      <c r="I34" s="87">
        <v>48.407643312101897</v>
      </c>
      <c r="J34" s="87">
        <v>51.293789808917097</v>
      </c>
      <c r="K34" s="87">
        <v>50.019904458598702</v>
      </c>
      <c r="L34" s="94">
        <v>44.538216560509497</v>
      </c>
      <c r="M34" s="87"/>
      <c r="N34" s="95">
        <v>56.867038216560502</v>
      </c>
      <c r="O34" s="96">
        <v>59.0167197452229</v>
      </c>
      <c r="P34" s="97">
        <v>57.941878980891701</v>
      </c>
      <c r="Q34" s="87"/>
      <c r="R34" s="98">
        <v>48.367834394904399</v>
      </c>
      <c r="S34" s="92"/>
      <c r="T34" s="93">
        <v>3.38586889920404</v>
      </c>
      <c r="U34" s="87">
        <v>-13.5627033941555</v>
      </c>
      <c r="V34" s="87">
        <v>-4.6963275163971296</v>
      </c>
      <c r="W34" s="87">
        <v>-3.0160975265885401</v>
      </c>
      <c r="X34" s="87">
        <v>-4.1239905853279497</v>
      </c>
      <c r="Y34" s="94">
        <v>-4.1706366683762903</v>
      </c>
      <c r="Z34" s="87"/>
      <c r="AA34" s="95">
        <v>-4.6635535312109901</v>
      </c>
      <c r="AB34" s="96">
        <v>2.2415923358523502</v>
      </c>
      <c r="AC34" s="97">
        <v>-1.26763478674306</v>
      </c>
      <c r="AD34" s="87"/>
      <c r="AE34" s="98">
        <v>-3.1964392005669602</v>
      </c>
      <c r="AG34" s="93">
        <v>43.3220541401273</v>
      </c>
      <c r="AH34" s="87">
        <v>47.845342356687802</v>
      </c>
      <c r="AI34" s="87">
        <v>57.275079617834301</v>
      </c>
      <c r="AJ34" s="87">
        <v>68.371815286624198</v>
      </c>
      <c r="AK34" s="87">
        <v>63.0374203821656</v>
      </c>
      <c r="AL34" s="94">
        <v>55.970342356687802</v>
      </c>
      <c r="AM34" s="87"/>
      <c r="AN34" s="95">
        <v>70.999203821655996</v>
      </c>
      <c r="AO34" s="96">
        <v>64.266520700636903</v>
      </c>
      <c r="AP34" s="97">
        <v>67.6328622611464</v>
      </c>
      <c r="AQ34" s="87"/>
      <c r="AR34" s="98">
        <v>59.302490900818903</v>
      </c>
      <c r="AS34" s="92"/>
      <c r="AT34" s="93">
        <v>4.9919225379771799</v>
      </c>
      <c r="AU34" s="87">
        <v>0.43160250535834599</v>
      </c>
      <c r="AV34" s="87">
        <v>2.4067595057565598</v>
      </c>
      <c r="AW34" s="87">
        <v>11.611970026342499</v>
      </c>
      <c r="AX34" s="87">
        <v>5.2976433824157203</v>
      </c>
      <c r="AY34" s="94">
        <v>5.22503838161842</v>
      </c>
      <c r="AZ34" s="87"/>
      <c r="BA34" s="95">
        <v>10.267385172871</v>
      </c>
      <c r="BB34" s="96">
        <v>7.0721175400938199</v>
      </c>
      <c r="BC34" s="97">
        <v>8.7258246359421197</v>
      </c>
      <c r="BD34" s="87"/>
      <c r="BE34" s="98">
        <v>6.3407433424104997</v>
      </c>
    </row>
    <row r="35" spans="1:57" x14ac:dyDescent="0.25">
      <c r="A35" s="20" t="s">
        <v>50</v>
      </c>
      <c r="B35" s="2" t="str">
        <f t="shared" si="0"/>
        <v>Lynchburg, VA</v>
      </c>
      <c r="C35" s="2"/>
      <c r="D35" s="23" t="s">
        <v>101</v>
      </c>
      <c r="E35" s="26" t="s">
        <v>102</v>
      </c>
      <c r="F35" s="2"/>
      <c r="G35" s="93">
        <v>44.014510278113598</v>
      </c>
      <c r="H35" s="87">
        <v>30.441354292623899</v>
      </c>
      <c r="I35" s="87">
        <v>48.730350665054402</v>
      </c>
      <c r="J35" s="87">
        <v>57.224909310761703</v>
      </c>
      <c r="K35" s="87">
        <v>57.557436517533198</v>
      </c>
      <c r="L35" s="94">
        <v>47.593712212817401</v>
      </c>
      <c r="M35" s="87"/>
      <c r="N35" s="95">
        <v>63.1801692865779</v>
      </c>
      <c r="O35" s="96">
        <v>64.9032648125755</v>
      </c>
      <c r="P35" s="97">
        <v>64.041717049576704</v>
      </c>
      <c r="Q35" s="87"/>
      <c r="R35" s="98">
        <v>52.293142166177198</v>
      </c>
      <c r="S35" s="92"/>
      <c r="T35" s="93">
        <v>-0.93687091144777801</v>
      </c>
      <c r="U35" s="87">
        <v>-15.004809749976101</v>
      </c>
      <c r="V35" s="87">
        <v>-10.1681000218792</v>
      </c>
      <c r="W35" s="87">
        <v>-2.0121415911613099</v>
      </c>
      <c r="X35" s="87">
        <v>-5.6673380322828599</v>
      </c>
      <c r="Y35" s="94">
        <v>-6.2775298766016698</v>
      </c>
      <c r="Z35" s="87"/>
      <c r="AA35" s="95">
        <v>-19.0636380838082</v>
      </c>
      <c r="AB35" s="96">
        <v>3.3242610394179701</v>
      </c>
      <c r="AC35" s="97">
        <v>-8.9584056975562802</v>
      </c>
      <c r="AD35" s="87"/>
      <c r="AE35" s="98">
        <v>-7.3158653983730302</v>
      </c>
      <c r="AG35" s="93">
        <v>42.915469529714102</v>
      </c>
      <c r="AH35" s="87">
        <v>51.701194616664097</v>
      </c>
      <c r="AI35" s="87">
        <v>60.902767276576398</v>
      </c>
      <c r="AJ35" s="87">
        <v>69.635566308785698</v>
      </c>
      <c r="AK35" s="87">
        <v>69.254611430299306</v>
      </c>
      <c r="AL35" s="94">
        <v>58.882235528942097</v>
      </c>
      <c r="AM35" s="87"/>
      <c r="AN35" s="95">
        <v>72.233141820380993</v>
      </c>
      <c r="AO35" s="96">
        <v>67.077411551254897</v>
      </c>
      <c r="AP35" s="97">
        <v>69.655276685817896</v>
      </c>
      <c r="AQ35" s="87"/>
      <c r="AR35" s="98">
        <v>61.960513241456702</v>
      </c>
      <c r="AS35" s="92"/>
      <c r="AT35" s="93">
        <v>0.83157489359923897</v>
      </c>
      <c r="AU35" s="87">
        <v>-2.5354509836667698</v>
      </c>
      <c r="AV35" s="87">
        <v>-0.18457203788530899</v>
      </c>
      <c r="AW35" s="87">
        <v>3.4112819298851198</v>
      </c>
      <c r="AX35" s="87">
        <v>1.37483938676857</v>
      </c>
      <c r="AY35" s="94">
        <v>0.73021658546261503</v>
      </c>
      <c r="AZ35" s="87"/>
      <c r="BA35" s="95">
        <v>0.79764315853940804</v>
      </c>
      <c r="BB35" s="96">
        <v>5.7236985437971999</v>
      </c>
      <c r="BC35" s="97">
        <v>3.1306157197720301</v>
      </c>
      <c r="BD35" s="87"/>
      <c r="BE35" s="98">
        <v>1.47967106125235</v>
      </c>
    </row>
    <row r="36" spans="1:57" x14ac:dyDescent="0.25">
      <c r="A36" s="20" t="s">
        <v>24</v>
      </c>
      <c r="B36" s="2" t="str">
        <f t="shared" si="0"/>
        <v>Central Virginia</v>
      </c>
      <c r="C36" s="2"/>
      <c r="D36" s="23" t="s">
        <v>101</v>
      </c>
      <c r="E36" s="26" t="s">
        <v>102</v>
      </c>
      <c r="F36" s="2"/>
      <c r="G36" s="93">
        <v>66.4940962761126</v>
      </c>
      <c r="H36" s="87">
        <v>38.331819557977497</v>
      </c>
      <c r="I36" s="87">
        <v>54.190130184680498</v>
      </c>
      <c r="J36" s="87">
        <v>60.063578564940897</v>
      </c>
      <c r="K36" s="87">
        <v>58.6648501362397</v>
      </c>
      <c r="L36" s="94">
        <v>55.548894943990298</v>
      </c>
      <c r="M36" s="87"/>
      <c r="N36" s="95">
        <v>66.972449288525496</v>
      </c>
      <c r="O36" s="96">
        <v>70.420829548894901</v>
      </c>
      <c r="P36" s="97">
        <v>68.696639418710205</v>
      </c>
      <c r="Q36" s="87"/>
      <c r="R36" s="98">
        <v>59.305393365338801</v>
      </c>
      <c r="S36" s="92"/>
      <c r="T36" s="93">
        <v>1.1716365635930299</v>
      </c>
      <c r="U36" s="87">
        <v>0.60643861110930397</v>
      </c>
      <c r="V36" s="87">
        <v>0.89910586076451304</v>
      </c>
      <c r="W36" s="87">
        <v>0.72807389515887899</v>
      </c>
      <c r="X36" s="87">
        <v>-4.1965633424308599</v>
      </c>
      <c r="Y36" s="94">
        <v>-0.23405957046965201</v>
      </c>
      <c r="Z36" s="87"/>
      <c r="AA36" s="95">
        <v>-2.5535893186707099</v>
      </c>
      <c r="AB36" s="96">
        <v>-1.4384245930678601</v>
      </c>
      <c r="AC36" s="97">
        <v>-1.99287603433083</v>
      </c>
      <c r="AD36" s="87"/>
      <c r="AE36" s="98">
        <v>-0.84288336985033097</v>
      </c>
      <c r="AG36" s="93">
        <v>54.336406436865097</v>
      </c>
      <c r="AH36" s="87">
        <v>57.821275565042299</v>
      </c>
      <c r="AI36" s="87">
        <v>65.956673781733897</v>
      </c>
      <c r="AJ36" s="87">
        <v>68.010203309263204</v>
      </c>
      <c r="AK36" s="87">
        <v>65.724817584546898</v>
      </c>
      <c r="AL36" s="94">
        <v>62.3698854931786</v>
      </c>
      <c r="AM36" s="87"/>
      <c r="AN36" s="95">
        <v>75.458687819794704</v>
      </c>
      <c r="AO36" s="96">
        <v>78.394744012837194</v>
      </c>
      <c r="AP36" s="97">
        <v>76.926715916315899</v>
      </c>
      <c r="AQ36" s="87"/>
      <c r="AR36" s="98">
        <v>66.529015877958997</v>
      </c>
      <c r="AS36" s="92"/>
      <c r="AT36" s="93">
        <v>2.2488042309481702</v>
      </c>
      <c r="AU36" s="87">
        <v>2.8567969827758901</v>
      </c>
      <c r="AV36" s="87">
        <v>2.3881262253786599</v>
      </c>
      <c r="AW36" s="87">
        <v>1.69329903223179</v>
      </c>
      <c r="AX36" s="87">
        <v>1.21176090156266</v>
      </c>
      <c r="AY36" s="94">
        <v>2.0480915511491</v>
      </c>
      <c r="AZ36" s="87"/>
      <c r="BA36" s="95">
        <v>1.9303046123677301</v>
      </c>
      <c r="BB36" s="96">
        <v>1.93373782402259</v>
      </c>
      <c r="BC36" s="97">
        <v>1.93008336100348</v>
      </c>
      <c r="BD36" s="87"/>
      <c r="BE36" s="98">
        <v>2.0044820259212202</v>
      </c>
    </row>
    <row r="37" spans="1:57" x14ac:dyDescent="0.25">
      <c r="A37" s="20" t="s">
        <v>25</v>
      </c>
      <c r="B37" s="2" t="str">
        <f t="shared" si="0"/>
        <v>Chesapeake Bay</v>
      </c>
      <c r="C37" s="2"/>
      <c r="D37" s="23" t="s">
        <v>101</v>
      </c>
      <c r="E37" s="26" t="s">
        <v>102</v>
      </c>
      <c r="F37" s="2"/>
      <c r="G37" s="93">
        <v>60.594214229866999</v>
      </c>
      <c r="H37" s="87">
        <v>40.265832681782598</v>
      </c>
      <c r="I37" s="87">
        <v>53.948397185300998</v>
      </c>
      <c r="J37" s="87">
        <v>57.466770914777101</v>
      </c>
      <c r="K37" s="87">
        <v>60.672400312744301</v>
      </c>
      <c r="L37" s="94">
        <v>54.589523064894401</v>
      </c>
      <c r="M37" s="87"/>
      <c r="N37" s="95">
        <v>70.132916340891299</v>
      </c>
      <c r="O37" s="96">
        <v>71.462079749804502</v>
      </c>
      <c r="P37" s="97">
        <v>70.797498045347893</v>
      </c>
      <c r="Q37" s="87"/>
      <c r="R37" s="98">
        <v>59.220373059309701</v>
      </c>
      <c r="S37" s="92"/>
      <c r="T37" s="93">
        <v>6.6024759284731704</v>
      </c>
      <c r="U37" s="87">
        <v>3.8306451612903198</v>
      </c>
      <c r="V37" s="87">
        <v>-11.0824742268041</v>
      </c>
      <c r="W37" s="87">
        <v>-16.095890410958901</v>
      </c>
      <c r="X37" s="87">
        <v>-9.2397660818713394</v>
      </c>
      <c r="Y37" s="94">
        <v>-6.40750670241286</v>
      </c>
      <c r="Z37" s="87"/>
      <c r="AA37" s="95">
        <v>2.98507462686567</v>
      </c>
      <c r="AB37" s="96">
        <v>-2.66240681576144</v>
      </c>
      <c r="AC37" s="97">
        <v>5.5248618784530301E-2</v>
      </c>
      <c r="AD37" s="87"/>
      <c r="AE37" s="98">
        <v>-4.2960288808664204</v>
      </c>
      <c r="AG37" s="93">
        <v>49.589523064894401</v>
      </c>
      <c r="AH37" s="87">
        <v>57.017200938232897</v>
      </c>
      <c r="AI37" s="87">
        <v>63.037529319781001</v>
      </c>
      <c r="AJ37" s="87">
        <v>66.399530883502706</v>
      </c>
      <c r="AK37" s="87">
        <v>62.666145426114099</v>
      </c>
      <c r="AL37" s="94">
        <v>59.741985926505002</v>
      </c>
      <c r="AM37" s="87"/>
      <c r="AN37" s="95">
        <v>72.087568412822506</v>
      </c>
      <c r="AO37" s="96">
        <v>76.309616888193901</v>
      </c>
      <c r="AP37" s="97">
        <v>74.198592650508203</v>
      </c>
      <c r="AQ37" s="87"/>
      <c r="AR37" s="98">
        <v>63.872444990505898</v>
      </c>
      <c r="AS37" s="92"/>
      <c r="AT37" s="93">
        <v>12.9563668744434</v>
      </c>
      <c r="AU37" s="87">
        <v>7.8373382624768899</v>
      </c>
      <c r="AV37" s="87">
        <v>6.2053986968662697E-2</v>
      </c>
      <c r="AW37" s="87">
        <v>0.59224163458691104</v>
      </c>
      <c r="AX37" s="87">
        <v>2.13443771901879</v>
      </c>
      <c r="AY37" s="94">
        <v>4.0299523485364102</v>
      </c>
      <c r="AZ37" s="87"/>
      <c r="BA37" s="95">
        <v>4.8322910744741296</v>
      </c>
      <c r="BB37" s="96">
        <v>8.5047248471372896</v>
      </c>
      <c r="BC37" s="97">
        <v>6.6891512085441196</v>
      </c>
      <c r="BD37" s="87"/>
      <c r="BE37" s="98">
        <v>4.8977345684673903</v>
      </c>
    </row>
    <row r="38" spans="1:57" x14ac:dyDescent="0.25">
      <c r="A38" s="20" t="s">
        <v>26</v>
      </c>
      <c r="B38" s="2" t="str">
        <f t="shared" si="0"/>
        <v>Coastal Virginia - Eastern Shore</v>
      </c>
      <c r="C38" s="2"/>
      <c r="D38" s="23" t="s">
        <v>101</v>
      </c>
      <c r="E38" s="26" t="s">
        <v>102</v>
      </c>
      <c r="F38" s="2"/>
      <c r="G38" s="93">
        <v>57.718579234972601</v>
      </c>
      <c r="H38" s="87">
        <v>36.475409836065502</v>
      </c>
      <c r="I38" s="87">
        <v>55.054644808743099</v>
      </c>
      <c r="J38" s="87">
        <v>56.830601092896103</v>
      </c>
      <c r="K38" s="87">
        <v>56.693989071038203</v>
      </c>
      <c r="L38" s="94">
        <v>52.554644808743099</v>
      </c>
      <c r="M38" s="87"/>
      <c r="N38" s="95">
        <v>62.158469945355101</v>
      </c>
      <c r="O38" s="96">
        <v>63.524590163934398</v>
      </c>
      <c r="P38" s="97">
        <v>62.841530054644799</v>
      </c>
      <c r="Q38" s="87"/>
      <c r="R38" s="98">
        <v>55.493754879000697</v>
      </c>
      <c r="S38" s="92"/>
      <c r="T38" s="93">
        <v>4.2461295935993002</v>
      </c>
      <c r="U38" s="87">
        <v>1.7471958584987</v>
      </c>
      <c r="V38" s="87">
        <v>4.0823973813508596</v>
      </c>
      <c r="W38" s="87">
        <v>-1.8554675508073899</v>
      </c>
      <c r="X38" s="87">
        <v>-0.29901464280801698</v>
      </c>
      <c r="Y38" s="94">
        <v>1.50350473867586</v>
      </c>
      <c r="Z38" s="87"/>
      <c r="AA38" s="95">
        <v>-1.09982577017502</v>
      </c>
      <c r="AB38" s="96">
        <v>-1.3785790031813301</v>
      </c>
      <c r="AC38" s="97">
        <v>-1.2114029890052</v>
      </c>
      <c r="AD38" s="87"/>
      <c r="AE38" s="98">
        <v>0.714379184273495</v>
      </c>
      <c r="AG38" s="93">
        <v>48.8900273224043</v>
      </c>
      <c r="AH38" s="87">
        <v>53.910519125683003</v>
      </c>
      <c r="AI38" s="87">
        <v>62.5683060109289</v>
      </c>
      <c r="AJ38" s="87">
        <v>65.846994535519102</v>
      </c>
      <c r="AK38" s="87">
        <v>63.797814207650198</v>
      </c>
      <c r="AL38" s="94">
        <v>59.002732240437098</v>
      </c>
      <c r="AM38" s="87"/>
      <c r="AN38" s="95">
        <v>68.903688524590095</v>
      </c>
      <c r="AO38" s="96">
        <v>70.662568306010897</v>
      </c>
      <c r="AP38" s="97">
        <v>69.783128415300496</v>
      </c>
      <c r="AQ38" s="87"/>
      <c r="AR38" s="98">
        <v>62.082845433255201</v>
      </c>
      <c r="AS38" s="92"/>
      <c r="AT38" s="93">
        <v>4.8033082211095097</v>
      </c>
      <c r="AU38" s="87">
        <v>3.6079623584555902</v>
      </c>
      <c r="AV38" s="87">
        <v>7.9018079537703301</v>
      </c>
      <c r="AW38" s="87">
        <v>9.14729641530643</v>
      </c>
      <c r="AX38" s="87">
        <v>4.1776790833024897</v>
      </c>
      <c r="AY38" s="94">
        <v>6.0296965433788197</v>
      </c>
      <c r="AZ38" s="87"/>
      <c r="BA38" s="95">
        <v>1.90519053384179</v>
      </c>
      <c r="BB38" s="96">
        <v>2.5992118687897601</v>
      </c>
      <c r="BC38" s="97">
        <v>2.2610212948349799</v>
      </c>
      <c r="BD38" s="87"/>
      <c r="BE38" s="98">
        <v>4.8164926454570702</v>
      </c>
    </row>
    <row r="39" spans="1:57" x14ac:dyDescent="0.25">
      <c r="A39" s="20" t="s">
        <v>27</v>
      </c>
      <c r="B39" s="2" t="str">
        <f t="shared" si="0"/>
        <v>Coastal Virginia - Hampton Roads</v>
      </c>
      <c r="C39" s="2"/>
      <c r="D39" s="23" t="s">
        <v>101</v>
      </c>
      <c r="E39" s="26" t="s">
        <v>102</v>
      </c>
      <c r="F39" s="2"/>
      <c r="G39" s="93">
        <v>70.2959938759887</v>
      </c>
      <c r="H39" s="87">
        <v>42.564429701454401</v>
      </c>
      <c r="I39" s="87">
        <v>50.336820617504401</v>
      </c>
      <c r="J39" s="87">
        <v>55.072722633324801</v>
      </c>
      <c r="K39" s="87">
        <v>59.168155141617703</v>
      </c>
      <c r="L39" s="94">
        <v>55.487624393978003</v>
      </c>
      <c r="M39" s="87"/>
      <c r="N39" s="95">
        <v>70.441439142638401</v>
      </c>
      <c r="O39" s="96">
        <v>76.685378923194605</v>
      </c>
      <c r="P39" s="97">
        <v>73.563409032916496</v>
      </c>
      <c r="Q39" s="87"/>
      <c r="R39" s="98">
        <v>60.6521342908176</v>
      </c>
      <c r="S39" s="92"/>
      <c r="T39" s="93">
        <v>-5.7270030937842504</v>
      </c>
      <c r="U39" s="87">
        <v>-4.1809392505031902</v>
      </c>
      <c r="V39" s="87">
        <v>-4.87980864577204</v>
      </c>
      <c r="W39" s="87">
        <v>-5.1086414481644304</v>
      </c>
      <c r="X39" s="87">
        <v>-4.6002091717038702</v>
      </c>
      <c r="Y39" s="94">
        <v>-4.9759400267207097</v>
      </c>
      <c r="Z39" s="87"/>
      <c r="AA39" s="95">
        <v>-10.5823688031969</v>
      </c>
      <c r="AB39" s="96">
        <v>-8.8984793271987002</v>
      </c>
      <c r="AC39" s="97">
        <v>-9.7125352827462095</v>
      </c>
      <c r="AD39" s="87"/>
      <c r="AE39" s="98">
        <v>-6.6726033951589496</v>
      </c>
      <c r="AG39" s="93">
        <v>56.7997500701333</v>
      </c>
      <c r="AH39" s="87">
        <v>55.515034046568502</v>
      </c>
      <c r="AI39" s="87">
        <v>59.745352069572299</v>
      </c>
      <c r="AJ39" s="87">
        <v>61.388747129369698</v>
      </c>
      <c r="AK39" s="87">
        <v>62.455983669303301</v>
      </c>
      <c r="AL39" s="94">
        <v>59.1803859948064</v>
      </c>
      <c r="AM39" s="87"/>
      <c r="AN39" s="95">
        <v>75.581143148762393</v>
      </c>
      <c r="AO39" s="96">
        <v>80.855447818320997</v>
      </c>
      <c r="AP39" s="97">
        <v>78.218295483541695</v>
      </c>
      <c r="AQ39" s="87"/>
      <c r="AR39" s="98">
        <v>64.618539831555395</v>
      </c>
      <c r="AS39" s="92"/>
      <c r="AT39" s="93">
        <v>0.114159979574945</v>
      </c>
      <c r="AU39" s="87">
        <v>-0.38822077901129898</v>
      </c>
      <c r="AV39" s="87">
        <v>-1.7665718362429801</v>
      </c>
      <c r="AW39" s="87">
        <v>-1.70699491596551</v>
      </c>
      <c r="AX39" s="87">
        <v>1.28979185189642</v>
      </c>
      <c r="AY39" s="94">
        <v>-0.50428792529678501</v>
      </c>
      <c r="AZ39" s="87"/>
      <c r="BA39" s="95">
        <v>-0.19502472664117701</v>
      </c>
      <c r="BB39" s="96">
        <v>-0.43321512060505302</v>
      </c>
      <c r="BC39" s="97">
        <v>-0.31827736859121603</v>
      </c>
      <c r="BD39" s="87"/>
      <c r="BE39" s="98">
        <v>-0.441960824674413</v>
      </c>
    </row>
    <row r="40" spans="1:57" x14ac:dyDescent="0.25">
      <c r="A40" s="19" t="s">
        <v>28</v>
      </c>
      <c r="B40" s="2" t="str">
        <f t="shared" si="0"/>
        <v>Northern Virginia</v>
      </c>
      <c r="C40" s="2"/>
      <c r="D40" s="23" t="s">
        <v>101</v>
      </c>
      <c r="E40" s="26" t="s">
        <v>102</v>
      </c>
      <c r="F40" s="2"/>
      <c r="G40" s="93">
        <v>63.2365114004063</v>
      </c>
      <c r="H40" s="87">
        <v>43.927308300097799</v>
      </c>
      <c r="I40" s="87">
        <v>62.154789675671601</v>
      </c>
      <c r="J40" s="87">
        <v>71.796222439611697</v>
      </c>
      <c r="K40" s="87">
        <v>70.607269169990204</v>
      </c>
      <c r="L40" s="94">
        <v>62.3444201971555</v>
      </c>
      <c r="M40" s="87"/>
      <c r="N40" s="95">
        <v>74.693355406727306</v>
      </c>
      <c r="O40" s="96">
        <v>76.676198359545396</v>
      </c>
      <c r="P40" s="97">
        <v>75.684776883136394</v>
      </c>
      <c r="Q40" s="87"/>
      <c r="R40" s="98">
        <v>66.155950678864301</v>
      </c>
      <c r="S40" s="92"/>
      <c r="T40" s="93">
        <v>0.83187470480055103</v>
      </c>
      <c r="U40" s="87">
        <v>-2.9487156885202901</v>
      </c>
      <c r="V40" s="87">
        <v>-2.7830117084536798</v>
      </c>
      <c r="W40" s="87">
        <v>-2.19092354385625</v>
      </c>
      <c r="X40" s="87">
        <v>2.2816491991937702</v>
      </c>
      <c r="Y40" s="94">
        <v>-0.83518838829175501</v>
      </c>
      <c r="Z40" s="87"/>
      <c r="AA40" s="95">
        <v>10.5655449886948</v>
      </c>
      <c r="AB40" s="96">
        <v>9.3074574958381806</v>
      </c>
      <c r="AC40" s="97">
        <v>9.9206898749282697</v>
      </c>
      <c r="AD40" s="87"/>
      <c r="AE40" s="98">
        <v>2.4376090773525001</v>
      </c>
      <c r="AG40" s="93">
        <v>60.590525998946397</v>
      </c>
      <c r="AH40" s="87">
        <v>70.325551207765798</v>
      </c>
      <c r="AI40" s="87">
        <v>81.119723079238398</v>
      </c>
      <c r="AJ40" s="87">
        <v>82.626138159379906</v>
      </c>
      <c r="AK40" s="87">
        <v>76.000357438482894</v>
      </c>
      <c r="AL40" s="94">
        <v>74.132459176762694</v>
      </c>
      <c r="AM40" s="87"/>
      <c r="AN40" s="95">
        <v>76.955564752802999</v>
      </c>
      <c r="AO40" s="96">
        <v>79.712073895703199</v>
      </c>
      <c r="AP40" s="97">
        <v>78.333819324253099</v>
      </c>
      <c r="AQ40" s="87"/>
      <c r="AR40" s="98">
        <v>75.3328477903314</v>
      </c>
      <c r="AS40" s="92"/>
      <c r="AT40" s="93">
        <v>-2.1875363195822901</v>
      </c>
      <c r="AU40" s="87">
        <v>-4.1876027254572197</v>
      </c>
      <c r="AV40" s="87">
        <v>-2.9676344644905099</v>
      </c>
      <c r="AW40" s="87">
        <v>-2.9184375342428099</v>
      </c>
      <c r="AX40" s="87">
        <v>-0.83624345755623097</v>
      </c>
      <c r="AY40" s="94">
        <v>-2.6358255500480698</v>
      </c>
      <c r="AZ40" s="87"/>
      <c r="BA40" s="95">
        <v>2.0481540518939898</v>
      </c>
      <c r="BB40" s="96">
        <v>-3.49147940496429E-2</v>
      </c>
      <c r="BC40" s="97">
        <v>0.97620504100405703</v>
      </c>
      <c r="BD40" s="87"/>
      <c r="BE40" s="98">
        <v>-1.59015888379896</v>
      </c>
    </row>
    <row r="41" spans="1:57" x14ac:dyDescent="0.25">
      <c r="A41" s="21" t="s">
        <v>29</v>
      </c>
      <c r="B41" s="2" t="str">
        <f t="shared" si="0"/>
        <v>Shenandoah Valley</v>
      </c>
      <c r="C41" s="2"/>
      <c r="D41" s="24" t="s">
        <v>101</v>
      </c>
      <c r="E41" s="27" t="s">
        <v>102</v>
      </c>
      <c r="F41" s="2"/>
      <c r="G41" s="99">
        <v>54.8928542328688</v>
      </c>
      <c r="H41" s="100">
        <v>37.611016051495099</v>
      </c>
      <c r="I41" s="100">
        <v>53.605475433879199</v>
      </c>
      <c r="J41" s="100">
        <v>58.9098020043999</v>
      </c>
      <c r="K41" s="100">
        <v>61.851218121078702</v>
      </c>
      <c r="L41" s="101">
        <v>53.374073168744303</v>
      </c>
      <c r="M41" s="87"/>
      <c r="N41" s="102">
        <v>66.112604905076097</v>
      </c>
      <c r="O41" s="103">
        <v>66.022977267171797</v>
      </c>
      <c r="P41" s="104">
        <v>66.067791086124004</v>
      </c>
      <c r="Q41" s="87"/>
      <c r="R41" s="105">
        <v>57.000849716567103</v>
      </c>
      <c r="S41" s="92"/>
      <c r="T41" s="99">
        <v>-1.51792347270745</v>
      </c>
      <c r="U41" s="100">
        <v>1.0953258022578101</v>
      </c>
      <c r="V41" s="100">
        <v>0.35317850981461901</v>
      </c>
      <c r="W41" s="100">
        <v>-2.4935631339665001</v>
      </c>
      <c r="X41" s="100">
        <v>-3.1803209004325499</v>
      </c>
      <c r="Y41" s="101">
        <v>-1.3995933526290001</v>
      </c>
      <c r="Z41" s="87"/>
      <c r="AA41" s="102">
        <v>-4.9724889801634697</v>
      </c>
      <c r="AB41" s="103">
        <v>1.2031038401904099</v>
      </c>
      <c r="AC41" s="104">
        <v>-1.99550041873146</v>
      </c>
      <c r="AD41" s="87"/>
      <c r="AE41" s="105">
        <v>-1.58091398612629</v>
      </c>
      <c r="AG41" s="99">
        <v>47.749124093538597</v>
      </c>
      <c r="AH41" s="100">
        <v>51.0307178358999</v>
      </c>
      <c r="AI41" s="100">
        <v>58.746842662755597</v>
      </c>
      <c r="AJ41" s="100">
        <v>65.120589912816698</v>
      </c>
      <c r="AK41" s="100">
        <v>67.349058909801997</v>
      </c>
      <c r="AL41" s="101">
        <v>57.999266682962599</v>
      </c>
      <c r="AM41" s="87"/>
      <c r="AN41" s="102">
        <v>74.085390695021502</v>
      </c>
      <c r="AO41" s="103">
        <v>72.537276949401104</v>
      </c>
      <c r="AP41" s="104">
        <v>73.311333822211296</v>
      </c>
      <c r="AQ41" s="87"/>
      <c r="AR41" s="105">
        <v>62.374143008462198</v>
      </c>
      <c r="AS41" s="38"/>
      <c r="AT41" s="99">
        <v>1.0812742836884099</v>
      </c>
      <c r="AU41" s="100">
        <v>0.49869677273798702</v>
      </c>
      <c r="AV41" s="100">
        <v>1.5838280324823399</v>
      </c>
      <c r="AW41" s="100">
        <v>2.0633096989334301</v>
      </c>
      <c r="AX41" s="100">
        <v>1.0445380533025399</v>
      </c>
      <c r="AY41" s="101">
        <v>1.2897614111323099</v>
      </c>
      <c r="AZ41" s="87"/>
      <c r="BA41" s="102">
        <v>1.4994053118102899</v>
      </c>
      <c r="BB41" s="103">
        <v>-0.50046551222383695</v>
      </c>
      <c r="BC41" s="104">
        <v>0.50002287881657703</v>
      </c>
      <c r="BD41" s="87"/>
      <c r="BE41" s="105">
        <v>1.02795551916001</v>
      </c>
    </row>
    <row r="42" spans="1:57" ht="13" x14ac:dyDescent="0.3">
      <c r="A42" s="18" t="s">
        <v>30</v>
      </c>
      <c r="B42" s="2" t="str">
        <f t="shared" si="0"/>
        <v>Southern Virginia</v>
      </c>
      <c r="C42" s="8"/>
      <c r="D42" s="22" t="s">
        <v>101</v>
      </c>
      <c r="E42" s="25" t="s">
        <v>102</v>
      </c>
      <c r="F42" s="2"/>
      <c r="G42" s="84">
        <v>47.390628469908897</v>
      </c>
      <c r="H42" s="85">
        <v>36.731068176770997</v>
      </c>
      <c r="I42" s="85">
        <v>54.452587164112799</v>
      </c>
      <c r="J42" s="85">
        <v>57.583833000222</v>
      </c>
      <c r="K42" s="85">
        <v>57.050854985565103</v>
      </c>
      <c r="L42" s="86">
        <v>50.641794359316002</v>
      </c>
      <c r="M42" s="87"/>
      <c r="N42" s="88">
        <v>54.452587164112799</v>
      </c>
      <c r="O42" s="89">
        <v>58.227848101265799</v>
      </c>
      <c r="P42" s="90">
        <v>56.340217632689303</v>
      </c>
      <c r="Q42" s="87"/>
      <c r="R42" s="91">
        <v>52.2699152945655</v>
      </c>
      <c r="S42" s="92"/>
      <c r="T42" s="84">
        <v>-7.8359343175344396</v>
      </c>
      <c r="U42" s="85">
        <v>-13.6252309595908</v>
      </c>
      <c r="V42" s="85">
        <v>-13.262626577089801</v>
      </c>
      <c r="W42" s="85">
        <v>-14.1180565579467</v>
      </c>
      <c r="X42" s="85">
        <v>-12.9320583476027</v>
      </c>
      <c r="Y42" s="86">
        <v>-12.4747766021556</v>
      </c>
      <c r="Z42" s="87"/>
      <c r="AA42" s="88">
        <v>-15.351158735394099</v>
      </c>
      <c r="AB42" s="89">
        <v>-10.655793748831901</v>
      </c>
      <c r="AC42" s="90">
        <v>-12.988159719866101</v>
      </c>
      <c r="AD42" s="87"/>
      <c r="AE42" s="91">
        <v>-12.6335240408514</v>
      </c>
      <c r="AF42" s="28"/>
      <c r="AG42" s="84">
        <v>46.1414612480568</v>
      </c>
      <c r="AH42" s="85">
        <v>55.463024650233102</v>
      </c>
      <c r="AI42" s="85">
        <v>62.908061292471601</v>
      </c>
      <c r="AJ42" s="85">
        <v>65.978236731068094</v>
      </c>
      <c r="AK42" s="85">
        <v>63.180102154119403</v>
      </c>
      <c r="AL42" s="86">
        <v>58.734177215189803</v>
      </c>
      <c r="AM42" s="87"/>
      <c r="AN42" s="88">
        <v>64.812347324006197</v>
      </c>
      <c r="AO42" s="89">
        <v>66.011547856984194</v>
      </c>
      <c r="AP42" s="90">
        <v>65.411947590495203</v>
      </c>
      <c r="AQ42" s="87"/>
      <c r="AR42" s="91">
        <v>60.642111608134201</v>
      </c>
      <c r="AS42" s="92"/>
      <c r="AT42" s="84">
        <v>-1.51017252136963</v>
      </c>
      <c r="AU42" s="85">
        <v>-4.8040219468955696</v>
      </c>
      <c r="AV42" s="85">
        <v>-4.0988299001429001</v>
      </c>
      <c r="AW42" s="85">
        <v>-2.7839261308262202</v>
      </c>
      <c r="AX42" s="85">
        <v>-4.4985826152852999</v>
      </c>
      <c r="AY42" s="86">
        <v>-3.6297156974651101</v>
      </c>
      <c r="AZ42" s="87"/>
      <c r="BA42" s="88">
        <v>-3.68008062059313</v>
      </c>
      <c r="BB42" s="89">
        <v>-1.9577507514960899</v>
      </c>
      <c r="BC42" s="90">
        <v>-2.8186529412186601</v>
      </c>
      <c r="BD42" s="87"/>
      <c r="BE42" s="91">
        <v>-3.3812972312143699</v>
      </c>
    </row>
    <row r="43" spans="1:57" x14ac:dyDescent="0.25">
      <c r="A43" s="19" t="s">
        <v>31</v>
      </c>
      <c r="B43" s="2" t="str">
        <f t="shared" si="0"/>
        <v>Southwest Virginia - Blue Ridge Highlands</v>
      </c>
      <c r="C43" s="9"/>
      <c r="D43" s="23" t="s">
        <v>101</v>
      </c>
      <c r="E43" s="26" t="s">
        <v>102</v>
      </c>
      <c r="F43" s="2"/>
      <c r="G43" s="93">
        <v>48.114064985230598</v>
      </c>
      <c r="H43" s="87">
        <v>35.048852533515102</v>
      </c>
      <c r="I43" s="87">
        <v>49.522835719154699</v>
      </c>
      <c r="J43" s="87">
        <v>52.329016132697099</v>
      </c>
      <c r="K43" s="87">
        <v>53.487843671892698</v>
      </c>
      <c r="L43" s="94">
        <v>47.700522608497998</v>
      </c>
      <c r="M43" s="87"/>
      <c r="N43" s="95">
        <v>59.384230856623397</v>
      </c>
      <c r="O43" s="96">
        <v>62.190411270165797</v>
      </c>
      <c r="P43" s="97">
        <v>60.7873210633946</v>
      </c>
      <c r="Q43" s="87"/>
      <c r="R43" s="98">
        <v>51.4396078813256</v>
      </c>
      <c r="S43" s="92"/>
      <c r="T43" s="93">
        <v>8.9452306950258205</v>
      </c>
      <c r="U43" s="87">
        <v>-5.1866992924226096</v>
      </c>
      <c r="V43" s="87">
        <v>-4.7404117305809903</v>
      </c>
      <c r="W43" s="87">
        <v>-4.2307022381797896</v>
      </c>
      <c r="X43" s="87">
        <v>-2.4757567934197899</v>
      </c>
      <c r="Y43" s="94">
        <v>-1.6903044112985099</v>
      </c>
      <c r="Z43" s="87"/>
      <c r="AA43" s="95">
        <v>-3.1476725200573998</v>
      </c>
      <c r="AB43" s="96">
        <v>2.3414545283595398</v>
      </c>
      <c r="AC43" s="97">
        <v>-0.41539808625583702</v>
      </c>
      <c r="AD43" s="87"/>
      <c r="AE43" s="98">
        <v>-1.2635175454690299</v>
      </c>
      <c r="AF43" s="29"/>
      <c r="AG43" s="93">
        <v>47.0035219268348</v>
      </c>
      <c r="AH43" s="87">
        <v>50.326630311292803</v>
      </c>
      <c r="AI43" s="87">
        <v>57.935696432628902</v>
      </c>
      <c r="AJ43" s="87">
        <v>65.911156555328304</v>
      </c>
      <c r="AK43" s="87">
        <v>64.331970006816604</v>
      </c>
      <c r="AL43" s="94">
        <v>57.1017950465803</v>
      </c>
      <c r="AM43" s="87"/>
      <c r="AN43" s="95">
        <v>71.622926607589093</v>
      </c>
      <c r="AO43" s="96">
        <v>67.388093615087399</v>
      </c>
      <c r="AP43" s="97">
        <v>69.505510111338296</v>
      </c>
      <c r="AQ43" s="87"/>
      <c r="AR43" s="98">
        <v>60.645713636511097</v>
      </c>
      <c r="AS43" s="92"/>
      <c r="AT43" s="93">
        <v>11.0854329268029</v>
      </c>
      <c r="AU43" s="87">
        <v>2.20714443792144</v>
      </c>
      <c r="AV43" s="87">
        <v>2.9564078674252001</v>
      </c>
      <c r="AW43" s="87">
        <v>8.2007600883039995</v>
      </c>
      <c r="AX43" s="87">
        <v>5.6429059104879702</v>
      </c>
      <c r="AY43" s="94">
        <v>5.8867585931392199</v>
      </c>
      <c r="AZ43" s="87"/>
      <c r="BA43" s="95">
        <v>11.2986627511818</v>
      </c>
      <c r="BB43" s="96">
        <v>9.3476577721672598</v>
      </c>
      <c r="BC43" s="97">
        <v>10.3442580465387</v>
      </c>
      <c r="BD43" s="87"/>
      <c r="BE43" s="98">
        <v>7.3061999509321698</v>
      </c>
    </row>
    <row r="44" spans="1:57" x14ac:dyDescent="0.25">
      <c r="A44" s="20" t="s">
        <v>32</v>
      </c>
      <c r="B44" s="2" t="str">
        <f t="shared" si="0"/>
        <v>Southwest Virginia - Heart of Appalachia</v>
      </c>
      <c r="C44" s="2"/>
      <c r="D44" s="23" t="s">
        <v>101</v>
      </c>
      <c r="E44" s="26" t="s">
        <v>102</v>
      </c>
      <c r="F44" s="2"/>
      <c r="G44" s="93">
        <v>44.573643410852704</v>
      </c>
      <c r="H44" s="87">
        <v>38.242894056847497</v>
      </c>
      <c r="I44" s="87">
        <v>51.098191214470198</v>
      </c>
      <c r="J44" s="87">
        <v>53.746770025839702</v>
      </c>
      <c r="K44" s="87">
        <v>51.679586563307403</v>
      </c>
      <c r="L44" s="94">
        <v>47.868217054263503</v>
      </c>
      <c r="M44" s="87"/>
      <c r="N44" s="95">
        <v>48.2558139534883</v>
      </c>
      <c r="O44" s="96">
        <v>47.9974160206718</v>
      </c>
      <c r="P44" s="97">
        <v>48.126614987080103</v>
      </c>
      <c r="Q44" s="87"/>
      <c r="R44" s="98">
        <v>47.942045035068197</v>
      </c>
      <c r="S44" s="92"/>
      <c r="T44" s="93">
        <v>-2.9535864978902899</v>
      </c>
      <c r="U44" s="87">
        <v>-0.83752093802344996</v>
      </c>
      <c r="V44" s="87">
        <v>-3.4188034188034102</v>
      </c>
      <c r="W44" s="87">
        <v>-0.59737156511349998</v>
      </c>
      <c r="X44" s="87">
        <v>0.62893081761006198</v>
      </c>
      <c r="Y44" s="94">
        <v>-1.4365522745410999</v>
      </c>
      <c r="Z44" s="87"/>
      <c r="AA44" s="95">
        <v>-14.334862385321101</v>
      </c>
      <c r="AB44" s="96">
        <v>-4.1290322580645098</v>
      </c>
      <c r="AC44" s="97">
        <v>-9.5324833029751002</v>
      </c>
      <c r="AD44" s="87"/>
      <c r="AE44" s="98">
        <v>-3.90307066222715</v>
      </c>
      <c r="AF44" s="29"/>
      <c r="AG44" s="93">
        <v>45.639534883720899</v>
      </c>
      <c r="AH44" s="87">
        <v>53.439922480620098</v>
      </c>
      <c r="AI44" s="87">
        <v>57.945736434108497</v>
      </c>
      <c r="AJ44" s="87">
        <v>60.788113695090402</v>
      </c>
      <c r="AK44" s="87">
        <v>58.397932816537399</v>
      </c>
      <c r="AL44" s="94">
        <v>55.242248062015499</v>
      </c>
      <c r="AM44" s="87"/>
      <c r="AN44" s="95">
        <v>63.598191214470198</v>
      </c>
      <c r="AO44" s="96">
        <v>60.368217054263503</v>
      </c>
      <c r="AP44" s="97">
        <v>61.9832041343669</v>
      </c>
      <c r="AQ44" s="87"/>
      <c r="AR44" s="98">
        <v>57.1682355112587</v>
      </c>
      <c r="AS44" s="92"/>
      <c r="AT44" s="93">
        <v>16.728624535315902</v>
      </c>
      <c r="AU44" s="87">
        <v>8.4918032786885203</v>
      </c>
      <c r="AV44" s="87">
        <v>5.4673721340387997</v>
      </c>
      <c r="AW44" s="87">
        <v>8.0057388809182193</v>
      </c>
      <c r="AX44" s="87">
        <v>10.2103017372752</v>
      </c>
      <c r="AY44" s="94">
        <v>9.3612123537310499</v>
      </c>
      <c r="AZ44" s="87"/>
      <c r="BA44" s="95">
        <v>10.308123249299699</v>
      </c>
      <c r="BB44" s="96">
        <v>11.949685534591101</v>
      </c>
      <c r="BC44" s="97">
        <v>11.1014618613402</v>
      </c>
      <c r="BD44" s="87"/>
      <c r="BE44" s="98">
        <v>9.8944474010998693</v>
      </c>
    </row>
    <row r="45" spans="1:57" x14ac:dyDescent="0.25">
      <c r="A45" s="21" t="s">
        <v>33</v>
      </c>
      <c r="B45" s="2" t="str">
        <f t="shared" si="0"/>
        <v>Virginia Mountains</v>
      </c>
      <c r="C45" s="2"/>
      <c r="D45" s="24" t="s">
        <v>101</v>
      </c>
      <c r="E45" s="27" t="s">
        <v>102</v>
      </c>
      <c r="F45" s="2"/>
      <c r="G45" s="93">
        <v>49.883800410116102</v>
      </c>
      <c r="H45" s="87">
        <v>36.5823650034176</v>
      </c>
      <c r="I45" s="87">
        <v>52.002734107997199</v>
      </c>
      <c r="J45" s="87">
        <v>57.211209842788698</v>
      </c>
      <c r="K45" s="87">
        <v>58.8243335611756</v>
      </c>
      <c r="L45" s="94">
        <v>50.900888585099104</v>
      </c>
      <c r="M45" s="87"/>
      <c r="N45" s="95">
        <v>58.332194121667797</v>
      </c>
      <c r="O45" s="96">
        <v>62.911825017088098</v>
      </c>
      <c r="P45" s="97">
        <v>60.622009569377902</v>
      </c>
      <c r="Q45" s="87"/>
      <c r="R45" s="98">
        <v>53.678351723464502</v>
      </c>
      <c r="S45" s="92"/>
      <c r="T45" s="93">
        <v>-2.61235148941054</v>
      </c>
      <c r="U45" s="87">
        <v>-9.4482143831753493</v>
      </c>
      <c r="V45" s="87">
        <v>-2.2850750597301399</v>
      </c>
      <c r="W45" s="87">
        <v>0.414086687306501</v>
      </c>
      <c r="X45" s="87">
        <v>5.3893051367472902</v>
      </c>
      <c r="Y45" s="94">
        <v>-1.21381561117276</v>
      </c>
      <c r="Z45" s="87"/>
      <c r="AA45" s="95">
        <v>0.99536801384505702</v>
      </c>
      <c r="AB45" s="96">
        <v>8.2180107968696596</v>
      </c>
      <c r="AC45" s="97">
        <v>4.6184384929065603</v>
      </c>
      <c r="AD45" s="87"/>
      <c r="AE45" s="98">
        <v>0.595735637883402</v>
      </c>
      <c r="AF45" s="30"/>
      <c r="AG45" s="93">
        <v>45.512645249487299</v>
      </c>
      <c r="AH45" s="87">
        <v>51.801093643198897</v>
      </c>
      <c r="AI45" s="87">
        <v>60.792891319207101</v>
      </c>
      <c r="AJ45" s="87">
        <v>69.562542720437406</v>
      </c>
      <c r="AK45" s="87">
        <v>69.388243335611705</v>
      </c>
      <c r="AL45" s="94">
        <v>59.4114832535885</v>
      </c>
      <c r="AM45" s="87"/>
      <c r="AN45" s="95">
        <v>71.438824333561101</v>
      </c>
      <c r="AO45" s="96">
        <v>67.276144907723804</v>
      </c>
      <c r="AP45" s="97">
        <v>69.357484620642495</v>
      </c>
      <c r="AQ45" s="87"/>
      <c r="AR45" s="98">
        <v>62.253197929889602</v>
      </c>
      <c r="AS45" s="92"/>
      <c r="AT45" s="93">
        <v>-0.90725064409274903</v>
      </c>
      <c r="AU45" s="87">
        <v>-5.6712952119650604</v>
      </c>
      <c r="AV45" s="87">
        <v>-3.3977821509281898</v>
      </c>
      <c r="AW45" s="87">
        <v>4.04958087123814</v>
      </c>
      <c r="AX45" s="87">
        <v>4.0278887315640697</v>
      </c>
      <c r="AY45" s="94">
        <v>-9.2609529647903296E-2</v>
      </c>
      <c r="AZ45" s="87"/>
      <c r="BA45" s="95">
        <v>7.2312363994406699</v>
      </c>
      <c r="BB45" s="96">
        <v>2.3615157089579299</v>
      </c>
      <c r="BC45" s="97">
        <v>4.8128829287865198</v>
      </c>
      <c r="BD45" s="87"/>
      <c r="BE45" s="98">
        <v>1.4183333240679801</v>
      </c>
    </row>
    <row r="46" spans="1:57" x14ac:dyDescent="0.25">
      <c r="A46" s="20" t="s">
        <v>116</v>
      </c>
      <c r="B46" s="2" t="s">
        <v>17</v>
      </c>
      <c r="D46" s="24" t="s">
        <v>101</v>
      </c>
      <c r="E46" s="27" t="s">
        <v>102</v>
      </c>
      <c r="G46" s="93">
        <v>62.560721721027001</v>
      </c>
      <c r="H46" s="87">
        <v>31.783483691880601</v>
      </c>
      <c r="I46" s="87">
        <v>48.889659958362202</v>
      </c>
      <c r="J46" s="87">
        <v>61.797362942401101</v>
      </c>
      <c r="K46" s="87">
        <v>60.582928521859799</v>
      </c>
      <c r="L46" s="94">
        <v>53.122831367106102</v>
      </c>
      <c r="M46" s="87"/>
      <c r="N46" s="95">
        <v>69.396252602359397</v>
      </c>
      <c r="O46" s="96">
        <v>72.414989590562101</v>
      </c>
      <c r="P46" s="97">
        <v>70.905621096460706</v>
      </c>
      <c r="Q46" s="87"/>
      <c r="R46" s="98">
        <v>58.203628432636002</v>
      </c>
      <c r="S46" s="92"/>
      <c r="T46" s="93">
        <v>-6.6500546490792596</v>
      </c>
      <c r="U46" s="87">
        <v>-5.8115257475020998</v>
      </c>
      <c r="V46" s="87">
        <v>-13.0710304224217</v>
      </c>
      <c r="W46" s="87">
        <v>-4.1027408393820597</v>
      </c>
      <c r="X46" s="87">
        <v>-3.8764818616893102</v>
      </c>
      <c r="Y46" s="94">
        <v>-6.6284928266934804</v>
      </c>
      <c r="Z46" s="87"/>
      <c r="AA46" s="95">
        <v>7.4472315573610697</v>
      </c>
      <c r="AB46" s="96">
        <v>-1.4228356492112499</v>
      </c>
      <c r="AC46" s="97">
        <v>2.57062175521845</v>
      </c>
      <c r="AD46" s="87"/>
      <c r="AE46" s="98">
        <v>-3.7159426098621902</v>
      </c>
      <c r="AG46" s="93">
        <v>56.106870229007598</v>
      </c>
      <c r="AH46" s="87">
        <v>67.392435808466303</v>
      </c>
      <c r="AI46" s="87">
        <v>78.036086051353195</v>
      </c>
      <c r="AJ46" s="87">
        <v>75.1734906315058</v>
      </c>
      <c r="AK46" s="87">
        <v>68.3813324080499</v>
      </c>
      <c r="AL46" s="94">
        <v>69.018043025676604</v>
      </c>
      <c r="AM46" s="87"/>
      <c r="AN46" s="95">
        <v>73.577376821651598</v>
      </c>
      <c r="AO46" s="96">
        <v>78.209576682859094</v>
      </c>
      <c r="AP46" s="97">
        <v>75.893476752255296</v>
      </c>
      <c r="AQ46" s="87"/>
      <c r="AR46" s="98">
        <v>70.982452661841904</v>
      </c>
      <c r="AS46" s="92"/>
      <c r="AT46" s="93">
        <v>4.0057402731764098</v>
      </c>
      <c r="AU46" s="87">
        <v>8.1890508741128496</v>
      </c>
      <c r="AV46" s="87">
        <v>4.26249092596266</v>
      </c>
      <c r="AW46" s="87">
        <v>3.4597454084545598</v>
      </c>
      <c r="AX46" s="87">
        <v>7.9375441675748499</v>
      </c>
      <c r="AY46" s="94">
        <v>5.5013874920351302</v>
      </c>
      <c r="AZ46" s="87"/>
      <c r="BA46" s="95">
        <v>8.6123462884155799</v>
      </c>
      <c r="BB46" s="96">
        <v>1.0962067455215601</v>
      </c>
      <c r="BC46" s="97">
        <v>4.56329821854216</v>
      </c>
      <c r="BD46" s="87"/>
      <c r="BE46" s="98">
        <v>5.19920925757219</v>
      </c>
    </row>
    <row r="47" spans="1:57" x14ac:dyDescent="0.25">
      <c r="A47" s="20" t="s">
        <v>117</v>
      </c>
      <c r="B47" s="2" t="s">
        <v>18</v>
      </c>
      <c r="D47" s="24" t="s">
        <v>101</v>
      </c>
      <c r="E47" s="27" t="s">
        <v>102</v>
      </c>
      <c r="G47" s="93">
        <v>68.946509519492196</v>
      </c>
      <c r="H47" s="87">
        <v>36.377153218495003</v>
      </c>
      <c r="I47" s="87">
        <v>57.744333635539398</v>
      </c>
      <c r="J47" s="87">
        <v>68.300997280144998</v>
      </c>
      <c r="K47" s="87">
        <v>65.976427923844</v>
      </c>
      <c r="L47" s="94">
        <v>59.469084315503103</v>
      </c>
      <c r="M47" s="87"/>
      <c r="N47" s="95">
        <v>72.177697189483197</v>
      </c>
      <c r="O47" s="96">
        <v>75.292837715321795</v>
      </c>
      <c r="P47" s="97">
        <v>73.735267452402496</v>
      </c>
      <c r="Q47" s="87"/>
      <c r="R47" s="98">
        <v>63.545136640331499</v>
      </c>
      <c r="S47" s="92"/>
      <c r="T47" s="93">
        <v>-0.60948191468411494</v>
      </c>
      <c r="U47" s="87">
        <v>-8.45066213786947</v>
      </c>
      <c r="V47" s="87">
        <v>-3.8469729907077799</v>
      </c>
      <c r="W47" s="87">
        <v>-1.93132029991041</v>
      </c>
      <c r="X47" s="87">
        <v>1.0606708565518601</v>
      </c>
      <c r="Y47" s="94">
        <v>-2.2176374897031801</v>
      </c>
      <c r="Z47" s="87"/>
      <c r="AA47" s="95">
        <v>5.7588850237077196</v>
      </c>
      <c r="AB47" s="96">
        <v>6.0967669007416303</v>
      </c>
      <c r="AC47" s="97">
        <v>5.9311634867729897</v>
      </c>
      <c r="AD47" s="87"/>
      <c r="AE47" s="98">
        <v>0.34144260924243203</v>
      </c>
      <c r="AG47" s="93">
        <v>58.011786038077901</v>
      </c>
      <c r="AH47" s="87">
        <v>66.436990027198505</v>
      </c>
      <c r="AI47" s="87">
        <v>77.4696282864913</v>
      </c>
      <c r="AJ47" s="87">
        <v>78.537624660018096</v>
      </c>
      <c r="AK47" s="87">
        <v>71.6300997280145</v>
      </c>
      <c r="AL47" s="94">
        <v>70.417225747960103</v>
      </c>
      <c r="AM47" s="87"/>
      <c r="AN47" s="95">
        <v>78.184950135992693</v>
      </c>
      <c r="AO47" s="96">
        <v>81.417951042610994</v>
      </c>
      <c r="AP47" s="97">
        <v>79.801450589301894</v>
      </c>
      <c r="AQ47" s="87"/>
      <c r="AR47" s="98">
        <v>73.0984328454863</v>
      </c>
      <c r="AS47" s="92"/>
      <c r="AT47" s="93">
        <v>-1.2690157162454001</v>
      </c>
      <c r="AU47" s="87">
        <v>-3.7599070463895199</v>
      </c>
      <c r="AV47" s="87">
        <v>-2.4821082316215199</v>
      </c>
      <c r="AW47" s="87">
        <v>-2.88922788963876</v>
      </c>
      <c r="AX47" s="87">
        <v>-0.47120414686003298</v>
      </c>
      <c r="AY47" s="94">
        <v>-2.2186458835765701</v>
      </c>
      <c r="AZ47" s="87"/>
      <c r="BA47" s="95">
        <v>3.0311291834648202</v>
      </c>
      <c r="BB47" s="96">
        <v>1.0980599813890199</v>
      </c>
      <c r="BC47" s="97">
        <v>2.0358825248376098</v>
      </c>
      <c r="BD47" s="87"/>
      <c r="BE47" s="98">
        <v>-0.93016727574209102</v>
      </c>
    </row>
    <row r="48" spans="1:57" x14ac:dyDescent="0.25">
      <c r="A48" s="20" t="s">
        <v>118</v>
      </c>
      <c r="B48" s="2" t="s">
        <v>19</v>
      </c>
      <c r="D48" s="24" t="s">
        <v>101</v>
      </c>
      <c r="E48" s="27" t="s">
        <v>102</v>
      </c>
      <c r="G48" s="93">
        <v>69.280948851000701</v>
      </c>
      <c r="H48" s="87">
        <v>39.033358042994799</v>
      </c>
      <c r="I48" s="87">
        <v>57.079318013343197</v>
      </c>
      <c r="J48" s="87">
        <v>64.545589325426207</v>
      </c>
      <c r="K48" s="87">
        <v>65.162342475908005</v>
      </c>
      <c r="L48" s="94">
        <v>59.020311341734597</v>
      </c>
      <c r="M48" s="87"/>
      <c r="N48" s="95">
        <v>72.762045959970294</v>
      </c>
      <c r="O48" s="96">
        <v>77.909562638991801</v>
      </c>
      <c r="P48" s="97">
        <v>75.335804299480998</v>
      </c>
      <c r="Q48" s="87"/>
      <c r="R48" s="98">
        <v>63.681880758233604</v>
      </c>
      <c r="S48" s="92"/>
      <c r="T48" s="93">
        <v>0.30254031449773</v>
      </c>
      <c r="U48" s="87">
        <v>-4.5764852623112597</v>
      </c>
      <c r="V48" s="87">
        <v>-2.24204257134814</v>
      </c>
      <c r="W48" s="87">
        <v>-3.6830397523981699</v>
      </c>
      <c r="X48" s="87">
        <v>-2.0080685332116599</v>
      </c>
      <c r="Y48" s="94">
        <v>-2.2444931714248799</v>
      </c>
      <c r="Z48" s="87"/>
      <c r="AA48" s="95">
        <v>-1.0112336638357</v>
      </c>
      <c r="AB48" s="96">
        <v>1.2744852176476</v>
      </c>
      <c r="AC48" s="97">
        <v>0.157567455769765</v>
      </c>
      <c r="AD48" s="87"/>
      <c r="AE48" s="98">
        <v>-1.4457301335779</v>
      </c>
      <c r="AG48" s="93">
        <v>59.3017049666419</v>
      </c>
      <c r="AH48" s="87">
        <v>65.694588584136298</v>
      </c>
      <c r="AI48" s="87">
        <v>76.366938472942905</v>
      </c>
      <c r="AJ48" s="87">
        <v>77.704966641957</v>
      </c>
      <c r="AK48" s="87">
        <v>72.659006671608495</v>
      </c>
      <c r="AL48" s="94">
        <v>70.345441067457301</v>
      </c>
      <c r="AM48" s="87"/>
      <c r="AN48" s="95">
        <v>79.931060044477306</v>
      </c>
      <c r="AO48" s="96">
        <v>83.531504818383894</v>
      </c>
      <c r="AP48" s="97">
        <v>81.7312824314306</v>
      </c>
      <c r="AQ48" s="87"/>
      <c r="AR48" s="98">
        <v>73.598538600021101</v>
      </c>
      <c r="AS48" s="92"/>
      <c r="AT48" s="93">
        <v>0.469736757535056</v>
      </c>
      <c r="AU48" s="87">
        <v>-1.2312037507919</v>
      </c>
      <c r="AV48" s="87">
        <v>-0.20041387099334701</v>
      </c>
      <c r="AW48" s="87">
        <v>-0.93956468182229402</v>
      </c>
      <c r="AX48" s="87">
        <v>-0.24834016018930899</v>
      </c>
      <c r="AY48" s="94">
        <v>-0.45647756668238998</v>
      </c>
      <c r="AZ48" s="87"/>
      <c r="BA48" s="95">
        <v>1.83954837008693</v>
      </c>
      <c r="BB48" s="96">
        <v>1.25415172108183</v>
      </c>
      <c r="BC48" s="97">
        <v>1.53954074841125</v>
      </c>
      <c r="BD48" s="87"/>
      <c r="BE48" s="98">
        <v>0.168258070646572</v>
      </c>
    </row>
    <row r="49" spans="1:57" x14ac:dyDescent="0.25">
      <c r="A49" s="20" t="s">
        <v>119</v>
      </c>
      <c r="B49" s="2" t="s">
        <v>20</v>
      </c>
      <c r="D49" s="24" t="s">
        <v>101</v>
      </c>
      <c r="E49" s="27" t="s">
        <v>102</v>
      </c>
      <c r="G49" s="93">
        <v>61.613861860710301</v>
      </c>
      <c r="H49" s="87">
        <v>39.608397641758103</v>
      </c>
      <c r="I49" s="87">
        <v>56.914154244355998</v>
      </c>
      <c r="J49" s="87">
        <v>63.821118726932802</v>
      </c>
      <c r="K49" s="87">
        <v>64.945118151751899</v>
      </c>
      <c r="L49" s="94">
        <v>57.380530125101799</v>
      </c>
      <c r="M49" s="87"/>
      <c r="N49" s="95">
        <v>71.221780185016499</v>
      </c>
      <c r="O49" s="96">
        <v>75.161769640032503</v>
      </c>
      <c r="P49" s="97">
        <v>73.191774912524494</v>
      </c>
      <c r="Q49" s="87"/>
      <c r="R49" s="98">
        <v>61.898028635793999</v>
      </c>
      <c r="S49" s="92"/>
      <c r="T49" s="93">
        <v>-2.1808245691788901</v>
      </c>
      <c r="U49" s="87">
        <v>-2.9422088939072002</v>
      </c>
      <c r="V49" s="87">
        <v>-4.5417931147038297</v>
      </c>
      <c r="W49" s="87">
        <v>-4.1183185399016402</v>
      </c>
      <c r="X49" s="87">
        <v>-3.6704768623622099</v>
      </c>
      <c r="Y49" s="94">
        <v>-3.5299581960468198</v>
      </c>
      <c r="Z49" s="87"/>
      <c r="AA49" s="95">
        <v>-4.2267149506481498</v>
      </c>
      <c r="AB49" s="96">
        <v>-0.28917004359111198</v>
      </c>
      <c r="AC49" s="97">
        <v>-2.2459201440880698</v>
      </c>
      <c r="AD49" s="87"/>
      <c r="AE49" s="98">
        <v>-3.1094460188822701</v>
      </c>
      <c r="AG49" s="93">
        <v>53.850855013241599</v>
      </c>
      <c r="AH49" s="87">
        <v>59.524380160337401</v>
      </c>
      <c r="AI49" s="87">
        <v>68.625148294167602</v>
      </c>
      <c r="AJ49" s="87">
        <v>72.6725305276276</v>
      </c>
      <c r="AK49" s="87">
        <v>71.285200718993394</v>
      </c>
      <c r="AL49" s="94">
        <v>65.1916375471544</v>
      </c>
      <c r="AM49" s="87"/>
      <c r="AN49" s="95">
        <v>77.717795086878297</v>
      </c>
      <c r="AO49" s="96">
        <v>80.094068304373806</v>
      </c>
      <c r="AP49" s="97">
        <v>78.905931695626094</v>
      </c>
      <c r="AQ49" s="87"/>
      <c r="AR49" s="98">
        <v>69.110034135301703</v>
      </c>
      <c r="AS49" s="92"/>
      <c r="AT49" s="93">
        <v>-1.5005360792922999</v>
      </c>
      <c r="AU49" s="87">
        <v>-3.4628574608248299</v>
      </c>
      <c r="AV49" s="87">
        <v>-3.5224957661350702</v>
      </c>
      <c r="AW49" s="87">
        <v>-1.9624315218652599</v>
      </c>
      <c r="AX49" s="87">
        <v>-0.62525717876001197</v>
      </c>
      <c r="AY49" s="94">
        <v>-2.2093513707750598</v>
      </c>
      <c r="AZ49" s="87"/>
      <c r="BA49" s="95">
        <v>-6.612911838603E-2</v>
      </c>
      <c r="BB49" s="96">
        <v>0.13560779354135</v>
      </c>
      <c r="BC49" s="97">
        <v>3.5455656047676198E-2</v>
      </c>
      <c r="BD49" s="87"/>
      <c r="BE49" s="98">
        <v>-1.48992850716956</v>
      </c>
    </row>
    <row r="50" spans="1:57" x14ac:dyDescent="0.25">
      <c r="A50" s="20" t="s">
        <v>120</v>
      </c>
      <c r="B50" s="2" t="s">
        <v>21</v>
      </c>
      <c r="D50" s="24" t="s">
        <v>101</v>
      </c>
      <c r="E50" s="27" t="s">
        <v>102</v>
      </c>
      <c r="G50" s="93">
        <v>58.776907142213801</v>
      </c>
      <c r="H50" s="87">
        <v>45.451679726200098</v>
      </c>
      <c r="I50" s="87">
        <v>57.191749977483497</v>
      </c>
      <c r="J50" s="87">
        <v>61.397820408898397</v>
      </c>
      <c r="K50" s="87">
        <v>62.447086373052301</v>
      </c>
      <c r="L50" s="94">
        <v>57.053048725569603</v>
      </c>
      <c r="M50" s="87"/>
      <c r="N50" s="95">
        <v>67.905070701612104</v>
      </c>
      <c r="O50" s="96">
        <v>71.075385031072599</v>
      </c>
      <c r="P50" s="97">
        <v>69.490227866342394</v>
      </c>
      <c r="Q50" s="87"/>
      <c r="R50" s="98">
        <v>60.606528480076101</v>
      </c>
      <c r="S50" s="92"/>
      <c r="T50" s="93">
        <v>-1.9322764853282099</v>
      </c>
      <c r="U50" s="87">
        <v>-1.44769742241266</v>
      </c>
      <c r="V50" s="87">
        <v>-2.0031270675158099</v>
      </c>
      <c r="W50" s="87">
        <v>-2.5589969078909101</v>
      </c>
      <c r="X50" s="87">
        <v>-2.6402874269449499</v>
      </c>
      <c r="Y50" s="94">
        <v>-2.1610016204582698</v>
      </c>
      <c r="Z50" s="87"/>
      <c r="AA50" s="95">
        <v>-0.97026128059067696</v>
      </c>
      <c r="AB50" s="96">
        <v>0.66862431203409101</v>
      </c>
      <c r="AC50" s="97">
        <v>-0.13864847068430899</v>
      </c>
      <c r="AD50" s="87"/>
      <c r="AE50" s="98">
        <v>-1.5070666136622901</v>
      </c>
      <c r="AG50" s="93">
        <v>54.737458344591502</v>
      </c>
      <c r="AH50" s="87">
        <v>57.561019544267303</v>
      </c>
      <c r="AI50" s="87">
        <v>63.751913897144902</v>
      </c>
      <c r="AJ50" s="87">
        <v>68.277717733945707</v>
      </c>
      <c r="AK50" s="87">
        <v>67.795865982166902</v>
      </c>
      <c r="AL50" s="94">
        <v>62.424795100423303</v>
      </c>
      <c r="AM50" s="87"/>
      <c r="AN50" s="95">
        <v>73.212194902278597</v>
      </c>
      <c r="AO50" s="96">
        <v>74.249076826082998</v>
      </c>
      <c r="AP50" s="97">
        <v>73.730635864180798</v>
      </c>
      <c r="AQ50" s="87"/>
      <c r="AR50" s="98">
        <v>65.655035318639705</v>
      </c>
      <c r="AS50" s="92"/>
      <c r="AT50" s="93">
        <v>1.0153652348631499</v>
      </c>
      <c r="AU50" s="87">
        <v>-1.1106254898911601</v>
      </c>
      <c r="AV50" s="87">
        <v>-1.7052567440750199</v>
      </c>
      <c r="AW50" s="87">
        <v>0.48015408180373298</v>
      </c>
      <c r="AX50" s="87">
        <v>1.3147726751453499</v>
      </c>
      <c r="AY50" s="94">
        <v>1.21858047857169E-3</v>
      </c>
      <c r="AZ50" s="87"/>
      <c r="BA50" s="95">
        <v>2.2273763481584901</v>
      </c>
      <c r="BB50" s="96">
        <v>0.70167144225610001</v>
      </c>
      <c r="BC50" s="97">
        <v>1.4534756648781799</v>
      </c>
      <c r="BD50" s="87"/>
      <c r="BE50" s="98">
        <v>0.46274536015037998</v>
      </c>
    </row>
    <row r="51" spans="1:57" x14ac:dyDescent="0.25">
      <c r="A51" s="21" t="s">
        <v>121</v>
      </c>
      <c r="B51" s="2" t="s">
        <v>22</v>
      </c>
      <c r="D51" s="24" t="s">
        <v>101</v>
      </c>
      <c r="E51" s="27" t="s">
        <v>102</v>
      </c>
      <c r="G51" s="93">
        <v>55.985864073132902</v>
      </c>
      <c r="H51" s="87">
        <v>45.477379596366703</v>
      </c>
      <c r="I51" s="87">
        <v>49.735681532755002</v>
      </c>
      <c r="J51" s="87">
        <v>52.183182920061903</v>
      </c>
      <c r="K51" s="87">
        <v>54.630684307368703</v>
      </c>
      <c r="L51" s="94">
        <v>51.602558485937003</v>
      </c>
      <c r="M51" s="87"/>
      <c r="N51" s="95">
        <v>60.492420923508199</v>
      </c>
      <c r="O51" s="96">
        <v>61.660679342270498</v>
      </c>
      <c r="P51" s="97">
        <v>61.076550132889302</v>
      </c>
      <c r="Q51" s="87"/>
      <c r="R51" s="98">
        <v>54.309413242209096</v>
      </c>
      <c r="S51" s="92"/>
      <c r="T51" s="93">
        <v>-0.84768046214210602</v>
      </c>
      <c r="U51" s="87">
        <v>1.9094887529679001</v>
      </c>
      <c r="V51" s="87">
        <v>0.549587992693371</v>
      </c>
      <c r="W51" s="87">
        <v>-0.64869384407155795</v>
      </c>
      <c r="X51" s="87">
        <v>-0.302477847853869</v>
      </c>
      <c r="Y51" s="94">
        <v>5.3846764009442397E-2</v>
      </c>
      <c r="Z51" s="87"/>
      <c r="AA51" s="95">
        <v>-3.5445671470810698</v>
      </c>
      <c r="AB51" s="96">
        <v>-5.3953560238499101</v>
      </c>
      <c r="AC51" s="97">
        <v>-4.4880149449753501</v>
      </c>
      <c r="AD51" s="87"/>
      <c r="AE51" s="98">
        <v>-1.4525030262233301</v>
      </c>
      <c r="AG51" s="93">
        <v>51.303269118505497</v>
      </c>
      <c r="AH51" s="87">
        <v>50.953006421482698</v>
      </c>
      <c r="AI51" s="87">
        <v>53.399737302977201</v>
      </c>
      <c r="AJ51" s="87">
        <v>56.809486258360302</v>
      </c>
      <c r="AK51" s="87">
        <v>58.3296825257747</v>
      </c>
      <c r="AL51" s="94">
        <v>54.158199908909303</v>
      </c>
      <c r="AM51" s="87"/>
      <c r="AN51" s="95">
        <v>65.692631210023606</v>
      </c>
      <c r="AO51" s="96">
        <v>66.457110312801106</v>
      </c>
      <c r="AP51" s="97">
        <v>66.074870761412399</v>
      </c>
      <c r="AQ51" s="87"/>
      <c r="AR51" s="98">
        <v>57.562068275102597</v>
      </c>
      <c r="AS51" s="92"/>
      <c r="AT51" s="93">
        <v>3.2758254919099099</v>
      </c>
      <c r="AU51" s="87">
        <v>3.14851320546141</v>
      </c>
      <c r="AV51" s="87">
        <v>3.0414075487010099</v>
      </c>
      <c r="AW51" s="87">
        <v>4.0501837335094502</v>
      </c>
      <c r="AX51" s="87">
        <v>3.9754521918127699</v>
      </c>
      <c r="AY51" s="94">
        <v>3.5153900476592299</v>
      </c>
      <c r="AZ51" s="87"/>
      <c r="BA51" s="95">
        <v>3.2760823460222501</v>
      </c>
      <c r="BB51" s="96">
        <v>0.92957786309906099</v>
      </c>
      <c r="BC51" s="97">
        <v>2.08250488951699</v>
      </c>
      <c r="BD51" s="87"/>
      <c r="BE51" s="98">
        <v>3.0392623486470498</v>
      </c>
    </row>
    <row r="52" spans="1:57" x14ac:dyDescent="0.25">
      <c r="A52" s="33" t="s">
        <v>48</v>
      </c>
      <c r="B52" t="s">
        <v>48</v>
      </c>
      <c r="D52" s="24" t="s">
        <v>101</v>
      </c>
      <c r="E52" s="27" t="s">
        <v>102</v>
      </c>
      <c r="G52" s="93">
        <v>49.143017701601501</v>
      </c>
      <c r="H52" s="87">
        <v>38.746838999719003</v>
      </c>
      <c r="I52" s="87">
        <v>58.190502950266897</v>
      </c>
      <c r="J52" s="87">
        <v>61.084574318628803</v>
      </c>
      <c r="K52" s="87">
        <v>60.719303175049099</v>
      </c>
      <c r="L52" s="94">
        <v>53.576847429053103</v>
      </c>
      <c r="M52" s="87"/>
      <c r="N52" s="95">
        <v>57.403765102556797</v>
      </c>
      <c r="O52" s="96">
        <v>61.562236583309897</v>
      </c>
      <c r="P52" s="97">
        <v>59.4830008429334</v>
      </c>
      <c r="Q52" s="87"/>
      <c r="R52" s="98">
        <v>55.264319833018902</v>
      </c>
      <c r="S52" s="92"/>
      <c r="T52" s="93">
        <v>-9.6051468412400691</v>
      </c>
      <c r="U52" s="87">
        <v>-16.903163875360399</v>
      </c>
      <c r="V52" s="87">
        <v>-16.134988806600099</v>
      </c>
      <c r="W52" s="87">
        <v>-16.008710311885299</v>
      </c>
      <c r="X52" s="87">
        <v>-13.909720380916101</v>
      </c>
      <c r="Y52" s="94">
        <v>-14.587634533393601</v>
      </c>
      <c r="Z52" s="87"/>
      <c r="AA52" s="95">
        <v>-15.9932565327339</v>
      </c>
      <c r="AB52" s="96">
        <v>-11.467640723049501</v>
      </c>
      <c r="AC52" s="97">
        <v>-13.7106861134389</v>
      </c>
      <c r="AD52" s="87"/>
      <c r="AE52" s="98">
        <v>-14.319855097205</v>
      </c>
      <c r="AG52" s="93">
        <v>46.656364147232303</v>
      </c>
      <c r="AH52" s="87">
        <v>58.1483562798538</v>
      </c>
      <c r="AI52" s="87">
        <v>66.556617027254802</v>
      </c>
      <c r="AJ52" s="87">
        <v>69.1205394773812</v>
      </c>
      <c r="AK52" s="87">
        <v>66.345883675189597</v>
      </c>
      <c r="AL52" s="94">
        <v>61.3655521213824</v>
      </c>
      <c r="AM52" s="87"/>
      <c r="AN52" s="95">
        <v>68.031750491711094</v>
      </c>
      <c r="AO52" s="96">
        <v>68.762292778870403</v>
      </c>
      <c r="AP52" s="97">
        <v>68.397021635290798</v>
      </c>
      <c r="AQ52" s="87"/>
      <c r="AR52" s="98">
        <v>63.374543411070498</v>
      </c>
      <c r="AS52" s="92"/>
      <c r="AT52" s="93">
        <v>-4.8977517551197796</v>
      </c>
      <c r="AU52" s="87">
        <v>-7.9410079201455099</v>
      </c>
      <c r="AV52" s="87">
        <v>-6.3966112179413601</v>
      </c>
      <c r="AW52" s="87">
        <v>-4.8455613411576204</v>
      </c>
      <c r="AX52" s="87">
        <v>-6.9322470025079097</v>
      </c>
      <c r="AY52" s="94">
        <v>-6.2425254605438099</v>
      </c>
      <c r="AZ52" s="87"/>
      <c r="BA52" s="95">
        <v>-4.2641528507343596</v>
      </c>
      <c r="BB52" s="96">
        <v>-3.1437947468618699</v>
      </c>
      <c r="BC52" s="97">
        <v>-3.7042409040414199</v>
      </c>
      <c r="BD52" s="87"/>
      <c r="BE52" s="98">
        <v>-5.4743098396822303</v>
      </c>
    </row>
    <row r="53" spans="1:57" x14ac:dyDescent="0.25">
      <c r="A53" s="193" t="s">
        <v>53</v>
      </c>
      <c r="B53" t="s">
        <v>53</v>
      </c>
      <c r="D53" s="24" t="s">
        <v>101</v>
      </c>
      <c r="E53" s="27" t="s">
        <v>102</v>
      </c>
      <c r="G53" s="93">
        <v>56.152908924763899</v>
      </c>
      <c r="H53" s="87">
        <v>37.953091684434902</v>
      </c>
      <c r="I53" s="87">
        <v>53.472433749619199</v>
      </c>
      <c r="J53" s="87">
        <v>59.0009137983551</v>
      </c>
      <c r="K53" s="87">
        <v>60.615290892476303</v>
      </c>
      <c r="L53" s="94">
        <v>53.438927809929901</v>
      </c>
      <c r="M53" s="87"/>
      <c r="N53" s="95">
        <v>66.6159000913798</v>
      </c>
      <c r="O53" s="96">
        <v>67.544928419128794</v>
      </c>
      <c r="P53" s="97">
        <v>67.080414255254297</v>
      </c>
      <c r="Q53" s="87"/>
      <c r="R53" s="98">
        <v>57.336495365736901</v>
      </c>
      <c r="S53" s="92"/>
      <c r="T53" s="93">
        <v>0.572839935823375</v>
      </c>
      <c r="U53" s="87">
        <v>-3.41664863882044</v>
      </c>
      <c r="V53" s="87">
        <v>-3.15164148635973</v>
      </c>
      <c r="W53" s="87">
        <v>-6.7843406019124002</v>
      </c>
      <c r="X53" s="87">
        <v>-5.2095669352491898</v>
      </c>
      <c r="Y53" s="94">
        <v>-3.7424331686110701</v>
      </c>
      <c r="Z53" s="87"/>
      <c r="AA53" s="95">
        <v>2.4346593485292001</v>
      </c>
      <c r="AB53" s="96">
        <v>-1.22626846876031</v>
      </c>
      <c r="AC53" s="97">
        <v>0.55822099752778498</v>
      </c>
      <c r="AD53" s="87"/>
      <c r="AE53" s="98">
        <v>-2.3463804064175</v>
      </c>
      <c r="AG53" s="93">
        <v>47.658391714894897</v>
      </c>
      <c r="AH53" s="87">
        <v>50.209412123058101</v>
      </c>
      <c r="AI53" s="87">
        <v>57.771093512031598</v>
      </c>
      <c r="AJ53" s="87">
        <v>64.418976545842199</v>
      </c>
      <c r="AK53" s="87">
        <v>66.402680475175103</v>
      </c>
      <c r="AL53" s="94">
        <v>57.292110874200397</v>
      </c>
      <c r="AM53" s="87"/>
      <c r="AN53" s="95">
        <v>74.824855315260393</v>
      </c>
      <c r="AO53" s="96">
        <v>72.982028632348403</v>
      </c>
      <c r="AP53" s="97">
        <v>73.903441973804405</v>
      </c>
      <c r="AQ53" s="87"/>
      <c r="AR53" s="98">
        <v>62.038205474087199</v>
      </c>
      <c r="AS53" s="92"/>
      <c r="AT53" s="93">
        <v>-2.6828247424684801</v>
      </c>
      <c r="AU53" s="87">
        <v>-4.3799776807052098</v>
      </c>
      <c r="AV53" s="87">
        <v>-3.20554453738223</v>
      </c>
      <c r="AW53" s="87">
        <v>-1.34361539213615</v>
      </c>
      <c r="AX53" s="87">
        <v>-2.4707084379426898</v>
      </c>
      <c r="AY53" s="94">
        <v>-2.7453857490595999</v>
      </c>
      <c r="AZ53" s="87"/>
      <c r="BA53" s="95">
        <v>2.26248645439812</v>
      </c>
      <c r="BB53" s="96">
        <v>-1.8787868257131699</v>
      </c>
      <c r="BC53" s="97">
        <v>0.17486846033928399</v>
      </c>
      <c r="BD53" s="87"/>
      <c r="BE53" s="98">
        <v>-1.77075506968096</v>
      </c>
    </row>
    <row r="54" spans="1:57" x14ac:dyDescent="0.25">
      <c r="A54" s="194" t="s">
        <v>60</v>
      </c>
      <c r="B54" t="s">
        <v>60</v>
      </c>
      <c r="D54" s="24" t="s">
        <v>101</v>
      </c>
      <c r="E54" s="27" t="s">
        <v>102</v>
      </c>
      <c r="G54" s="99">
        <v>73.392135244395405</v>
      </c>
      <c r="H54" s="100">
        <v>46.527012127894103</v>
      </c>
      <c r="I54" s="100">
        <v>62.477030503491299</v>
      </c>
      <c r="J54" s="100">
        <v>68.1734656376332</v>
      </c>
      <c r="K54" s="100">
        <v>64.388092613009903</v>
      </c>
      <c r="L54" s="101">
        <v>62.991547225284798</v>
      </c>
      <c r="M54" s="87"/>
      <c r="N54" s="102">
        <v>70.635795663359005</v>
      </c>
      <c r="O54" s="103">
        <v>68.981991914737193</v>
      </c>
      <c r="P54" s="104">
        <v>69.808893789048099</v>
      </c>
      <c r="Q54" s="87"/>
      <c r="R54" s="105">
        <v>64.939360529217097</v>
      </c>
      <c r="S54" s="92"/>
      <c r="T54" s="99">
        <v>4.2962643467423396</v>
      </c>
      <c r="U54" s="100">
        <v>7.7085377175584604</v>
      </c>
      <c r="V54" s="100">
        <v>9.6065371602656402</v>
      </c>
      <c r="W54" s="100">
        <v>7.5502546135628004</v>
      </c>
      <c r="X54" s="100">
        <v>3.8530911563646901</v>
      </c>
      <c r="Y54" s="101">
        <v>6.4211838593640502</v>
      </c>
      <c r="Z54" s="87"/>
      <c r="AA54" s="102">
        <v>11.925104253505999</v>
      </c>
      <c r="AB54" s="103">
        <v>1.6385748784643801</v>
      </c>
      <c r="AC54" s="104">
        <v>6.5949250406967703</v>
      </c>
      <c r="AD54" s="87"/>
      <c r="AE54" s="105">
        <v>6.4744862268044097</v>
      </c>
      <c r="AG54" s="99">
        <v>58.8386622565233</v>
      </c>
      <c r="AH54" s="100">
        <v>63.919514884233699</v>
      </c>
      <c r="AI54" s="100">
        <v>71.582138919514804</v>
      </c>
      <c r="AJ54" s="100">
        <v>73.851525174568096</v>
      </c>
      <c r="AK54" s="100">
        <v>70.286659316427702</v>
      </c>
      <c r="AL54" s="101">
        <v>67.695700110253497</v>
      </c>
      <c r="AM54" s="87"/>
      <c r="AN54" s="102">
        <v>77.995222344726201</v>
      </c>
      <c r="AO54" s="103">
        <v>80.282984196986405</v>
      </c>
      <c r="AP54" s="104">
        <v>79.139103270856296</v>
      </c>
      <c r="AQ54" s="87"/>
      <c r="AR54" s="105">
        <v>70.965243870425695</v>
      </c>
      <c r="AS54" s="92"/>
      <c r="AT54" s="99">
        <v>5.7627576104779497</v>
      </c>
      <c r="AU54" s="100">
        <v>7.4453055663632197</v>
      </c>
      <c r="AV54" s="100">
        <v>7.2084195550851096</v>
      </c>
      <c r="AW54" s="100">
        <v>5.9494636307220699</v>
      </c>
      <c r="AX54" s="100">
        <v>6.1510667285993303</v>
      </c>
      <c r="AY54" s="101">
        <v>6.5032825623747303</v>
      </c>
      <c r="AZ54" s="87"/>
      <c r="BA54" s="102">
        <v>5.5001773473130804</v>
      </c>
      <c r="BB54" s="103">
        <v>9.3279692967469092</v>
      </c>
      <c r="BC54" s="104">
        <v>7.4076335643761704</v>
      </c>
      <c r="BD54" s="87"/>
      <c r="BE54" s="105">
        <v>6.7897721993181399</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honeticPr fontId="30"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2"/>
  <sheetViews>
    <sheetView topLeftCell="A15" zoomScale="80" zoomScaleNormal="80" workbookViewId="0">
      <selection activeCell="AT40" sqref="AT40:BE52"/>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2"/>
      <c r="D2" s="218" t="s">
        <v>89</v>
      </c>
      <c r="E2" s="219"/>
      <c r="G2" s="220" t="s">
        <v>122</v>
      </c>
      <c r="H2" s="221"/>
      <c r="I2" s="221"/>
      <c r="J2" s="221"/>
      <c r="K2" s="221"/>
      <c r="L2" s="221"/>
      <c r="M2" s="221"/>
      <c r="N2" s="221"/>
      <c r="O2" s="221"/>
      <c r="P2" s="221"/>
      <c r="Q2" s="221"/>
      <c r="R2" s="221"/>
      <c r="T2" s="220" t="s">
        <v>123</v>
      </c>
      <c r="U2" s="221"/>
      <c r="V2" s="221"/>
      <c r="W2" s="221"/>
      <c r="X2" s="221"/>
      <c r="Y2" s="221"/>
      <c r="Z2" s="221"/>
      <c r="AA2" s="221"/>
      <c r="AB2" s="221"/>
      <c r="AC2" s="221"/>
      <c r="AD2" s="221"/>
      <c r="AE2" s="221"/>
      <c r="AF2" s="3"/>
      <c r="AG2" s="220" t="s">
        <v>124</v>
      </c>
      <c r="AH2" s="221"/>
      <c r="AI2" s="221"/>
      <c r="AJ2" s="221"/>
      <c r="AK2" s="221"/>
      <c r="AL2" s="221"/>
      <c r="AM2" s="221"/>
      <c r="AN2" s="221"/>
      <c r="AO2" s="221"/>
      <c r="AP2" s="221"/>
      <c r="AQ2" s="221"/>
      <c r="AR2" s="221"/>
      <c r="AT2" s="220" t="s">
        <v>125</v>
      </c>
      <c r="AU2" s="221"/>
      <c r="AV2" s="221"/>
      <c r="AW2" s="221"/>
      <c r="AX2" s="221"/>
      <c r="AY2" s="221"/>
      <c r="AZ2" s="221"/>
      <c r="BA2" s="221"/>
      <c r="BB2" s="221"/>
      <c r="BC2" s="221"/>
      <c r="BD2" s="221"/>
      <c r="BE2" s="221"/>
    </row>
    <row r="3" spans="1:57" ht="13" x14ac:dyDescent="0.25">
      <c r="A3" s="31"/>
      <c r="B3" s="31"/>
      <c r="C3" s="2"/>
      <c r="D3" s="222" t="s">
        <v>94</v>
      </c>
      <c r="E3" s="224" t="s">
        <v>95</v>
      </c>
      <c r="F3" s="4"/>
      <c r="G3" s="226" t="s">
        <v>65</v>
      </c>
      <c r="H3" s="228" t="s">
        <v>66</v>
      </c>
      <c r="I3" s="228" t="s">
        <v>96</v>
      </c>
      <c r="J3" s="228" t="s">
        <v>68</v>
      </c>
      <c r="K3" s="228" t="s">
        <v>97</v>
      </c>
      <c r="L3" s="230" t="s">
        <v>98</v>
      </c>
      <c r="M3" s="4"/>
      <c r="N3" s="226" t="s">
        <v>70</v>
      </c>
      <c r="O3" s="228" t="s">
        <v>71</v>
      </c>
      <c r="P3" s="230" t="s">
        <v>99</v>
      </c>
      <c r="Q3" s="2"/>
      <c r="R3" s="232" t="s">
        <v>100</v>
      </c>
      <c r="S3" s="2"/>
      <c r="T3" s="226" t="s">
        <v>65</v>
      </c>
      <c r="U3" s="228" t="s">
        <v>66</v>
      </c>
      <c r="V3" s="228" t="s">
        <v>96</v>
      </c>
      <c r="W3" s="228" t="s">
        <v>68</v>
      </c>
      <c r="X3" s="228" t="s">
        <v>97</v>
      </c>
      <c r="Y3" s="230" t="s">
        <v>98</v>
      </c>
      <c r="Z3" s="2"/>
      <c r="AA3" s="226" t="s">
        <v>70</v>
      </c>
      <c r="AB3" s="228" t="s">
        <v>71</v>
      </c>
      <c r="AC3" s="230" t="s">
        <v>99</v>
      </c>
      <c r="AD3" s="1"/>
      <c r="AE3" s="234" t="s">
        <v>100</v>
      </c>
      <c r="AF3" s="36"/>
      <c r="AG3" s="226" t="s">
        <v>65</v>
      </c>
      <c r="AH3" s="228" t="s">
        <v>66</v>
      </c>
      <c r="AI3" s="228" t="s">
        <v>96</v>
      </c>
      <c r="AJ3" s="228" t="s">
        <v>68</v>
      </c>
      <c r="AK3" s="228" t="s">
        <v>97</v>
      </c>
      <c r="AL3" s="230" t="s">
        <v>98</v>
      </c>
      <c r="AM3" s="4"/>
      <c r="AN3" s="226" t="s">
        <v>70</v>
      </c>
      <c r="AO3" s="228" t="s">
        <v>71</v>
      </c>
      <c r="AP3" s="230" t="s">
        <v>99</v>
      </c>
      <c r="AQ3" s="2"/>
      <c r="AR3" s="232" t="s">
        <v>100</v>
      </c>
      <c r="AS3" s="2"/>
      <c r="AT3" s="226" t="s">
        <v>65</v>
      </c>
      <c r="AU3" s="228" t="s">
        <v>66</v>
      </c>
      <c r="AV3" s="228" t="s">
        <v>96</v>
      </c>
      <c r="AW3" s="228" t="s">
        <v>68</v>
      </c>
      <c r="AX3" s="228" t="s">
        <v>97</v>
      </c>
      <c r="AY3" s="230" t="s">
        <v>98</v>
      </c>
      <c r="AZ3" s="2"/>
      <c r="BA3" s="226" t="s">
        <v>70</v>
      </c>
      <c r="BB3" s="228" t="s">
        <v>71</v>
      </c>
      <c r="BC3" s="230" t="s">
        <v>99</v>
      </c>
      <c r="BD3" s="1"/>
      <c r="BE3" s="234" t="s">
        <v>100</v>
      </c>
    </row>
    <row r="4" spans="1:57" ht="13" x14ac:dyDescent="0.25">
      <c r="A4" s="31"/>
      <c r="B4" s="31"/>
      <c r="C4" s="2"/>
      <c r="D4" s="223"/>
      <c r="E4" s="225"/>
      <c r="F4" s="4"/>
      <c r="G4" s="227"/>
      <c r="H4" s="229"/>
      <c r="I4" s="229"/>
      <c r="J4" s="229"/>
      <c r="K4" s="229"/>
      <c r="L4" s="231"/>
      <c r="M4" s="4"/>
      <c r="N4" s="227"/>
      <c r="O4" s="229"/>
      <c r="P4" s="231"/>
      <c r="Q4" s="2"/>
      <c r="R4" s="233"/>
      <c r="S4" s="2"/>
      <c r="T4" s="227"/>
      <c r="U4" s="229"/>
      <c r="V4" s="229"/>
      <c r="W4" s="229"/>
      <c r="X4" s="229"/>
      <c r="Y4" s="231"/>
      <c r="Z4" s="2"/>
      <c r="AA4" s="227"/>
      <c r="AB4" s="229"/>
      <c r="AC4" s="231"/>
      <c r="AD4" s="1"/>
      <c r="AE4" s="235"/>
      <c r="AF4" s="37"/>
      <c r="AG4" s="227"/>
      <c r="AH4" s="229"/>
      <c r="AI4" s="229"/>
      <c r="AJ4" s="229"/>
      <c r="AK4" s="229"/>
      <c r="AL4" s="231"/>
      <c r="AM4" s="4"/>
      <c r="AN4" s="227"/>
      <c r="AO4" s="229"/>
      <c r="AP4" s="231"/>
      <c r="AQ4" s="2"/>
      <c r="AR4" s="233"/>
      <c r="AS4" s="2"/>
      <c r="AT4" s="227"/>
      <c r="AU4" s="229"/>
      <c r="AV4" s="229"/>
      <c r="AW4" s="229"/>
      <c r="AX4" s="229"/>
      <c r="AY4" s="231"/>
      <c r="AZ4" s="2"/>
      <c r="BA4" s="227"/>
      <c r="BB4" s="229"/>
      <c r="BC4" s="231"/>
      <c r="BD4" s="1"/>
      <c r="BE4" s="235"/>
    </row>
    <row r="5" spans="1:57" ht="14" x14ac:dyDescent="0.3">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ht="13" x14ac:dyDescent="0.3">
      <c r="A6" s="18" t="s">
        <v>13</v>
      </c>
      <c r="B6" s="2" t="str">
        <f>TRIM(A6)</f>
        <v>United States</v>
      </c>
      <c r="C6" s="8"/>
      <c r="D6" s="22" t="s">
        <v>101</v>
      </c>
      <c r="E6" s="25" t="s">
        <v>102</v>
      </c>
      <c r="F6" s="2"/>
      <c r="G6" s="106">
        <v>156.52707640274099</v>
      </c>
      <c r="H6" s="107">
        <v>133.17431660296899</v>
      </c>
      <c r="I6" s="107">
        <v>139.92520252862701</v>
      </c>
      <c r="J6" s="107">
        <v>146.54232208195799</v>
      </c>
      <c r="K6" s="107">
        <v>147.55625641258001</v>
      </c>
      <c r="L6" s="108">
        <v>145.64339377394001</v>
      </c>
      <c r="M6" s="109"/>
      <c r="N6" s="110">
        <v>162.17225616208401</v>
      </c>
      <c r="O6" s="111">
        <v>164.45345519512699</v>
      </c>
      <c r="P6" s="112">
        <v>163.339039918916</v>
      </c>
      <c r="Q6" s="109"/>
      <c r="R6" s="113">
        <v>151.482339140178</v>
      </c>
      <c r="S6" s="92"/>
      <c r="T6" s="84">
        <v>-0.63588838097732003</v>
      </c>
      <c r="U6" s="85">
        <v>0.59983980152835503</v>
      </c>
      <c r="V6" s="85">
        <v>1.4973363517276901</v>
      </c>
      <c r="W6" s="85">
        <v>2.67360937711425</v>
      </c>
      <c r="X6" s="85">
        <v>0.69524706760425203</v>
      </c>
      <c r="Y6" s="86">
        <v>0.94081104000864901</v>
      </c>
      <c r="Z6" s="87"/>
      <c r="AA6" s="88">
        <v>-1.3272455335103299</v>
      </c>
      <c r="AB6" s="89">
        <v>-3.2478600194964402</v>
      </c>
      <c r="AC6" s="90">
        <v>-2.32665435343438</v>
      </c>
      <c r="AD6" s="87"/>
      <c r="AE6" s="91">
        <v>-0.274698089228265</v>
      </c>
      <c r="AF6" s="28"/>
      <c r="AG6" s="106">
        <v>152.48083418331899</v>
      </c>
      <c r="AH6" s="107">
        <v>155.560140316977</v>
      </c>
      <c r="AI6" s="107">
        <v>161.27889650449299</v>
      </c>
      <c r="AJ6" s="107">
        <v>158.72961692426301</v>
      </c>
      <c r="AK6" s="107">
        <v>152.980524815059</v>
      </c>
      <c r="AL6" s="108">
        <v>156.361771478728</v>
      </c>
      <c r="AM6" s="109"/>
      <c r="AN6" s="110">
        <v>169.694412263902</v>
      </c>
      <c r="AO6" s="111">
        <v>175.61169936643299</v>
      </c>
      <c r="AP6" s="112">
        <v>172.71987975290901</v>
      </c>
      <c r="AQ6" s="109"/>
      <c r="AR6" s="113">
        <v>161.61156645414201</v>
      </c>
      <c r="AS6" s="92"/>
      <c r="AT6" s="84">
        <v>-0.29260277348339597</v>
      </c>
      <c r="AU6" s="85">
        <v>1.2700524945795799</v>
      </c>
      <c r="AV6" s="85">
        <v>1.96932329605919</v>
      </c>
      <c r="AW6" s="85">
        <v>1.53114611316209</v>
      </c>
      <c r="AX6" s="85">
        <v>0.529630593994878</v>
      </c>
      <c r="AY6" s="86">
        <v>1.04900331085066</v>
      </c>
      <c r="AZ6" s="87"/>
      <c r="BA6" s="88">
        <v>8.4080175791299509E-3</v>
      </c>
      <c r="BB6" s="89">
        <v>-0.44919104314406699</v>
      </c>
      <c r="BC6" s="90">
        <v>-0.23423737695286601</v>
      </c>
      <c r="BD6" s="87"/>
      <c r="BE6" s="91">
        <v>0.61222938338764499</v>
      </c>
    </row>
    <row r="7" spans="1:57" x14ac:dyDescent="0.25">
      <c r="A7" s="19" t="s">
        <v>103</v>
      </c>
      <c r="B7" s="2" t="str">
        <f>TRIM(A7)</f>
        <v>Virginia</v>
      </c>
      <c r="C7" s="9"/>
      <c r="D7" s="23" t="s">
        <v>101</v>
      </c>
      <c r="E7" s="26" t="s">
        <v>102</v>
      </c>
      <c r="F7" s="2"/>
      <c r="G7" s="114">
        <v>134.041744415826</v>
      </c>
      <c r="H7" s="109">
        <v>110.589053529305</v>
      </c>
      <c r="I7" s="109">
        <v>123.33830997346099</v>
      </c>
      <c r="J7" s="109">
        <v>128.04253728535301</v>
      </c>
      <c r="K7" s="109">
        <v>125.703529782647</v>
      </c>
      <c r="L7" s="115">
        <v>125.424286758176</v>
      </c>
      <c r="M7" s="109"/>
      <c r="N7" s="116">
        <v>138.73286793150501</v>
      </c>
      <c r="O7" s="117">
        <v>141.82211749431301</v>
      </c>
      <c r="P7" s="118">
        <v>140.31406550939201</v>
      </c>
      <c r="Q7" s="109"/>
      <c r="R7" s="119">
        <v>130.37382711468101</v>
      </c>
      <c r="S7" s="92"/>
      <c r="T7" s="93">
        <v>-1.95548394748566</v>
      </c>
      <c r="U7" s="87">
        <v>-2.5397104289602601</v>
      </c>
      <c r="V7" s="87">
        <v>-2.0255431143993099</v>
      </c>
      <c r="W7" s="87">
        <v>-1.3966770085689999</v>
      </c>
      <c r="X7" s="87">
        <v>-2.0514686661903099</v>
      </c>
      <c r="Y7" s="94">
        <v>-1.9116245991435701</v>
      </c>
      <c r="Z7" s="87"/>
      <c r="AA7" s="95">
        <v>-3.1957108153714699</v>
      </c>
      <c r="AB7" s="96">
        <v>-4.7893095071693397</v>
      </c>
      <c r="AC7" s="97">
        <v>-4.0158987904339201</v>
      </c>
      <c r="AD7" s="87"/>
      <c r="AE7" s="98">
        <v>-2.6240080408869799</v>
      </c>
      <c r="AF7" s="29"/>
      <c r="AG7" s="114">
        <v>127.555540359633</v>
      </c>
      <c r="AH7" s="109">
        <v>135.52904795445801</v>
      </c>
      <c r="AI7" s="109">
        <v>144.351223708703</v>
      </c>
      <c r="AJ7" s="109">
        <v>144.587856234003</v>
      </c>
      <c r="AK7" s="109">
        <v>139.897802934764</v>
      </c>
      <c r="AL7" s="115">
        <v>138.936690252349</v>
      </c>
      <c r="AM7" s="109"/>
      <c r="AN7" s="116">
        <v>155.34988354301001</v>
      </c>
      <c r="AO7" s="117">
        <v>156.14012031667801</v>
      </c>
      <c r="AP7" s="118">
        <v>155.75094863114899</v>
      </c>
      <c r="AQ7" s="109"/>
      <c r="AR7" s="119">
        <v>144.33053891263401</v>
      </c>
      <c r="AS7" s="92"/>
      <c r="AT7" s="93">
        <v>-2.01907652176107</v>
      </c>
      <c r="AU7" s="87">
        <v>-0.53949694688729599</v>
      </c>
      <c r="AV7" s="87">
        <v>0.37251565599404302</v>
      </c>
      <c r="AW7" s="87">
        <v>0.55933445336256804</v>
      </c>
      <c r="AX7" s="87">
        <v>1.89785988610552E-4</v>
      </c>
      <c r="AY7" s="94">
        <v>-0.22207800830447</v>
      </c>
      <c r="AZ7" s="87"/>
      <c r="BA7" s="95">
        <v>-0.169198848123954</v>
      </c>
      <c r="BB7" s="96">
        <v>-1.6019587960442401</v>
      </c>
      <c r="BC7" s="97">
        <v>-0.90911269042957799</v>
      </c>
      <c r="BD7" s="87"/>
      <c r="BE7" s="98">
        <v>-0.41526937073418202</v>
      </c>
    </row>
    <row r="8" spans="1:57" x14ac:dyDescent="0.25">
      <c r="A8" s="20" t="s">
        <v>41</v>
      </c>
      <c r="B8" s="2" t="str">
        <f t="shared" ref="B8:B43" si="0">TRIM(A8)</f>
        <v>Norfolk/Virginia Beach, VA</v>
      </c>
      <c r="C8" s="2"/>
      <c r="D8" s="23" t="s">
        <v>101</v>
      </c>
      <c r="E8" s="26" t="s">
        <v>102</v>
      </c>
      <c r="F8" s="2"/>
      <c r="G8" s="114">
        <v>154.035845460156</v>
      </c>
      <c r="H8" s="109">
        <v>105.898893657454</v>
      </c>
      <c r="I8" s="109">
        <v>109.30323011161801</v>
      </c>
      <c r="J8" s="109">
        <v>112.979716706853</v>
      </c>
      <c r="K8" s="109">
        <v>116.02421421852</v>
      </c>
      <c r="L8" s="115">
        <v>122.281360968383</v>
      </c>
      <c r="M8" s="109"/>
      <c r="N8" s="116">
        <v>147.58000648668201</v>
      </c>
      <c r="O8" s="117">
        <v>153.896674958413</v>
      </c>
      <c r="P8" s="118">
        <v>150.873268258373</v>
      </c>
      <c r="Q8" s="109"/>
      <c r="R8" s="119">
        <v>132.191895096465</v>
      </c>
      <c r="S8" s="92"/>
      <c r="T8" s="93">
        <v>-4.5679745653419701</v>
      </c>
      <c r="U8" s="87">
        <v>-4.00203110241325</v>
      </c>
      <c r="V8" s="87">
        <v>-1.43405239275967</v>
      </c>
      <c r="W8" s="87">
        <v>-1.43526490653754</v>
      </c>
      <c r="X8" s="87">
        <v>-4.7799157116278597</v>
      </c>
      <c r="Y8" s="94">
        <v>-3.5379255989788501</v>
      </c>
      <c r="Z8" s="87"/>
      <c r="AA8" s="95">
        <v>-10.9326620573267</v>
      </c>
      <c r="AB8" s="96">
        <v>-14.3576642089113</v>
      </c>
      <c r="AC8" s="97">
        <v>-12.7536365828926</v>
      </c>
      <c r="AD8" s="87"/>
      <c r="AE8" s="98">
        <v>-7.7562604333211898</v>
      </c>
      <c r="AF8" s="29"/>
      <c r="AG8" s="114">
        <v>124.266159344277</v>
      </c>
      <c r="AH8" s="109">
        <v>113.93298832724101</v>
      </c>
      <c r="AI8" s="109">
        <v>116.34490466132</v>
      </c>
      <c r="AJ8" s="109">
        <v>117.251671656531</v>
      </c>
      <c r="AK8" s="109">
        <v>119.07659797427701</v>
      </c>
      <c r="AL8" s="115">
        <v>118.177376232813</v>
      </c>
      <c r="AM8" s="109"/>
      <c r="AN8" s="116">
        <v>157.85254607404499</v>
      </c>
      <c r="AO8" s="117">
        <v>167.224755203634</v>
      </c>
      <c r="AP8" s="118">
        <v>162.69776848253301</v>
      </c>
      <c r="AQ8" s="109"/>
      <c r="AR8" s="119">
        <v>133.578292290267</v>
      </c>
      <c r="AS8" s="92"/>
      <c r="AT8" s="93">
        <v>-1.9530541492745399</v>
      </c>
      <c r="AU8" s="87">
        <v>1.7995789666589499</v>
      </c>
      <c r="AV8" s="87">
        <v>1.10358098575672</v>
      </c>
      <c r="AW8" s="87">
        <v>0.53086429684299896</v>
      </c>
      <c r="AX8" s="87">
        <v>-0.61395638652381901</v>
      </c>
      <c r="AY8" s="94">
        <v>0.136057810769388</v>
      </c>
      <c r="AZ8" s="87"/>
      <c r="BA8" s="95">
        <v>-3.0256547490380701</v>
      </c>
      <c r="BB8" s="96">
        <v>-4.9501025319815</v>
      </c>
      <c r="BC8" s="97">
        <v>-4.0598286885178299</v>
      </c>
      <c r="BD8" s="87"/>
      <c r="BE8" s="98">
        <v>-1.6555511651488499</v>
      </c>
    </row>
    <row r="9" spans="1:57" ht="16" x14ac:dyDescent="0.45">
      <c r="A9" s="20" t="s">
        <v>104</v>
      </c>
      <c r="B9" s="42" t="s">
        <v>57</v>
      </c>
      <c r="C9" s="2"/>
      <c r="D9" s="23" t="s">
        <v>101</v>
      </c>
      <c r="E9" s="26" t="s">
        <v>102</v>
      </c>
      <c r="F9" s="2"/>
      <c r="G9" s="114">
        <v>123.821935251754</v>
      </c>
      <c r="H9" s="109">
        <v>93.718684649967798</v>
      </c>
      <c r="I9" s="109">
        <v>105.86773301728</v>
      </c>
      <c r="J9" s="109">
        <v>107.321877976862</v>
      </c>
      <c r="K9" s="109">
        <v>105.17644324284301</v>
      </c>
      <c r="L9" s="115">
        <v>108.754223336842</v>
      </c>
      <c r="M9" s="109"/>
      <c r="N9" s="116">
        <v>117.364642026315</v>
      </c>
      <c r="O9" s="117">
        <v>119.27268193258899</v>
      </c>
      <c r="P9" s="118">
        <v>118.344641019487</v>
      </c>
      <c r="Q9" s="109"/>
      <c r="R9" s="119">
        <v>111.82028038996999</v>
      </c>
      <c r="S9" s="92"/>
      <c r="T9" s="93">
        <v>-0.45893880624796801</v>
      </c>
      <c r="U9" s="87">
        <v>-2.21966014278334</v>
      </c>
      <c r="V9" s="87">
        <v>1.18760143389593</v>
      </c>
      <c r="W9" s="87">
        <v>-5.0088574721922401E-2</v>
      </c>
      <c r="X9" s="87">
        <v>-1.00955381590157</v>
      </c>
      <c r="Y9" s="94">
        <v>-0.48675799257946101</v>
      </c>
      <c r="Z9" s="87"/>
      <c r="AA9" s="95">
        <v>0.817240395950945</v>
      </c>
      <c r="AB9" s="96">
        <v>0.35681885013346598</v>
      </c>
      <c r="AC9" s="97">
        <v>0.56449017404999202</v>
      </c>
      <c r="AD9" s="87"/>
      <c r="AE9" s="98">
        <v>-0.16103962656089299</v>
      </c>
      <c r="AF9" s="29"/>
      <c r="AG9" s="114">
        <v>109.663220109153</v>
      </c>
      <c r="AH9" s="109">
        <v>109.276413524936</v>
      </c>
      <c r="AI9" s="109">
        <v>115.010837062043</v>
      </c>
      <c r="AJ9" s="109">
        <v>113.7793922484</v>
      </c>
      <c r="AK9" s="109">
        <v>110.704166439297</v>
      </c>
      <c r="AL9" s="115">
        <v>111.84163434594799</v>
      </c>
      <c r="AM9" s="109"/>
      <c r="AN9" s="116">
        <v>129.355999411959</v>
      </c>
      <c r="AO9" s="117">
        <v>132.947487895987</v>
      </c>
      <c r="AP9" s="118">
        <v>131.20305851478301</v>
      </c>
      <c r="AQ9" s="109"/>
      <c r="AR9" s="119">
        <v>118.15858786878999</v>
      </c>
      <c r="AS9" s="92"/>
      <c r="AT9" s="93">
        <v>-1.33299052583404</v>
      </c>
      <c r="AU9" s="87">
        <v>0.270695778395178</v>
      </c>
      <c r="AV9" s="87">
        <v>1.1888558650126</v>
      </c>
      <c r="AW9" s="87">
        <v>0.30609555050373599</v>
      </c>
      <c r="AX9" s="87">
        <v>0.56884692842816897</v>
      </c>
      <c r="AY9" s="94">
        <v>0.25821650312142902</v>
      </c>
      <c r="AZ9" s="87"/>
      <c r="BA9" s="95">
        <v>-1.3354395926312299</v>
      </c>
      <c r="BB9" s="96">
        <v>-1.8004556362799999</v>
      </c>
      <c r="BC9" s="97">
        <v>-1.58632308437111</v>
      </c>
      <c r="BD9" s="87"/>
      <c r="BE9" s="98">
        <v>-0.46840370566598499</v>
      </c>
    </row>
    <row r="10" spans="1:57" x14ac:dyDescent="0.25">
      <c r="A10" s="20" t="s">
        <v>105</v>
      </c>
      <c r="B10" s="2" t="str">
        <f t="shared" si="0"/>
        <v>Virginia Area</v>
      </c>
      <c r="C10" s="2"/>
      <c r="D10" s="23" t="s">
        <v>101</v>
      </c>
      <c r="E10" s="26" t="s">
        <v>102</v>
      </c>
      <c r="F10" s="2"/>
      <c r="G10" s="114">
        <v>125.49900158886901</v>
      </c>
      <c r="H10" s="109">
        <v>102.213408778291</v>
      </c>
      <c r="I10" s="109">
        <v>107.478544542032</v>
      </c>
      <c r="J10" s="109">
        <v>111.470188411509</v>
      </c>
      <c r="K10" s="109">
        <v>114.562467557472</v>
      </c>
      <c r="L10" s="115">
        <v>112.93573114223599</v>
      </c>
      <c r="M10" s="109"/>
      <c r="N10" s="116">
        <v>143.769523079664</v>
      </c>
      <c r="O10" s="117">
        <v>145.537637079777</v>
      </c>
      <c r="P10" s="118">
        <v>144.667353240464</v>
      </c>
      <c r="Q10" s="109"/>
      <c r="R10" s="119">
        <v>123.529232008246</v>
      </c>
      <c r="S10" s="92"/>
      <c r="T10" s="93">
        <v>3.0379782905978199</v>
      </c>
      <c r="U10" s="87">
        <v>-1.90295616820865</v>
      </c>
      <c r="V10" s="87">
        <v>-3.7431189415619901</v>
      </c>
      <c r="W10" s="87">
        <v>-2.7798803925678901</v>
      </c>
      <c r="X10" s="87">
        <v>-2.5845532504266</v>
      </c>
      <c r="Y10" s="94">
        <v>-1.4680831059478601</v>
      </c>
      <c r="Z10" s="87"/>
      <c r="AA10" s="95">
        <v>2.8302985502441298</v>
      </c>
      <c r="AB10" s="96">
        <v>3.5077745626175498</v>
      </c>
      <c r="AC10" s="97">
        <v>3.1840606276275301</v>
      </c>
      <c r="AD10" s="87"/>
      <c r="AE10" s="98">
        <v>0.32139919590499599</v>
      </c>
      <c r="AF10" s="29"/>
      <c r="AG10" s="114">
        <v>117.565538940957</v>
      </c>
      <c r="AH10" s="109">
        <v>110.504798543872</v>
      </c>
      <c r="AI10" s="109">
        <v>115.511383410672</v>
      </c>
      <c r="AJ10" s="109">
        <v>129.889544200297</v>
      </c>
      <c r="AK10" s="109">
        <v>145.22273131152099</v>
      </c>
      <c r="AL10" s="115">
        <v>124.952617386707</v>
      </c>
      <c r="AM10" s="109"/>
      <c r="AN10" s="116">
        <v>180.272012545455</v>
      </c>
      <c r="AO10" s="117">
        <v>172.41887440513099</v>
      </c>
      <c r="AP10" s="118">
        <v>176.39653240597099</v>
      </c>
      <c r="AQ10" s="109"/>
      <c r="AR10" s="119">
        <v>141.85788294310899</v>
      </c>
      <c r="AS10" s="92"/>
      <c r="AT10" s="93">
        <v>2.6911762166191999</v>
      </c>
      <c r="AU10" s="87">
        <v>0.95000627683555405</v>
      </c>
      <c r="AV10" s="87">
        <v>0.85288147355708399</v>
      </c>
      <c r="AW10" s="87">
        <v>5.4109459293822804</v>
      </c>
      <c r="AX10" s="87">
        <v>3.69955759674815</v>
      </c>
      <c r="AY10" s="94">
        <v>2.9754241733503299</v>
      </c>
      <c r="AZ10" s="87"/>
      <c r="BA10" s="95">
        <v>5.8066584538829096</v>
      </c>
      <c r="BB10" s="96">
        <v>4.7889360785119601</v>
      </c>
      <c r="BC10" s="97">
        <v>5.32184897418934</v>
      </c>
      <c r="BD10" s="87"/>
      <c r="BE10" s="98">
        <v>4.0379516415564503</v>
      </c>
    </row>
    <row r="11" spans="1:57" x14ac:dyDescent="0.25">
      <c r="A11" s="33" t="s">
        <v>106</v>
      </c>
      <c r="B11" s="2" t="str">
        <f t="shared" si="0"/>
        <v>Washington, DC</v>
      </c>
      <c r="C11" s="2"/>
      <c r="D11" s="23" t="s">
        <v>101</v>
      </c>
      <c r="E11" s="26" t="s">
        <v>102</v>
      </c>
      <c r="F11" s="2"/>
      <c r="G11" s="114">
        <v>152.615025259872</v>
      </c>
      <c r="H11" s="109">
        <v>150.035899189215</v>
      </c>
      <c r="I11" s="109">
        <v>168.92969392677</v>
      </c>
      <c r="J11" s="109">
        <v>179.21934024493399</v>
      </c>
      <c r="K11" s="109">
        <v>171.344031674853</v>
      </c>
      <c r="L11" s="115">
        <v>165.56256848897499</v>
      </c>
      <c r="M11" s="109"/>
      <c r="N11" s="116">
        <v>160.63321020644</v>
      </c>
      <c r="O11" s="117">
        <v>168.70954969987699</v>
      </c>
      <c r="P11" s="118">
        <v>164.81277655510701</v>
      </c>
      <c r="Q11" s="109"/>
      <c r="R11" s="119">
        <v>165.32187869361101</v>
      </c>
      <c r="S11" s="92"/>
      <c r="T11" s="93">
        <v>-1.2916204632802299</v>
      </c>
      <c r="U11" s="87">
        <v>0.67133142295275905</v>
      </c>
      <c r="V11" s="87">
        <v>-2.5425813129454702</v>
      </c>
      <c r="W11" s="87">
        <v>0.49425764784289999</v>
      </c>
      <c r="X11" s="87">
        <v>-0.57181403528564401</v>
      </c>
      <c r="Y11" s="94">
        <v>-0.73832135549923295</v>
      </c>
      <c r="Z11" s="87"/>
      <c r="AA11" s="95">
        <v>-0.53562093840159197</v>
      </c>
      <c r="AB11" s="96">
        <v>1.9110187217835799</v>
      </c>
      <c r="AC11" s="97">
        <v>0.75887125949511802</v>
      </c>
      <c r="AD11" s="87"/>
      <c r="AE11" s="98">
        <v>-0.30010385936779099</v>
      </c>
      <c r="AF11" s="29"/>
      <c r="AG11" s="114">
        <v>183.79471512062901</v>
      </c>
      <c r="AH11" s="109">
        <v>222.044276009649</v>
      </c>
      <c r="AI11" s="109">
        <v>239.16143411327801</v>
      </c>
      <c r="AJ11" s="109">
        <v>222.30641449555199</v>
      </c>
      <c r="AK11" s="109">
        <v>196.657655052118</v>
      </c>
      <c r="AL11" s="115">
        <v>214.33103227792401</v>
      </c>
      <c r="AM11" s="109"/>
      <c r="AN11" s="116">
        <v>178.76113076219201</v>
      </c>
      <c r="AO11" s="117">
        <v>183.306922768986</v>
      </c>
      <c r="AP11" s="118">
        <v>181.09900021440001</v>
      </c>
      <c r="AQ11" s="109"/>
      <c r="AR11" s="119">
        <v>204.499241198969</v>
      </c>
      <c r="AS11" s="92"/>
      <c r="AT11" s="93">
        <v>-5.43007035938765</v>
      </c>
      <c r="AU11" s="87">
        <v>-1.17234097574538</v>
      </c>
      <c r="AV11" s="87">
        <v>1.9429585650302299</v>
      </c>
      <c r="AW11" s="87">
        <v>-1.2411128675318099</v>
      </c>
      <c r="AX11" s="87">
        <v>-0.39074296465656899</v>
      </c>
      <c r="AY11" s="94">
        <v>-0.96808083927811595</v>
      </c>
      <c r="AZ11" s="87"/>
      <c r="BA11" s="95">
        <v>-3.5750181494202402</v>
      </c>
      <c r="BB11" s="96">
        <v>-3.7016098615940498</v>
      </c>
      <c r="BC11" s="97">
        <v>-3.64678739449747</v>
      </c>
      <c r="BD11" s="87"/>
      <c r="BE11" s="98">
        <v>-1.7702965554157499</v>
      </c>
    </row>
    <row r="12" spans="1:57" x14ac:dyDescent="0.25">
      <c r="A12" s="20" t="s">
        <v>107</v>
      </c>
      <c r="B12" s="2" t="str">
        <f t="shared" si="0"/>
        <v>Arlington, VA</v>
      </c>
      <c r="C12" s="2"/>
      <c r="D12" s="23" t="s">
        <v>101</v>
      </c>
      <c r="E12" s="26" t="s">
        <v>102</v>
      </c>
      <c r="F12" s="2"/>
      <c r="G12" s="114">
        <v>146.84599816148301</v>
      </c>
      <c r="H12" s="109">
        <v>161.866446969696</v>
      </c>
      <c r="I12" s="109">
        <v>198.48196727143301</v>
      </c>
      <c r="J12" s="109">
        <v>204.072033973412</v>
      </c>
      <c r="K12" s="109">
        <v>193.44675631009599</v>
      </c>
      <c r="L12" s="115">
        <v>182.30810428305401</v>
      </c>
      <c r="M12" s="109"/>
      <c r="N12" s="116">
        <v>152.91965358290199</v>
      </c>
      <c r="O12" s="117">
        <v>151.88576717216699</v>
      </c>
      <c r="P12" s="118">
        <v>152.41883111271099</v>
      </c>
      <c r="Q12" s="109"/>
      <c r="R12" s="119">
        <v>172.75000760018401</v>
      </c>
      <c r="S12" s="92"/>
      <c r="T12" s="93">
        <v>-6.3461173919144898</v>
      </c>
      <c r="U12" s="87">
        <v>-5.0069330815040702</v>
      </c>
      <c r="V12" s="87">
        <v>-5.23463447059033</v>
      </c>
      <c r="W12" s="87">
        <v>-4.0745974973418804</v>
      </c>
      <c r="X12" s="87">
        <v>-3.9199583551110999</v>
      </c>
      <c r="Y12" s="94">
        <v>-5.4006493651860499</v>
      </c>
      <c r="Z12" s="87"/>
      <c r="AA12" s="95">
        <v>-2.77361016587624</v>
      </c>
      <c r="AB12" s="96">
        <v>-5.1906040348877598</v>
      </c>
      <c r="AC12" s="97">
        <v>-3.9458330212127799</v>
      </c>
      <c r="AD12" s="87"/>
      <c r="AE12" s="98">
        <v>-5.7891050081134701</v>
      </c>
      <c r="AF12" s="29"/>
      <c r="AG12" s="114">
        <v>190.42486857096301</v>
      </c>
      <c r="AH12" s="109">
        <v>240.15873022452499</v>
      </c>
      <c r="AI12" s="109">
        <v>261.49960653326298</v>
      </c>
      <c r="AJ12" s="109">
        <v>250.60183666050699</v>
      </c>
      <c r="AK12" s="109">
        <v>217.746807831665</v>
      </c>
      <c r="AL12" s="115">
        <v>234.42803776138501</v>
      </c>
      <c r="AM12" s="109"/>
      <c r="AN12" s="116">
        <v>170.05806466512701</v>
      </c>
      <c r="AO12" s="117">
        <v>166.88785362304401</v>
      </c>
      <c r="AP12" s="118">
        <v>168.47487026607399</v>
      </c>
      <c r="AQ12" s="109"/>
      <c r="AR12" s="119">
        <v>215.394356005719</v>
      </c>
      <c r="AS12" s="92"/>
      <c r="AT12" s="93">
        <v>-7.7306780772493298</v>
      </c>
      <c r="AU12" s="87">
        <v>-3.85485322134419</v>
      </c>
      <c r="AV12" s="87">
        <v>1.6371128862191199E-2</v>
      </c>
      <c r="AW12" s="87">
        <v>-0.40460780263560697</v>
      </c>
      <c r="AX12" s="87">
        <v>-2.29151439987591</v>
      </c>
      <c r="AY12" s="94">
        <v>-2.3042316028930498</v>
      </c>
      <c r="AZ12" s="87"/>
      <c r="BA12" s="95">
        <v>-8.1892009409446</v>
      </c>
      <c r="BB12" s="96">
        <v>-9.3607239133749598</v>
      </c>
      <c r="BC12" s="97">
        <v>-8.7702024548837301</v>
      </c>
      <c r="BD12" s="87"/>
      <c r="BE12" s="98">
        <v>-4.1665209080922896</v>
      </c>
    </row>
    <row r="13" spans="1:57" x14ac:dyDescent="0.25">
      <c r="A13" s="20" t="s">
        <v>38</v>
      </c>
      <c r="B13" s="2" t="str">
        <f t="shared" si="0"/>
        <v>Suburban Virginia Area</v>
      </c>
      <c r="C13" s="2"/>
      <c r="D13" s="23" t="s">
        <v>101</v>
      </c>
      <c r="E13" s="26" t="s">
        <v>102</v>
      </c>
      <c r="F13" s="2"/>
      <c r="G13" s="114">
        <v>160.56958199356899</v>
      </c>
      <c r="H13" s="109">
        <v>124.956624848239</v>
      </c>
      <c r="I13" s="109">
        <v>143.48019070641899</v>
      </c>
      <c r="J13" s="109">
        <v>152.28340903823801</v>
      </c>
      <c r="K13" s="109">
        <v>154.02074594852201</v>
      </c>
      <c r="L13" s="115">
        <v>148.91599555242101</v>
      </c>
      <c r="M13" s="109"/>
      <c r="N13" s="116">
        <v>169.148123056419</v>
      </c>
      <c r="O13" s="117">
        <v>176.78217372791099</v>
      </c>
      <c r="P13" s="118">
        <v>173.046061528427</v>
      </c>
      <c r="Q13" s="109"/>
      <c r="R13" s="119">
        <v>156.94800007236901</v>
      </c>
      <c r="S13" s="92"/>
      <c r="T13" s="93">
        <v>2.5934506087821698</v>
      </c>
      <c r="U13" s="87">
        <v>-1.60419674818798</v>
      </c>
      <c r="V13" s="87">
        <v>3.2115190342298998</v>
      </c>
      <c r="W13" s="87">
        <v>5.9591270135828998</v>
      </c>
      <c r="X13" s="87">
        <v>4.14295553061398</v>
      </c>
      <c r="Y13" s="94">
        <v>3.5227062341442998</v>
      </c>
      <c r="Z13" s="87"/>
      <c r="AA13" s="95">
        <v>3.36702569469854</v>
      </c>
      <c r="AB13" s="96">
        <v>0.16085135512982199</v>
      </c>
      <c r="AC13" s="97">
        <v>1.57770275687987</v>
      </c>
      <c r="AD13" s="87"/>
      <c r="AE13" s="98">
        <v>3.0729792689775199</v>
      </c>
      <c r="AF13" s="29"/>
      <c r="AG13" s="114">
        <v>150.57451913283799</v>
      </c>
      <c r="AH13" s="109">
        <v>159.933885639621</v>
      </c>
      <c r="AI13" s="109">
        <v>168.574881448253</v>
      </c>
      <c r="AJ13" s="109">
        <v>163.36651036830699</v>
      </c>
      <c r="AK13" s="109">
        <v>158.445931957612</v>
      </c>
      <c r="AL13" s="115">
        <v>160.78437817377099</v>
      </c>
      <c r="AM13" s="109"/>
      <c r="AN13" s="116">
        <v>173.957365535956</v>
      </c>
      <c r="AO13" s="117">
        <v>181.63074724589401</v>
      </c>
      <c r="AP13" s="118">
        <v>177.87747378480901</v>
      </c>
      <c r="AQ13" s="109"/>
      <c r="AR13" s="119">
        <v>165.996755984424</v>
      </c>
      <c r="AS13" s="92"/>
      <c r="AT13" s="93">
        <v>-1.0421455205147001</v>
      </c>
      <c r="AU13" s="87">
        <v>0.43557301336208798</v>
      </c>
      <c r="AV13" s="87">
        <v>3.2335081207523002</v>
      </c>
      <c r="AW13" s="87">
        <v>3.0742166586073001</v>
      </c>
      <c r="AX13" s="87">
        <v>2.7278660260677201</v>
      </c>
      <c r="AY13" s="94">
        <v>1.8478056517380601</v>
      </c>
      <c r="AZ13" s="87"/>
      <c r="BA13" s="95">
        <v>1.49092143124374</v>
      </c>
      <c r="BB13" s="96">
        <v>-1.76801120579235</v>
      </c>
      <c r="BC13" s="97">
        <v>-0.37819311856659699</v>
      </c>
      <c r="BD13" s="87"/>
      <c r="BE13" s="98">
        <v>1.1901933572090699</v>
      </c>
    </row>
    <row r="14" spans="1:57" x14ac:dyDescent="0.25">
      <c r="A14" s="20" t="s">
        <v>108</v>
      </c>
      <c r="B14" s="2" t="str">
        <f t="shared" si="0"/>
        <v>Alexandria, VA</v>
      </c>
      <c r="C14" s="2"/>
      <c r="D14" s="23" t="s">
        <v>101</v>
      </c>
      <c r="E14" s="26" t="s">
        <v>102</v>
      </c>
      <c r="F14" s="2"/>
      <c r="G14" s="114">
        <v>131.06130236794101</v>
      </c>
      <c r="H14" s="109">
        <v>131.95442472969199</v>
      </c>
      <c r="I14" s="109">
        <v>151.38874999999899</v>
      </c>
      <c r="J14" s="109">
        <v>154.56693314714599</v>
      </c>
      <c r="K14" s="109">
        <v>151.05573798239601</v>
      </c>
      <c r="L14" s="115">
        <v>144.943213478768</v>
      </c>
      <c r="M14" s="109"/>
      <c r="N14" s="116">
        <v>142.68834385126999</v>
      </c>
      <c r="O14" s="117">
        <v>136.660193485972</v>
      </c>
      <c r="P14" s="118">
        <v>139.58957977621199</v>
      </c>
      <c r="Q14" s="109"/>
      <c r="R14" s="119">
        <v>143.2314978137</v>
      </c>
      <c r="S14" s="92"/>
      <c r="T14" s="93">
        <v>-5.37416578087785</v>
      </c>
      <c r="U14" s="87">
        <v>-3.3692148086638101</v>
      </c>
      <c r="V14" s="87">
        <v>-4.0487008237072102</v>
      </c>
      <c r="W14" s="87">
        <v>-2.2657132583052202</v>
      </c>
      <c r="X14" s="87">
        <v>-1.93386576952934</v>
      </c>
      <c r="Y14" s="94">
        <v>-3.3729816990604902</v>
      </c>
      <c r="Z14" s="87"/>
      <c r="AA14" s="95">
        <v>-5.06611093784245</v>
      </c>
      <c r="AB14" s="96">
        <v>-11.3483994487275</v>
      </c>
      <c r="AC14" s="97">
        <v>-8.3463532996699197</v>
      </c>
      <c r="AD14" s="87"/>
      <c r="AE14" s="98">
        <v>-4.9604469999998297</v>
      </c>
      <c r="AF14" s="29"/>
      <c r="AG14" s="114">
        <v>156.11725540921901</v>
      </c>
      <c r="AH14" s="109">
        <v>187.97851024438401</v>
      </c>
      <c r="AI14" s="109">
        <v>197.61237695630601</v>
      </c>
      <c r="AJ14" s="109">
        <v>185.31691658856599</v>
      </c>
      <c r="AK14" s="109">
        <v>166.02090477884499</v>
      </c>
      <c r="AL14" s="115">
        <v>179.822087994387</v>
      </c>
      <c r="AM14" s="109"/>
      <c r="AN14" s="116">
        <v>151.47432302241299</v>
      </c>
      <c r="AO14" s="117">
        <v>148.13837450169501</v>
      </c>
      <c r="AP14" s="118">
        <v>149.75107063125401</v>
      </c>
      <c r="AQ14" s="109"/>
      <c r="AR14" s="119">
        <v>171.08376910558101</v>
      </c>
      <c r="AS14" s="92"/>
      <c r="AT14" s="93">
        <v>-2.0368378775147402</v>
      </c>
      <c r="AU14" s="87">
        <v>2.1217371311595601</v>
      </c>
      <c r="AV14" s="87">
        <v>-0.59090526161520895</v>
      </c>
      <c r="AW14" s="87">
        <v>-3.9880512101268799</v>
      </c>
      <c r="AX14" s="87">
        <v>-5.7445077534472802</v>
      </c>
      <c r="AY14" s="94">
        <v>-2.0777497283115598</v>
      </c>
      <c r="AZ14" s="87"/>
      <c r="BA14" s="95">
        <v>-5.3007388703443397</v>
      </c>
      <c r="BB14" s="96">
        <v>-9.3640225809548792</v>
      </c>
      <c r="BC14" s="97">
        <v>-7.42387202439508</v>
      </c>
      <c r="BD14" s="87"/>
      <c r="BE14" s="98">
        <v>-3.5478371561306901</v>
      </c>
    </row>
    <row r="15" spans="1:57" x14ac:dyDescent="0.25">
      <c r="A15" s="20" t="s">
        <v>37</v>
      </c>
      <c r="B15" s="2" t="str">
        <f t="shared" si="0"/>
        <v>Fairfax/Tysons Corner, VA</v>
      </c>
      <c r="C15" s="2"/>
      <c r="D15" s="23" t="s">
        <v>101</v>
      </c>
      <c r="E15" s="26" t="s">
        <v>102</v>
      </c>
      <c r="F15" s="2"/>
      <c r="G15" s="114">
        <v>130.16121714588101</v>
      </c>
      <c r="H15" s="109">
        <v>137.54050776435699</v>
      </c>
      <c r="I15" s="109">
        <v>168.161547459893</v>
      </c>
      <c r="J15" s="109">
        <v>174.814494160473</v>
      </c>
      <c r="K15" s="109">
        <v>152.12228200371001</v>
      </c>
      <c r="L15" s="115">
        <v>154.31600488807001</v>
      </c>
      <c r="M15" s="109"/>
      <c r="N15" s="116">
        <v>132.73531328741799</v>
      </c>
      <c r="O15" s="117">
        <v>139.591293361244</v>
      </c>
      <c r="P15" s="118">
        <v>136.362620836959</v>
      </c>
      <c r="Q15" s="109"/>
      <c r="R15" s="119">
        <v>148.76347075086201</v>
      </c>
      <c r="S15" s="92"/>
      <c r="T15" s="93">
        <v>-2.59163395089328</v>
      </c>
      <c r="U15" s="87">
        <v>-0.83574023410341902</v>
      </c>
      <c r="V15" s="87">
        <v>0.179986124417643</v>
      </c>
      <c r="W15" s="87">
        <v>0.59083821911175705</v>
      </c>
      <c r="X15" s="87">
        <v>-3.4658078445659601</v>
      </c>
      <c r="Y15" s="94">
        <v>-1.09357761673357</v>
      </c>
      <c r="Z15" s="87"/>
      <c r="AA15" s="95">
        <v>-3.5908418437651202</v>
      </c>
      <c r="AB15" s="96">
        <v>0.12360895592875</v>
      </c>
      <c r="AC15" s="97">
        <v>-1.6134621026536999</v>
      </c>
      <c r="AD15" s="87"/>
      <c r="AE15" s="98">
        <v>-1.33528386115086</v>
      </c>
      <c r="AF15" s="29"/>
      <c r="AG15" s="114">
        <v>148.05906416861799</v>
      </c>
      <c r="AH15" s="109">
        <v>187.86047097262599</v>
      </c>
      <c r="AI15" s="109">
        <v>209.26730416539701</v>
      </c>
      <c r="AJ15" s="109">
        <v>201.208659883526</v>
      </c>
      <c r="AK15" s="109">
        <v>165.73794727363199</v>
      </c>
      <c r="AL15" s="115">
        <v>184.86264406137499</v>
      </c>
      <c r="AM15" s="109"/>
      <c r="AN15" s="116">
        <v>145.09823378938799</v>
      </c>
      <c r="AO15" s="117">
        <v>146.57398798908</v>
      </c>
      <c r="AP15" s="118">
        <v>145.859295930625</v>
      </c>
      <c r="AQ15" s="109"/>
      <c r="AR15" s="119">
        <v>173.64574172339101</v>
      </c>
      <c r="AS15" s="92"/>
      <c r="AT15" s="93">
        <v>-3.4883172903964801</v>
      </c>
      <c r="AU15" s="87">
        <v>1.1291548038047401</v>
      </c>
      <c r="AV15" s="87">
        <v>2.8913643606372501</v>
      </c>
      <c r="AW15" s="87">
        <v>0.78943434922683497</v>
      </c>
      <c r="AX15" s="87">
        <v>-2.6569837705283299</v>
      </c>
      <c r="AY15" s="94">
        <v>2.6027431974189101E-2</v>
      </c>
      <c r="AZ15" s="87"/>
      <c r="BA15" s="95">
        <v>-3.03183947426768</v>
      </c>
      <c r="BB15" s="96">
        <v>-1.5542639336981201</v>
      </c>
      <c r="BC15" s="97">
        <v>-2.2708254947779798</v>
      </c>
      <c r="BD15" s="87"/>
      <c r="BE15" s="98">
        <v>-0.48208554528634601</v>
      </c>
    </row>
    <row r="16" spans="1:57" x14ac:dyDescent="0.25">
      <c r="A16" s="20" t="s">
        <v>39</v>
      </c>
      <c r="B16" s="2" t="str">
        <f t="shared" si="0"/>
        <v>I-95 Fredericksburg, VA</v>
      </c>
      <c r="C16" s="2"/>
      <c r="D16" s="23" t="s">
        <v>101</v>
      </c>
      <c r="E16" s="26" t="s">
        <v>102</v>
      </c>
      <c r="F16" s="2"/>
      <c r="G16" s="114">
        <v>98.915122287968401</v>
      </c>
      <c r="H16" s="109">
        <v>93.255555844155793</v>
      </c>
      <c r="I16" s="109">
        <v>98.453552604698601</v>
      </c>
      <c r="J16" s="109">
        <v>102.454091865357</v>
      </c>
      <c r="K16" s="109">
        <v>107.33932377687699</v>
      </c>
      <c r="L16" s="115">
        <v>100.850739098585</v>
      </c>
      <c r="M16" s="109"/>
      <c r="N16" s="116">
        <v>125.964483240223</v>
      </c>
      <c r="O16" s="117">
        <v>129.535880929982</v>
      </c>
      <c r="P16" s="118">
        <v>127.784548318608</v>
      </c>
      <c r="Q16" s="109"/>
      <c r="R16" s="119">
        <v>110.55177389116299</v>
      </c>
      <c r="S16" s="92"/>
      <c r="T16" s="93">
        <v>0.41837410913236001</v>
      </c>
      <c r="U16" s="87">
        <v>1.5659504147779799</v>
      </c>
      <c r="V16" s="87">
        <v>-0.16801211623533899</v>
      </c>
      <c r="W16" s="87">
        <v>0.23573748922634599</v>
      </c>
      <c r="X16" s="87">
        <v>1.6556761641650199</v>
      </c>
      <c r="Y16" s="94">
        <v>0.74048300587156102</v>
      </c>
      <c r="Z16" s="87"/>
      <c r="AA16" s="95">
        <v>6.6172164308507</v>
      </c>
      <c r="AB16" s="96">
        <v>8.3283128710578804</v>
      </c>
      <c r="AC16" s="97">
        <v>7.4891130039224496</v>
      </c>
      <c r="AD16" s="87"/>
      <c r="AE16" s="98">
        <v>3.64553350613066</v>
      </c>
      <c r="AF16" s="29"/>
      <c r="AG16" s="114">
        <v>100.252060871295</v>
      </c>
      <c r="AH16" s="109">
        <v>103.03786394621299</v>
      </c>
      <c r="AI16" s="109">
        <v>107.85327956767399</v>
      </c>
      <c r="AJ16" s="109">
        <v>108.693777682803</v>
      </c>
      <c r="AK16" s="109">
        <v>108.209999609436</v>
      </c>
      <c r="AL16" s="115">
        <v>105.930150885072</v>
      </c>
      <c r="AM16" s="109"/>
      <c r="AN16" s="116">
        <v>124.140201777903</v>
      </c>
      <c r="AO16" s="117">
        <v>128.887913489439</v>
      </c>
      <c r="AP16" s="118">
        <v>126.56686820956701</v>
      </c>
      <c r="AQ16" s="109"/>
      <c r="AR16" s="119">
        <v>112.764387675262</v>
      </c>
      <c r="AS16" s="92"/>
      <c r="AT16" s="93">
        <v>1.7063748895575299</v>
      </c>
      <c r="AU16" s="87">
        <v>1.13144120044043</v>
      </c>
      <c r="AV16" s="87">
        <v>0.56885561201686197</v>
      </c>
      <c r="AW16" s="87">
        <v>-6.7818014504549606E-2</v>
      </c>
      <c r="AX16" s="87">
        <v>0.68857455660532596</v>
      </c>
      <c r="AY16" s="94">
        <v>0.67451185827952898</v>
      </c>
      <c r="AZ16" s="87"/>
      <c r="BA16" s="95">
        <v>2.21222690346909</v>
      </c>
      <c r="BB16" s="96">
        <v>4.1702363475312501</v>
      </c>
      <c r="BC16" s="97">
        <v>3.2226550413275401</v>
      </c>
      <c r="BD16" s="87"/>
      <c r="BE16" s="98">
        <v>1.7610470809343099</v>
      </c>
    </row>
    <row r="17" spans="1:57" x14ac:dyDescent="0.25">
      <c r="A17" s="20" t="s">
        <v>109</v>
      </c>
      <c r="B17" s="2" t="str">
        <f t="shared" si="0"/>
        <v>Dulles Airport Area, VA</v>
      </c>
      <c r="C17" s="2"/>
      <c r="D17" s="23" t="s">
        <v>101</v>
      </c>
      <c r="E17" s="26" t="s">
        <v>102</v>
      </c>
      <c r="F17" s="2"/>
      <c r="G17" s="114">
        <v>116.719203821656</v>
      </c>
      <c r="H17" s="109">
        <v>114.14481792183</v>
      </c>
      <c r="I17" s="109">
        <v>137.973124836772</v>
      </c>
      <c r="J17" s="109">
        <v>142.94264619552899</v>
      </c>
      <c r="K17" s="109">
        <v>132.768827678462</v>
      </c>
      <c r="L17" s="115">
        <v>130.63883904369499</v>
      </c>
      <c r="M17" s="109"/>
      <c r="N17" s="116">
        <v>119.57845543207</v>
      </c>
      <c r="O17" s="117">
        <v>119.954162477148</v>
      </c>
      <c r="P17" s="118">
        <v>119.765603301081</v>
      </c>
      <c r="Q17" s="109"/>
      <c r="R17" s="119">
        <v>127.13102162976</v>
      </c>
      <c r="S17" s="92"/>
      <c r="T17" s="93">
        <v>2.42482101252065</v>
      </c>
      <c r="U17" s="87">
        <v>0.935581953534805</v>
      </c>
      <c r="V17" s="87">
        <v>2.58597351075796</v>
      </c>
      <c r="W17" s="87">
        <v>4.5053622370499404</v>
      </c>
      <c r="X17" s="87">
        <v>2.7978611920054002</v>
      </c>
      <c r="Y17" s="94">
        <v>3.19556085806627</v>
      </c>
      <c r="Z17" s="87"/>
      <c r="AA17" s="95">
        <v>1.7885021339054501</v>
      </c>
      <c r="AB17" s="96">
        <v>1.35835379969629</v>
      </c>
      <c r="AC17" s="97">
        <v>1.56758813347629</v>
      </c>
      <c r="AD17" s="87"/>
      <c r="AE17" s="98">
        <v>2.4948212192252202</v>
      </c>
      <c r="AF17" s="29"/>
      <c r="AG17" s="114">
        <v>120.828949296817</v>
      </c>
      <c r="AH17" s="109">
        <v>150.73366020213001</v>
      </c>
      <c r="AI17" s="109">
        <v>169.398388445954</v>
      </c>
      <c r="AJ17" s="109">
        <v>164.93118079673101</v>
      </c>
      <c r="AK17" s="109">
        <v>144.165157144852</v>
      </c>
      <c r="AL17" s="115">
        <v>152.043572084375</v>
      </c>
      <c r="AM17" s="109"/>
      <c r="AN17" s="116">
        <v>124.08034947867</v>
      </c>
      <c r="AO17" s="117">
        <v>123.59721462493501</v>
      </c>
      <c r="AP17" s="118">
        <v>123.837632838437</v>
      </c>
      <c r="AQ17" s="109"/>
      <c r="AR17" s="119">
        <v>143.95938617377101</v>
      </c>
      <c r="AS17" s="92"/>
      <c r="AT17" s="93">
        <v>0.773600921935233</v>
      </c>
      <c r="AU17" s="87">
        <v>2.0553121182455998</v>
      </c>
      <c r="AV17" s="87">
        <v>2.2252690790801499</v>
      </c>
      <c r="AW17" s="87">
        <v>1.7356144122867301</v>
      </c>
      <c r="AX17" s="87">
        <v>2.5552833367520802</v>
      </c>
      <c r="AY17" s="94">
        <v>1.94391908883278</v>
      </c>
      <c r="AZ17" s="87"/>
      <c r="BA17" s="95">
        <v>2.5929020136680898</v>
      </c>
      <c r="BB17" s="96">
        <v>2.2938066518630502</v>
      </c>
      <c r="BC17" s="97">
        <v>2.4437088327323702</v>
      </c>
      <c r="BD17" s="87"/>
      <c r="BE17" s="98">
        <v>1.87104068639552</v>
      </c>
    </row>
    <row r="18" spans="1:57" x14ac:dyDescent="0.25">
      <c r="A18" s="20" t="s">
        <v>46</v>
      </c>
      <c r="B18" s="2" t="str">
        <f t="shared" si="0"/>
        <v>Williamsburg, VA</v>
      </c>
      <c r="C18" s="2"/>
      <c r="D18" s="23" t="s">
        <v>101</v>
      </c>
      <c r="E18" s="26" t="s">
        <v>102</v>
      </c>
      <c r="F18" s="2"/>
      <c r="G18" s="114">
        <v>143.09776987718101</v>
      </c>
      <c r="H18" s="109">
        <v>111.190472222222</v>
      </c>
      <c r="I18" s="109">
        <v>115.129356704011</v>
      </c>
      <c r="J18" s="109">
        <v>125.293235115431</v>
      </c>
      <c r="K18" s="109">
        <v>133.53614086770199</v>
      </c>
      <c r="L18" s="115">
        <v>128.59710618295699</v>
      </c>
      <c r="M18" s="109"/>
      <c r="N18" s="116">
        <v>155.34025473399399</v>
      </c>
      <c r="O18" s="117">
        <v>157.100585666071</v>
      </c>
      <c r="P18" s="118">
        <v>156.276260952179</v>
      </c>
      <c r="Q18" s="109"/>
      <c r="R18" s="119">
        <v>138.65597882380001</v>
      </c>
      <c r="S18" s="92"/>
      <c r="T18" s="93">
        <v>-5.5884222087333804</v>
      </c>
      <c r="U18" s="87">
        <v>1.01538258138125</v>
      </c>
      <c r="V18" s="87">
        <v>4.8887270082271197</v>
      </c>
      <c r="W18" s="87">
        <v>9.7129468127394603</v>
      </c>
      <c r="X18" s="87">
        <v>13.3768282760195</v>
      </c>
      <c r="Y18" s="94">
        <v>3.8126526055619601</v>
      </c>
      <c r="Z18" s="87"/>
      <c r="AA18" s="95">
        <v>2.8919006407583798</v>
      </c>
      <c r="AB18" s="96">
        <v>-4.7036880244458299</v>
      </c>
      <c r="AC18" s="97">
        <v>-1.2215841179582601</v>
      </c>
      <c r="AD18" s="87"/>
      <c r="AE18" s="98">
        <v>1.2472967724266999</v>
      </c>
      <c r="AF18" s="29"/>
      <c r="AG18" s="114">
        <v>128.827558857306</v>
      </c>
      <c r="AH18" s="109">
        <v>124.63664451573401</v>
      </c>
      <c r="AI18" s="109">
        <v>123.78120264538801</v>
      </c>
      <c r="AJ18" s="109">
        <v>127.777736175882</v>
      </c>
      <c r="AK18" s="109">
        <v>138.366883797452</v>
      </c>
      <c r="AL18" s="115">
        <v>129.044883078113</v>
      </c>
      <c r="AM18" s="109"/>
      <c r="AN18" s="116">
        <v>168.54861396508699</v>
      </c>
      <c r="AO18" s="117">
        <v>171.19299883585501</v>
      </c>
      <c r="AP18" s="118">
        <v>169.91617965081201</v>
      </c>
      <c r="AQ18" s="109"/>
      <c r="AR18" s="119">
        <v>143.94798886557001</v>
      </c>
      <c r="AS18" s="92"/>
      <c r="AT18" s="93">
        <v>0.148675676596633</v>
      </c>
      <c r="AU18" s="87">
        <v>11.201766425246401</v>
      </c>
      <c r="AV18" s="87">
        <v>7.4657813306886096</v>
      </c>
      <c r="AW18" s="87">
        <v>8.3089696566937601</v>
      </c>
      <c r="AX18" s="87">
        <v>4.5823396427908101</v>
      </c>
      <c r="AY18" s="94">
        <v>6.0403287254471802</v>
      </c>
      <c r="AZ18" s="87"/>
      <c r="BA18" s="95">
        <v>-0.95982941599152405</v>
      </c>
      <c r="BB18" s="96">
        <v>-6.4246847089338797</v>
      </c>
      <c r="BC18" s="97">
        <v>-3.8487219074780401</v>
      </c>
      <c r="BD18" s="87"/>
      <c r="BE18" s="98">
        <v>0.85187754977764796</v>
      </c>
    </row>
    <row r="19" spans="1:57" x14ac:dyDescent="0.25">
      <c r="A19" s="20" t="s">
        <v>110</v>
      </c>
      <c r="B19" s="2" t="str">
        <f t="shared" si="0"/>
        <v>Virginia Beach, VA</v>
      </c>
      <c r="C19" s="2"/>
      <c r="D19" s="23" t="s">
        <v>101</v>
      </c>
      <c r="E19" s="26" t="s">
        <v>102</v>
      </c>
      <c r="F19" s="2"/>
      <c r="G19" s="114">
        <v>224.30289021910701</v>
      </c>
      <c r="H19" s="109">
        <v>130.591048556624</v>
      </c>
      <c r="I19" s="109">
        <v>132.407092852522</v>
      </c>
      <c r="J19" s="109">
        <v>133.57172557117701</v>
      </c>
      <c r="K19" s="109">
        <v>139.833190428211</v>
      </c>
      <c r="L19" s="115">
        <v>159.705906455903</v>
      </c>
      <c r="M19" s="109"/>
      <c r="N19" s="116">
        <v>191.48337079995699</v>
      </c>
      <c r="O19" s="117">
        <v>203.863043928503</v>
      </c>
      <c r="P19" s="118">
        <v>198.04918630185</v>
      </c>
      <c r="Q19" s="109"/>
      <c r="R19" s="119">
        <v>173.34997674734001</v>
      </c>
      <c r="S19" s="92"/>
      <c r="T19" s="93">
        <v>-0.95391274471240095</v>
      </c>
      <c r="U19" s="87">
        <v>-5.4479258691341297</v>
      </c>
      <c r="V19" s="87">
        <v>-0.82718631497848605</v>
      </c>
      <c r="W19" s="87">
        <v>-3.7118001215852399</v>
      </c>
      <c r="X19" s="87">
        <v>-7.32128704582576</v>
      </c>
      <c r="Y19" s="94">
        <v>-3.29652249787237</v>
      </c>
      <c r="Z19" s="87"/>
      <c r="AA19" s="95">
        <v>-11.1790987914223</v>
      </c>
      <c r="AB19" s="96">
        <v>-15.2832488737851</v>
      </c>
      <c r="AC19" s="97">
        <v>-13.480310620667501</v>
      </c>
      <c r="AD19" s="87"/>
      <c r="AE19" s="98">
        <v>-7.6480135329992098</v>
      </c>
      <c r="AF19" s="29"/>
      <c r="AG19" s="114">
        <v>162.197960597286</v>
      </c>
      <c r="AH19" s="109">
        <v>134.941295015457</v>
      </c>
      <c r="AI19" s="109">
        <v>137.71798426532499</v>
      </c>
      <c r="AJ19" s="109">
        <v>137.87676353975999</v>
      </c>
      <c r="AK19" s="109">
        <v>140.90285449371399</v>
      </c>
      <c r="AL19" s="115">
        <v>142.795636683715</v>
      </c>
      <c r="AM19" s="109"/>
      <c r="AN19" s="116">
        <v>203.121700275351</v>
      </c>
      <c r="AO19" s="117">
        <v>220.13128956806801</v>
      </c>
      <c r="AP19" s="118">
        <v>212.058054972733</v>
      </c>
      <c r="AQ19" s="109"/>
      <c r="AR19" s="119">
        <v>167.326040064126</v>
      </c>
      <c r="AS19" s="92"/>
      <c r="AT19" s="93">
        <v>-0.40455431090103</v>
      </c>
      <c r="AU19" s="87">
        <v>4.1129322680445703</v>
      </c>
      <c r="AV19" s="87">
        <v>4.5003719145631402</v>
      </c>
      <c r="AW19" s="87">
        <v>2.0967131345126</v>
      </c>
      <c r="AX19" s="87">
        <v>0.94803557207040601</v>
      </c>
      <c r="AY19" s="94">
        <v>2.1428926365593099</v>
      </c>
      <c r="AZ19" s="87"/>
      <c r="BA19" s="95">
        <v>-0.73544196598943401</v>
      </c>
      <c r="BB19" s="96">
        <v>-2.3199963931682501</v>
      </c>
      <c r="BC19" s="97">
        <v>-1.58921772541638</v>
      </c>
      <c r="BD19" s="87"/>
      <c r="BE19" s="98">
        <v>0.604572306289484</v>
      </c>
    </row>
    <row r="20" spans="1:57" x14ac:dyDescent="0.25">
      <c r="A20" s="33" t="s">
        <v>111</v>
      </c>
      <c r="B20" s="2" t="str">
        <f t="shared" si="0"/>
        <v>Norfolk/Portsmouth, VA</v>
      </c>
      <c r="C20" s="2"/>
      <c r="D20" s="23" t="s">
        <v>101</v>
      </c>
      <c r="E20" s="26" t="s">
        <v>102</v>
      </c>
      <c r="F20" s="2"/>
      <c r="G20" s="114">
        <v>120.80624451188601</v>
      </c>
      <c r="H20" s="109">
        <v>103.24180729285899</v>
      </c>
      <c r="I20" s="109">
        <v>109.195722627037</v>
      </c>
      <c r="J20" s="109">
        <v>114.71157905743701</v>
      </c>
      <c r="K20" s="109">
        <v>110.111067416346</v>
      </c>
      <c r="L20" s="115">
        <v>112.32409740787099</v>
      </c>
      <c r="M20" s="109"/>
      <c r="N20" s="116">
        <v>137.177307212519</v>
      </c>
      <c r="O20" s="117">
        <v>135.54548580434701</v>
      </c>
      <c r="P20" s="118">
        <v>136.34409836829801</v>
      </c>
      <c r="Q20" s="109"/>
      <c r="R20" s="119">
        <v>120.727180222895</v>
      </c>
      <c r="S20" s="92"/>
      <c r="T20" s="93">
        <v>-5.7899661352699203</v>
      </c>
      <c r="U20" s="87">
        <v>-0.43686927048719298</v>
      </c>
      <c r="V20" s="87">
        <v>-1.9415289222863099</v>
      </c>
      <c r="W20" s="87">
        <v>-0.50981939328696102</v>
      </c>
      <c r="X20" s="87">
        <v>-10.607468346952</v>
      </c>
      <c r="Y20" s="94">
        <v>-4.5553863203076901</v>
      </c>
      <c r="Z20" s="87"/>
      <c r="AA20" s="95">
        <v>-3.5187440021981899</v>
      </c>
      <c r="AB20" s="96">
        <v>-8.9753255759792108</v>
      </c>
      <c r="AC20" s="97">
        <v>-6.3894999452716696</v>
      </c>
      <c r="AD20" s="87"/>
      <c r="AE20" s="98">
        <v>-5.3685341305559104</v>
      </c>
      <c r="AF20" s="29"/>
      <c r="AG20" s="114">
        <v>114.209573792279</v>
      </c>
      <c r="AH20" s="109">
        <v>114.89893784088299</v>
      </c>
      <c r="AI20" s="109">
        <v>120.516054870505</v>
      </c>
      <c r="AJ20" s="109">
        <v>121.808712974183</v>
      </c>
      <c r="AK20" s="109">
        <v>115.105016433728</v>
      </c>
      <c r="AL20" s="115">
        <v>117.42948278146601</v>
      </c>
      <c r="AM20" s="109"/>
      <c r="AN20" s="116">
        <v>144.83152291043899</v>
      </c>
      <c r="AO20" s="117">
        <v>148.17267617289801</v>
      </c>
      <c r="AP20" s="118">
        <v>146.53059464620901</v>
      </c>
      <c r="AQ20" s="109"/>
      <c r="AR20" s="119">
        <v>127.29281569406599</v>
      </c>
      <c r="AS20" s="92"/>
      <c r="AT20" s="93">
        <v>-2.9682131259047799</v>
      </c>
      <c r="AU20" s="87">
        <v>-1.3774914089611601</v>
      </c>
      <c r="AV20" s="87">
        <v>-2.8649712470979298</v>
      </c>
      <c r="AW20" s="87">
        <v>-1.2906700949268</v>
      </c>
      <c r="AX20" s="87">
        <v>-3.0387060834951201</v>
      </c>
      <c r="AY20" s="94">
        <v>-2.33675327669263</v>
      </c>
      <c r="AZ20" s="87"/>
      <c r="BA20" s="95">
        <v>1.04399832475915</v>
      </c>
      <c r="BB20" s="96">
        <v>-3.6077233629227399</v>
      </c>
      <c r="BC20" s="97">
        <v>-1.4773140506968401</v>
      </c>
      <c r="BD20" s="87"/>
      <c r="BE20" s="98">
        <v>-1.78230749623338</v>
      </c>
    </row>
    <row r="21" spans="1:57" x14ac:dyDescent="0.25">
      <c r="A21" s="34" t="s">
        <v>43</v>
      </c>
      <c r="B21" s="2" t="str">
        <f t="shared" si="0"/>
        <v>Newport News/Hampton, VA</v>
      </c>
      <c r="C21" s="2"/>
      <c r="D21" s="23" t="s">
        <v>101</v>
      </c>
      <c r="E21" s="26" t="s">
        <v>102</v>
      </c>
      <c r="F21" s="2"/>
      <c r="G21" s="114">
        <v>85.917614747220398</v>
      </c>
      <c r="H21" s="109">
        <v>77.845369479196904</v>
      </c>
      <c r="I21" s="109">
        <v>80.094182445552306</v>
      </c>
      <c r="J21" s="109">
        <v>80.580286387176301</v>
      </c>
      <c r="K21" s="109">
        <v>81.341030400187194</v>
      </c>
      <c r="L21" s="115">
        <v>81.437645278474093</v>
      </c>
      <c r="M21" s="109"/>
      <c r="N21" s="116">
        <v>94.911890218978101</v>
      </c>
      <c r="O21" s="117">
        <v>98.476548169556807</v>
      </c>
      <c r="P21" s="118">
        <v>96.764726950425597</v>
      </c>
      <c r="Q21" s="109"/>
      <c r="R21" s="119">
        <v>86.4838372625956</v>
      </c>
      <c r="S21" s="92"/>
      <c r="T21" s="93">
        <v>-9.4650333586806603</v>
      </c>
      <c r="U21" s="87">
        <v>-4.4878231100052997</v>
      </c>
      <c r="V21" s="87">
        <v>-8.0596588851164697</v>
      </c>
      <c r="W21" s="87">
        <v>-8.8993720038030908</v>
      </c>
      <c r="X21" s="87">
        <v>-15.746610337375801</v>
      </c>
      <c r="Y21" s="94">
        <v>-9.9035029431424704</v>
      </c>
      <c r="Z21" s="87"/>
      <c r="AA21" s="95">
        <v>-34.730003447333203</v>
      </c>
      <c r="AB21" s="96">
        <v>-30.6144669548145</v>
      </c>
      <c r="AC21" s="97">
        <v>-32.671715392849102</v>
      </c>
      <c r="AD21" s="87"/>
      <c r="AE21" s="98">
        <v>-21.469188251743599</v>
      </c>
      <c r="AF21" s="29"/>
      <c r="AG21" s="114">
        <v>83.7823947120892</v>
      </c>
      <c r="AH21" s="109">
        <v>83.783770371726703</v>
      </c>
      <c r="AI21" s="109">
        <v>85.496020245609998</v>
      </c>
      <c r="AJ21" s="109">
        <v>85.891324993020206</v>
      </c>
      <c r="AK21" s="109">
        <v>85.791094952030306</v>
      </c>
      <c r="AL21" s="115">
        <v>84.984572424070194</v>
      </c>
      <c r="AM21" s="109"/>
      <c r="AN21" s="116">
        <v>109.087320746128</v>
      </c>
      <c r="AO21" s="117">
        <v>115.02290081443201</v>
      </c>
      <c r="AP21" s="118">
        <v>112.157828529038</v>
      </c>
      <c r="AQ21" s="109"/>
      <c r="AR21" s="119">
        <v>94.185785123371005</v>
      </c>
      <c r="AS21" s="92"/>
      <c r="AT21" s="93">
        <v>-7.2361956938543797</v>
      </c>
      <c r="AU21" s="87">
        <v>-6.71864940802487</v>
      </c>
      <c r="AV21" s="87">
        <v>-5.9993592569982201</v>
      </c>
      <c r="AW21" s="87">
        <v>-5.2960021312345997</v>
      </c>
      <c r="AX21" s="87">
        <v>-8.2702497515349407</v>
      </c>
      <c r="AY21" s="94">
        <v>-6.7118430350041303</v>
      </c>
      <c r="AZ21" s="87"/>
      <c r="BA21" s="95">
        <v>-16.547730915099699</v>
      </c>
      <c r="BB21" s="96">
        <v>-14.5108587419542</v>
      </c>
      <c r="BC21" s="97">
        <v>-15.4615645227518</v>
      </c>
      <c r="BD21" s="87"/>
      <c r="BE21" s="98">
        <v>-10.6417174414598</v>
      </c>
    </row>
    <row r="22" spans="1:57" x14ac:dyDescent="0.25">
      <c r="A22" s="35" t="s">
        <v>112</v>
      </c>
      <c r="B22" s="2" t="str">
        <f t="shared" si="0"/>
        <v>Chesapeake/Suffolk, VA</v>
      </c>
      <c r="C22" s="2"/>
      <c r="D22" s="24" t="s">
        <v>101</v>
      </c>
      <c r="E22" s="27" t="s">
        <v>102</v>
      </c>
      <c r="F22" s="2"/>
      <c r="G22" s="120">
        <v>103.4131249568</v>
      </c>
      <c r="H22" s="121">
        <v>92.345367690297195</v>
      </c>
      <c r="I22" s="121">
        <v>96.906501152133998</v>
      </c>
      <c r="J22" s="121">
        <v>99.056212737737695</v>
      </c>
      <c r="K22" s="121">
        <v>97.115198642533898</v>
      </c>
      <c r="L22" s="122">
        <v>98.060542390901801</v>
      </c>
      <c r="M22" s="109"/>
      <c r="N22" s="123">
        <v>115.54983604093999</v>
      </c>
      <c r="O22" s="124">
        <v>116.869284882971</v>
      </c>
      <c r="P22" s="125">
        <v>116.21419686452499</v>
      </c>
      <c r="Q22" s="109"/>
      <c r="R22" s="126">
        <v>104.024282897634</v>
      </c>
      <c r="S22" s="92"/>
      <c r="T22" s="99">
        <v>-2.01076058226981</v>
      </c>
      <c r="U22" s="100">
        <v>2.54042865413762</v>
      </c>
      <c r="V22" s="100">
        <v>1.1866045083424701</v>
      </c>
      <c r="W22" s="100">
        <v>2.1687189807599601</v>
      </c>
      <c r="X22" s="100">
        <v>1.1390748291456101</v>
      </c>
      <c r="Y22" s="101">
        <v>0.66292544973645995</v>
      </c>
      <c r="Z22" s="87"/>
      <c r="AA22" s="102">
        <v>-6.7667357397049299</v>
      </c>
      <c r="AB22" s="103">
        <v>-10.546555345400799</v>
      </c>
      <c r="AC22" s="104">
        <v>-8.7861279686498293</v>
      </c>
      <c r="AD22" s="87"/>
      <c r="AE22" s="105">
        <v>-3.1724066258971901</v>
      </c>
      <c r="AF22" s="30"/>
      <c r="AG22" s="120">
        <v>94.763374365941999</v>
      </c>
      <c r="AH22" s="121">
        <v>96.833414464389804</v>
      </c>
      <c r="AI22" s="121">
        <v>99.2755627974947</v>
      </c>
      <c r="AJ22" s="121">
        <v>99.072548568730397</v>
      </c>
      <c r="AK22" s="121">
        <v>97.359571396492001</v>
      </c>
      <c r="AL22" s="122">
        <v>97.556710510454096</v>
      </c>
      <c r="AM22" s="109"/>
      <c r="AN22" s="123">
        <v>118.650281045409</v>
      </c>
      <c r="AO22" s="124">
        <v>122.44097810935099</v>
      </c>
      <c r="AP22" s="125">
        <v>120.569013206424</v>
      </c>
      <c r="AQ22" s="109"/>
      <c r="AR22" s="126">
        <v>105.056644415877</v>
      </c>
      <c r="AS22" s="92"/>
      <c r="AT22" s="99">
        <v>-2.9734615383147101</v>
      </c>
      <c r="AU22" s="100">
        <v>-1.8992178608924799</v>
      </c>
      <c r="AV22" s="100">
        <v>-2.7273155549778298</v>
      </c>
      <c r="AW22" s="100">
        <v>-2.84891462328474</v>
      </c>
      <c r="AX22" s="100">
        <v>-1.7382350999122</v>
      </c>
      <c r="AY22" s="101">
        <v>-2.44309866355401</v>
      </c>
      <c r="AZ22" s="87"/>
      <c r="BA22" s="102">
        <v>-0.52248334706655697</v>
      </c>
      <c r="BB22" s="103">
        <v>-3.04365595596233</v>
      </c>
      <c r="BC22" s="104">
        <v>-1.89142357042269</v>
      </c>
      <c r="BD22" s="87"/>
      <c r="BE22" s="105">
        <v>-1.99878351448299</v>
      </c>
    </row>
    <row r="23" spans="1:57" ht="13" x14ac:dyDescent="0.3">
      <c r="A23" s="34" t="s">
        <v>59</v>
      </c>
      <c r="B23" s="2" t="s">
        <v>59</v>
      </c>
      <c r="C23" s="8"/>
      <c r="D23" s="22" t="s">
        <v>101</v>
      </c>
      <c r="E23" s="25" t="s">
        <v>102</v>
      </c>
      <c r="F23" s="2"/>
      <c r="G23" s="106">
        <v>179.12639732142799</v>
      </c>
      <c r="H23" s="107">
        <v>146.572598752598</v>
      </c>
      <c r="I23" s="107">
        <v>169.96644818976199</v>
      </c>
      <c r="J23" s="107">
        <v>168.158785975928</v>
      </c>
      <c r="K23" s="107">
        <v>167.35005579665199</v>
      </c>
      <c r="L23" s="108">
        <v>168.80635206532099</v>
      </c>
      <c r="M23" s="109"/>
      <c r="N23" s="110">
        <v>186.33592772384</v>
      </c>
      <c r="O23" s="111">
        <v>186.467585700293</v>
      </c>
      <c r="P23" s="112">
        <v>186.40493326488701</v>
      </c>
      <c r="Q23" s="109"/>
      <c r="R23" s="113">
        <v>174.41532395287899</v>
      </c>
      <c r="S23" s="92"/>
      <c r="T23" s="84">
        <v>2.42233430896608</v>
      </c>
      <c r="U23" s="85">
        <v>0.256996858578311</v>
      </c>
      <c r="V23" s="85">
        <v>2.86462640462836</v>
      </c>
      <c r="W23" s="85">
        <v>1.0591798817463101</v>
      </c>
      <c r="X23" s="85">
        <v>1.2971664351302501</v>
      </c>
      <c r="Y23" s="86">
        <v>1.47865885680262</v>
      </c>
      <c r="Z23" s="87"/>
      <c r="AA23" s="88">
        <v>4.7116287914702299</v>
      </c>
      <c r="AB23" s="89">
        <v>1.1987893713592099</v>
      </c>
      <c r="AC23" s="90">
        <v>2.8073613546927598</v>
      </c>
      <c r="AD23" s="87"/>
      <c r="AE23" s="91">
        <v>1.75185906119174</v>
      </c>
      <c r="AF23" s="28"/>
      <c r="AG23" s="106">
        <v>173.89598029556601</v>
      </c>
      <c r="AH23" s="107">
        <v>174.30053551136299</v>
      </c>
      <c r="AI23" s="107">
        <v>184.10449660568401</v>
      </c>
      <c r="AJ23" s="107">
        <v>181.42272283964601</v>
      </c>
      <c r="AK23" s="107">
        <v>183.65607537947</v>
      </c>
      <c r="AL23" s="108">
        <v>179.982880014578</v>
      </c>
      <c r="AM23" s="109"/>
      <c r="AN23" s="110">
        <v>211.68637849967899</v>
      </c>
      <c r="AO23" s="111">
        <v>213.76719254032199</v>
      </c>
      <c r="AP23" s="112">
        <v>212.75711588338999</v>
      </c>
      <c r="AQ23" s="109"/>
      <c r="AR23" s="113">
        <v>190.93470471997301</v>
      </c>
      <c r="AS23" s="92"/>
      <c r="AT23" s="84">
        <v>1.5341742203434201</v>
      </c>
      <c r="AU23" s="85">
        <v>1.4980771176347401</v>
      </c>
      <c r="AV23" s="85">
        <v>3.0988243043182599</v>
      </c>
      <c r="AW23" s="85">
        <v>1.01439583847149</v>
      </c>
      <c r="AX23" s="85">
        <v>5.1131191483247802</v>
      </c>
      <c r="AY23" s="86">
        <v>2.5665361206256598</v>
      </c>
      <c r="AZ23" s="87"/>
      <c r="BA23" s="88">
        <v>0.17181456393244701</v>
      </c>
      <c r="BB23" s="89">
        <v>-1.78578102733875</v>
      </c>
      <c r="BC23" s="90">
        <v>-0.86374319322151505</v>
      </c>
      <c r="BD23" s="87"/>
      <c r="BE23" s="91">
        <v>0.97994790983095104</v>
      </c>
    </row>
    <row r="24" spans="1:57" x14ac:dyDescent="0.25">
      <c r="A24" s="34" t="s">
        <v>113</v>
      </c>
      <c r="B24" s="2" t="str">
        <f t="shared" si="0"/>
        <v>Richmond North/Glen Allen, VA</v>
      </c>
      <c r="C24" s="9"/>
      <c r="D24" s="23" t="s">
        <v>101</v>
      </c>
      <c r="E24" s="26" t="s">
        <v>102</v>
      </c>
      <c r="F24" s="2"/>
      <c r="G24" s="114">
        <v>124.947450920245</v>
      </c>
      <c r="H24" s="109">
        <v>88.477866004962706</v>
      </c>
      <c r="I24" s="109">
        <v>101.836507708119</v>
      </c>
      <c r="J24" s="109">
        <v>103.228872324159</v>
      </c>
      <c r="K24" s="109">
        <v>102.146899920255</v>
      </c>
      <c r="L24" s="115">
        <v>106.521581043569</v>
      </c>
      <c r="M24" s="109"/>
      <c r="N24" s="116">
        <v>118.05165482585301</v>
      </c>
      <c r="O24" s="117">
        <v>118.218702427821</v>
      </c>
      <c r="P24" s="118">
        <v>118.137466082413</v>
      </c>
      <c r="Q24" s="109"/>
      <c r="R24" s="119">
        <v>110.275140235268</v>
      </c>
      <c r="S24" s="92"/>
      <c r="T24" s="93">
        <v>0.103017393314717</v>
      </c>
      <c r="U24" s="87">
        <v>-5.2369282968331001</v>
      </c>
      <c r="V24" s="87">
        <v>-1.06490282301802</v>
      </c>
      <c r="W24" s="87">
        <v>-2.9522733329375299</v>
      </c>
      <c r="X24" s="87">
        <v>6.1222909220486899E-2</v>
      </c>
      <c r="Y24" s="94">
        <v>-1.32228905235775</v>
      </c>
      <c r="Z24" s="87"/>
      <c r="AA24" s="95">
        <v>1.4360268721987299</v>
      </c>
      <c r="AB24" s="96">
        <v>-0.214322692877981</v>
      </c>
      <c r="AC24" s="97">
        <v>0.56275936934303195</v>
      </c>
      <c r="AD24" s="87"/>
      <c r="AE24" s="98">
        <v>-0.75827789964579695</v>
      </c>
      <c r="AF24" s="29"/>
      <c r="AG24" s="114">
        <v>108.485904603553</v>
      </c>
      <c r="AH24" s="109">
        <v>104.926846842316</v>
      </c>
      <c r="AI24" s="109">
        <v>110.467915380658</v>
      </c>
      <c r="AJ24" s="109">
        <v>108.91982803834701</v>
      </c>
      <c r="AK24" s="109">
        <v>104.16281146179401</v>
      </c>
      <c r="AL24" s="115">
        <v>107.478941757065</v>
      </c>
      <c r="AM24" s="109"/>
      <c r="AN24" s="116">
        <v>128.46981109799199</v>
      </c>
      <c r="AO24" s="117">
        <v>133.530335441489</v>
      </c>
      <c r="AP24" s="118">
        <v>131.10898206866301</v>
      </c>
      <c r="AQ24" s="109"/>
      <c r="AR24" s="119">
        <v>115.470031305655</v>
      </c>
      <c r="AS24" s="92"/>
      <c r="AT24" s="93">
        <v>-1.7623356464184401</v>
      </c>
      <c r="AU24" s="87">
        <v>-1.00943140749216</v>
      </c>
      <c r="AV24" s="87">
        <v>-1.2194962070589599</v>
      </c>
      <c r="AW24" s="87">
        <v>-1.72273761688543</v>
      </c>
      <c r="AX24" s="87">
        <v>-0.58739520360501096</v>
      </c>
      <c r="AY24" s="94">
        <v>-1.28937638565751</v>
      </c>
      <c r="AZ24" s="87"/>
      <c r="BA24" s="95">
        <v>-0.90616064753913705</v>
      </c>
      <c r="BB24" s="96">
        <v>-1.5122743279867299</v>
      </c>
      <c r="BC24" s="97">
        <v>-1.2382498518699201</v>
      </c>
      <c r="BD24" s="87"/>
      <c r="BE24" s="98">
        <v>-1.39671705915021</v>
      </c>
    </row>
    <row r="25" spans="1:57" x14ac:dyDescent="0.25">
      <c r="A25" s="34" t="s">
        <v>62</v>
      </c>
      <c r="B25" s="2" t="str">
        <f t="shared" si="0"/>
        <v>Richmond West/Midlothian, VA</v>
      </c>
      <c r="C25" s="2"/>
      <c r="D25" s="23" t="s">
        <v>101</v>
      </c>
      <c r="E25" s="26" t="s">
        <v>102</v>
      </c>
      <c r="F25" s="2"/>
      <c r="G25" s="114">
        <v>111.99245547063499</v>
      </c>
      <c r="H25" s="109">
        <v>78.657094577464704</v>
      </c>
      <c r="I25" s="109">
        <v>84.543230647795298</v>
      </c>
      <c r="J25" s="109">
        <v>86.153819349923793</v>
      </c>
      <c r="K25" s="109">
        <v>87.068148887765403</v>
      </c>
      <c r="L25" s="115">
        <v>91.565521372549</v>
      </c>
      <c r="M25" s="109"/>
      <c r="N25" s="116">
        <v>98.600931164695098</v>
      </c>
      <c r="O25" s="117">
        <v>101.406330207433</v>
      </c>
      <c r="P25" s="118">
        <v>100.039692996453</v>
      </c>
      <c r="Q25" s="109"/>
      <c r="R25" s="119">
        <v>94.257780376003296</v>
      </c>
      <c r="S25" s="92"/>
      <c r="T25" s="93">
        <v>2.8855965896105502</v>
      </c>
      <c r="U25" s="87">
        <v>-6.9120455108687304</v>
      </c>
      <c r="V25" s="87">
        <v>-4.2791869605033996</v>
      </c>
      <c r="W25" s="87">
        <v>-3.6354032071261702</v>
      </c>
      <c r="X25" s="87">
        <v>-7.1679074795308404</v>
      </c>
      <c r="Y25" s="94">
        <v>-2.9456395266490101</v>
      </c>
      <c r="Z25" s="87"/>
      <c r="AA25" s="95">
        <v>-2.5786829118529999</v>
      </c>
      <c r="AB25" s="96">
        <v>0.58535019618703199</v>
      </c>
      <c r="AC25" s="97">
        <v>-0.95834407026331103</v>
      </c>
      <c r="AD25" s="87"/>
      <c r="AE25" s="98">
        <v>-2.32246325032578</v>
      </c>
      <c r="AF25" s="29"/>
      <c r="AG25" s="114">
        <v>94.297095133137901</v>
      </c>
      <c r="AH25" s="109">
        <v>88.760294747656303</v>
      </c>
      <c r="AI25" s="109">
        <v>93.110354414290597</v>
      </c>
      <c r="AJ25" s="109">
        <v>93.2901550812783</v>
      </c>
      <c r="AK25" s="109">
        <v>93.091500922671301</v>
      </c>
      <c r="AL25" s="115">
        <v>92.566914498071299</v>
      </c>
      <c r="AM25" s="109"/>
      <c r="AN25" s="116">
        <v>109.856826816625</v>
      </c>
      <c r="AO25" s="117">
        <v>112.60588367155199</v>
      </c>
      <c r="AP25" s="118">
        <v>111.258952513297</v>
      </c>
      <c r="AQ25" s="109"/>
      <c r="AR25" s="119">
        <v>98.721117248560304</v>
      </c>
      <c r="AS25" s="92"/>
      <c r="AT25" s="93">
        <v>-8.90587290901379E-2</v>
      </c>
      <c r="AU25" s="87">
        <v>-1.48333801563312</v>
      </c>
      <c r="AV25" s="87">
        <v>1.6093021050370999</v>
      </c>
      <c r="AW25" s="87">
        <v>1.04529363145787</v>
      </c>
      <c r="AX25" s="87">
        <v>1.1510222724585299</v>
      </c>
      <c r="AY25" s="94">
        <v>0.51880730948953402</v>
      </c>
      <c r="AZ25" s="87"/>
      <c r="BA25" s="95">
        <v>-0.262550576570375</v>
      </c>
      <c r="BB25" s="96">
        <v>-1.0799093889701601</v>
      </c>
      <c r="BC25" s="97">
        <v>-0.71579486119529601</v>
      </c>
      <c r="BD25" s="87"/>
      <c r="BE25" s="98">
        <v>3.6867557153433999E-3</v>
      </c>
    </row>
    <row r="26" spans="1:57" x14ac:dyDescent="0.25">
      <c r="A26" s="34" t="s">
        <v>58</v>
      </c>
      <c r="B26" s="2" t="str">
        <f t="shared" si="0"/>
        <v>Petersburg/Chester, VA</v>
      </c>
      <c r="C26" s="2"/>
      <c r="D26" s="23" t="s">
        <v>101</v>
      </c>
      <c r="E26" s="26" t="s">
        <v>102</v>
      </c>
      <c r="F26" s="2"/>
      <c r="G26" s="114">
        <v>98.325240229153394</v>
      </c>
      <c r="H26" s="109">
        <v>89.389905951417006</v>
      </c>
      <c r="I26" s="109">
        <v>95.891180123617403</v>
      </c>
      <c r="J26" s="109">
        <v>94.997912714241096</v>
      </c>
      <c r="K26" s="109">
        <v>92.894021424050607</v>
      </c>
      <c r="L26" s="115">
        <v>94.513043493855804</v>
      </c>
      <c r="M26" s="109"/>
      <c r="N26" s="116">
        <v>100.876249522431</v>
      </c>
      <c r="O26" s="117">
        <v>104.19140236432</v>
      </c>
      <c r="P26" s="118">
        <v>102.59549138915899</v>
      </c>
      <c r="Q26" s="109"/>
      <c r="R26" s="119">
        <v>97.122243230478503</v>
      </c>
      <c r="S26" s="92"/>
      <c r="T26" s="93">
        <v>-2.1817266747111499</v>
      </c>
      <c r="U26" s="87">
        <v>1.7277764550188901</v>
      </c>
      <c r="V26" s="87">
        <v>3.4194044219566901</v>
      </c>
      <c r="W26" s="87">
        <v>0.73430018928746299</v>
      </c>
      <c r="X26" s="87">
        <v>-3.2940886480598701</v>
      </c>
      <c r="Y26" s="94">
        <v>-0.16796475912296899</v>
      </c>
      <c r="Z26" s="87"/>
      <c r="AA26" s="95">
        <v>1.96297518230072</v>
      </c>
      <c r="AB26" s="96">
        <v>5.6221724108371598</v>
      </c>
      <c r="AC26" s="97">
        <v>3.8559626287372599</v>
      </c>
      <c r="AD26" s="87"/>
      <c r="AE26" s="98">
        <v>1.22797458559938</v>
      </c>
      <c r="AF26" s="29"/>
      <c r="AG26" s="114">
        <v>94.512571799540794</v>
      </c>
      <c r="AH26" s="109">
        <v>97.912658712039601</v>
      </c>
      <c r="AI26" s="109">
        <v>100.11121949757499</v>
      </c>
      <c r="AJ26" s="109">
        <v>98.904766028131206</v>
      </c>
      <c r="AK26" s="109">
        <v>96.575116027040295</v>
      </c>
      <c r="AL26" s="115">
        <v>97.707317713605207</v>
      </c>
      <c r="AM26" s="109"/>
      <c r="AN26" s="116">
        <v>103.91844212427699</v>
      </c>
      <c r="AO26" s="117">
        <v>106.204668042482</v>
      </c>
      <c r="AP26" s="118">
        <v>105.08002336823</v>
      </c>
      <c r="AQ26" s="109"/>
      <c r="AR26" s="119">
        <v>99.955590838235395</v>
      </c>
      <c r="AS26" s="92"/>
      <c r="AT26" s="93">
        <v>0.46478511823829</v>
      </c>
      <c r="AU26" s="87">
        <v>2.8789338339863901</v>
      </c>
      <c r="AV26" s="87">
        <v>3.3004444097164201</v>
      </c>
      <c r="AW26" s="87">
        <v>1.7784082393218501</v>
      </c>
      <c r="AX26" s="87">
        <v>-0.27763638204822699</v>
      </c>
      <c r="AY26" s="94">
        <v>1.6771574979499499</v>
      </c>
      <c r="AZ26" s="87"/>
      <c r="BA26" s="95">
        <v>-0.40900472085585499</v>
      </c>
      <c r="BB26" s="96">
        <v>1.93297329154056</v>
      </c>
      <c r="BC26" s="97">
        <v>0.78044781337928504</v>
      </c>
      <c r="BD26" s="87"/>
      <c r="BE26" s="98">
        <v>1.4414638161478599</v>
      </c>
    </row>
    <row r="27" spans="1:57" x14ac:dyDescent="0.25">
      <c r="A27" s="34" t="s">
        <v>114</v>
      </c>
      <c r="B27" s="2" t="s">
        <v>49</v>
      </c>
      <c r="C27" s="2"/>
      <c r="D27" s="23" t="s">
        <v>101</v>
      </c>
      <c r="E27" s="26" t="s">
        <v>102</v>
      </c>
      <c r="F27" s="2"/>
      <c r="G27" s="114">
        <v>146.71572960939</v>
      </c>
      <c r="H27" s="109">
        <v>104.608415871121</v>
      </c>
      <c r="I27" s="109">
        <v>105.043201939291</v>
      </c>
      <c r="J27" s="109">
        <v>106.52755767700801</v>
      </c>
      <c r="K27" s="109">
        <v>105.966271894904</v>
      </c>
      <c r="L27" s="115">
        <v>114.422014379141</v>
      </c>
      <c r="M27" s="109"/>
      <c r="N27" s="116">
        <v>136.61719386834901</v>
      </c>
      <c r="O27" s="117">
        <v>141.495877957658</v>
      </c>
      <c r="P27" s="118">
        <v>139.073138993372</v>
      </c>
      <c r="Q27" s="109"/>
      <c r="R27" s="119">
        <v>122.457467814917</v>
      </c>
      <c r="S27" s="92"/>
      <c r="T27" s="93">
        <v>8.1816759057325701</v>
      </c>
      <c r="U27" s="87">
        <v>1.74135541862415</v>
      </c>
      <c r="V27" s="87">
        <v>-3.92907208201256</v>
      </c>
      <c r="W27" s="87">
        <v>-3.4436391172938601</v>
      </c>
      <c r="X27" s="87">
        <v>-5.7485009260132403</v>
      </c>
      <c r="Y27" s="94">
        <v>-0.174402583022051</v>
      </c>
      <c r="Z27" s="87"/>
      <c r="AA27" s="95">
        <v>8.8302211233781893</v>
      </c>
      <c r="AB27" s="96">
        <v>6.9771504714871799</v>
      </c>
      <c r="AC27" s="97">
        <v>7.8828498226119104</v>
      </c>
      <c r="AD27" s="87"/>
      <c r="AE27" s="98">
        <v>2.6329119329516599</v>
      </c>
      <c r="AF27" s="29"/>
      <c r="AG27" s="114">
        <v>117.87019613368599</v>
      </c>
      <c r="AH27" s="109">
        <v>106.91490361383801</v>
      </c>
      <c r="AI27" s="109">
        <v>107.345144372693</v>
      </c>
      <c r="AJ27" s="109">
        <v>112.06853413307999</v>
      </c>
      <c r="AK27" s="109">
        <v>120.742468606296</v>
      </c>
      <c r="AL27" s="115">
        <v>112.990055223281</v>
      </c>
      <c r="AM27" s="109"/>
      <c r="AN27" s="116">
        <v>152.249007711677</v>
      </c>
      <c r="AO27" s="117">
        <v>153.24720926530199</v>
      </c>
      <c r="AP27" s="118">
        <v>152.745244746943</v>
      </c>
      <c r="AQ27" s="109"/>
      <c r="AR27" s="119">
        <v>125.93595227050101</v>
      </c>
      <c r="AS27" s="92"/>
      <c r="AT27" s="93">
        <v>7.2029683187418501</v>
      </c>
      <c r="AU27" s="87">
        <v>1.70596136515793</v>
      </c>
      <c r="AV27" s="87">
        <v>-1.1332263045231401</v>
      </c>
      <c r="AW27" s="87">
        <v>1.1011964973802799</v>
      </c>
      <c r="AX27" s="87">
        <v>3.6106745207750999</v>
      </c>
      <c r="AY27" s="94">
        <v>2.3375600539020001</v>
      </c>
      <c r="AZ27" s="87"/>
      <c r="BA27" s="95">
        <v>8.4916876310536509</v>
      </c>
      <c r="BB27" s="96">
        <v>7.7128681322144104</v>
      </c>
      <c r="BC27" s="97">
        <v>8.0997056791689506</v>
      </c>
      <c r="BD27" s="87"/>
      <c r="BE27" s="98">
        <v>4.5861357438563699</v>
      </c>
    </row>
    <row r="28" spans="1:57" x14ac:dyDescent="0.25">
      <c r="A28" s="34" t="s">
        <v>54</v>
      </c>
      <c r="B28" s="2" t="str">
        <f t="shared" si="0"/>
        <v>Roanoke, VA</v>
      </c>
      <c r="C28" s="2"/>
      <c r="D28" s="23" t="s">
        <v>101</v>
      </c>
      <c r="E28" s="26" t="s">
        <v>102</v>
      </c>
      <c r="F28" s="2"/>
      <c r="G28" s="114">
        <v>101.274960854092</v>
      </c>
      <c r="H28" s="109">
        <v>91.242957038391197</v>
      </c>
      <c r="I28" s="109">
        <v>100.66871612903201</v>
      </c>
      <c r="J28" s="109">
        <v>104.21976002341199</v>
      </c>
      <c r="K28" s="109">
        <v>106.54066893424</v>
      </c>
      <c r="L28" s="115">
        <v>101.594738416539</v>
      </c>
      <c r="M28" s="109"/>
      <c r="N28" s="116">
        <v>112.84751861781299</v>
      </c>
      <c r="O28" s="117">
        <v>115.37914823914799</v>
      </c>
      <c r="P28" s="118">
        <v>114.168509971509</v>
      </c>
      <c r="Q28" s="109"/>
      <c r="R28" s="119">
        <v>105.59545800661699</v>
      </c>
      <c r="S28" s="92"/>
      <c r="T28" s="93">
        <v>-0.16327938935392999</v>
      </c>
      <c r="U28" s="87">
        <v>-7.8807467753020202</v>
      </c>
      <c r="V28" s="87">
        <v>-5.1397990710542096</v>
      </c>
      <c r="W28" s="87">
        <v>-2.0298916986914302</v>
      </c>
      <c r="X28" s="87">
        <v>1.33345192864378</v>
      </c>
      <c r="Y28" s="94">
        <v>-2.2679549303122699</v>
      </c>
      <c r="Z28" s="87"/>
      <c r="AA28" s="95">
        <v>0.89113729704958</v>
      </c>
      <c r="AB28" s="96">
        <v>2.8646438564318699</v>
      </c>
      <c r="AC28" s="97">
        <v>1.9285401355585801</v>
      </c>
      <c r="AD28" s="87"/>
      <c r="AE28" s="98">
        <v>-0.77865031830289499</v>
      </c>
      <c r="AF28" s="29"/>
      <c r="AG28" s="114">
        <v>101.30423817049299</v>
      </c>
      <c r="AH28" s="109">
        <v>105.451473110523</v>
      </c>
      <c r="AI28" s="109">
        <v>114.40002775333301</v>
      </c>
      <c r="AJ28" s="109">
        <v>142.657196530097</v>
      </c>
      <c r="AK28" s="109">
        <v>142.434957320303</v>
      </c>
      <c r="AL28" s="115">
        <v>124.19535604746299</v>
      </c>
      <c r="AM28" s="109"/>
      <c r="AN28" s="116">
        <v>152.689795906152</v>
      </c>
      <c r="AO28" s="117">
        <v>133.27251321235201</v>
      </c>
      <c r="AP28" s="118">
        <v>143.28158238978099</v>
      </c>
      <c r="AQ28" s="109"/>
      <c r="AR28" s="119">
        <v>130.11718717693401</v>
      </c>
      <c r="AS28" s="92"/>
      <c r="AT28" s="93">
        <v>2.37417176536505</v>
      </c>
      <c r="AU28" s="87">
        <v>-2.0902880106650001</v>
      </c>
      <c r="AV28" s="87">
        <v>0.57039484193448098</v>
      </c>
      <c r="AW28" s="87">
        <v>17.5086492516362</v>
      </c>
      <c r="AX28" s="87">
        <v>6.45043612062946</v>
      </c>
      <c r="AY28" s="94">
        <v>6.4910193540249503</v>
      </c>
      <c r="AZ28" s="87"/>
      <c r="BA28" s="95">
        <v>10.7454643628596</v>
      </c>
      <c r="BB28" s="96">
        <v>4.6250696554283799</v>
      </c>
      <c r="BC28" s="97">
        <v>7.9860578873669699</v>
      </c>
      <c r="BD28" s="87"/>
      <c r="BE28" s="98">
        <v>7.0920874832834802</v>
      </c>
    </row>
    <row r="29" spans="1:57" x14ac:dyDescent="0.25">
      <c r="A29" s="34" t="s">
        <v>55</v>
      </c>
      <c r="B29" s="2" t="str">
        <f t="shared" si="0"/>
        <v>Charlottesville, VA</v>
      </c>
      <c r="C29" s="2"/>
      <c r="D29" s="23" t="s">
        <v>101</v>
      </c>
      <c r="E29" s="26" t="s">
        <v>102</v>
      </c>
      <c r="F29" s="2"/>
      <c r="G29" s="114">
        <v>178.84607305936001</v>
      </c>
      <c r="H29" s="109">
        <v>134.31218550106601</v>
      </c>
      <c r="I29" s="109">
        <v>133.42164271844601</v>
      </c>
      <c r="J29" s="109">
        <v>141.26350704686899</v>
      </c>
      <c r="K29" s="109">
        <v>162.73601600985199</v>
      </c>
      <c r="L29" s="115">
        <v>153.063601094429</v>
      </c>
      <c r="M29" s="109"/>
      <c r="N29" s="116">
        <v>254.00666090392599</v>
      </c>
      <c r="O29" s="117">
        <v>260.44869033623303</v>
      </c>
      <c r="P29" s="118">
        <v>257.30682365694997</v>
      </c>
      <c r="Q29" s="109"/>
      <c r="R29" s="119">
        <v>191.43154016669601</v>
      </c>
      <c r="S29" s="92"/>
      <c r="T29" s="93">
        <v>1.6969578129473999</v>
      </c>
      <c r="U29" s="87">
        <v>-3.7656342104545799</v>
      </c>
      <c r="V29" s="87">
        <v>-3.4324730607716498</v>
      </c>
      <c r="W29" s="87">
        <v>-4.0122342343641604</v>
      </c>
      <c r="X29" s="87">
        <v>-2.4525643021655599</v>
      </c>
      <c r="Y29" s="94">
        <v>-1.6283696349405199</v>
      </c>
      <c r="Z29" s="87"/>
      <c r="AA29" s="95">
        <v>6.6019439480480999</v>
      </c>
      <c r="AB29" s="96">
        <v>6.0000599163846999</v>
      </c>
      <c r="AC29" s="97">
        <v>6.2893743531845798</v>
      </c>
      <c r="AD29" s="87"/>
      <c r="AE29" s="98">
        <v>2.1829884878549901</v>
      </c>
      <c r="AF29" s="29"/>
      <c r="AG29" s="114">
        <v>188.12330300909699</v>
      </c>
      <c r="AH29" s="109">
        <v>145.29434895833299</v>
      </c>
      <c r="AI29" s="109">
        <v>147.202532855436</v>
      </c>
      <c r="AJ29" s="109">
        <v>152.55446615969501</v>
      </c>
      <c r="AK29" s="109">
        <v>187.995992003998</v>
      </c>
      <c r="AL29" s="115">
        <v>164.67730186255599</v>
      </c>
      <c r="AM29" s="109"/>
      <c r="AN29" s="116">
        <v>309.941031292356</v>
      </c>
      <c r="AO29" s="117">
        <v>317.58845748299302</v>
      </c>
      <c r="AP29" s="118">
        <v>313.83887861538898</v>
      </c>
      <c r="AQ29" s="109"/>
      <c r="AR29" s="119">
        <v>217.95820072454001</v>
      </c>
      <c r="AS29" s="92"/>
      <c r="AT29" s="93">
        <v>1.2336873231919501</v>
      </c>
      <c r="AU29" s="87">
        <v>2.15876507658326</v>
      </c>
      <c r="AV29" s="87">
        <v>0.80278315110871201</v>
      </c>
      <c r="AW29" s="87">
        <v>0.15093574905951401</v>
      </c>
      <c r="AX29" s="87">
        <v>1.15482944064687</v>
      </c>
      <c r="AY29" s="94">
        <v>1.1706510445590901</v>
      </c>
      <c r="AZ29" s="87"/>
      <c r="BA29" s="95">
        <v>2.4269861116354399</v>
      </c>
      <c r="BB29" s="96">
        <v>2.68977886295907</v>
      </c>
      <c r="BC29" s="97">
        <v>2.56799169838779</v>
      </c>
      <c r="BD29" s="87"/>
      <c r="BE29" s="98">
        <v>2.4147715912472099</v>
      </c>
    </row>
    <row r="30" spans="1:57" x14ac:dyDescent="0.25">
      <c r="A30" s="20" t="s">
        <v>115</v>
      </c>
      <c r="B30" t="s">
        <v>56</v>
      </c>
      <c r="C30" s="2"/>
      <c r="D30" s="23" t="s">
        <v>101</v>
      </c>
      <c r="E30" s="26" t="s">
        <v>102</v>
      </c>
      <c r="F30" s="2"/>
      <c r="G30" s="114">
        <v>103.744943572804</v>
      </c>
      <c r="H30" s="109">
        <v>99.060258327668194</v>
      </c>
      <c r="I30" s="109">
        <v>105.73064345193001</v>
      </c>
      <c r="J30" s="109">
        <v>107.956597122302</v>
      </c>
      <c r="K30" s="109">
        <v>106.858536317752</v>
      </c>
      <c r="L30" s="115">
        <v>105.08614378406401</v>
      </c>
      <c r="M30" s="109"/>
      <c r="N30" s="116">
        <v>117.234668418924</v>
      </c>
      <c r="O30" s="117">
        <v>125.17944836552699</v>
      </c>
      <c r="P30" s="118">
        <v>121.375490803484</v>
      </c>
      <c r="Q30" s="109"/>
      <c r="R30" s="119">
        <v>110.77186619361299</v>
      </c>
      <c r="S30" s="92"/>
      <c r="T30" s="93">
        <v>9.0698896405606</v>
      </c>
      <c r="U30" s="87">
        <v>10.7538745220198</v>
      </c>
      <c r="V30" s="87">
        <v>5.2370294686924304</v>
      </c>
      <c r="W30" s="87">
        <v>7.0624308701855103</v>
      </c>
      <c r="X30" s="87">
        <v>8.0868287396012004</v>
      </c>
      <c r="Y30" s="94">
        <v>7.6654891753636498</v>
      </c>
      <c r="Z30" s="87"/>
      <c r="AA30" s="95">
        <v>3.0318790093474801</v>
      </c>
      <c r="AB30" s="96">
        <v>8.4414943377927294</v>
      </c>
      <c r="AC30" s="97">
        <v>5.8826467433771104</v>
      </c>
      <c r="AD30" s="87"/>
      <c r="AE30" s="98">
        <v>7.0852874819796599</v>
      </c>
      <c r="AF30" s="29"/>
      <c r="AG30" s="114">
        <v>103.32398447785999</v>
      </c>
      <c r="AH30" s="109">
        <v>109.376589861751</v>
      </c>
      <c r="AI30" s="109">
        <v>111.973572167474</v>
      </c>
      <c r="AJ30" s="109">
        <v>112.50770828801301</v>
      </c>
      <c r="AK30" s="109">
        <v>110.555070400085</v>
      </c>
      <c r="AL30" s="115">
        <v>109.840280928103</v>
      </c>
      <c r="AM30" s="109"/>
      <c r="AN30" s="116">
        <v>124.90023146626601</v>
      </c>
      <c r="AO30" s="117">
        <v>125.902722760687</v>
      </c>
      <c r="AP30" s="118">
        <v>125.402158664666</v>
      </c>
      <c r="AQ30" s="109"/>
      <c r="AR30" s="119">
        <v>114.979899655452</v>
      </c>
      <c r="AS30" s="92"/>
      <c r="AT30" s="93">
        <v>9.8500826441912093</v>
      </c>
      <c r="AU30" s="87">
        <v>8.1198449920712008</v>
      </c>
      <c r="AV30" s="87">
        <v>6.8674652726157399</v>
      </c>
      <c r="AW30" s="87">
        <v>8.2285619714700697</v>
      </c>
      <c r="AX30" s="87">
        <v>9.7262393364985495</v>
      </c>
      <c r="AY30" s="94">
        <v>8.34970922262149</v>
      </c>
      <c r="AZ30" s="87"/>
      <c r="BA30" s="95">
        <v>12.474726657452999</v>
      </c>
      <c r="BB30" s="96">
        <v>11.189034522063301</v>
      </c>
      <c r="BC30" s="97">
        <v>11.8082846147243</v>
      </c>
      <c r="BD30" s="87"/>
      <c r="BE30" s="98">
        <v>9.7875217455652699</v>
      </c>
    </row>
    <row r="31" spans="1:57" x14ac:dyDescent="0.25">
      <c r="A31" s="20" t="s">
        <v>52</v>
      </c>
      <c r="B31" s="2" t="str">
        <f t="shared" si="0"/>
        <v>Staunton &amp; Harrisonburg, VA</v>
      </c>
      <c r="C31" s="2"/>
      <c r="D31" s="23" t="s">
        <v>101</v>
      </c>
      <c r="E31" s="26" t="s">
        <v>102</v>
      </c>
      <c r="F31" s="2"/>
      <c r="G31" s="114">
        <v>99.780613114754004</v>
      </c>
      <c r="H31" s="109">
        <v>91.679618644067702</v>
      </c>
      <c r="I31" s="109">
        <v>96.566284224250296</v>
      </c>
      <c r="J31" s="109">
        <v>99.112124553039294</v>
      </c>
      <c r="K31" s="109">
        <v>99.241750207698601</v>
      </c>
      <c r="L31" s="115">
        <v>97.725425077256801</v>
      </c>
      <c r="M31" s="109"/>
      <c r="N31" s="116">
        <v>113.778259358288</v>
      </c>
      <c r="O31" s="117">
        <v>112.443042529989</v>
      </c>
      <c r="P31" s="118">
        <v>113.117139578833</v>
      </c>
      <c r="Q31" s="109"/>
      <c r="R31" s="119">
        <v>102.76684617765299</v>
      </c>
      <c r="S31" s="92"/>
      <c r="T31" s="93">
        <v>0.49894234232448098</v>
      </c>
      <c r="U31" s="87">
        <v>5.1759864861940903</v>
      </c>
      <c r="V31" s="87">
        <v>0.30780358332974</v>
      </c>
      <c r="W31" s="87">
        <v>-0.84989832845458602</v>
      </c>
      <c r="X31" s="87">
        <v>-3.86896524749557</v>
      </c>
      <c r="Y31" s="94">
        <v>-0.48050637154647402</v>
      </c>
      <c r="Z31" s="87"/>
      <c r="AA31" s="95">
        <v>-7.2318770608301204</v>
      </c>
      <c r="AB31" s="96">
        <v>3.85544609086093</v>
      </c>
      <c r="AC31" s="97">
        <v>-2.6627979026722399</v>
      </c>
      <c r="AD31" s="87"/>
      <c r="AE31" s="98">
        <v>-1.4924334303472799</v>
      </c>
      <c r="AF31" s="29"/>
      <c r="AG31" s="114">
        <v>95.867415781764905</v>
      </c>
      <c r="AH31" s="109">
        <v>96.218993678887401</v>
      </c>
      <c r="AI31" s="109">
        <v>100.970435355235</v>
      </c>
      <c r="AJ31" s="109">
        <v>106.47652558139499</v>
      </c>
      <c r="AK31" s="109">
        <v>124.66253344428</v>
      </c>
      <c r="AL31" s="115">
        <v>106.04852478064601</v>
      </c>
      <c r="AM31" s="109"/>
      <c r="AN31" s="116">
        <v>152.597875942098</v>
      </c>
      <c r="AO31" s="117">
        <v>143.545066293638</v>
      </c>
      <c r="AP31" s="118">
        <v>148.109145657418</v>
      </c>
      <c r="AQ31" s="109"/>
      <c r="AR31" s="119">
        <v>119.955635114519</v>
      </c>
      <c r="AS31" s="92"/>
      <c r="AT31" s="93">
        <v>6.2976013242106797E-4</v>
      </c>
      <c r="AU31" s="87">
        <v>1.5596084350152</v>
      </c>
      <c r="AV31" s="87">
        <v>3.4801662094520598</v>
      </c>
      <c r="AW31" s="87">
        <v>1.85971814418459</v>
      </c>
      <c r="AX31" s="87">
        <v>-0.531398513811287</v>
      </c>
      <c r="AY31" s="94">
        <v>1.1198724869655501</v>
      </c>
      <c r="AZ31" s="87"/>
      <c r="BA31" s="95">
        <v>3.9255129151825501</v>
      </c>
      <c r="BB31" s="96">
        <v>3.6767300479143499</v>
      </c>
      <c r="BC31" s="97">
        <v>3.7915902589472998</v>
      </c>
      <c r="BD31" s="87"/>
      <c r="BE31" s="98">
        <v>1.83050744128937</v>
      </c>
    </row>
    <row r="32" spans="1:57" x14ac:dyDescent="0.25">
      <c r="A32" s="20" t="s">
        <v>51</v>
      </c>
      <c r="B32" s="2" t="str">
        <f t="shared" si="0"/>
        <v>Blacksburg &amp; Wytheville, VA</v>
      </c>
      <c r="C32" s="2"/>
      <c r="D32" s="23" t="s">
        <v>101</v>
      </c>
      <c r="E32" s="26" t="s">
        <v>102</v>
      </c>
      <c r="F32" s="2"/>
      <c r="G32" s="114">
        <v>95.358732057416205</v>
      </c>
      <c r="H32" s="109">
        <v>90.289828680203001</v>
      </c>
      <c r="I32" s="109">
        <v>97.277537006578896</v>
      </c>
      <c r="J32" s="109">
        <v>97.626189367481501</v>
      </c>
      <c r="K32" s="109">
        <v>98.969824910465505</v>
      </c>
      <c r="L32" s="115">
        <v>96.395186807293499</v>
      </c>
      <c r="M32" s="109"/>
      <c r="N32" s="116">
        <v>117.649198459922</v>
      </c>
      <c r="O32" s="117">
        <v>114.05111973018499</v>
      </c>
      <c r="P32" s="118">
        <v>115.816786327722</v>
      </c>
      <c r="Q32" s="109"/>
      <c r="R32" s="119">
        <v>103.042603174603</v>
      </c>
      <c r="S32" s="92"/>
      <c r="T32" s="93">
        <v>-0.75100542837717699</v>
      </c>
      <c r="U32" s="87">
        <v>-3.4731453580689</v>
      </c>
      <c r="V32" s="87">
        <v>-0.85259828370699797</v>
      </c>
      <c r="W32" s="87">
        <v>-2.08553450572618</v>
      </c>
      <c r="X32" s="87">
        <v>0.88886029368042097</v>
      </c>
      <c r="Y32" s="94">
        <v>-1.0376624502482401</v>
      </c>
      <c r="Z32" s="87"/>
      <c r="AA32" s="95">
        <v>1.80524970433137</v>
      </c>
      <c r="AB32" s="96">
        <v>1.3013108938431801</v>
      </c>
      <c r="AC32" s="97">
        <v>1.50557907329976</v>
      </c>
      <c r="AD32" s="87"/>
      <c r="AE32" s="98">
        <v>3.3770647075595898E-2</v>
      </c>
      <c r="AF32" s="29"/>
      <c r="AG32" s="114">
        <v>100.81423615897</v>
      </c>
      <c r="AH32" s="109">
        <v>102.33570358814301</v>
      </c>
      <c r="AI32" s="109">
        <v>117.63983579496001</v>
      </c>
      <c r="AJ32" s="109">
        <v>161.45014337700101</v>
      </c>
      <c r="AK32" s="109">
        <v>178.14707846542399</v>
      </c>
      <c r="AL32" s="115">
        <v>136.751599423887</v>
      </c>
      <c r="AM32" s="109"/>
      <c r="AN32" s="116">
        <v>188.865614662181</v>
      </c>
      <c r="AO32" s="117">
        <v>164.94968099109499</v>
      </c>
      <c r="AP32" s="118">
        <v>177.50284074605401</v>
      </c>
      <c r="AQ32" s="109"/>
      <c r="AR32" s="119">
        <v>150.03036273404999</v>
      </c>
      <c r="AS32" s="92"/>
      <c r="AT32" s="93">
        <v>2.2159262782823501</v>
      </c>
      <c r="AU32" s="87">
        <v>3.63568863528161</v>
      </c>
      <c r="AV32" s="87">
        <v>6.16416920672253</v>
      </c>
      <c r="AW32" s="87">
        <v>20.697645874220999</v>
      </c>
      <c r="AX32" s="87">
        <v>11.1591506381315</v>
      </c>
      <c r="AY32" s="94">
        <v>11.019685817742699</v>
      </c>
      <c r="AZ32" s="87"/>
      <c r="BA32" s="95">
        <v>9.4320433637144596</v>
      </c>
      <c r="BB32" s="96">
        <v>5.2335765773076197</v>
      </c>
      <c r="BC32" s="97">
        <v>7.6135633745284297</v>
      </c>
      <c r="BD32" s="87"/>
      <c r="BE32" s="98">
        <v>9.9212516512723301</v>
      </c>
    </row>
    <row r="33" spans="1:64" x14ac:dyDescent="0.25">
      <c r="A33" s="20" t="s">
        <v>50</v>
      </c>
      <c r="B33" s="2" t="str">
        <f t="shared" si="0"/>
        <v>Lynchburg, VA</v>
      </c>
      <c r="C33" s="2"/>
      <c r="D33" s="23" t="s">
        <v>101</v>
      </c>
      <c r="E33" s="26" t="s">
        <v>102</v>
      </c>
      <c r="F33" s="2"/>
      <c r="G33" s="114">
        <v>108.330315934065</v>
      </c>
      <c r="H33" s="109">
        <v>95.363793445878798</v>
      </c>
      <c r="I33" s="109">
        <v>104.668325062034</v>
      </c>
      <c r="J33" s="109">
        <v>107.419160063391</v>
      </c>
      <c r="K33" s="109">
        <v>109.09119747899101</v>
      </c>
      <c r="L33" s="115">
        <v>105.886652693089</v>
      </c>
      <c r="M33" s="109"/>
      <c r="N33" s="116">
        <v>137.02320574162599</v>
      </c>
      <c r="O33" s="117">
        <v>139.71697251979501</v>
      </c>
      <c r="P33" s="118">
        <v>138.388208638187</v>
      </c>
      <c r="Q33" s="109"/>
      <c r="R33" s="119">
        <v>117.25911057890799</v>
      </c>
      <c r="S33" s="92"/>
      <c r="T33" s="93">
        <v>-0.82103814367367201</v>
      </c>
      <c r="U33" s="87">
        <v>-2.99745522969183</v>
      </c>
      <c r="V33" s="87">
        <v>1.24105409515309</v>
      </c>
      <c r="W33" s="87">
        <v>1.4894491707512301</v>
      </c>
      <c r="X33" s="87">
        <v>-2.57930552676202</v>
      </c>
      <c r="Y33" s="94">
        <v>-0.40961055112637501</v>
      </c>
      <c r="Z33" s="87"/>
      <c r="AA33" s="95">
        <v>-7.4378623379318096</v>
      </c>
      <c r="AB33" s="96">
        <v>2.2592986094157701</v>
      </c>
      <c r="AC33" s="97">
        <v>-3.1428739402427701</v>
      </c>
      <c r="AD33" s="87"/>
      <c r="AE33" s="98">
        <v>-1.8433314934141101</v>
      </c>
      <c r="AF33" s="29"/>
      <c r="AG33" s="114">
        <v>109.567485905567</v>
      </c>
      <c r="AH33" s="109">
        <v>112.621109973676</v>
      </c>
      <c r="AI33" s="109">
        <v>119.570141527001</v>
      </c>
      <c r="AJ33" s="109">
        <v>147.481977198697</v>
      </c>
      <c r="AK33" s="109">
        <v>193.47337626896601</v>
      </c>
      <c r="AL33" s="115">
        <v>140.87992552644999</v>
      </c>
      <c r="AM33" s="109"/>
      <c r="AN33" s="116">
        <v>216.39063736263699</v>
      </c>
      <c r="AO33" s="117">
        <v>173.73450242308101</v>
      </c>
      <c r="AP33" s="118">
        <v>195.851898198393</v>
      </c>
      <c r="AQ33" s="109"/>
      <c r="AR33" s="119">
        <v>158.538263143215</v>
      </c>
      <c r="AS33" s="92"/>
      <c r="AT33" s="93">
        <v>0.59046585459447598</v>
      </c>
      <c r="AU33" s="87">
        <v>4.1899772410983198</v>
      </c>
      <c r="AV33" s="87">
        <v>8.0630001013461197</v>
      </c>
      <c r="AW33" s="87">
        <v>5.0173135368388699</v>
      </c>
      <c r="AX33" s="87">
        <v>6.5125565314849903</v>
      </c>
      <c r="AY33" s="94">
        <v>5.6147945567669497</v>
      </c>
      <c r="AZ33" s="87"/>
      <c r="BA33" s="95">
        <v>3.6390688724995299</v>
      </c>
      <c r="BB33" s="96">
        <v>2.6586909522791098</v>
      </c>
      <c r="BC33" s="97">
        <v>2.99617555735639</v>
      </c>
      <c r="BD33" s="87"/>
      <c r="BE33" s="98">
        <v>4.7346832405838004</v>
      </c>
    </row>
    <row r="34" spans="1:64" x14ac:dyDescent="0.25">
      <c r="A34" s="20" t="s">
        <v>24</v>
      </c>
      <c r="B34" s="2" t="str">
        <f t="shared" si="0"/>
        <v>Central Virginia</v>
      </c>
      <c r="C34" s="2"/>
      <c r="D34" s="23" t="s">
        <v>101</v>
      </c>
      <c r="E34" s="26" t="s">
        <v>102</v>
      </c>
      <c r="F34" s="2"/>
      <c r="G34" s="114">
        <v>132.28393707599099</v>
      </c>
      <c r="H34" s="109">
        <v>100.60926625069099</v>
      </c>
      <c r="I34" s="109">
        <v>109.95131795072299</v>
      </c>
      <c r="J34" s="109">
        <v>112.757314380765</v>
      </c>
      <c r="K34" s="109">
        <v>115.27690715797</v>
      </c>
      <c r="L34" s="115">
        <v>115.740281232627</v>
      </c>
      <c r="M34" s="109"/>
      <c r="N34" s="116">
        <v>144.66231635097799</v>
      </c>
      <c r="O34" s="117">
        <v>147.52743422184</v>
      </c>
      <c r="P34" s="118">
        <v>146.13083052378701</v>
      </c>
      <c r="Q34" s="109"/>
      <c r="R34" s="119">
        <v>125.798285297549</v>
      </c>
      <c r="S34" s="92"/>
      <c r="T34" s="93">
        <v>1.25297124265242</v>
      </c>
      <c r="U34" s="87">
        <v>-2.413478851576</v>
      </c>
      <c r="V34" s="87">
        <v>0.31123868775318903</v>
      </c>
      <c r="W34" s="87">
        <v>-0.79706711715355505</v>
      </c>
      <c r="X34" s="87">
        <v>-1.4640832674267601</v>
      </c>
      <c r="Y34" s="94">
        <v>-0.37552570308095201</v>
      </c>
      <c r="Z34" s="87"/>
      <c r="AA34" s="95">
        <v>1.5492100930461301</v>
      </c>
      <c r="AB34" s="96">
        <v>2.59184707876644</v>
      </c>
      <c r="AC34" s="97">
        <v>2.0868494268815398</v>
      </c>
      <c r="AD34" s="87"/>
      <c r="AE34" s="98">
        <v>0.45185764238581</v>
      </c>
      <c r="AF34" s="29"/>
      <c r="AG34" s="114">
        <v>122.370907140668</v>
      </c>
      <c r="AH34" s="109">
        <v>114.844887419819</v>
      </c>
      <c r="AI34" s="109">
        <v>119.865838899217</v>
      </c>
      <c r="AJ34" s="109">
        <v>122.69798243759099</v>
      </c>
      <c r="AK34" s="109">
        <v>132.49296684440199</v>
      </c>
      <c r="AL34" s="115">
        <v>122.65032007436901</v>
      </c>
      <c r="AM34" s="109"/>
      <c r="AN34" s="116">
        <v>169.32658561784601</v>
      </c>
      <c r="AO34" s="117">
        <v>168.48319719615299</v>
      </c>
      <c r="AP34" s="118">
        <v>168.896844021351</v>
      </c>
      <c r="AQ34" s="109"/>
      <c r="AR34" s="119">
        <v>137.92882648558401</v>
      </c>
      <c r="AS34" s="92"/>
      <c r="AT34" s="93">
        <v>0.44629316369417898</v>
      </c>
      <c r="AU34" s="87">
        <v>1.1312042521733801</v>
      </c>
      <c r="AV34" s="87">
        <v>1.73481711705083</v>
      </c>
      <c r="AW34" s="87">
        <v>0.54666563881547503</v>
      </c>
      <c r="AX34" s="87">
        <v>1.3715547505814201</v>
      </c>
      <c r="AY34" s="94">
        <v>1.0363768583018</v>
      </c>
      <c r="AZ34" s="87"/>
      <c r="BA34" s="95">
        <v>0.32544620520501299</v>
      </c>
      <c r="BB34" s="96">
        <v>0.34455501554926499</v>
      </c>
      <c r="BC34" s="97">
        <v>0.33541740454475</v>
      </c>
      <c r="BD34" s="87"/>
      <c r="BE34" s="98">
        <v>0.73512346648177795</v>
      </c>
    </row>
    <row r="35" spans="1:64" x14ac:dyDescent="0.25">
      <c r="A35" s="20" t="s">
        <v>25</v>
      </c>
      <c r="B35" s="2" t="str">
        <f t="shared" si="0"/>
        <v>Chesapeake Bay</v>
      </c>
      <c r="C35" s="2"/>
      <c r="D35" s="23" t="s">
        <v>101</v>
      </c>
      <c r="E35" s="26" t="s">
        <v>102</v>
      </c>
      <c r="F35" s="2"/>
      <c r="G35" s="114">
        <v>135.830348387096</v>
      </c>
      <c r="H35" s="109">
        <v>108.64258252427101</v>
      </c>
      <c r="I35" s="109">
        <v>114.217565217391</v>
      </c>
      <c r="J35" s="109">
        <v>115.292489795918</v>
      </c>
      <c r="K35" s="109">
        <v>124.934677835051</v>
      </c>
      <c r="L35" s="115">
        <v>120.801735892294</v>
      </c>
      <c r="M35" s="109"/>
      <c r="N35" s="116">
        <v>152.53560758082401</v>
      </c>
      <c r="O35" s="117">
        <v>152.11602844638901</v>
      </c>
      <c r="P35" s="118">
        <v>152.32384870237399</v>
      </c>
      <c r="Q35" s="109"/>
      <c r="R35" s="119">
        <v>131.56871935118801</v>
      </c>
      <c r="S35" s="92"/>
      <c r="T35" s="93">
        <v>-7.0994976649724899</v>
      </c>
      <c r="U35" s="87">
        <v>-11.1674957566852</v>
      </c>
      <c r="V35" s="87">
        <v>-9.05877181991805</v>
      </c>
      <c r="W35" s="87">
        <v>-5.3523903949281797</v>
      </c>
      <c r="X35" s="87">
        <v>-4.5244444225241898</v>
      </c>
      <c r="Y35" s="94">
        <v>-6.7113136355211402</v>
      </c>
      <c r="Z35" s="87"/>
      <c r="AA35" s="95">
        <v>2.1978979911869598</v>
      </c>
      <c r="AB35" s="96">
        <v>1.4414817811639</v>
      </c>
      <c r="AC35" s="97">
        <v>1.8085499069333399</v>
      </c>
      <c r="AD35" s="87"/>
      <c r="AE35" s="98">
        <v>-3.30642321168092</v>
      </c>
      <c r="AF35" s="29"/>
      <c r="AG35" s="114">
        <v>118.309014584154</v>
      </c>
      <c r="AH35" s="109">
        <v>116.26921151868299</v>
      </c>
      <c r="AI35" s="109">
        <v>115.545590697674</v>
      </c>
      <c r="AJ35" s="109">
        <v>117.06191639682</v>
      </c>
      <c r="AK35" s="109">
        <v>125.716207111665</v>
      </c>
      <c r="AL35" s="115">
        <v>118.613223400078</v>
      </c>
      <c r="AM35" s="109"/>
      <c r="AN35" s="116">
        <v>154.91608188720099</v>
      </c>
      <c r="AO35" s="117">
        <v>155.44002817622899</v>
      </c>
      <c r="AP35" s="118">
        <v>155.18550842992599</v>
      </c>
      <c r="AQ35" s="109"/>
      <c r="AR35" s="119">
        <v>130.751755705167</v>
      </c>
      <c r="AS35" s="92"/>
      <c r="AT35" s="93">
        <v>0.55112229733517204</v>
      </c>
      <c r="AU35" s="87">
        <v>2.1355472357709</v>
      </c>
      <c r="AV35" s="87">
        <v>-4.0371045152535601</v>
      </c>
      <c r="AW35" s="87">
        <v>-2.2212708614805701</v>
      </c>
      <c r="AX35" s="87">
        <v>0.64111052589068795</v>
      </c>
      <c r="AY35" s="94">
        <v>-0.81106408299730104</v>
      </c>
      <c r="AZ35" s="87"/>
      <c r="BA35" s="95">
        <v>1.4626995672538401</v>
      </c>
      <c r="BB35" s="96">
        <v>0.48553589915220802</v>
      </c>
      <c r="BC35" s="97">
        <v>0.96836989228524495</v>
      </c>
      <c r="BD35" s="87"/>
      <c r="BE35" s="98">
        <v>2.7639596780819901E-2</v>
      </c>
    </row>
    <row r="36" spans="1:64" x14ac:dyDescent="0.25">
      <c r="A36" s="20" t="s">
        <v>26</v>
      </c>
      <c r="B36" s="2" t="str">
        <f t="shared" si="0"/>
        <v>Coastal Virginia - Eastern Shore</v>
      </c>
      <c r="C36" s="2"/>
      <c r="D36" s="23" t="s">
        <v>101</v>
      </c>
      <c r="E36" s="26" t="s">
        <v>102</v>
      </c>
      <c r="F36" s="2"/>
      <c r="G36" s="114">
        <v>148.300875739644</v>
      </c>
      <c r="H36" s="109">
        <v>109.913146067415</v>
      </c>
      <c r="I36" s="109">
        <v>112.616538461538</v>
      </c>
      <c r="J36" s="109">
        <v>111.67156249999999</v>
      </c>
      <c r="K36" s="109">
        <v>108.986445783132</v>
      </c>
      <c r="L36" s="115">
        <v>119.091832596828</v>
      </c>
      <c r="M36" s="109"/>
      <c r="N36" s="116">
        <v>132.38554945054901</v>
      </c>
      <c r="O36" s="117">
        <v>135.751967741935</v>
      </c>
      <c r="P36" s="118">
        <v>134.08705434782601</v>
      </c>
      <c r="Q36" s="109"/>
      <c r="R36" s="119">
        <v>123.94346052400201</v>
      </c>
      <c r="S36" s="92"/>
      <c r="T36" s="93">
        <v>2.9454046745813001</v>
      </c>
      <c r="U36" s="87">
        <v>3.37078824288692</v>
      </c>
      <c r="V36" s="87">
        <v>-3.6162512676215099</v>
      </c>
      <c r="W36" s="87">
        <v>-4.8075364366982702</v>
      </c>
      <c r="X36" s="87">
        <v>-7.6934618380150104</v>
      </c>
      <c r="Y36" s="94">
        <v>-2.04783288196526</v>
      </c>
      <c r="Z36" s="87"/>
      <c r="AA36" s="95">
        <v>1.26238706403734</v>
      </c>
      <c r="AB36" s="96">
        <v>-10.2937537761676</v>
      </c>
      <c r="AC36" s="97">
        <v>-4.8408741441811403</v>
      </c>
      <c r="AD36" s="87"/>
      <c r="AE36" s="98">
        <v>-3.0538016511741</v>
      </c>
      <c r="AF36" s="29"/>
      <c r="AG36" s="114">
        <v>121.563241355221</v>
      </c>
      <c r="AH36" s="109">
        <v>111.99001583782</v>
      </c>
      <c r="AI36" s="109">
        <v>114.149522379912</v>
      </c>
      <c r="AJ36" s="109">
        <v>118.84499481327801</v>
      </c>
      <c r="AK36" s="109">
        <v>122.74547376873601</v>
      </c>
      <c r="AL36" s="115">
        <v>117.89044223199799</v>
      </c>
      <c r="AM36" s="109"/>
      <c r="AN36" s="116">
        <v>150.19147707558801</v>
      </c>
      <c r="AO36" s="117">
        <v>151.50385935234399</v>
      </c>
      <c r="AP36" s="118">
        <v>150.85593784412001</v>
      </c>
      <c r="AQ36" s="109"/>
      <c r="AR36" s="119">
        <v>128.47738064364</v>
      </c>
      <c r="AS36" s="92"/>
      <c r="AT36" s="93">
        <v>5.5935881370144998</v>
      </c>
      <c r="AU36" s="87">
        <v>4.3823319452311198</v>
      </c>
      <c r="AV36" s="87">
        <v>2.7774264548308398</v>
      </c>
      <c r="AW36" s="87">
        <v>4.0364877145572402</v>
      </c>
      <c r="AX36" s="87">
        <v>1.86734366352645</v>
      </c>
      <c r="AY36" s="94">
        <v>3.5927055225670301</v>
      </c>
      <c r="AZ36" s="87"/>
      <c r="BA36" s="95">
        <v>6.8905828169341703</v>
      </c>
      <c r="BB36" s="96">
        <v>1.3803925541261199</v>
      </c>
      <c r="BC36" s="97">
        <v>4.0459512704295104</v>
      </c>
      <c r="BD36" s="87"/>
      <c r="BE36" s="98">
        <v>3.5902338418890101</v>
      </c>
    </row>
    <row r="37" spans="1:64" x14ac:dyDescent="0.25">
      <c r="A37" s="20" t="s">
        <v>27</v>
      </c>
      <c r="B37" s="2" t="str">
        <f t="shared" si="0"/>
        <v>Coastal Virginia - Hampton Roads</v>
      </c>
      <c r="C37" s="2"/>
      <c r="D37" s="23" t="s">
        <v>101</v>
      </c>
      <c r="E37" s="26" t="s">
        <v>102</v>
      </c>
      <c r="F37" s="2"/>
      <c r="G37" s="114">
        <v>153.839079821409</v>
      </c>
      <c r="H37" s="109">
        <v>105.636586535579</v>
      </c>
      <c r="I37" s="109">
        <v>108.991800070968</v>
      </c>
      <c r="J37" s="109">
        <v>112.732257795487</v>
      </c>
      <c r="K37" s="109">
        <v>115.76065594272799</v>
      </c>
      <c r="L37" s="115">
        <v>122.026307482893</v>
      </c>
      <c r="M37" s="109"/>
      <c r="N37" s="116">
        <v>147.31002970368701</v>
      </c>
      <c r="O37" s="117">
        <v>153.70621302365799</v>
      </c>
      <c r="P37" s="118">
        <v>150.64384571359099</v>
      </c>
      <c r="Q37" s="109"/>
      <c r="R37" s="119">
        <v>131.94330001742901</v>
      </c>
      <c r="S37" s="92"/>
      <c r="T37" s="93">
        <v>-4.51316165203606</v>
      </c>
      <c r="U37" s="87">
        <v>-3.96115914992864</v>
      </c>
      <c r="V37" s="87">
        <v>-1.50466131005717</v>
      </c>
      <c r="W37" s="87">
        <v>-1.4252135858991599</v>
      </c>
      <c r="X37" s="87">
        <v>-4.9068554850342903</v>
      </c>
      <c r="Y37" s="94">
        <v>-3.5601853580487299</v>
      </c>
      <c r="Z37" s="87"/>
      <c r="AA37" s="95">
        <v>-10.9335266016604</v>
      </c>
      <c r="AB37" s="96">
        <v>-14.276458250843399</v>
      </c>
      <c r="AC37" s="97">
        <v>-12.7103893069958</v>
      </c>
      <c r="AD37" s="87"/>
      <c r="AE37" s="98">
        <v>-7.7485348202011197</v>
      </c>
      <c r="AF37" s="29"/>
      <c r="AG37" s="114">
        <v>124.02100014592401</v>
      </c>
      <c r="AH37" s="109">
        <v>113.682876125505</v>
      </c>
      <c r="AI37" s="109">
        <v>116.05526684239101</v>
      </c>
      <c r="AJ37" s="109">
        <v>117.005618862552</v>
      </c>
      <c r="AK37" s="109">
        <v>118.87521837272401</v>
      </c>
      <c r="AL37" s="115">
        <v>117.93158256915299</v>
      </c>
      <c r="AM37" s="109"/>
      <c r="AN37" s="116">
        <v>157.59145289118001</v>
      </c>
      <c r="AO37" s="117">
        <v>166.99548832732401</v>
      </c>
      <c r="AP37" s="118">
        <v>162.452000489336</v>
      </c>
      <c r="AQ37" s="109"/>
      <c r="AR37" s="119">
        <v>133.32527025598</v>
      </c>
      <c r="AS37" s="92"/>
      <c r="AT37" s="93">
        <v>-1.9002126588946899</v>
      </c>
      <c r="AU37" s="87">
        <v>1.8578797695432101</v>
      </c>
      <c r="AV37" s="87">
        <v>1.1018489910654501</v>
      </c>
      <c r="AW37" s="87">
        <v>0.55760434090523603</v>
      </c>
      <c r="AX37" s="87">
        <v>-0.58219144305313297</v>
      </c>
      <c r="AY37" s="94">
        <v>0.168094566616413</v>
      </c>
      <c r="AZ37" s="87"/>
      <c r="BA37" s="95">
        <v>-2.99329860975286</v>
      </c>
      <c r="BB37" s="96">
        <v>-4.8530118540503997</v>
      </c>
      <c r="BC37" s="97">
        <v>-3.99476842146202</v>
      </c>
      <c r="BD37" s="87"/>
      <c r="BE37" s="98">
        <v>-1.6158887561743001</v>
      </c>
    </row>
    <row r="38" spans="1:64" x14ac:dyDescent="0.25">
      <c r="A38" s="19" t="s">
        <v>28</v>
      </c>
      <c r="B38" s="2" t="str">
        <f t="shared" si="0"/>
        <v>Northern Virginia</v>
      </c>
      <c r="C38" s="2"/>
      <c r="D38" s="23" t="s">
        <v>101</v>
      </c>
      <c r="E38" s="26" t="s">
        <v>102</v>
      </c>
      <c r="F38" s="2"/>
      <c r="G38" s="114">
        <v>128.97950050574099</v>
      </c>
      <c r="H38" s="109">
        <v>126.341564453961</v>
      </c>
      <c r="I38" s="109">
        <v>150.01027391870201</v>
      </c>
      <c r="J38" s="109">
        <v>155.59735562309999</v>
      </c>
      <c r="K38" s="109">
        <v>147.08268304380201</v>
      </c>
      <c r="L38" s="115">
        <v>143.032285288384</v>
      </c>
      <c r="M38" s="109"/>
      <c r="N38" s="116">
        <v>137.382346111223</v>
      </c>
      <c r="O38" s="117">
        <v>138.930005888414</v>
      </c>
      <c r="P38" s="118">
        <v>138.16631266933399</v>
      </c>
      <c r="Q38" s="109"/>
      <c r="R38" s="119">
        <v>141.44175758954501</v>
      </c>
      <c r="S38" s="92"/>
      <c r="T38" s="93">
        <v>-2.1465608183806602</v>
      </c>
      <c r="U38" s="87">
        <v>-2.1747965284944399</v>
      </c>
      <c r="V38" s="87">
        <v>-2.08542063690936</v>
      </c>
      <c r="W38" s="87">
        <v>-1.0918945705888401</v>
      </c>
      <c r="X38" s="87">
        <v>-1.49866661340998</v>
      </c>
      <c r="Y38" s="94">
        <v>-1.74970255026157</v>
      </c>
      <c r="Z38" s="87"/>
      <c r="AA38" s="95">
        <v>-0.31537706253484299</v>
      </c>
      <c r="AB38" s="96">
        <v>-1.48397047213578</v>
      </c>
      <c r="AC38" s="97">
        <v>-0.92274442118812705</v>
      </c>
      <c r="AD38" s="87"/>
      <c r="AE38" s="98">
        <v>-1.57885371440014</v>
      </c>
      <c r="AF38" s="29"/>
      <c r="AG38" s="114">
        <v>144.028640301172</v>
      </c>
      <c r="AH38" s="109">
        <v>174.01697088859001</v>
      </c>
      <c r="AI38" s="109">
        <v>189.013558151669</v>
      </c>
      <c r="AJ38" s="109">
        <v>181.536652948777</v>
      </c>
      <c r="AK38" s="109">
        <v>160.241850676072</v>
      </c>
      <c r="AL38" s="115">
        <v>171.24873278967399</v>
      </c>
      <c r="AM38" s="109"/>
      <c r="AN38" s="116">
        <v>145.39739142923401</v>
      </c>
      <c r="AO38" s="117">
        <v>146.07872916506801</v>
      </c>
      <c r="AP38" s="118">
        <v>145.74405423985201</v>
      </c>
      <c r="AQ38" s="109"/>
      <c r="AR38" s="119">
        <v>163.671393630209</v>
      </c>
      <c r="AS38" s="92"/>
      <c r="AT38" s="93">
        <v>-4.0105799531027699</v>
      </c>
      <c r="AU38" s="87">
        <v>-0.97438130191492101</v>
      </c>
      <c r="AV38" s="87">
        <v>0.67864515961762195</v>
      </c>
      <c r="AW38" s="87">
        <v>-0.55510450124479305</v>
      </c>
      <c r="AX38" s="87">
        <v>-1.7233203619388899</v>
      </c>
      <c r="AY38" s="94">
        <v>-1.10393890615279</v>
      </c>
      <c r="AZ38" s="87"/>
      <c r="BA38" s="95">
        <v>-2.6672651125685101</v>
      </c>
      <c r="BB38" s="96">
        <v>-3.6183473636865702</v>
      </c>
      <c r="BC38" s="97">
        <v>-3.1621873277892498</v>
      </c>
      <c r="BD38" s="87"/>
      <c r="BE38" s="98">
        <v>-1.7565802381859501</v>
      </c>
    </row>
    <row r="39" spans="1:64" x14ac:dyDescent="0.25">
      <c r="A39" s="21" t="s">
        <v>29</v>
      </c>
      <c r="B39" s="2" t="str">
        <f t="shared" si="0"/>
        <v>Shenandoah Valley</v>
      </c>
      <c r="C39" s="2"/>
      <c r="D39" s="24" t="s">
        <v>101</v>
      </c>
      <c r="E39" s="27" t="s">
        <v>102</v>
      </c>
      <c r="F39" s="2"/>
      <c r="G39" s="120">
        <v>102.939041116223</v>
      </c>
      <c r="H39" s="121">
        <v>93.986871750433195</v>
      </c>
      <c r="I39" s="121">
        <v>103.364506763945</v>
      </c>
      <c r="J39" s="121">
        <v>108.97458367911401</v>
      </c>
      <c r="K39" s="121">
        <v>108.78060202871799</v>
      </c>
      <c r="L39" s="122">
        <v>104.449015357371</v>
      </c>
      <c r="M39" s="109"/>
      <c r="N39" s="123">
        <v>117.97123859995</v>
      </c>
      <c r="O39" s="124">
        <v>116.27173269159501</v>
      </c>
      <c r="P39" s="125">
        <v>117.122062033668</v>
      </c>
      <c r="Q39" s="109"/>
      <c r="R39" s="126">
        <v>108.64584602818</v>
      </c>
      <c r="S39" s="92"/>
      <c r="T39" s="99">
        <v>-0.55419940760275399</v>
      </c>
      <c r="U39" s="100">
        <v>3.3922356908387498E-2</v>
      </c>
      <c r="V39" s="100">
        <v>-4.6032323977144696</v>
      </c>
      <c r="W39" s="100">
        <v>-2.4644990323601901</v>
      </c>
      <c r="X39" s="100">
        <v>-2.6126722846935801</v>
      </c>
      <c r="Y39" s="101">
        <v>-2.3111357644231001</v>
      </c>
      <c r="Z39" s="87"/>
      <c r="AA39" s="102">
        <v>-3.5636642215455701</v>
      </c>
      <c r="AB39" s="103">
        <v>-0.10998758262609599</v>
      </c>
      <c r="AC39" s="104">
        <v>-1.9664520708005899</v>
      </c>
      <c r="AD39" s="87"/>
      <c r="AE39" s="105">
        <v>-2.1942555941105701</v>
      </c>
      <c r="AF39" s="30"/>
      <c r="AG39" s="120">
        <v>97.988709099441095</v>
      </c>
      <c r="AH39" s="121">
        <v>97.931125658629995</v>
      </c>
      <c r="AI39" s="121">
        <v>102.784920249653</v>
      </c>
      <c r="AJ39" s="121">
        <v>108.70659889267699</v>
      </c>
      <c r="AK39" s="121">
        <v>122.10257871336501</v>
      </c>
      <c r="AL39" s="122">
        <v>106.95718617637699</v>
      </c>
      <c r="AM39" s="109"/>
      <c r="AN39" s="123">
        <v>144.131222711025</v>
      </c>
      <c r="AO39" s="124">
        <v>137.683412524571</v>
      </c>
      <c r="AP39" s="125">
        <v>140.94135718255001</v>
      </c>
      <c r="AQ39" s="109"/>
      <c r="AR39" s="126">
        <v>118.369538361053</v>
      </c>
      <c r="AS39" s="92"/>
      <c r="AT39" s="99">
        <v>-0.47771335435524998</v>
      </c>
      <c r="AU39" s="100">
        <v>-1.14429437606767</v>
      </c>
      <c r="AV39" s="100">
        <v>-1.9445161863819</v>
      </c>
      <c r="AW39" s="100">
        <v>-1.12433557631445</v>
      </c>
      <c r="AX39" s="100">
        <v>0.50188089482003195</v>
      </c>
      <c r="AY39" s="101">
        <v>-0.75747275182385398</v>
      </c>
      <c r="AZ39" s="87"/>
      <c r="BA39" s="102">
        <v>3.58095099179888</v>
      </c>
      <c r="BB39" s="103">
        <v>2.8071186293774799</v>
      </c>
      <c r="BC39" s="104">
        <v>3.22336233726671</v>
      </c>
      <c r="BD39" s="87"/>
      <c r="BE39" s="105">
        <v>0.75873666017096697</v>
      </c>
    </row>
    <row r="40" spans="1:64" ht="13" x14ac:dyDescent="0.3">
      <c r="A40" s="18" t="s">
        <v>30</v>
      </c>
      <c r="B40" s="2" t="str">
        <f t="shared" si="0"/>
        <v>Southern Virginia</v>
      </c>
      <c r="C40" s="8"/>
      <c r="D40" s="22" t="s">
        <v>101</v>
      </c>
      <c r="E40" s="25" t="s">
        <v>102</v>
      </c>
      <c r="F40" s="2"/>
      <c r="G40" s="106">
        <v>98.900051546391694</v>
      </c>
      <c r="H40" s="107">
        <v>94.484480048367502</v>
      </c>
      <c r="I40" s="107">
        <v>106.41848287112499</v>
      </c>
      <c r="J40" s="107">
        <v>105.65514076359401</v>
      </c>
      <c r="K40" s="107">
        <v>102.98439859867599</v>
      </c>
      <c r="L40" s="108">
        <v>102.33282406595301</v>
      </c>
      <c r="M40" s="109"/>
      <c r="N40" s="110">
        <v>114.43796900489301</v>
      </c>
      <c r="O40" s="111">
        <v>115.752639206712</v>
      </c>
      <c r="P40" s="112">
        <v>115.117327552227</v>
      </c>
      <c r="Q40" s="109"/>
      <c r="R40" s="113">
        <v>106.269979363923</v>
      </c>
      <c r="S40" s="92"/>
      <c r="T40" s="84">
        <v>-0.18473219501940299</v>
      </c>
      <c r="U40" s="85">
        <v>-1.84982768262552</v>
      </c>
      <c r="V40" s="85">
        <v>-0.73417462267143097</v>
      </c>
      <c r="W40" s="85">
        <v>-5.2219165363015199</v>
      </c>
      <c r="X40" s="85">
        <v>-4.2336791342552704</v>
      </c>
      <c r="Y40" s="86">
        <v>-2.7426876771816402</v>
      </c>
      <c r="Z40" s="87"/>
      <c r="AA40" s="88">
        <v>4.5734637501156703</v>
      </c>
      <c r="AB40" s="89">
        <v>6.3382852689961204</v>
      </c>
      <c r="AC40" s="90">
        <v>5.4755369105921003</v>
      </c>
      <c r="AD40" s="87"/>
      <c r="AE40" s="91">
        <v>-0.15184179790293101</v>
      </c>
      <c r="AF40" s="28"/>
      <c r="AG40" s="106">
        <v>99.129315365178599</v>
      </c>
      <c r="AH40" s="107">
        <v>105.748758758758</v>
      </c>
      <c r="AI40" s="107">
        <v>110.171829494307</v>
      </c>
      <c r="AJ40" s="107">
        <v>114.113559407606</v>
      </c>
      <c r="AK40" s="107">
        <v>117.133611599297</v>
      </c>
      <c r="AL40" s="108">
        <v>109.98481699939499</v>
      </c>
      <c r="AM40" s="109"/>
      <c r="AN40" s="110">
        <v>133.163282508137</v>
      </c>
      <c r="AO40" s="111">
        <v>129.92225820016799</v>
      </c>
      <c r="AP40" s="112">
        <v>131.52791588864301</v>
      </c>
      <c r="AQ40" s="109"/>
      <c r="AR40" s="113">
        <v>116.62412620978201</v>
      </c>
      <c r="AS40" s="92"/>
      <c r="AT40" s="84">
        <v>1.4592240197745601</v>
      </c>
      <c r="AU40" s="85">
        <v>1.2850992389834199</v>
      </c>
      <c r="AV40" s="85">
        <v>1.0031454145957299</v>
      </c>
      <c r="AW40" s="85">
        <v>1.66881085446861</v>
      </c>
      <c r="AX40" s="85">
        <v>1.8262097881791399</v>
      </c>
      <c r="AY40" s="86">
        <v>1.43077622558978</v>
      </c>
      <c r="AZ40" s="87"/>
      <c r="BA40" s="88">
        <v>9.9624580524385102</v>
      </c>
      <c r="BB40" s="89">
        <v>10.1338902788256</v>
      </c>
      <c r="BC40" s="90">
        <v>10.035064119416401</v>
      </c>
      <c r="BD40" s="87"/>
      <c r="BE40" s="91">
        <v>4.2829048578293403</v>
      </c>
      <c r="BF40" s="39"/>
      <c r="BG40" s="39"/>
      <c r="BH40" s="39"/>
      <c r="BI40" s="39"/>
      <c r="BJ40" s="39"/>
      <c r="BK40" s="39"/>
      <c r="BL40" s="39"/>
    </row>
    <row r="41" spans="1:64" x14ac:dyDescent="0.25">
      <c r="A41" s="19" t="s">
        <v>31</v>
      </c>
      <c r="B41" s="2" t="str">
        <f t="shared" si="0"/>
        <v>Southwest Virginia - Blue Ridge Highlands</v>
      </c>
      <c r="C41" s="9"/>
      <c r="D41" s="23" t="s">
        <v>101</v>
      </c>
      <c r="E41" s="26" t="s">
        <v>102</v>
      </c>
      <c r="F41" s="2"/>
      <c r="G41" s="114">
        <v>115.20388429752001</v>
      </c>
      <c r="H41" s="109">
        <v>103.485004862236</v>
      </c>
      <c r="I41" s="109">
        <v>103.403945859142</v>
      </c>
      <c r="J41" s="109">
        <v>106.07480677377301</v>
      </c>
      <c r="K41" s="109">
        <v>107.230231520815</v>
      </c>
      <c r="L41" s="115">
        <v>107.240412518458</v>
      </c>
      <c r="M41" s="109"/>
      <c r="N41" s="116">
        <v>128.197579873732</v>
      </c>
      <c r="O41" s="117">
        <v>129.721406649616</v>
      </c>
      <c r="P41" s="118">
        <v>128.97707971217599</v>
      </c>
      <c r="Q41" s="109"/>
      <c r="R41" s="119">
        <v>114.57946961570001</v>
      </c>
      <c r="S41" s="92"/>
      <c r="T41" s="93">
        <v>5.1246702489660096</v>
      </c>
      <c r="U41" s="87">
        <v>2.8133322674337999</v>
      </c>
      <c r="V41" s="87">
        <v>-4.1216868128912303</v>
      </c>
      <c r="W41" s="87">
        <v>-0.45032774806688503</v>
      </c>
      <c r="X41" s="87">
        <v>1.1148253592208299</v>
      </c>
      <c r="Y41" s="94">
        <v>0.81784713213699101</v>
      </c>
      <c r="Z41" s="87"/>
      <c r="AA41" s="95">
        <v>0.90336122295471299</v>
      </c>
      <c r="AB41" s="96">
        <v>2.9565599929724899</v>
      </c>
      <c r="AC41" s="97">
        <v>1.93768548245195</v>
      </c>
      <c r="AD41" s="87"/>
      <c r="AE41" s="98">
        <v>1.2924133357865299</v>
      </c>
      <c r="AF41" s="29"/>
      <c r="AG41" s="114">
        <v>109.152230346244</v>
      </c>
      <c r="AH41" s="109">
        <v>110.470141091483</v>
      </c>
      <c r="AI41" s="109">
        <v>118.23475732914901</v>
      </c>
      <c r="AJ41" s="109">
        <v>143.146968456433</v>
      </c>
      <c r="AK41" s="109">
        <v>154.016371743929</v>
      </c>
      <c r="AL41" s="115">
        <v>129.18438391595799</v>
      </c>
      <c r="AM41" s="109"/>
      <c r="AN41" s="116">
        <v>172.79033866042701</v>
      </c>
      <c r="AO41" s="117">
        <v>159.88556773160201</v>
      </c>
      <c r="AP41" s="118">
        <v>166.53451872586399</v>
      </c>
      <c r="AQ41" s="109"/>
      <c r="AR41" s="119">
        <v>141.41485692302501</v>
      </c>
      <c r="AS41" s="92"/>
      <c r="AT41" s="93">
        <v>3.4723904963513799</v>
      </c>
      <c r="AU41" s="87">
        <v>2.9236327517645599</v>
      </c>
      <c r="AV41" s="87">
        <v>3.8363009869661999</v>
      </c>
      <c r="AW41" s="87">
        <v>12.953589255800701</v>
      </c>
      <c r="AX41" s="87">
        <v>7.4096194368782298</v>
      </c>
      <c r="AY41" s="94">
        <v>6.8231519553539099</v>
      </c>
      <c r="AZ41" s="87"/>
      <c r="BA41" s="95">
        <v>6.8341350468399398</v>
      </c>
      <c r="BB41" s="96">
        <v>5.3029219183005596</v>
      </c>
      <c r="BC41" s="97">
        <v>6.1455787233414103</v>
      </c>
      <c r="BD41" s="87"/>
      <c r="BE41" s="98">
        <v>6.8218041346208498</v>
      </c>
      <c r="BF41" s="39"/>
      <c r="BG41" s="39"/>
      <c r="BH41" s="39"/>
      <c r="BI41" s="39"/>
      <c r="BJ41" s="39"/>
      <c r="BK41" s="39"/>
      <c r="BL41" s="39"/>
    </row>
    <row r="42" spans="1:64" x14ac:dyDescent="0.25">
      <c r="A42" s="20" t="s">
        <v>32</v>
      </c>
      <c r="B42" s="2" t="str">
        <f t="shared" si="0"/>
        <v>Southwest Virginia - Heart of Appalachia</v>
      </c>
      <c r="C42" s="2"/>
      <c r="D42" s="23" t="s">
        <v>101</v>
      </c>
      <c r="E42" s="26" t="s">
        <v>102</v>
      </c>
      <c r="F42" s="2"/>
      <c r="G42" s="114">
        <v>89.002971014492701</v>
      </c>
      <c r="H42" s="109">
        <v>83.574459459459405</v>
      </c>
      <c r="I42" s="109">
        <v>89.549557522123806</v>
      </c>
      <c r="J42" s="109">
        <v>89.0493389423076</v>
      </c>
      <c r="K42" s="109">
        <v>86.451412500000004</v>
      </c>
      <c r="L42" s="115">
        <v>87.711743589743506</v>
      </c>
      <c r="M42" s="109"/>
      <c r="N42" s="116">
        <v>91.353989290495306</v>
      </c>
      <c r="O42" s="117">
        <v>90.953768506056505</v>
      </c>
      <c r="P42" s="118">
        <v>91.154416107382502</v>
      </c>
      <c r="Q42" s="109"/>
      <c r="R42" s="119">
        <v>88.699151106833398</v>
      </c>
      <c r="S42" s="92"/>
      <c r="T42" s="93">
        <v>1.5872119091644299</v>
      </c>
      <c r="U42" s="87">
        <v>-1.37242905209333</v>
      </c>
      <c r="V42" s="87">
        <v>-4.2688644769012303</v>
      </c>
      <c r="W42" s="87">
        <v>-2.8571151403159498</v>
      </c>
      <c r="X42" s="87">
        <v>-5.2727241512480196</v>
      </c>
      <c r="Y42" s="94">
        <v>-2.6757307018041998</v>
      </c>
      <c r="Z42" s="87"/>
      <c r="AA42" s="95">
        <v>-1.6662543811446699</v>
      </c>
      <c r="AB42" s="96">
        <v>-0.46223600655580299</v>
      </c>
      <c r="AC42" s="97">
        <v>-1.1168674452374701</v>
      </c>
      <c r="AD42" s="87"/>
      <c r="AE42" s="98">
        <v>-2.2610102277099098</v>
      </c>
      <c r="AF42" s="29"/>
      <c r="AG42" s="114">
        <v>87.298743807501694</v>
      </c>
      <c r="AH42" s="109">
        <v>90.617700211544204</v>
      </c>
      <c r="AI42" s="109">
        <v>91.370841694537305</v>
      </c>
      <c r="AJ42" s="109">
        <v>94.851594048884095</v>
      </c>
      <c r="AK42" s="109">
        <v>94.053335176991098</v>
      </c>
      <c r="AL42" s="115">
        <v>91.885462199614096</v>
      </c>
      <c r="AM42" s="109"/>
      <c r="AN42" s="116">
        <v>106.05971559167</v>
      </c>
      <c r="AO42" s="117">
        <v>101.40608346709401</v>
      </c>
      <c r="AP42" s="118">
        <v>103.79352527357899</v>
      </c>
      <c r="AQ42" s="109"/>
      <c r="AR42" s="119">
        <v>95.574323419024097</v>
      </c>
      <c r="AS42" s="92"/>
      <c r="AT42" s="93">
        <v>5.3060947007117099</v>
      </c>
      <c r="AU42" s="87">
        <v>2.0931662414668502</v>
      </c>
      <c r="AV42" s="87">
        <v>0.29793906800341902</v>
      </c>
      <c r="AW42" s="87">
        <v>3.1158870925825601</v>
      </c>
      <c r="AX42" s="87">
        <v>-0.83113838643551496</v>
      </c>
      <c r="AY42" s="94">
        <v>1.6923062901196699</v>
      </c>
      <c r="AZ42" s="87"/>
      <c r="BA42" s="95">
        <v>3.7235816131863402</v>
      </c>
      <c r="BB42" s="96">
        <v>2.57633848126124</v>
      </c>
      <c r="BC42" s="97">
        <v>3.1617346794566701</v>
      </c>
      <c r="BD42" s="87"/>
      <c r="BE42" s="98">
        <v>2.2196763502737502</v>
      </c>
      <c r="BF42" s="39"/>
      <c r="BG42" s="39"/>
      <c r="BH42" s="39"/>
      <c r="BI42" s="39"/>
      <c r="BJ42" s="39"/>
      <c r="BK42" s="39"/>
      <c r="BL42" s="39"/>
    </row>
    <row r="43" spans="1:64" x14ac:dyDescent="0.25">
      <c r="A43" s="21" t="s">
        <v>33</v>
      </c>
      <c r="B43" s="2" t="str">
        <f t="shared" si="0"/>
        <v>Virginia Mountains</v>
      </c>
      <c r="C43" s="2"/>
      <c r="D43" s="24" t="s">
        <v>101</v>
      </c>
      <c r="E43" s="27" t="s">
        <v>102</v>
      </c>
      <c r="F43" s="2"/>
      <c r="G43" s="114">
        <v>144.90222800767299</v>
      </c>
      <c r="H43" s="109">
        <v>103.338796711509</v>
      </c>
      <c r="I43" s="109">
        <v>106.851156677181</v>
      </c>
      <c r="J43" s="109">
        <v>111.106750298685</v>
      </c>
      <c r="K43" s="109">
        <v>112.829435277713</v>
      </c>
      <c r="L43" s="115">
        <v>116.142851157544</v>
      </c>
      <c r="M43" s="109"/>
      <c r="N43" s="116">
        <v>136.65784626201</v>
      </c>
      <c r="O43" s="117">
        <v>141.421805736636</v>
      </c>
      <c r="P43" s="118">
        <v>139.12979817341301</v>
      </c>
      <c r="Q43" s="109"/>
      <c r="R43" s="119">
        <v>123.56012660991</v>
      </c>
      <c r="S43" s="92"/>
      <c r="T43" s="93">
        <v>5.4102242640155698</v>
      </c>
      <c r="U43" s="87">
        <v>-4.9318467285558096</v>
      </c>
      <c r="V43" s="87">
        <v>-5.0562827425299099</v>
      </c>
      <c r="W43" s="87">
        <v>-3.41951146209218</v>
      </c>
      <c r="X43" s="87">
        <v>-1.1412262758673899</v>
      </c>
      <c r="Y43" s="94">
        <v>-1.3997032848945801</v>
      </c>
      <c r="Z43" s="87"/>
      <c r="AA43" s="95">
        <v>7.5604567825619897</v>
      </c>
      <c r="AB43" s="96">
        <v>6.2887615573236504</v>
      </c>
      <c r="AC43" s="97">
        <v>6.9710864977293898</v>
      </c>
      <c r="AD43" s="87"/>
      <c r="AE43" s="98">
        <v>1.6127922287482099</v>
      </c>
      <c r="AF43" s="30"/>
      <c r="AG43" s="114">
        <v>122.433809416535</v>
      </c>
      <c r="AH43" s="109">
        <v>113.517678960216</v>
      </c>
      <c r="AI43" s="109">
        <v>119.83899763885699</v>
      </c>
      <c r="AJ43" s="109">
        <v>145.82570551242901</v>
      </c>
      <c r="AK43" s="109">
        <v>149.46690636851599</v>
      </c>
      <c r="AL43" s="115">
        <v>132.14024091395399</v>
      </c>
      <c r="AM43" s="109"/>
      <c r="AN43" s="116">
        <v>173.63086494761501</v>
      </c>
      <c r="AO43" s="117">
        <v>162.61625501651</v>
      </c>
      <c r="AP43" s="118">
        <v>168.28882797871199</v>
      </c>
      <c r="AQ43" s="109"/>
      <c r="AR43" s="119">
        <v>143.64705114229</v>
      </c>
      <c r="AS43" s="92"/>
      <c r="AT43" s="93">
        <v>5.1010295150555196</v>
      </c>
      <c r="AU43" s="87">
        <v>-2.3124697980134901</v>
      </c>
      <c r="AV43" s="87">
        <v>-0.74071521906226601</v>
      </c>
      <c r="AW43" s="87">
        <v>13.5380357768623</v>
      </c>
      <c r="AX43" s="87">
        <v>6.0009590213318598</v>
      </c>
      <c r="AY43" s="94">
        <v>5.2728187339069104</v>
      </c>
      <c r="AZ43" s="87"/>
      <c r="BA43" s="95">
        <v>12.0311786147444</v>
      </c>
      <c r="BB43" s="96">
        <v>8.3463959139348294</v>
      </c>
      <c r="BC43" s="97">
        <v>10.3146962625607</v>
      </c>
      <c r="BD43" s="87"/>
      <c r="BE43" s="98">
        <v>7.3212264893698302</v>
      </c>
      <c r="BF43" s="39"/>
      <c r="BG43" s="39"/>
      <c r="BH43" s="39"/>
      <c r="BI43" s="39"/>
      <c r="BJ43" s="39"/>
      <c r="BK43" s="39"/>
      <c r="BL43" s="39"/>
    </row>
    <row r="44" spans="1:64" x14ac:dyDescent="0.25">
      <c r="A44" s="20" t="s">
        <v>116</v>
      </c>
      <c r="B44" s="2" t="s">
        <v>17</v>
      </c>
      <c r="D44" s="24" t="s">
        <v>101</v>
      </c>
      <c r="E44" s="27" t="s">
        <v>102</v>
      </c>
      <c r="G44" s="114">
        <v>379.231625069328</v>
      </c>
      <c r="H44" s="109">
        <v>316.791299126637</v>
      </c>
      <c r="I44" s="109">
        <v>311.20231369765702</v>
      </c>
      <c r="J44" s="109">
        <v>316.88730488489603</v>
      </c>
      <c r="K44" s="109">
        <v>330.18876861397399</v>
      </c>
      <c r="L44" s="115">
        <v>333.54740561724299</v>
      </c>
      <c r="M44" s="109"/>
      <c r="N44" s="116">
        <v>397.08366000000001</v>
      </c>
      <c r="O44" s="117">
        <v>404.53771921418303</v>
      </c>
      <c r="P44" s="118">
        <v>400.89002691460701</v>
      </c>
      <c r="Q44" s="109"/>
      <c r="R44" s="119">
        <v>356.98713421904199</v>
      </c>
      <c r="S44" s="92"/>
      <c r="T44" s="93">
        <v>6.0170640449925799</v>
      </c>
      <c r="U44" s="87">
        <v>1.42226134498655</v>
      </c>
      <c r="V44" s="87">
        <v>6.1343920447081599</v>
      </c>
      <c r="W44" s="87">
        <v>7.2268235622000896</v>
      </c>
      <c r="X44" s="87">
        <v>3.3285467990956601</v>
      </c>
      <c r="Y44" s="94">
        <v>5.2073639177456803</v>
      </c>
      <c r="Z44" s="87"/>
      <c r="AA44" s="95">
        <v>3.9570705072877699</v>
      </c>
      <c r="AB44" s="96">
        <v>3.6097799382839599</v>
      </c>
      <c r="AC44" s="97">
        <v>3.7020726146524399</v>
      </c>
      <c r="AD44" s="87"/>
      <c r="AE44" s="98">
        <v>4.9495627010728596</v>
      </c>
      <c r="AG44" s="114">
        <v>342.20002164502102</v>
      </c>
      <c r="AH44" s="109">
        <v>333.97779122152099</v>
      </c>
      <c r="AI44" s="109">
        <v>338.308987327701</v>
      </c>
      <c r="AJ44" s="109">
        <v>330.65378375259598</v>
      </c>
      <c r="AK44" s="109">
        <v>337.10488773309601</v>
      </c>
      <c r="AL44" s="115">
        <v>336.18959252928403</v>
      </c>
      <c r="AM44" s="109"/>
      <c r="AN44" s="116">
        <v>412.28507073803303</v>
      </c>
      <c r="AO44" s="117">
        <v>420.79739685004398</v>
      </c>
      <c r="AP44" s="118">
        <v>416.67112241399002</v>
      </c>
      <c r="AQ44" s="109"/>
      <c r="AR44" s="119">
        <v>360.77523865223401</v>
      </c>
      <c r="AS44" s="92"/>
      <c r="AT44" s="93">
        <v>1.51087707832262</v>
      </c>
      <c r="AU44" s="87">
        <v>5.3308909145955203</v>
      </c>
      <c r="AV44" s="87">
        <v>7.32813922533383</v>
      </c>
      <c r="AW44" s="87">
        <v>6.87828959351378</v>
      </c>
      <c r="AX44" s="87">
        <v>2.41098111158027</v>
      </c>
      <c r="AY44" s="94">
        <v>4.8679822537044499</v>
      </c>
      <c r="AZ44" s="87"/>
      <c r="BA44" s="95">
        <v>-2.9520776326781601</v>
      </c>
      <c r="BB44" s="96">
        <v>-3.3027755329019701</v>
      </c>
      <c r="BC44" s="97">
        <v>-3.1835188630176501</v>
      </c>
      <c r="BD44" s="87"/>
      <c r="BE44" s="98">
        <v>1.77814356074536</v>
      </c>
    </row>
    <row r="45" spans="1:64" x14ac:dyDescent="0.25">
      <c r="A45" s="20" t="s">
        <v>117</v>
      </c>
      <c r="B45" s="2" t="s">
        <v>18</v>
      </c>
      <c r="D45" s="24" t="s">
        <v>101</v>
      </c>
      <c r="E45" s="27" t="s">
        <v>102</v>
      </c>
      <c r="G45" s="114">
        <v>184.77731537976001</v>
      </c>
      <c r="H45" s="109">
        <v>163.78988136775899</v>
      </c>
      <c r="I45" s="109">
        <v>187.043560258745</v>
      </c>
      <c r="J45" s="109">
        <v>193.14616863119801</v>
      </c>
      <c r="K45" s="109">
        <v>188.02565931951801</v>
      </c>
      <c r="L45" s="115">
        <v>185.29292732306399</v>
      </c>
      <c r="M45" s="109"/>
      <c r="N45" s="116">
        <v>194.27053258302701</v>
      </c>
      <c r="O45" s="117">
        <v>196.83176235430099</v>
      </c>
      <c r="P45" s="118">
        <v>195.57819894257901</v>
      </c>
      <c r="Q45" s="109"/>
      <c r="R45" s="119">
        <v>188.70281962856001</v>
      </c>
      <c r="S45" s="92"/>
      <c r="T45" s="93">
        <v>-1.7534298988739601</v>
      </c>
      <c r="U45" s="87">
        <v>-1.14833844115516</v>
      </c>
      <c r="V45" s="87">
        <v>-1.5096785072894701</v>
      </c>
      <c r="W45" s="87">
        <v>0.222798257385184</v>
      </c>
      <c r="X45" s="87">
        <v>-0.30057226180997498</v>
      </c>
      <c r="Y45" s="94">
        <v>-0.74677909709375201</v>
      </c>
      <c r="Z45" s="87"/>
      <c r="AA45" s="95">
        <v>-1.68378977987211</v>
      </c>
      <c r="AB45" s="96">
        <v>-5.17183130568454</v>
      </c>
      <c r="AC45" s="97">
        <v>-3.5036943203931101</v>
      </c>
      <c r="AD45" s="87"/>
      <c r="AE45" s="98">
        <v>-1.56820570084814</v>
      </c>
      <c r="AG45" s="114">
        <v>189.43748214480999</v>
      </c>
      <c r="AH45" s="109">
        <v>209.82708788209601</v>
      </c>
      <c r="AI45" s="109">
        <v>223.247115940502</v>
      </c>
      <c r="AJ45" s="109">
        <v>218.914186800881</v>
      </c>
      <c r="AK45" s="109">
        <v>205.58190930032401</v>
      </c>
      <c r="AL45" s="115">
        <v>210.583731546976</v>
      </c>
      <c r="AM45" s="109"/>
      <c r="AN45" s="116">
        <v>212.16984797884899</v>
      </c>
      <c r="AO45" s="117">
        <v>214.64737116386701</v>
      </c>
      <c r="AP45" s="118">
        <v>213.43370258233799</v>
      </c>
      <c r="AQ45" s="109"/>
      <c r="AR45" s="119">
        <v>211.47267701761001</v>
      </c>
      <c r="AS45" s="92"/>
      <c r="AT45" s="93">
        <v>-1.9548565950768899</v>
      </c>
      <c r="AU45" s="87">
        <v>0.60061508472736003</v>
      </c>
      <c r="AV45" s="87">
        <v>0.58503272183102795</v>
      </c>
      <c r="AW45" s="87">
        <v>0.10465874738485</v>
      </c>
      <c r="AX45" s="87">
        <v>0.24906391385041901</v>
      </c>
      <c r="AY45" s="94">
        <v>-2.6875558301378802E-3</v>
      </c>
      <c r="AZ45" s="87"/>
      <c r="BA45" s="95">
        <v>-0.424747433449019</v>
      </c>
      <c r="BB45" s="96">
        <v>-2.1021962581367899</v>
      </c>
      <c r="BC45" s="97">
        <v>-1.30579083790869</v>
      </c>
      <c r="BD45" s="87"/>
      <c r="BE45" s="98">
        <v>-0.39249973222083701</v>
      </c>
    </row>
    <row r="46" spans="1:64" x14ac:dyDescent="0.25">
      <c r="A46" s="20" t="s">
        <v>118</v>
      </c>
      <c r="B46" s="2" t="s">
        <v>19</v>
      </c>
      <c r="D46" s="24" t="s">
        <v>101</v>
      </c>
      <c r="E46" s="27" t="s">
        <v>102</v>
      </c>
      <c r="G46" s="114">
        <v>151.92811170554199</v>
      </c>
      <c r="H46" s="109">
        <v>133.87057733211699</v>
      </c>
      <c r="I46" s="109">
        <v>141.98264</v>
      </c>
      <c r="J46" s="109">
        <v>144.52880558618099</v>
      </c>
      <c r="K46" s="109">
        <v>142.054882599199</v>
      </c>
      <c r="L46" s="115">
        <v>143.81740472051601</v>
      </c>
      <c r="M46" s="109"/>
      <c r="N46" s="116">
        <v>153.90772484616301</v>
      </c>
      <c r="O46" s="117">
        <v>157.695586298763</v>
      </c>
      <c r="P46" s="118">
        <v>155.86635946786299</v>
      </c>
      <c r="Q46" s="109"/>
      <c r="R46" s="119">
        <v>147.889958958872</v>
      </c>
      <c r="S46" s="92"/>
      <c r="T46" s="93">
        <v>-2.2923873713707299</v>
      </c>
      <c r="U46" s="87">
        <v>-2.3740908709499902</v>
      </c>
      <c r="V46" s="87">
        <v>-4.1826433354508596</v>
      </c>
      <c r="W46" s="87">
        <v>-5.3311725183365599</v>
      </c>
      <c r="X46" s="87">
        <v>-6.17974902522284</v>
      </c>
      <c r="Y46" s="94">
        <v>-4.1623476755499</v>
      </c>
      <c r="Z46" s="87"/>
      <c r="AA46" s="95">
        <v>-4.57765057405694</v>
      </c>
      <c r="AB46" s="96">
        <v>-5.3793023479476396</v>
      </c>
      <c r="AC46" s="97">
        <v>-4.9810352988286102</v>
      </c>
      <c r="AD46" s="87"/>
      <c r="AE46" s="98">
        <v>-4.4089723354351804</v>
      </c>
      <c r="AG46" s="114">
        <v>148.04025138128401</v>
      </c>
      <c r="AH46" s="109">
        <v>157.58073085689699</v>
      </c>
      <c r="AI46" s="109">
        <v>167.08524980828699</v>
      </c>
      <c r="AJ46" s="109">
        <v>166.47644938182</v>
      </c>
      <c r="AK46" s="109">
        <v>161.37580562555399</v>
      </c>
      <c r="AL46" s="115">
        <v>160.785066978587</v>
      </c>
      <c r="AM46" s="109"/>
      <c r="AN46" s="116">
        <v>175.791488866424</v>
      </c>
      <c r="AO46" s="117">
        <v>175.384897589719</v>
      </c>
      <c r="AP46" s="118">
        <v>175.58371541555701</v>
      </c>
      <c r="AQ46" s="109"/>
      <c r="AR46" s="119">
        <v>165.48047276871199</v>
      </c>
      <c r="AS46" s="92"/>
      <c r="AT46" s="93">
        <v>-2.7489470114197401</v>
      </c>
      <c r="AU46" s="87">
        <v>-1.37185454996371</v>
      </c>
      <c r="AV46" s="87">
        <v>2.7652780417064302E-2</v>
      </c>
      <c r="AW46" s="87">
        <v>-0.46547251904408699</v>
      </c>
      <c r="AX46" s="87">
        <v>-1.1194989296106199</v>
      </c>
      <c r="AY46" s="94">
        <v>-1.02710785122063</v>
      </c>
      <c r="AZ46" s="87"/>
      <c r="BA46" s="95">
        <v>0.50533974095379297</v>
      </c>
      <c r="BB46" s="96">
        <v>-1.22744690985361</v>
      </c>
      <c r="BC46" s="97">
        <v>-0.38883144412801002</v>
      </c>
      <c r="BD46" s="87"/>
      <c r="BE46" s="98">
        <v>-0.77794977442159297</v>
      </c>
    </row>
    <row r="47" spans="1:64" x14ac:dyDescent="0.25">
      <c r="A47" s="20" t="s">
        <v>119</v>
      </c>
      <c r="B47" s="2" t="s">
        <v>20</v>
      </c>
      <c r="D47" s="24" t="s">
        <v>101</v>
      </c>
      <c r="E47" s="27" t="s">
        <v>102</v>
      </c>
      <c r="G47" s="114">
        <v>131.040234159243</v>
      </c>
      <c r="H47" s="109">
        <v>110.513410782356</v>
      </c>
      <c r="I47" s="109">
        <v>117.32085733535401</v>
      </c>
      <c r="J47" s="109">
        <v>118.843180998873</v>
      </c>
      <c r="K47" s="109">
        <v>118.903233329643</v>
      </c>
      <c r="L47" s="115">
        <v>120.024198457978</v>
      </c>
      <c r="M47" s="109"/>
      <c r="N47" s="116">
        <v>138.145169257688</v>
      </c>
      <c r="O47" s="117">
        <v>140.64144282890101</v>
      </c>
      <c r="P47" s="118">
        <v>139.426900294695</v>
      </c>
      <c r="Q47" s="109"/>
      <c r="R47" s="119">
        <v>126.579303070362</v>
      </c>
      <c r="S47" s="92"/>
      <c r="T47" s="93">
        <v>-2.0543440798764698</v>
      </c>
      <c r="U47" s="87">
        <v>-2.00845720771032</v>
      </c>
      <c r="V47" s="87">
        <v>-0.49571226713531102</v>
      </c>
      <c r="W47" s="87">
        <v>-1.55854448530874</v>
      </c>
      <c r="X47" s="87">
        <v>-2.3817885826885998</v>
      </c>
      <c r="Y47" s="94">
        <v>-1.6845785547590399</v>
      </c>
      <c r="Z47" s="87"/>
      <c r="AA47" s="95">
        <v>-5.7338323457987102</v>
      </c>
      <c r="AB47" s="96">
        <v>-5.2481179261049196</v>
      </c>
      <c r="AC47" s="97">
        <v>-5.47193899987208</v>
      </c>
      <c r="AD47" s="87"/>
      <c r="AE47" s="98">
        <v>-3.0816553485937401</v>
      </c>
      <c r="AG47" s="114">
        <v>120.363910721438</v>
      </c>
      <c r="AH47" s="109">
        <v>121.127255221702</v>
      </c>
      <c r="AI47" s="109">
        <v>127.577507901583</v>
      </c>
      <c r="AJ47" s="109">
        <v>132.84937966344799</v>
      </c>
      <c r="AK47" s="109">
        <v>134.36286169363299</v>
      </c>
      <c r="AL47" s="115">
        <v>127.867163058643</v>
      </c>
      <c r="AM47" s="109"/>
      <c r="AN47" s="116">
        <v>157.46864475641999</v>
      </c>
      <c r="AO47" s="117">
        <v>156.16201448267</v>
      </c>
      <c r="AP47" s="118">
        <v>156.80549223958499</v>
      </c>
      <c r="AQ47" s="109"/>
      <c r="AR47" s="119">
        <v>137.307270273851</v>
      </c>
      <c r="AS47" s="92"/>
      <c r="AT47" s="93">
        <v>-1.61502972088296</v>
      </c>
      <c r="AU47" s="87">
        <v>-0.82669472724638504</v>
      </c>
      <c r="AV47" s="87">
        <v>0.274633250902861</v>
      </c>
      <c r="AW47" s="87">
        <v>2.1592561674832602</v>
      </c>
      <c r="AX47" s="87">
        <v>0.78666587523915898</v>
      </c>
      <c r="AY47" s="94">
        <v>0.35097485597968098</v>
      </c>
      <c r="AZ47" s="87"/>
      <c r="BA47" s="95">
        <v>-0.237380212628024</v>
      </c>
      <c r="BB47" s="96">
        <v>-1.09950180711941</v>
      </c>
      <c r="BC47" s="97">
        <v>-0.67499774671754997</v>
      </c>
      <c r="BD47" s="87"/>
      <c r="BE47" s="98">
        <v>7.4162878795741599E-2</v>
      </c>
    </row>
    <row r="48" spans="1:64" x14ac:dyDescent="0.25">
      <c r="A48" s="20" t="s">
        <v>120</v>
      </c>
      <c r="B48" s="2" t="s">
        <v>21</v>
      </c>
      <c r="D48" s="24" t="s">
        <v>101</v>
      </c>
      <c r="E48" s="27" t="s">
        <v>102</v>
      </c>
      <c r="G48" s="114">
        <v>91.424720349371697</v>
      </c>
      <c r="H48" s="109">
        <v>82.4518032299613</v>
      </c>
      <c r="I48" s="109">
        <v>85.8851291338582</v>
      </c>
      <c r="J48" s="109">
        <v>89.346529998533001</v>
      </c>
      <c r="K48" s="109">
        <v>88.531895867887698</v>
      </c>
      <c r="L48" s="115">
        <v>87.803887064692304</v>
      </c>
      <c r="M48" s="109"/>
      <c r="N48" s="116">
        <v>97.943268784402093</v>
      </c>
      <c r="O48" s="117">
        <v>100.044378128365</v>
      </c>
      <c r="P48" s="118">
        <v>99.017787894497999</v>
      </c>
      <c r="Q48" s="109"/>
      <c r="R48" s="119">
        <v>91.477496603260803</v>
      </c>
      <c r="S48" s="92"/>
      <c r="T48" s="93">
        <v>-3.45911548882414</v>
      </c>
      <c r="U48" s="87">
        <v>-0.38097158105018403</v>
      </c>
      <c r="V48" s="87">
        <v>-1.2768000446835499</v>
      </c>
      <c r="W48" s="87">
        <v>1.23219719861695</v>
      </c>
      <c r="X48" s="87">
        <v>-0.34176167903878701</v>
      </c>
      <c r="Y48" s="94">
        <v>-0.88561112677935205</v>
      </c>
      <c r="Z48" s="87"/>
      <c r="AA48" s="95">
        <v>-6.0241917771012696</v>
      </c>
      <c r="AB48" s="96">
        <v>-6.9498382675982597</v>
      </c>
      <c r="AC48" s="97">
        <v>-6.4926354183152197</v>
      </c>
      <c r="AD48" s="87"/>
      <c r="AE48" s="98">
        <v>-2.8685742376773802</v>
      </c>
      <c r="AG48" s="114">
        <v>86.475366515837095</v>
      </c>
      <c r="AH48" s="109">
        <v>87.180032858707506</v>
      </c>
      <c r="AI48" s="109">
        <v>90.403003690818807</v>
      </c>
      <c r="AJ48" s="109">
        <v>95.850271901330601</v>
      </c>
      <c r="AK48" s="109">
        <v>97.700796094255907</v>
      </c>
      <c r="AL48" s="115">
        <v>91.896579546315195</v>
      </c>
      <c r="AM48" s="109"/>
      <c r="AN48" s="116">
        <v>111.706377671843</v>
      </c>
      <c r="AO48" s="117">
        <v>110.390805598095</v>
      </c>
      <c r="AP48" s="118">
        <v>111.043966376802</v>
      </c>
      <c r="AQ48" s="109"/>
      <c r="AR48" s="119">
        <v>98.040157977766896</v>
      </c>
      <c r="AS48" s="92"/>
      <c r="AT48" s="93">
        <v>-0.66609500288250501</v>
      </c>
      <c r="AU48" s="87">
        <v>2.2306216611091601E-2</v>
      </c>
      <c r="AV48" s="87">
        <v>1.0330225206218401E-3</v>
      </c>
      <c r="AW48" s="87">
        <v>2.32622850881268</v>
      </c>
      <c r="AX48" s="87">
        <v>2.0760233173926199</v>
      </c>
      <c r="AY48" s="94">
        <v>0.91091433583443004</v>
      </c>
      <c r="AZ48" s="87"/>
      <c r="BA48" s="95">
        <v>0.39747210960595603</v>
      </c>
      <c r="BB48" s="96">
        <v>-1.49506208364682</v>
      </c>
      <c r="BC48" s="97">
        <v>-0.56151976880130805</v>
      </c>
      <c r="BD48" s="87"/>
      <c r="BE48" s="98">
        <v>0.43733966404482399</v>
      </c>
    </row>
    <row r="49" spans="1:57" x14ac:dyDescent="0.25">
      <c r="A49" s="21" t="s">
        <v>121</v>
      </c>
      <c r="B49" s="2" t="s">
        <v>22</v>
      </c>
      <c r="D49" s="24" t="s">
        <v>101</v>
      </c>
      <c r="E49" s="27" t="s">
        <v>102</v>
      </c>
      <c r="G49" s="114">
        <v>71.901112332411699</v>
      </c>
      <c r="H49" s="109">
        <v>62.822222535482602</v>
      </c>
      <c r="I49" s="109">
        <v>63.474279634740697</v>
      </c>
      <c r="J49" s="109">
        <v>63.744826926736401</v>
      </c>
      <c r="K49" s="109">
        <v>64.198329136594396</v>
      </c>
      <c r="L49" s="115">
        <v>65.395901410443599</v>
      </c>
      <c r="M49" s="109"/>
      <c r="N49" s="116">
        <v>72.978139136732295</v>
      </c>
      <c r="O49" s="117">
        <v>74.984929120879102</v>
      </c>
      <c r="P49" s="118">
        <v>73.991130484888998</v>
      </c>
      <c r="Q49" s="109"/>
      <c r="R49" s="119">
        <v>68.157679621249898</v>
      </c>
      <c r="S49" s="92"/>
      <c r="T49" s="93">
        <v>-5.4851768154389502</v>
      </c>
      <c r="U49" s="87">
        <v>-3.0950623484514299</v>
      </c>
      <c r="V49" s="87">
        <v>-1.73237432582627</v>
      </c>
      <c r="W49" s="87">
        <v>-2.3131639226366101</v>
      </c>
      <c r="X49" s="87">
        <v>-2.8301295188379099</v>
      </c>
      <c r="Y49" s="94">
        <v>-3.25458253978625</v>
      </c>
      <c r="Z49" s="87"/>
      <c r="AA49" s="95">
        <v>-8.1312308644119398</v>
      </c>
      <c r="AB49" s="96">
        <v>-11.7381562923347</v>
      </c>
      <c r="AC49" s="97">
        <v>-10.042112672963199</v>
      </c>
      <c r="AD49" s="87"/>
      <c r="AE49" s="98">
        <v>-5.9308184395477799</v>
      </c>
      <c r="AG49" s="114">
        <v>65.782387732199197</v>
      </c>
      <c r="AH49" s="109">
        <v>63.380588187781001</v>
      </c>
      <c r="AI49" s="109">
        <v>64.377882307765802</v>
      </c>
      <c r="AJ49" s="109">
        <v>67.9076355225952</v>
      </c>
      <c r="AK49" s="109">
        <v>69.174753516260594</v>
      </c>
      <c r="AL49" s="115">
        <v>66.229467267473595</v>
      </c>
      <c r="AM49" s="109"/>
      <c r="AN49" s="116">
        <v>80.655976941202596</v>
      </c>
      <c r="AO49" s="117">
        <v>81.487831909423505</v>
      </c>
      <c r="AP49" s="118">
        <v>81.074310543298594</v>
      </c>
      <c r="AQ49" s="109"/>
      <c r="AR49" s="119">
        <v>71.096826068682603</v>
      </c>
      <c r="AS49" s="92"/>
      <c r="AT49" s="93">
        <v>-3.7139899039834798</v>
      </c>
      <c r="AU49" s="87">
        <v>-3.2231591166668401</v>
      </c>
      <c r="AV49" s="87">
        <v>-2.39858520414576</v>
      </c>
      <c r="AW49" s="87">
        <v>-3.2759306993473199E-4</v>
      </c>
      <c r="AX49" s="87">
        <v>-2.8429021806815</v>
      </c>
      <c r="AY49" s="94">
        <v>-2.38793299735371</v>
      </c>
      <c r="AZ49" s="87"/>
      <c r="BA49" s="95">
        <v>-4.2507203271670502</v>
      </c>
      <c r="BB49" s="96">
        <v>-4.6961134666484998</v>
      </c>
      <c r="BC49" s="97">
        <v>-4.4845782704598403</v>
      </c>
      <c r="BD49" s="87"/>
      <c r="BE49" s="98">
        <v>-3.2536554066041798</v>
      </c>
    </row>
    <row r="50" spans="1:57" x14ac:dyDescent="0.25">
      <c r="A50" s="33" t="s">
        <v>48</v>
      </c>
      <c r="B50" t="s">
        <v>48</v>
      </c>
      <c r="D50" s="24" t="s">
        <v>101</v>
      </c>
      <c r="E50" s="27" t="s">
        <v>102</v>
      </c>
      <c r="G50" s="114">
        <v>134.811057747284</v>
      </c>
      <c r="H50" s="109">
        <v>116.296656997824</v>
      </c>
      <c r="I50" s="109">
        <v>118.22959922742599</v>
      </c>
      <c r="J50" s="109">
        <v>120.7225574977</v>
      </c>
      <c r="K50" s="109">
        <v>118.50150393336401</v>
      </c>
      <c r="L50" s="115">
        <v>121.621955108034</v>
      </c>
      <c r="M50" s="109"/>
      <c r="N50" s="116">
        <v>141.40413607439999</v>
      </c>
      <c r="O50" s="117">
        <v>139.81818347786299</v>
      </c>
      <c r="P50" s="118">
        <v>140.583441190363</v>
      </c>
      <c r="Q50" s="109"/>
      <c r="R50" s="119">
        <v>127.453080331202</v>
      </c>
      <c r="S50" s="92"/>
      <c r="T50" s="93">
        <v>5.8736219461577202</v>
      </c>
      <c r="U50" s="87">
        <v>-1.16928284084524</v>
      </c>
      <c r="V50" s="87">
        <v>-5.4040251933074597</v>
      </c>
      <c r="W50" s="87">
        <v>-4.2486338840991698</v>
      </c>
      <c r="X50" s="87">
        <v>-3.83910561087984</v>
      </c>
      <c r="Y50" s="94">
        <v>-2.0473681220181401</v>
      </c>
      <c r="Z50" s="87"/>
      <c r="AA50" s="95">
        <v>9.6686478940123504</v>
      </c>
      <c r="AB50" s="96">
        <v>7.6472522550465296</v>
      </c>
      <c r="AC50" s="97">
        <v>8.6293550486036299</v>
      </c>
      <c r="AD50" s="87"/>
      <c r="AE50" s="98">
        <v>1.3401053482369001</v>
      </c>
      <c r="AG50" s="114">
        <v>119.528077386329</v>
      </c>
      <c r="AH50" s="109">
        <v>125.549289683498</v>
      </c>
      <c r="AI50" s="109">
        <v>126.63741530343</v>
      </c>
      <c r="AJ50" s="109">
        <v>127.718821138211</v>
      </c>
      <c r="AK50" s="109">
        <v>135.39618740074101</v>
      </c>
      <c r="AL50" s="115">
        <v>127.487687957875</v>
      </c>
      <c r="AM50" s="109"/>
      <c r="AN50" s="116">
        <v>161.62837170882801</v>
      </c>
      <c r="AO50" s="117">
        <v>157.85459597507401</v>
      </c>
      <c r="AP50" s="118">
        <v>159.73140700421001</v>
      </c>
      <c r="AQ50" s="109"/>
      <c r="AR50" s="119">
        <v>137.43027567533301</v>
      </c>
      <c r="AS50" s="92"/>
      <c r="AT50" s="93">
        <v>1.7157397069770799</v>
      </c>
      <c r="AU50" s="87">
        <v>1.60395741709855</v>
      </c>
      <c r="AV50" s="87">
        <v>1.93465583487839</v>
      </c>
      <c r="AW50" s="87">
        <v>1.40497339988113</v>
      </c>
      <c r="AX50" s="87">
        <v>2.3655173058255601</v>
      </c>
      <c r="AY50" s="94">
        <v>1.80414548248957</v>
      </c>
      <c r="AZ50" s="87"/>
      <c r="BA50" s="95">
        <v>11.3098173981221</v>
      </c>
      <c r="BB50" s="96">
        <v>12.0550460594736</v>
      </c>
      <c r="BC50" s="97">
        <v>11.668936019727401</v>
      </c>
      <c r="BD50" s="87"/>
      <c r="BE50" s="98">
        <v>5.2137711864599998</v>
      </c>
    </row>
    <row r="51" spans="1:57" x14ac:dyDescent="0.25">
      <c r="A51" s="193" t="s">
        <v>53</v>
      </c>
      <c r="B51" t="s">
        <v>53</v>
      </c>
      <c r="D51" s="24" t="s">
        <v>101</v>
      </c>
      <c r="E51" s="27" t="s">
        <v>102</v>
      </c>
      <c r="G51" s="114">
        <v>105.55179007322999</v>
      </c>
      <c r="H51" s="109">
        <v>95.953406902086599</v>
      </c>
      <c r="I51" s="109">
        <v>109.30496439760699</v>
      </c>
      <c r="J51" s="109">
        <v>117.518314403717</v>
      </c>
      <c r="K51" s="109">
        <v>117.435072864321</v>
      </c>
      <c r="L51" s="115">
        <v>110.277736548107</v>
      </c>
      <c r="M51" s="109"/>
      <c r="N51" s="116">
        <v>121.556456332876</v>
      </c>
      <c r="O51" s="117">
        <v>119.438279594137</v>
      </c>
      <c r="P51" s="118">
        <v>120.490034056079</v>
      </c>
      <c r="Q51" s="109"/>
      <c r="R51" s="119">
        <v>113.691394528137</v>
      </c>
      <c r="S51" s="92"/>
      <c r="T51" s="93">
        <v>-1.5190287370584601</v>
      </c>
      <c r="U51" s="87">
        <v>-3.2611369275194901</v>
      </c>
      <c r="V51" s="87">
        <v>-7.4754308154917002</v>
      </c>
      <c r="W51" s="87">
        <v>-2.8542317930336898</v>
      </c>
      <c r="X51" s="87">
        <v>-1.35750668383425</v>
      </c>
      <c r="Y51" s="94">
        <v>-3.35608796836893</v>
      </c>
      <c r="Z51" s="87"/>
      <c r="AA51" s="95">
        <v>-0.374173132872266</v>
      </c>
      <c r="AB51" s="96">
        <v>-2.6370345196810199</v>
      </c>
      <c r="AC51" s="97">
        <v>-1.52132505931143</v>
      </c>
      <c r="AD51" s="87"/>
      <c r="AE51" s="98">
        <v>-2.6476696887492199</v>
      </c>
      <c r="AG51" s="114">
        <v>99.840031956539093</v>
      </c>
      <c r="AH51" s="109">
        <v>99.471615985440195</v>
      </c>
      <c r="AI51" s="109">
        <v>104.419307981282</v>
      </c>
      <c r="AJ51" s="109">
        <v>110.690321532005</v>
      </c>
      <c r="AK51" s="109">
        <v>119.809334862385</v>
      </c>
      <c r="AL51" s="115">
        <v>107.767935429847</v>
      </c>
      <c r="AM51" s="109"/>
      <c r="AN51" s="116">
        <v>136.92862202320299</v>
      </c>
      <c r="AO51" s="117">
        <v>132.65538084307099</v>
      </c>
      <c r="AP51" s="118">
        <v>134.81864039154999</v>
      </c>
      <c r="AQ51" s="109"/>
      <c r="AR51" s="119">
        <v>116.97488961562701</v>
      </c>
      <c r="AS51" s="92"/>
      <c r="AT51" s="93">
        <v>-0.70039006882828703</v>
      </c>
      <c r="AU51" s="87">
        <v>-3.0131360352799801</v>
      </c>
      <c r="AV51" s="87">
        <v>-5.6845871595779096</v>
      </c>
      <c r="AW51" s="87">
        <v>-3.2610482070036602</v>
      </c>
      <c r="AX51" s="87">
        <v>1.2721582654317301</v>
      </c>
      <c r="AY51" s="94">
        <v>-2.1590823282219498</v>
      </c>
      <c r="AZ51" s="87"/>
      <c r="BA51" s="95">
        <v>3.3483510597600299</v>
      </c>
      <c r="BB51" s="96">
        <v>1.91466711137947</v>
      </c>
      <c r="BC51" s="97">
        <v>2.6656162921047799</v>
      </c>
      <c r="BD51" s="87"/>
      <c r="BE51" s="98">
        <v>-0.202500669551095</v>
      </c>
    </row>
    <row r="52" spans="1:57" x14ac:dyDescent="0.25">
      <c r="A52" s="194" t="s">
        <v>60</v>
      </c>
      <c r="B52" t="s">
        <v>60</v>
      </c>
      <c r="D52" s="24" t="s">
        <v>101</v>
      </c>
      <c r="E52" s="27" t="s">
        <v>102</v>
      </c>
      <c r="G52" s="120">
        <v>112.954807210816</v>
      </c>
      <c r="H52" s="121">
        <v>92.241966824644507</v>
      </c>
      <c r="I52" s="121">
        <v>98.083500000000001</v>
      </c>
      <c r="J52" s="121">
        <v>99.981061994609107</v>
      </c>
      <c r="K52" s="121">
        <v>99.206586757990806</v>
      </c>
      <c r="L52" s="122">
        <v>101.32623570595</v>
      </c>
      <c r="M52" s="109"/>
      <c r="N52" s="123">
        <v>99.868553590010407</v>
      </c>
      <c r="O52" s="124">
        <v>101.525386254661</v>
      </c>
      <c r="P52" s="125">
        <v>100.687157146617</v>
      </c>
      <c r="Q52" s="109"/>
      <c r="R52" s="126">
        <v>101.12994987468601</v>
      </c>
      <c r="S52" s="92"/>
      <c r="T52" s="99">
        <v>-9.2676725532015194</v>
      </c>
      <c r="U52" s="100">
        <v>-5.9193305939319698</v>
      </c>
      <c r="V52" s="100">
        <v>-5.6536779645836699</v>
      </c>
      <c r="W52" s="100">
        <v>-6.6705751721442397</v>
      </c>
      <c r="X52" s="100">
        <v>-3.8409059532666601</v>
      </c>
      <c r="Y52" s="101">
        <v>-6.6045259098409002</v>
      </c>
      <c r="Z52" s="87"/>
      <c r="AA52" s="102">
        <v>-8.3402959320789893</v>
      </c>
      <c r="AB52" s="103">
        <v>-9.7478884283116205</v>
      </c>
      <c r="AC52" s="104">
        <v>-9.1169148407765395</v>
      </c>
      <c r="AD52" s="87"/>
      <c r="AE52" s="105">
        <v>-7.3867438234521403</v>
      </c>
      <c r="AG52" s="120">
        <v>100.833997501561</v>
      </c>
      <c r="AH52" s="121">
        <v>101.626438119879</v>
      </c>
      <c r="AI52" s="121">
        <v>104.482113977666</v>
      </c>
      <c r="AJ52" s="121">
        <v>104.314572032843</v>
      </c>
      <c r="AK52" s="121">
        <v>102.28958562091501</v>
      </c>
      <c r="AL52" s="122">
        <v>102.81683116178</v>
      </c>
      <c r="AM52" s="109"/>
      <c r="AN52" s="123">
        <v>110.44462834255999</v>
      </c>
      <c r="AO52" s="124">
        <v>112.188521400778</v>
      </c>
      <c r="AP52" s="125">
        <v>111.32917803447999</v>
      </c>
      <c r="AQ52" s="109"/>
      <c r="AR52" s="126">
        <v>105.529062274585</v>
      </c>
      <c r="AS52" s="92"/>
      <c r="AT52" s="99">
        <v>-7.2578402478664401</v>
      </c>
      <c r="AU52" s="100">
        <v>-4.3971801747769002</v>
      </c>
      <c r="AV52" s="100">
        <v>-3.9315424178568099</v>
      </c>
      <c r="AW52" s="100">
        <v>-4.9678626708806997</v>
      </c>
      <c r="AX52" s="100">
        <v>-3.2649230820541302</v>
      </c>
      <c r="AY52" s="101">
        <v>-4.6980460924547103</v>
      </c>
      <c r="AZ52" s="87"/>
      <c r="BA52" s="102">
        <v>-6.5403912429845796</v>
      </c>
      <c r="BB52" s="103">
        <v>-6.8139292856188503</v>
      </c>
      <c r="BC52" s="104">
        <v>-6.6649460563350296</v>
      </c>
      <c r="BD52" s="87"/>
      <c r="BE52" s="105">
        <v>-5.3506504328753799</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52"/>
  <sheetViews>
    <sheetView zoomScale="85" zoomScaleNormal="85" workbookViewId="0">
      <pane xSplit="2" ySplit="5" topLeftCell="AO32" activePane="bottomRight" state="frozen"/>
      <selection pane="topRight" activeCell="J55" sqref="J55"/>
      <selection pane="bottomLeft" activeCell="J55" sqref="J55"/>
      <selection pane="bottomRight" activeCell="BA55" sqref="BA55"/>
    </sheetView>
  </sheetViews>
  <sheetFormatPr defaultColWidth="9.1796875" defaultRowHeight="12.5" x14ac:dyDescent="0.25"/>
  <cols>
    <col min="1" max="1" width="20.54296875" customWidth="1"/>
    <col min="2" max="2" width="25.453125" customWidth="1"/>
    <col min="3" max="3" width="4.1796875" customWidth="1"/>
    <col min="4" max="4" width="5.7265625" customWidth="1"/>
    <col min="6" max="6" width="3.54296875" customWidth="1"/>
    <col min="13" max="13" width="5.453125" customWidth="1"/>
    <col min="17" max="17" width="5.453125" customWidth="1"/>
    <col min="19" max="19" width="4.54296875" customWidth="1"/>
    <col min="26" max="26" width="3.81640625" customWidth="1"/>
    <col min="30" max="30" width="3.81640625" customWidth="1"/>
    <col min="32" max="32" width="4.5429687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2"/>
      <c r="D2" s="218" t="s">
        <v>89</v>
      </c>
      <c r="E2" s="219"/>
      <c r="G2" s="220" t="s">
        <v>126</v>
      </c>
      <c r="H2" s="221"/>
      <c r="I2" s="221"/>
      <c r="J2" s="221"/>
      <c r="K2" s="221"/>
      <c r="L2" s="221"/>
      <c r="M2" s="221"/>
      <c r="N2" s="221"/>
      <c r="O2" s="221"/>
      <c r="P2" s="221"/>
      <c r="Q2" s="221"/>
      <c r="R2" s="221"/>
      <c r="T2" s="220" t="s">
        <v>127</v>
      </c>
      <c r="U2" s="221"/>
      <c r="V2" s="221"/>
      <c r="W2" s="221"/>
      <c r="X2" s="221"/>
      <c r="Y2" s="221"/>
      <c r="Z2" s="221"/>
      <c r="AA2" s="221"/>
      <c r="AB2" s="221"/>
      <c r="AC2" s="221"/>
      <c r="AD2" s="221"/>
      <c r="AE2" s="221"/>
      <c r="AF2" s="3"/>
      <c r="AG2" s="220" t="s">
        <v>128</v>
      </c>
      <c r="AH2" s="221"/>
      <c r="AI2" s="221"/>
      <c r="AJ2" s="221"/>
      <c r="AK2" s="221"/>
      <c r="AL2" s="221"/>
      <c r="AM2" s="221"/>
      <c r="AN2" s="221"/>
      <c r="AO2" s="221"/>
      <c r="AP2" s="221"/>
      <c r="AQ2" s="221"/>
      <c r="AR2" s="221"/>
      <c r="AT2" s="220" t="s">
        <v>129</v>
      </c>
      <c r="AU2" s="221"/>
      <c r="AV2" s="221"/>
      <c r="AW2" s="221"/>
      <c r="AX2" s="221"/>
      <c r="AY2" s="221"/>
      <c r="AZ2" s="221"/>
      <c r="BA2" s="221"/>
      <c r="BB2" s="221"/>
      <c r="BC2" s="221"/>
      <c r="BD2" s="221"/>
      <c r="BE2" s="221"/>
    </row>
    <row r="3" spans="1:57" ht="13" x14ac:dyDescent="0.25">
      <c r="A3" s="31"/>
      <c r="B3" s="31"/>
      <c r="C3" s="2"/>
      <c r="D3" s="222" t="s">
        <v>94</v>
      </c>
      <c r="E3" s="224" t="s">
        <v>95</v>
      </c>
      <c r="F3" s="4"/>
      <c r="G3" s="226" t="s">
        <v>65</v>
      </c>
      <c r="H3" s="228" t="s">
        <v>66</v>
      </c>
      <c r="I3" s="228" t="s">
        <v>96</v>
      </c>
      <c r="J3" s="228" t="s">
        <v>68</v>
      </c>
      <c r="K3" s="228" t="s">
        <v>97</v>
      </c>
      <c r="L3" s="230" t="s">
        <v>98</v>
      </c>
      <c r="M3" s="4"/>
      <c r="N3" s="226" t="s">
        <v>70</v>
      </c>
      <c r="O3" s="228" t="s">
        <v>71</v>
      </c>
      <c r="P3" s="230" t="s">
        <v>99</v>
      </c>
      <c r="Q3" s="2"/>
      <c r="R3" s="232" t="s">
        <v>100</v>
      </c>
      <c r="S3" s="2"/>
      <c r="T3" s="226" t="s">
        <v>65</v>
      </c>
      <c r="U3" s="228" t="s">
        <v>66</v>
      </c>
      <c r="V3" s="228" t="s">
        <v>96</v>
      </c>
      <c r="W3" s="228" t="s">
        <v>68</v>
      </c>
      <c r="X3" s="228" t="s">
        <v>97</v>
      </c>
      <c r="Y3" s="230" t="s">
        <v>98</v>
      </c>
      <c r="Z3" s="2"/>
      <c r="AA3" s="226" t="s">
        <v>70</v>
      </c>
      <c r="AB3" s="228" t="s">
        <v>71</v>
      </c>
      <c r="AC3" s="230" t="s">
        <v>99</v>
      </c>
      <c r="AD3" s="1"/>
      <c r="AE3" s="234" t="s">
        <v>100</v>
      </c>
      <c r="AF3" s="36"/>
      <c r="AG3" s="226" t="s">
        <v>65</v>
      </c>
      <c r="AH3" s="228" t="s">
        <v>66</v>
      </c>
      <c r="AI3" s="228" t="s">
        <v>96</v>
      </c>
      <c r="AJ3" s="228" t="s">
        <v>68</v>
      </c>
      <c r="AK3" s="228" t="s">
        <v>97</v>
      </c>
      <c r="AL3" s="230" t="s">
        <v>98</v>
      </c>
      <c r="AM3" s="4"/>
      <c r="AN3" s="226" t="s">
        <v>70</v>
      </c>
      <c r="AO3" s="228" t="s">
        <v>71</v>
      </c>
      <c r="AP3" s="230" t="s">
        <v>99</v>
      </c>
      <c r="AQ3" s="2"/>
      <c r="AR3" s="232" t="s">
        <v>100</v>
      </c>
      <c r="AS3" s="2"/>
      <c r="AT3" s="226" t="s">
        <v>65</v>
      </c>
      <c r="AU3" s="228" t="s">
        <v>66</v>
      </c>
      <c r="AV3" s="228" t="s">
        <v>96</v>
      </c>
      <c r="AW3" s="228" t="s">
        <v>68</v>
      </c>
      <c r="AX3" s="228" t="s">
        <v>97</v>
      </c>
      <c r="AY3" s="230" t="s">
        <v>98</v>
      </c>
      <c r="AZ3" s="2"/>
      <c r="BA3" s="226" t="s">
        <v>70</v>
      </c>
      <c r="BB3" s="228" t="s">
        <v>71</v>
      </c>
      <c r="BC3" s="230" t="s">
        <v>99</v>
      </c>
      <c r="BD3" s="1"/>
      <c r="BE3" s="234" t="s">
        <v>100</v>
      </c>
    </row>
    <row r="4" spans="1:57" ht="13" x14ac:dyDescent="0.25">
      <c r="A4" s="31"/>
      <c r="B4" s="31"/>
      <c r="C4" s="2"/>
      <c r="D4" s="223"/>
      <c r="E4" s="225"/>
      <c r="F4" s="4"/>
      <c r="G4" s="236"/>
      <c r="H4" s="237"/>
      <c r="I4" s="237"/>
      <c r="J4" s="237"/>
      <c r="K4" s="237"/>
      <c r="L4" s="238"/>
      <c r="M4" s="4"/>
      <c r="N4" s="236"/>
      <c r="O4" s="237"/>
      <c r="P4" s="238"/>
      <c r="Q4" s="2"/>
      <c r="R4" s="239"/>
      <c r="S4" s="2"/>
      <c r="T4" s="236"/>
      <c r="U4" s="237"/>
      <c r="V4" s="237"/>
      <c r="W4" s="237"/>
      <c r="X4" s="237"/>
      <c r="Y4" s="238"/>
      <c r="Z4" s="2"/>
      <c r="AA4" s="236"/>
      <c r="AB4" s="237"/>
      <c r="AC4" s="238"/>
      <c r="AD4" s="1"/>
      <c r="AE4" s="240"/>
      <c r="AF4" s="37"/>
      <c r="AG4" s="236"/>
      <c r="AH4" s="237"/>
      <c r="AI4" s="237"/>
      <c r="AJ4" s="237"/>
      <c r="AK4" s="237"/>
      <c r="AL4" s="238"/>
      <c r="AM4" s="4"/>
      <c r="AN4" s="236"/>
      <c r="AO4" s="237"/>
      <c r="AP4" s="238"/>
      <c r="AQ4" s="2"/>
      <c r="AR4" s="239"/>
      <c r="AS4" s="2"/>
      <c r="AT4" s="236"/>
      <c r="AU4" s="237"/>
      <c r="AV4" s="237"/>
      <c r="AW4" s="237"/>
      <c r="AX4" s="237"/>
      <c r="AY4" s="238"/>
      <c r="AZ4" s="2"/>
      <c r="BA4" s="236"/>
      <c r="BB4" s="237"/>
      <c r="BC4" s="238"/>
      <c r="BD4" s="1"/>
      <c r="BE4" s="240"/>
    </row>
    <row r="5" spans="1:57" ht="14" x14ac:dyDescent="0.3">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ht="13" x14ac:dyDescent="0.3">
      <c r="A6" s="18" t="s">
        <v>13</v>
      </c>
      <c r="B6" s="2" t="str">
        <f>TRIM(A6)</f>
        <v>United States</v>
      </c>
      <c r="C6" s="8"/>
      <c r="D6" s="22" t="s">
        <v>101</v>
      </c>
      <c r="E6" s="25" t="s">
        <v>102</v>
      </c>
      <c r="F6" s="2"/>
      <c r="G6" s="106">
        <v>99.354941846992403</v>
      </c>
      <c r="H6" s="107">
        <v>58.255455995828797</v>
      </c>
      <c r="I6" s="107">
        <v>78.113835653021795</v>
      </c>
      <c r="J6" s="107">
        <v>89.418360167927801</v>
      </c>
      <c r="K6" s="107">
        <v>91.764910211872802</v>
      </c>
      <c r="L6" s="108">
        <v>83.381558209175097</v>
      </c>
      <c r="M6" s="109"/>
      <c r="N6" s="110">
        <v>111.68110978741301</v>
      </c>
      <c r="O6" s="111">
        <v>118.569712618232</v>
      </c>
      <c r="P6" s="112">
        <v>115.125473520375</v>
      </c>
      <c r="Q6" s="109"/>
      <c r="R6" s="113">
        <v>92.451372795325298</v>
      </c>
      <c r="S6" s="92"/>
      <c r="T6" s="84">
        <v>-1.3711550979345399</v>
      </c>
      <c r="U6" s="85">
        <v>-0.67851724822305404</v>
      </c>
      <c r="V6" s="85">
        <v>-0.334676025137285</v>
      </c>
      <c r="W6" s="85">
        <v>1.2476293582186799</v>
      </c>
      <c r="X6" s="85">
        <v>-1.01205085031785</v>
      </c>
      <c r="Y6" s="86">
        <v>-0.44825464126776898</v>
      </c>
      <c r="Z6" s="87"/>
      <c r="AA6" s="88">
        <v>-3.44778059542472</v>
      </c>
      <c r="AB6" s="89">
        <v>-5.33305134877389</v>
      </c>
      <c r="AC6" s="90">
        <v>-4.4299464921938796</v>
      </c>
      <c r="AD6" s="87"/>
      <c r="AE6" s="91">
        <v>-1.9066215387596399</v>
      </c>
      <c r="AG6" s="106">
        <v>83.620675146207205</v>
      </c>
      <c r="AH6" s="107">
        <v>91.049024810054604</v>
      </c>
      <c r="AI6" s="107">
        <v>105.158751061974</v>
      </c>
      <c r="AJ6" s="107">
        <v>105.225382624236</v>
      </c>
      <c r="AK6" s="107">
        <v>98.551436376179097</v>
      </c>
      <c r="AL6" s="108">
        <v>96.721110237878804</v>
      </c>
      <c r="AM6" s="109"/>
      <c r="AN6" s="110">
        <v>121.214096762278</v>
      </c>
      <c r="AO6" s="111">
        <v>131.23644847415801</v>
      </c>
      <c r="AP6" s="112">
        <v>126.225306401569</v>
      </c>
      <c r="AQ6" s="109"/>
      <c r="AR6" s="113">
        <v>105.151169173752</v>
      </c>
      <c r="AS6" s="92"/>
      <c r="AT6" s="84">
        <v>-1.2777036725688</v>
      </c>
      <c r="AU6" s="85">
        <v>-0.162768051016867</v>
      </c>
      <c r="AV6" s="85">
        <v>0.43225763354655</v>
      </c>
      <c r="AW6" s="85">
        <v>5.51974202580321E-2</v>
      </c>
      <c r="AX6" s="85">
        <v>-0.51383163487452199</v>
      </c>
      <c r="AY6" s="86">
        <v>-0.253505865478026</v>
      </c>
      <c r="AZ6" s="87"/>
      <c r="BA6" s="88">
        <v>-0.77668195744530499</v>
      </c>
      <c r="BB6" s="89">
        <v>-1.6364188072903201</v>
      </c>
      <c r="BC6" s="90">
        <v>-1.2260520004187601</v>
      </c>
      <c r="BD6" s="87"/>
      <c r="BE6" s="91">
        <v>-0.59020859337650899</v>
      </c>
    </row>
    <row r="7" spans="1:57" x14ac:dyDescent="0.25">
      <c r="A7" s="19" t="s">
        <v>103</v>
      </c>
      <c r="B7" s="2" t="str">
        <f>TRIM(A7)</f>
        <v>Virginia</v>
      </c>
      <c r="C7" s="9"/>
      <c r="D7" s="23" t="s">
        <v>101</v>
      </c>
      <c r="E7" s="26" t="s">
        <v>102</v>
      </c>
      <c r="F7" s="2"/>
      <c r="G7" s="114">
        <v>84.303970498235302</v>
      </c>
      <c r="H7" s="109">
        <v>45.1625496732428</v>
      </c>
      <c r="I7" s="109">
        <v>68.417121075064799</v>
      </c>
      <c r="J7" s="109">
        <v>79.272126740497498</v>
      </c>
      <c r="K7" s="109">
        <v>78.654036429878104</v>
      </c>
      <c r="L7" s="115">
        <v>71.161960883383699</v>
      </c>
      <c r="M7" s="109"/>
      <c r="N7" s="116">
        <v>95.663666811207605</v>
      </c>
      <c r="O7" s="117">
        <v>102.537199642753</v>
      </c>
      <c r="P7" s="118">
        <v>99.100433226980698</v>
      </c>
      <c r="Q7" s="109"/>
      <c r="R7" s="119">
        <v>79.144381552982793</v>
      </c>
      <c r="S7" s="92"/>
      <c r="T7" s="93">
        <v>-3.0114534489042</v>
      </c>
      <c r="U7" s="87">
        <v>-5.3994527729520101</v>
      </c>
      <c r="V7" s="87">
        <v>-4.6903107713956</v>
      </c>
      <c r="W7" s="87">
        <v>-4.0672715845536596</v>
      </c>
      <c r="X7" s="87">
        <v>-3.6737775462055602</v>
      </c>
      <c r="Y7" s="94">
        <v>-4.0252447299115302</v>
      </c>
      <c r="Z7" s="87"/>
      <c r="AA7" s="95">
        <v>-4.203792635618</v>
      </c>
      <c r="AB7" s="96">
        <v>-4.4915150287758703</v>
      </c>
      <c r="AC7" s="97">
        <v>-4.3561034617864003</v>
      </c>
      <c r="AD7" s="87"/>
      <c r="AE7" s="98">
        <v>-4.1504239717245301</v>
      </c>
      <c r="AG7" s="114">
        <v>70.555305935272202</v>
      </c>
      <c r="AH7" s="109">
        <v>81.375021679779493</v>
      </c>
      <c r="AI7" s="109">
        <v>98.192347902815996</v>
      </c>
      <c r="AJ7" s="109">
        <v>102.3854688811</v>
      </c>
      <c r="AK7" s="109">
        <v>95.645489013686301</v>
      </c>
      <c r="AL7" s="115">
        <v>89.630244861767494</v>
      </c>
      <c r="AM7" s="109"/>
      <c r="AN7" s="116">
        <v>116.560734631233</v>
      </c>
      <c r="AO7" s="117">
        <v>120.73396890229201</v>
      </c>
      <c r="AP7" s="118">
        <v>118.647351766762</v>
      </c>
      <c r="AQ7" s="109"/>
      <c r="AR7" s="119">
        <v>97.920401858296103</v>
      </c>
      <c r="AS7" s="92"/>
      <c r="AT7" s="93">
        <v>-1.66158126697283</v>
      </c>
      <c r="AU7" s="87">
        <v>-1.8027548378328999</v>
      </c>
      <c r="AV7" s="87">
        <v>-0.62624722535466304</v>
      </c>
      <c r="AW7" s="87">
        <v>0.16372011327980401</v>
      </c>
      <c r="AX7" s="87">
        <v>0.78752460545112002</v>
      </c>
      <c r="AY7" s="94">
        <v>-0.531044231723654</v>
      </c>
      <c r="AZ7" s="87"/>
      <c r="BA7" s="95">
        <v>1.8603128068537</v>
      </c>
      <c r="BB7" s="96">
        <v>-0.74373535272427305</v>
      </c>
      <c r="BC7" s="97">
        <v>0.51782115378397797</v>
      </c>
      <c r="BD7" s="87"/>
      <c r="BE7" s="98">
        <v>-0.1722451271355</v>
      </c>
    </row>
    <row r="8" spans="1:57" x14ac:dyDescent="0.25">
      <c r="A8" s="20" t="s">
        <v>41</v>
      </c>
      <c r="B8" s="2" t="str">
        <f t="shared" ref="B8:B43" si="0">TRIM(A8)</f>
        <v>Norfolk/Virginia Beach, VA</v>
      </c>
      <c r="C8" s="2"/>
      <c r="D8" s="23" t="s">
        <v>101</v>
      </c>
      <c r="E8" s="26" t="s">
        <v>102</v>
      </c>
      <c r="F8" s="2"/>
      <c r="G8" s="114">
        <v>108.54504753767</v>
      </c>
      <c r="H8" s="109">
        <v>45.191727726470297</v>
      </c>
      <c r="I8" s="109">
        <v>55.114397029854899</v>
      </c>
      <c r="J8" s="109">
        <v>62.332640141727801</v>
      </c>
      <c r="K8" s="109">
        <v>68.785211704059904</v>
      </c>
      <c r="L8" s="115">
        <v>67.993804827956694</v>
      </c>
      <c r="M8" s="109"/>
      <c r="N8" s="116">
        <v>104.184560336667</v>
      </c>
      <c r="O8" s="117">
        <v>118.34086970503201</v>
      </c>
      <c r="P8" s="118">
        <v>111.262715020849</v>
      </c>
      <c r="Q8" s="109"/>
      <c r="R8" s="119">
        <v>80.356350597354705</v>
      </c>
      <c r="S8" s="92"/>
      <c r="T8" s="93">
        <v>-9.9514503731577406</v>
      </c>
      <c r="U8" s="87">
        <v>-7.9688245705302796</v>
      </c>
      <c r="V8" s="87">
        <v>-6.3483069582210696</v>
      </c>
      <c r="W8" s="87">
        <v>-6.5493367074746498</v>
      </c>
      <c r="X8" s="87">
        <v>-9.2422570708781695</v>
      </c>
      <c r="Y8" s="94">
        <v>-8.3608888041404601</v>
      </c>
      <c r="Z8" s="87"/>
      <c r="AA8" s="95">
        <v>-20.413940199337201</v>
      </c>
      <c r="AB8" s="96">
        <v>-21.990091263379998</v>
      </c>
      <c r="AC8" s="97">
        <v>-21.2599952337719</v>
      </c>
      <c r="AD8" s="87"/>
      <c r="AE8" s="98">
        <v>-13.938334371729701</v>
      </c>
      <c r="AG8" s="114">
        <v>70.696832317821503</v>
      </c>
      <c r="AH8" s="109">
        <v>63.365210830989497</v>
      </c>
      <c r="AI8" s="109">
        <v>69.642584423421098</v>
      </c>
      <c r="AJ8" s="109">
        <v>72.136819533628298</v>
      </c>
      <c r="AK8" s="109">
        <v>74.551198881398804</v>
      </c>
      <c r="AL8" s="115">
        <v>70.077827690810594</v>
      </c>
      <c r="AM8" s="109"/>
      <c r="AN8" s="116">
        <v>119.601904808897</v>
      </c>
      <c r="AO8" s="117">
        <v>135.60995459592201</v>
      </c>
      <c r="AP8" s="118">
        <v>127.605929702409</v>
      </c>
      <c r="AQ8" s="109"/>
      <c r="AR8" s="119">
        <v>86.510644711274907</v>
      </c>
      <c r="AS8" s="92"/>
      <c r="AT8" s="93">
        <v>-1.78291101982922</v>
      </c>
      <c r="AU8" s="87">
        <v>1.3915774694718801</v>
      </c>
      <c r="AV8" s="87">
        <v>-0.708605585488576</v>
      </c>
      <c r="AW8" s="87">
        <v>-1.17962391596551</v>
      </c>
      <c r="AX8" s="87">
        <v>0.68492595160321101</v>
      </c>
      <c r="AY8" s="94">
        <v>-0.36061909165684602</v>
      </c>
      <c r="AZ8" s="87"/>
      <c r="BA8" s="95">
        <v>-3.1903667703239802</v>
      </c>
      <c r="BB8" s="96">
        <v>-5.2133769069953999</v>
      </c>
      <c r="BC8" s="97">
        <v>-4.2759491742024496</v>
      </c>
      <c r="BD8" s="87"/>
      <c r="BE8" s="98">
        <v>-2.0532838025814701</v>
      </c>
    </row>
    <row r="9" spans="1:57" x14ac:dyDescent="0.25">
      <c r="A9" s="20" t="s">
        <v>104</v>
      </c>
      <c r="B9" s="2" t="s">
        <v>57</v>
      </c>
      <c r="C9" s="2"/>
      <c r="D9" s="23" t="s">
        <v>101</v>
      </c>
      <c r="E9" s="26" t="s">
        <v>102</v>
      </c>
      <c r="F9" s="2"/>
      <c r="G9" s="114">
        <v>87.377682462638305</v>
      </c>
      <c r="H9" s="109">
        <v>37.7070481932899</v>
      </c>
      <c r="I9" s="109">
        <v>59.629536689779897</v>
      </c>
      <c r="J9" s="109">
        <v>65.523706542056004</v>
      </c>
      <c r="K9" s="109">
        <v>61.237793884318798</v>
      </c>
      <c r="L9" s="115">
        <v>62.295153554416601</v>
      </c>
      <c r="M9" s="109"/>
      <c r="N9" s="116">
        <v>76.831153744777893</v>
      </c>
      <c r="O9" s="117">
        <v>82.451691188251004</v>
      </c>
      <c r="P9" s="118">
        <v>79.641422466514399</v>
      </c>
      <c r="Q9" s="109"/>
      <c r="R9" s="119">
        <v>67.251230386444504</v>
      </c>
      <c r="S9" s="92"/>
      <c r="T9" s="93">
        <v>-0.16810388288179301</v>
      </c>
      <c r="U9" s="87">
        <v>2.0055308057326502</v>
      </c>
      <c r="V9" s="87">
        <v>6.0697426143998099</v>
      </c>
      <c r="W9" s="87">
        <v>3.78786935754251</v>
      </c>
      <c r="X9" s="87">
        <v>-3.7154787119720698</v>
      </c>
      <c r="Y9" s="94">
        <v>1.3123702297266699</v>
      </c>
      <c r="Z9" s="87"/>
      <c r="AA9" s="95">
        <v>2.32931270181404</v>
      </c>
      <c r="AB9" s="96">
        <v>-0.39571303105272998</v>
      </c>
      <c r="AC9" s="97">
        <v>0.88976409280745705</v>
      </c>
      <c r="AD9" s="87"/>
      <c r="AE9" s="98">
        <v>1.1572853119866999</v>
      </c>
      <c r="AG9" s="114">
        <v>61.658699277531298</v>
      </c>
      <c r="AH9" s="109">
        <v>65.419245751324297</v>
      </c>
      <c r="AI9" s="109">
        <v>78.498772257633803</v>
      </c>
      <c r="AJ9" s="109">
        <v>78.514592028080401</v>
      </c>
      <c r="AK9" s="109">
        <v>71.995374015892097</v>
      </c>
      <c r="AL9" s="115">
        <v>71.217336666092393</v>
      </c>
      <c r="AM9" s="109"/>
      <c r="AN9" s="116">
        <v>96.872150255178894</v>
      </c>
      <c r="AO9" s="117">
        <v>105.419244434514</v>
      </c>
      <c r="AP9" s="118">
        <v>101.145697344846</v>
      </c>
      <c r="AQ9" s="109"/>
      <c r="AR9" s="119">
        <v>79.768296860022204</v>
      </c>
      <c r="AS9" s="92"/>
      <c r="AT9" s="93">
        <v>0.64911827738323702</v>
      </c>
      <c r="AU9" s="87">
        <v>5.3432120231645097</v>
      </c>
      <c r="AV9" s="87">
        <v>6.00551055330628</v>
      </c>
      <c r="AW9" s="87">
        <v>4.7959981625272103</v>
      </c>
      <c r="AX9" s="87">
        <v>4.6892426135012997</v>
      </c>
      <c r="AY9" s="94">
        <v>4.3919152693171597</v>
      </c>
      <c r="AZ9" s="87"/>
      <c r="BA9" s="95">
        <v>1.98424942225691</v>
      </c>
      <c r="BB9" s="96">
        <v>0.58744247186016496</v>
      </c>
      <c r="BC9" s="97">
        <v>1.24884686898923</v>
      </c>
      <c r="BD9" s="87"/>
      <c r="BE9" s="98">
        <v>3.2262780544784002</v>
      </c>
    </row>
    <row r="10" spans="1:57" x14ac:dyDescent="0.25">
      <c r="A10" s="20" t="s">
        <v>105</v>
      </c>
      <c r="B10" s="2" t="str">
        <f t="shared" si="0"/>
        <v>Virginia Area</v>
      </c>
      <c r="C10" s="2"/>
      <c r="D10" s="23" t="s">
        <v>101</v>
      </c>
      <c r="E10" s="26" t="s">
        <v>102</v>
      </c>
      <c r="F10" s="2"/>
      <c r="G10" s="114">
        <v>65.304237799427895</v>
      </c>
      <c r="H10" s="109">
        <v>36.5302390954594</v>
      </c>
      <c r="I10" s="109">
        <v>55.509286735788301</v>
      </c>
      <c r="J10" s="109">
        <v>63.192676975330698</v>
      </c>
      <c r="K10" s="109">
        <v>66.479100822309604</v>
      </c>
      <c r="L10" s="115">
        <v>57.403108285663201</v>
      </c>
      <c r="M10" s="109"/>
      <c r="N10" s="116">
        <v>90.129021496245898</v>
      </c>
      <c r="O10" s="117">
        <v>94.125309036467598</v>
      </c>
      <c r="P10" s="118">
        <v>92.127165266356798</v>
      </c>
      <c r="Q10" s="109"/>
      <c r="R10" s="119">
        <v>67.324267423004201</v>
      </c>
      <c r="S10" s="92"/>
      <c r="T10" s="93">
        <v>3.1424480929618399</v>
      </c>
      <c r="U10" s="87">
        <v>-7.7234039621063104</v>
      </c>
      <c r="V10" s="87">
        <v>-7.9027437497566702</v>
      </c>
      <c r="W10" s="87">
        <v>-7.1943181568288503</v>
      </c>
      <c r="X10" s="87">
        <v>-6.4052140786206504</v>
      </c>
      <c r="Y10" s="94">
        <v>-5.0544424777580303</v>
      </c>
      <c r="Z10" s="87"/>
      <c r="AA10" s="95">
        <v>-3.4076061466108798</v>
      </c>
      <c r="AB10" s="96">
        <v>3.2681786590264301</v>
      </c>
      <c r="AC10" s="97">
        <v>-0.10882633989526801</v>
      </c>
      <c r="AD10" s="87"/>
      <c r="AE10" s="98">
        <v>-3.1803915303268102</v>
      </c>
      <c r="AG10" s="114">
        <v>55.430547088859299</v>
      </c>
      <c r="AH10" s="109">
        <v>57.319248053094299</v>
      </c>
      <c r="AI10" s="109">
        <v>68.975658093205595</v>
      </c>
      <c r="AJ10" s="109">
        <v>85.729043865431606</v>
      </c>
      <c r="AK10" s="109">
        <v>95.688283446179895</v>
      </c>
      <c r="AL10" s="115">
        <v>72.628607638780196</v>
      </c>
      <c r="AM10" s="109"/>
      <c r="AN10" s="116">
        <v>129.88459324931199</v>
      </c>
      <c r="AO10" s="117">
        <v>121.035345131952</v>
      </c>
      <c r="AP10" s="118">
        <v>125.45996919063199</v>
      </c>
      <c r="AQ10" s="109"/>
      <c r="AR10" s="119">
        <v>87.723378740961806</v>
      </c>
      <c r="AS10" s="92"/>
      <c r="AT10" s="93">
        <v>5.2747545947561898</v>
      </c>
      <c r="AU10" s="87">
        <v>-2.1717523768402598E-3</v>
      </c>
      <c r="AV10" s="87">
        <v>0.48027468234371701</v>
      </c>
      <c r="AW10" s="87">
        <v>7.5151801844972699</v>
      </c>
      <c r="AX10" s="87">
        <v>4.4142789713623403</v>
      </c>
      <c r="AY10" s="94">
        <v>3.7553312642508301</v>
      </c>
      <c r="AZ10" s="87"/>
      <c r="BA10" s="95">
        <v>8.7246849707112606</v>
      </c>
      <c r="BB10" s="96">
        <v>6.6797115732345</v>
      </c>
      <c r="BC10" s="97">
        <v>7.72856809927268</v>
      </c>
      <c r="BD10" s="87"/>
      <c r="BE10" s="98">
        <v>5.3429591464533397</v>
      </c>
    </row>
    <row r="11" spans="1:57" x14ac:dyDescent="0.25">
      <c r="A11" s="33" t="s">
        <v>106</v>
      </c>
      <c r="B11" s="2" t="str">
        <f t="shared" si="0"/>
        <v>Washington, DC</v>
      </c>
      <c r="C11" s="2"/>
      <c r="D11" s="23" t="s">
        <v>101</v>
      </c>
      <c r="E11" s="26" t="s">
        <v>102</v>
      </c>
      <c r="F11" s="2"/>
      <c r="G11" s="114">
        <v>101.08118601310299</v>
      </c>
      <c r="H11" s="109">
        <v>67.268031078098105</v>
      </c>
      <c r="I11" s="109">
        <v>101.234408482533</v>
      </c>
      <c r="J11" s="109">
        <v>126.133593339406</v>
      </c>
      <c r="K11" s="109">
        <v>115.804755789916</v>
      </c>
      <c r="L11" s="115">
        <v>102.304394940611</v>
      </c>
      <c r="M11" s="109"/>
      <c r="N11" s="116">
        <v>113.20895781507301</v>
      </c>
      <c r="O11" s="117">
        <v>127.529665393644</v>
      </c>
      <c r="P11" s="118">
        <v>120.369311604358</v>
      </c>
      <c r="Q11" s="109"/>
      <c r="R11" s="119">
        <v>107.465799701682</v>
      </c>
      <c r="S11" s="92"/>
      <c r="T11" s="93">
        <v>-1.00971331786914</v>
      </c>
      <c r="U11" s="87">
        <v>-0.54840844549282697</v>
      </c>
      <c r="V11" s="87">
        <v>-6.7147263970276398</v>
      </c>
      <c r="W11" s="87">
        <v>-1.13251699269702</v>
      </c>
      <c r="X11" s="87">
        <v>-0.82500330432388702</v>
      </c>
      <c r="Y11" s="94">
        <v>-2.1233585563944701</v>
      </c>
      <c r="Z11" s="87"/>
      <c r="AA11" s="95">
        <v>5.7972802778543402</v>
      </c>
      <c r="AB11" s="96">
        <v>11.072826190774499</v>
      </c>
      <c r="AC11" s="97">
        <v>8.5219591267164798</v>
      </c>
      <c r="AD11" s="87"/>
      <c r="AE11" s="98">
        <v>1.0468198989848101</v>
      </c>
      <c r="AG11" s="114">
        <v>114.04178405626899</v>
      </c>
      <c r="AH11" s="109">
        <v>158.829225215479</v>
      </c>
      <c r="AI11" s="109">
        <v>192.24681543656399</v>
      </c>
      <c r="AJ11" s="109">
        <v>177.93967082442799</v>
      </c>
      <c r="AK11" s="109">
        <v>143.69062598542399</v>
      </c>
      <c r="AL11" s="115">
        <v>157.34962430363299</v>
      </c>
      <c r="AM11" s="109"/>
      <c r="AN11" s="116">
        <v>133.909176382222</v>
      </c>
      <c r="AO11" s="117">
        <v>145.396024819557</v>
      </c>
      <c r="AP11" s="118">
        <v>139.652600600889</v>
      </c>
      <c r="AQ11" s="109"/>
      <c r="AR11" s="119">
        <v>152.293331817135</v>
      </c>
      <c r="AS11" s="92"/>
      <c r="AT11" s="93">
        <v>-9.9649690065548704</v>
      </c>
      <c r="AU11" s="87">
        <v>-4.79982524235312</v>
      </c>
      <c r="AV11" s="87">
        <v>-1.5673668528775999</v>
      </c>
      <c r="AW11" s="87">
        <v>-5.7891571287611701</v>
      </c>
      <c r="AX11" s="87">
        <v>-2.2787173321563001</v>
      </c>
      <c r="AY11" s="94">
        <v>-4.6046624997355696</v>
      </c>
      <c r="AZ11" s="87"/>
      <c r="BA11" s="95">
        <v>-3.73608945752903</v>
      </c>
      <c r="BB11" s="96">
        <v>-4.6654015666794502</v>
      </c>
      <c r="BC11" s="97">
        <v>-4.2238276619111703</v>
      </c>
      <c r="BD11" s="87"/>
      <c r="BE11" s="98">
        <v>-4.5040734673342504</v>
      </c>
    </row>
    <row r="12" spans="1:57" x14ac:dyDescent="0.25">
      <c r="A12" s="20" t="s">
        <v>107</v>
      </c>
      <c r="B12" s="2" t="str">
        <f t="shared" si="0"/>
        <v>Arlington, VA</v>
      </c>
      <c r="C12" s="2"/>
      <c r="D12" s="23" t="s">
        <v>101</v>
      </c>
      <c r="E12" s="26" t="s">
        <v>102</v>
      </c>
      <c r="F12" s="2"/>
      <c r="G12" s="114">
        <v>101.296113929401</v>
      </c>
      <c r="H12" s="109">
        <v>67.743725428027901</v>
      </c>
      <c r="I12" s="109">
        <v>117.931264003381</v>
      </c>
      <c r="J12" s="109">
        <v>146.01222468822601</v>
      </c>
      <c r="K12" s="109">
        <v>136.07922320862301</v>
      </c>
      <c r="L12" s="115">
        <v>113.812510251532</v>
      </c>
      <c r="M12" s="109"/>
      <c r="N12" s="116">
        <v>115.699830902557</v>
      </c>
      <c r="O12" s="117">
        <v>107.966991122384</v>
      </c>
      <c r="P12" s="118">
        <v>111.83341101246999</v>
      </c>
      <c r="Q12" s="109"/>
      <c r="R12" s="119">
        <v>113.247053326086</v>
      </c>
      <c r="S12" s="92"/>
      <c r="T12" s="93">
        <v>-4.3093085244319296</v>
      </c>
      <c r="U12" s="87">
        <v>-9.9282338854626406</v>
      </c>
      <c r="V12" s="87">
        <v>-16.979802547611602</v>
      </c>
      <c r="W12" s="87">
        <v>-16.428307545101799</v>
      </c>
      <c r="X12" s="87">
        <v>-7.6278410776890198</v>
      </c>
      <c r="Y12" s="94">
        <v>-11.7939232060269</v>
      </c>
      <c r="Z12" s="87"/>
      <c r="AA12" s="95">
        <v>11.3252948258662</v>
      </c>
      <c r="AB12" s="96">
        <v>10.9692392691533</v>
      </c>
      <c r="AC12" s="97">
        <v>11.153137180106301</v>
      </c>
      <c r="AD12" s="87"/>
      <c r="AE12" s="98">
        <v>-6.3383050892804302</v>
      </c>
      <c r="AG12" s="114">
        <v>123.64937566053599</v>
      </c>
      <c r="AH12" s="109">
        <v>183.697823927288</v>
      </c>
      <c r="AI12" s="109">
        <v>225.46810029592001</v>
      </c>
      <c r="AJ12" s="109">
        <v>218.57475243077499</v>
      </c>
      <c r="AK12" s="109">
        <v>173.07327256393901</v>
      </c>
      <c r="AL12" s="115">
        <v>184.89266497569201</v>
      </c>
      <c r="AM12" s="109"/>
      <c r="AN12" s="116">
        <v>136.18843637708699</v>
      </c>
      <c r="AO12" s="117">
        <v>133.32773277319799</v>
      </c>
      <c r="AP12" s="118">
        <v>134.75808457514199</v>
      </c>
      <c r="AQ12" s="109"/>
      <c r="AR12" s="119">
        <v>170.56849914696301</v>
      </c>
      <c r="AS12" s="92"/>
      <c r="AT12" s="93">
        <v>-15.903089700549399</v>
      </c>
      <c r="AU12" s="87">
        <v>-10.2524502712551</v>
      </c>
      <c r="AV12" s="87">
        <v>-3.2455031778499599</v>
      </c>
      <c r="AW12" s="87">
        <v>-3.6716096881520901</v>
      </c>
      <c r="AX12" s="87">
        <v>-3.8338627093286601</v>
      </c>
      <c r="AY12" s="94">
        <v>-6.7728921192155997</v>
      </c>
      <c r="AZ12" s="87"/>
      <c r="BA12" s="95">
        <v>-5.4559802468485099</v>
      </c>
      <c r="BB12" s="96">
        <v>-8.2267996600761695</v>
      </c>
      <c r="BC12" s="97">
        <v>-6.8472889846207901</v>
      </c>
      <c r="BD12" s="87"/>
      <c r="BE12" s="98">
        <v>-6.7896960552648604</v>
      </c>
    </row>
    <row r="13" spans="1:57" x14ac:dyDescent="0.25">
      <c r="A13" s="20" t="s">
        <v>38</v>
      </c>
      <c r="B13" s="2" t="str">
        <f t="shared" si="0"/>
        <v>Suburban Virginia Area</v>
      </c>
      <c r="C13" s="2"/>
      <c r="D13" s="23" t="s">
        <v>101</v>
      </c>
      <c r="E13" s="26" t="s">
        <v>102</v>
      </c>
      <c r="F13" s="2"/>
      <c r="G13" s="114">
        <v>98.076216039279799</v>
      </c>
      <c r="H13" s="109">
        <v>50.534831423895199</v>
      </c>
      <c r="I13" s="109">
        <v>87.426636661211106</v>
      </c>
      <c r="J13" s="109">
        <v>107.545484451718</v>
      </c>
      <c r="K13" s="109">
        <v>105.77267594108</v>
      </c>
      <c r="L13" s="115">
        <v>89.871168903436896</v>
      </c>
      <c r="M13" s="109"/>
      <c r="N13" s="116">
        <v>124.632545008183</v>
      </c>
      <c r="O13" s="117">
        <v>135.89948772503999</v>
      </c>
      <c r="P13" s="118">
        <v>130.26601636661201</v>
      </c>
      <c r="Q13" s="109"/>
      <c r="R13" s="119">
        <v>101.412553892915</v>
      </c>
      <c r="S13" s="92"/>
      <c r="T13" s="93">
        <v>4.4177270129209498</v>
      </c>
      <c r="U13" s="87">
        <v>-6.8043047413547599</v>
      </c>
      <c r="V13" s="87">
        <v>0.65651309440600503</v>
      </c>
      <c r="W13" s="87">
        <v>8.4287805078655307</v>
      </c>
      <c r="X13" s="87">
        <v>6.8689467440079399</v>
      </c>
      <c r="Y13" s="94">
        <v>3.7372773138324198</v>
      </c>
      <c r="Z13" s="87"/>
      <c r="AA13" s="95">
        <v>13.808228076583701</v>
      </c>
      <c r="AB13" s="96">
        <v>5.1247748381115796</v>
      </c>
      <c r="AC13" s="97">
        <v>9.1071517585632602</v>
      </c>
      <c r="AD13" s="87"/>
      <c r="AE13" s="98">
        <v>5.6455189237694103</v>
      </c>
      <c r="AG13" s="114">
        <v>84.688925531914805</v>
      </c>
      <c r="AH13" s="109">
        <v>105.174198445171</v>
      </c>
      <c r="AI13" s="109">
        <v>129.16257078559701</v>
      </c>
      <c r="AJ13" s="109">
        <v>129.583599427168</v>
      </c>
      <c r="AK13" s="109">
        <v>116.241225859247</v>
      </c>
      <c r="AL13" s="115">
        <v>112.970104009819</v>
      </c>
      <c r="AM13" s="109"/>
      <c r="AN13" s="116">
        <v>131.144208674304</v>
      </c>
      <c r="AO13" s="117">
        <v>143.015634206219</v>
      </c>
      <c r="AP13" s="118">
        <v>137.07992144026099</v>
      </c>
      <c r="AQ13" s="109"/>
      <c r="AR13" s="119">
        <v>119.85862327565999</v>
      </c>
      <c r="AS13" s="92"/>
      <c r="AT13" s="93">
        <v>-0.22355503535260501</v>
      </c>
      <c r="AU13" s="87">
        <v>-2.26776187424989</v>
      </c>
      <c r="AV13" s="87">
        <v>-1.0196040505153701</v>
      </c>
      <c r="AW13" s="87">
        <v>0.92862880007334503</v>
      </c>
      <c r="AX13" s="87">
        <v>5.6217099686254102</v>
      </c>
      <c r="AY13" s="94">
        <v>0.60889024553617399</v>
      </c>
      <c r="AZ13" s="87"/>
      <c r="BA13" s="95">
        <v>7.4644586553020398</v>
      </c>
      <c r="BB13" s="96">
        <v>-3.57434815381073</v>
      </c>
      <c r="BC13" s="97">
        <v>1.4084910458464099</v>
      </c>
      <c r="BD13" s="87"/>
      <c r="BE13" s="98">
        <v>0.86878181578159697</v>
      </c>
    </row>
    <row r="14" spans="1:57" x14ac:dyDescent="0.25">
      <c r="A14" s="20" t="s">
        <v>108</v>
      </c>
      <c r="B14" s="2" t="str">
        <f t="shared" si="0"/>
        <v>Alexandria, VA</v>
      </c>
      <c r="C14" s="2"/>
      <c r="D14" s="23" t="s">
        <v>101</v>
      </c>
      <c r="E14" s="26" t="s">
        <v>102</v>
      </c>
      <c r="F14" s="2"/>
      <c r="G14" s="114">
        <v>83.665877906976704</v>
      </c>
      <c r="H14" s="109">
        <v>55.344140697674398</v>
      </c>
      <c r="I14" s="109">
        <v>86.8901011627906</v>
      </c>
      <c r="J14" s="109">
        <v>102.966739534883</v>
      </c>
      <c r="K14" s="109">
        <v>103.77177906976701</v>
      </c>
      <c r="L14" s="115">
        <v>86.5277276744186</v>
      </c>
      <c r="M14" s="109"/>
      <c r="N14" s="116">
        <v>97.276948837209304</v>
      </c>
      <c r="O14" s="117">
        <v>98.554246511627895</v>
      </c>
      <c r="P14" s="118">
        <v>97.915597674418606</v>
      </c>
      <c r="Q14" s="109"/>
      <c r="R14" s="119">
        <v>89.7814048172757</v>
      </c>
      <c r="S14" s="92"/>
      <c r="T14" s="93">
        <v>-1.8336911710322099</v>
      </c>
      <c r="U14" s="87">
        <v>-2.65332588612499</v>
      </c>
      <c r="V14" s="87">
        <v>-6.5471865253189998</v>
      </c>
      <c r="W14" s="87">
        <v>-2.0925733161532998</v>
      </c>
      <c r="X14" s="87">
        <v>1.54225805662414</v>
      </c>
      <c r="Y14" s="94">
        <v>-2.2113082355801001</v>
      </c>
      <c r="Z14" s="87"/>
      <c r="AA14" s="95">
        <v>3.1897441854313602</v>
      </c>
      <c r="AB14" s="96">
        <v>-3.9685467926981999</v>
      </c>
      <c r="AC14" s="97">
        <v>-0.57472031366613097</v>
      </c>
      <c r="AD14" s="87"/>
      <c r="AE14" s="98">
        <v>-1.72463176607129</v>
      </c>
      <c r="AG14" s="114">
        <v>96.484094476744104</v>
      </c>
      <c r="AH14" s="109">
        <v>132.819932267441</v>
      </c>
      <c r="AI14" s="109">
        <v>162.23746366278999</v>
      </c>
      <c r="AJ14" s="109">
        <v>149.44947383720901</v>
      </c>
      <c r="AK14" s="109">
        <v>122.09775784883701</v>
      </c>
      <c r="AL14" s="115">
        <v>132.61774441860399</v>
      </c>
      <c r="AM14" s="109"/>
      <c r="AN14" s="116">
        <v>110.607079069767</v>
      </c>
      <c r="AO14" s="117">
        <v>115.586689244186</v>
      </c>
      <c r="AP14" s="118">
        <v>113.096884156976</v>
      </c>
      <c r="AQ14" s="109"/>
      <c r="AR14" s="119">
        <v>127.040355772425</v>
      </c>
      <c r="AS14" s="92"/>
      <c r="AT14" s="93">
        <v>-2.8064777783861299</v>
      </c>
      <c r="AU14" s="87">
        <v>-2.0173592993410501</v>
      </c>
      <c r="AV14" s="87">
        <v>-2.2779804063021198</v>
      </c>
      <c r="AW14" s="87">
        <v>-6.9976891484060104</v>
      </c>
      <c r="AX14" s="87">
        <v>-8.1425048307947492</v>
      </c>
      <c r="AY14" s="94">
        <v>-4.51725340231273</v>
      </c>
      <c r="AZ14" s="87"/>
      <c r="BA14" s="95">
        <v>-5.4292467683449299</v>
      </c>
      <c r="BB14" s="96">
        <v>-9.5378961145985599</v>
      </c>
      <c r="BC14" s="97">
        <v>-7.5825008764117401</v>
      </c>
      <c r="BD14" s="87"/>
      <c r="BE14" s="98">
        <v>-5.31129373618759</v>
      </c>
    </row>
    <row r="15" spans="1:57" x14ac:dyDescent="0.25">
      <c r="A15" s="20" t="s">
        <v>37</v>
      </c>
      <c r="B15" s="2" t="str">
        <f t="shared" si="0"/>
        <v>Fairfax/Tysons Corner, VA</v>
      </c>
      <c r="C15" s="2"/>
      <c r="D15" s="23" t="s">
        <v>101</v>
      </c>
      <c r="E15" s="26" t="s">
        <v>102</v>
      </c>
      <c r="F15" s="2"/>
      <c r="G15" s="114">
        <v>85.245371996303106</v>
      </c>
      <c r="H15" s="109">
        <v>64.464168207024002</v>
      </c>
      <c r="I15" s="109">
        <v>116.252160351201</v>
      </c>
      <c r="J15" s="109">
        <v>133.15064232902</v>
      </c>
      <c r="K15" s="109">
        <v>104.197436460258</v>
      </c>
      <c r="L15" s="115">
        <v>100.661955868761</v>
      </c>
      <c r="M15" s="109"/>
      <c r="N15" s="116">
        <v>91.286196857670902</v>
      </c>
      <c r="O15" s="117">
        <v>107.85427102587801</v>
      </c>
      <c r="P15" s="118">
        <v>99.570233941774404</v>
      </c>
      <c r="Q15" s="109"/>
      <c r="R15" s="119">
        <v>100.35003531819299</v>
      </c>
      <c r="S15" s="92"/>
      <c r="T15" s="93">
        <v>1.6327208716721</v>
      </c>
      <c r="U15" s="87">
        <v>2.7082742794888399</v>
      </c>
      <c r="V15" s="87">
        <v>6.7940661059930596</v>
      </c>
      <c r="W15" s="87">
        <v>2.77038572970514</v>
      </c>
      <c r="X15" s="87">
        <v>5.6670574207239097</v>
      </c>
      <c r="Y15" s="94">
        <v>4.0611923065036297</v>
      </c>
      <c r="Z15" s="87"/>
      <c r="AA15" s="95">
        <v>5.3417860995056499</v>
      </c>
      <c r="AB15" s="96">
        <v>9.5837009562063908</v>
      </c>
      <c r="AC15" s="97">
        <v>7.5979543279680097</v>
      </c>
      <c r="AD15" s="87"/>
      <c r="AE15" s="98">
        <v>5.0399533152660201</v>
      </c>
      <c r="AG15" s="114">
        <v>91.296817814232895</v>
      </c>
      <c r="AH15" s="109">
        <v>136.16954251386301</v>
      </c>
      <c r="AI15" s="109">
        <v>178.618202402957</v>
      </c>
      <c r="AJ15" s="109">
        <v>173.628475623844</v>
      </c>
      <c r="AK15" s="109">
        <v>124.920956850739</v>
      </c>
      <c r="AL15" s="115">
        <v>140.926799041127</v>
      </c>
      <c r="AM15" s="109"/>
      <c r="AN15" s="116">
        <v>108.123831157578</v>
      </c>
      <c r="AO15" s="117">
        <v>116.310083179297</v>
      </c>
      <c r="AP15" s="118">
        <v>112.216957168438</v>
      </c>
      <c r="AQ15" s="109"/>
      <c r="AR15" s="119">
        <v>132.72398707750099</v>
      </c>
      <c r="AS15" s="92"/>
      <c r="AT15" s="93">
        <v>-1.0855281746411001</v>
      </c>
      <c r="AU15" s="87">
        <v>-0.20638274677423199</v>
      </c>
      <c r="AV15" s="87">
        <v>1.3223746260141001</v>
      </c>
      <c r="AW15" s="87">
        <v>-0.50860039572184201</v>
      </c>
      <c r="AX15" s="87">
        <v>-1.62633506128612</v>
      </c>
      <c r="AY15" s="94">
        <v>-0.26964899110784402</v>
      </c>
      <c r="AZ15" s="87"/>
      <c r="BA15" s="95">
        <v>-4.2753014776098102</v>
      </c>
      <c r="BB15" s="96">
        <v>-3.50071474610017</v>
      </c>
      <c r="BC15" s="97">
        <v>-3.8753957787395001</v>
      </c>
      <c r="BD15" s="87"/>
      <c r="BE15" s="98">
        <v>-1.1652961250232701</v>
      </c>
    </row>
    <row r="16" spans="1:57" x14ac:dyDescent="0.25">
      <c r="A16" s="20" t="s">
        <v>39</v>
      </c>
      <c r="B16" s="2" t="str">
        <f t="shared" si="0"/>
        <v>I-95 Fredericksburg, VA</v>
      </c>
      <c r="C16" s="2"/>
      <c r="D16" s="23" t="s">
        <v>101</v>
      </c>
      <c r="E16" s="26" t="s">
        <v>102</v>
      </c>
      <c r="F16" s="2"/>
      <c r="G16" s="114">
        <v>55.444960751796501</v>
      </c>
      <c r="H16" s="109">
        <v>39.694183526810299</v>
      </c>
      <c r="I16" s="109">
        <v>53.2813864013266</v>
      </c>
      <c r="J16" s="109">
        <v>64.610076285240396</v>
      </c>
      <c r="K16" s="109">
        <v>76.164044223327807</v>
      </c>
      <c r="L16" s="115">
        <v>57.838930237700303</v>
      </c>
      <c r="M16" s="109"/>
      <c r="N16" s="116">
        <v>99.713178551685999</v>
      </c>
      <c r="O16" s="117">
        <v>106.564564953012</v>
      </c>
      <c r="P16" s="118">
        <v>103.138871752349</v>
      </c>
      <c r="Q16" s="109"/>
      <c r="R16" s="119">
        <v>70.781770670457206</v>
      </c>
      <c r="S16" s="92"/>
      <c r="T16" s="93">
        <v>1.6592939580361199</v>
      </c>
      <c r="U16" s="87">
        <v>4.2400887081847403</v>
      </c>
      <c r="V16" s="87">
        <v>-4.3780469659852699</v>
      </c>
      <c r="W16" s="87">
        <v>-1.53989801946174</v>
      </c>
      <c r="X16" s="87">
        <v>3.5150275957108699</v>
      </c>
      <c r="Y16" s="94">
        <v>0.57588389466363399</v>
      </c>
      <c r="Z16" s="87"/>
      <c r="AA16" s="95">
        <v>12.6424405830853</v>
      </c>
      <c r="AB16" s="96">
        <v>13.5007975669847</v>
      </c>
      <c r="AC16" s="97">
        <v>13.0710174423113</v>
      </c>
      <c r="AD16" s="87"/>
      <c r="AE16" s="98">
        <v>5.3831518975288102</v>
      </c>
      <c r="AG16" s="114">
        <v>55.717756771696997</v>
      </c>
      <c r="AH16" s="109">
        <v>60.996820619126503</v>
      </c>
      <c r="AI16" s="109">
        <v>72.262889718076195</v>
      </c>
      <c r="AJ16" s="109">
        <v>77.323395522387997</v>
      </c>
      <c r="AK16" s="109">
        <v>76.578464068546097</v>
      </c>
      <c r="AL16" s="115">
        <v>68.575865339966796</v>
      </c>
      <c r="AM16" s="109"/>
      <c r="AN16" s="116">
        <v>97.267176340519597</v>
      </c>
      <c r="AO16" s="117">
        <v>105.582641791044</v>
      </c>
      <c r="AP16" s="118">
        <v>101.424909065782</v>
      </c>
      <c r="AQ16" s="109"/>
      <c r="AR16" s="119">
        <v>77.961306404485498</v>
      </c>
      <c r="AS16" s="92"/>
      <c r="AT16" s="93">
        <v>1.5979270798729599</v>
      </c>
      <c r="AU16" s="87">
        <v>-1.3492134505765001</v>
      </c>
      <c r="AV16" s="87">
        <v>-4.4158034054142199</v>
      </c>
      <c r="AW16" s="87">
        <v>-4.8535873369986904</v>
      </c>
      <c r="AX16" s="87">
        <v>-2.7280505396761501</v>
      </c>
      <c r="AY16" s="94">
        <v>-2.6651331867041002</v>
      </c>
      <c r="AZ16" s="87"/>
      <c r="BA16" s="95">
        <v>3.2023028335496102</v>
      </c>
      <c r="BB16" s="96">
        <v>5.5141791491701397</v>
      </c>
      <c r="BC16" s="97">
        <v>4.3897230780497196</v>
      </c>
      <c r="BD16" s="87"/>
      <c r="BE16" s="98">
        <v>-0.163983353602287</v>
      </c>
    </row>
    <row r="17" spans="1:70" x14ac:dyDescent="0.25">
      <c r="A17" s="20" t="s">
        <v>109</v>
      </c>
      <c r="B17" s="2" t="str">
        <f t="shared" si="0"/>
        <v>Dulles Airport Area, VA</v>
      </c>
      <c r="C17" s="2"/>
      <c r="D17" s="23" t="s">
        <v>101</v>
      </c>
      <c r="E17" s="26" t="s">
        <v>102</v>
      </c>
      <c r="F17" s="2"/>
      <c r="G17" s="114">
        <v>74.581098880769503</v>
      </c>
      <c r="H17" s="109">
        <v>55.377816113218003</v>
      </c>
      <c r="I17" s="109">
        <v>97.733622236610799</v>
      </c>
      <c r="J17" s="109">
        <v>117.12015169734499</v>
      </c>
      <c r="K17" s="109">
        <v>100.985854222551</v>
      </c>
      <c r="L17" s="115">
        <v>89.159708630098905</v>
      </c>
      <c r="M17" s="109"/>
      <c r="N17" s="116">
        <v>97.534254000554895</v>
      </c>
      <c r="O17" s="117">
        <v>97.108392378133303</v>
      </c>
      <c r="P17" s="118">
        <v>97.321323189344099</v>
      </c>
      <c r="Q17" s="109"/>
      <c r="R17" s="119">
        <v>91.491598504169005</v>
      </c>
      <c r="S17" s="92"/>
      <c r="T17" s="93">
        <v>-2.3984520778440102</v>
      </c>
      <c r="U17" s="87">
        <v>-9.4325640310374297</v>
      </c>
      <c r="V17" s="87">
        <v>2.20893275444991</v>
      </c>
      <c r="W17" s="87">
        <v>5.7120224925537499</v>
      </c>
      <c r="X17" s="87">
        <v>4.9762906132092803</v>
      </c>
      <c r="Y17" s="94">
        <v>1.27847104870713</v>
      </c>
      <c r="Z17" s="87"/>
      <c r="AA17" s="95">
        <v>15.6650709594416</v>
      </c>
      <c r="AB17" s="96">
        <v>11.6293358872865</v>
      </c>
      <c r="AC17" s="97">
        <v>13.615788797228401</v>
      </c>
      <c r="AD17" s="87"/>
      <c r="AE17" s="98">
        <v>4.7349378233756703</v>
      </c>
      <c r="AG17" s="114">
        <v>75.497137406345303</v>
      </c>
      <c r="AH17" s="109">
        <v>114.848843076496</v>
      </c>
      <c r="AI17" s="109">
        <v>149.855132503931</v>
      </c>
      <c r="AJ17" s="109">
        <v>149.354940338544</v>
      </c>
      <c r="AK17" s="109">
        <v>119.331972065488</v>
      </c>
      <c r="AL17" s="115">
        <v>121.777605078161</v>
      </c>
      <c r="AM17" s="109"/>
      <c r="AN17" s="116">
        <v>99.344046341688994</v>
      </c>
      <c r="AO17" s="117">
        <v>99.903270742762004</v>
      </c>
      <c r="AP17" s="118">
        <v>99.623658542225499</v>
      </c>
      <c r="AQ17" s="109"/>
      <c r="AR17" s="119">
        <v>115.447906067893</v>
      </c>
      <c r="AS17" s="92"/>
      <c r="AT17" s="93">
        <v>-1.5881669308738999</v>
      </c>
      <c r="AU17" s="87">
        <v>-3.0698965613633402</v>
      </c>
      <c r="AV17" s="87">
        <v>0.145049069918226</v>
      </c>
      <c r="AW17" s="87">
        <v>-0.33256337623430599</v>
      </c>
      <c r="AX17" s="87">
        <v>2.75649170061372</v>
      </c>
      <c r="AY17" s="94">
        <v>-0.316940293191809</v>
      </c>
      <c r="AZ17" s="87"/>
      <c r="BA17" s="95">
        <v>7.3114326195302999</v>
      </c>
      <c r="BB17" s="96">
        <v>2.8559195847555898</v>
      </c>
      <c r="BC17" s="97">
        <v>5.0301986049829797</v>
      </c>
      <c r="BD17" s="87"/>
      <c r="BE17" s="98">
        <v>0.95019451404541999</v>
      </c>
    </row>
    <row r="18" spans="1:70" x14ac:dyDescent="0.25">
      <c r="A18" s="20" t="s">
        <v>46</v>
      </c>
      <c r="B18" s="2" t="str">
        <f t="shared" si="0"/>
        <v>Williamsburg, VA</v>
      </c>
      <c r="C18" s="2"/>
      <c r="D18" s="23" t="s">
        <v>101</v>
      </c>
      <c r="E18" s="26" t="s">
        <v>102</v>
      </c>
      <c r="F18" s="2"/>
      <c r="G18" s="114">
        <v>86.3161879386534</v>
      </c>
      <c r="H18" s="109">
        <v>31.215417208214099</v>
      </c>
      <c r="I18" s="109">
        <v>41.404072004158998</v>
      </c>
      <c r="J18" s="109">
        <v>53.608698986222997</v>
      </c>
      <c r="K18" s="109">
        <v>64.8068559916818</v>
      </c>
      <c r="L18" s="115">
        <v>55.4702464257863</v>
      </c>
      <c r="M18" s="109"/>
      <c r="N18" s="116">
        <v>89.5619144788146</v>
      </c>
      <c r="O18" s="117">
        <v>102.848407850272</v>
      </c>
      <c r="P18" s="118">
        <v>96.205161164543796</v>
      </c>
      <c r="Q18" s="109"/>
      <c r="R18" s="119">
        <v>67.108793494002697</v>
      </c>
      <c r="S18" s="92"/>
      <c r="T18" s="93">
        <v>-16.681559388977799</v>
      </c>
      <c r="U18" s="87">
        <v>-24.031610508371099</v>
      </c>
      <c r="V18" s="87">
        <v>-12.7489671618691</v>
      </c>
      <c r="W18" s="87">
        <v>0.346986551981247</v>
      </c>
      <c r="X18" s="87">
        <v>6.3978283827254403</v>
      </c>
      <c r="Y18" s="94">
        <v>-9.5028730401983292</v>
      </c>
      <c r="Z18" s="87"/>
      <c r="AA18" s="95">
        <v>-18.557942834255499</v>
      </c>
      <c r="AB18" s="96">
        <v>-21.320797001152901</v>
      </c>
      <c r="AC18" s="97">
        <v>-20.058455787945</v>
      </c>
      <c r="AD18" s="87"/>
      <c r="AE18" s="98">
        <v>-14.1461070332234</v>
      </c>
      <c r="AG18" s="114">
        <v>58.160257615035597</v>
      </c>
      <c r="AH18" s="109">
        <v>52.875662670123099</v>
      </c>
      <c r="AI18" s="109">
        <v>55.7978065456902</v>
      </c>
      <c r="AJ18" s="109">
        <v>62.319463867948997</v>
      </c>
      <c r="AK18" s="109">
        <v>73.782783012737099</v>
      </c>
      <c r="AL18" s="115">
        <v>60.5790592479173</v>
      </c>
      <c r="AM18" s="109"/>
      <c r="AN18" s="116">
        <v>109.8063331817</v>
      </c>
      <c r="AO18" s="117">
        <v>119.45573336365899</v>
      </c>
      <c r="AP18" s="118">
        <v>114.63103327268</v>
      </c>
      <c r="AQ18" s="109"/>
      <c r="AR18" s="119">
        <v>76.004436675877599</v>
      </c>
      <c r="AS18" s="92"/>
      <c r="AT18" s="93">
        <v>-5.2326839971901</v>
      </c>
      <c r="AU18" s="87">
        <v>9.1949333471605108</v>
      </c>
      <c r="AV18" s="87">
        <v>5.2184456705163997</v>
      </c>
      <c r="AW18" s="87">
        <v>8.9791134110931594</v>
      </c>
      <c r="AX18" s="87">
        <v>4.87723043095877</v>
      </c>
      <c r="AY18" s="94">
        <v>4.3165750239508096</v>
      </c>
      <c r="AZ18" s="87"/>
      <c r="BA18" s="95">
        <v>-10.4817504296716</v>
      </c>
      <c r="BB18" s="96">
        <v>-13.6552964585917</v>
      </c>
      <c r="BC18" s="97">
        <v>-12.1638708523496</v>
      </c>
      <c r="BD18" s="87"/>
      <c r="BE18" s="98">
        <v>-3.5079145749315801</v>
      </c>
    </row>
    <row r="19" spans="1:70" x14ac:dyDescent="0.25">
      <c r="A19" s="20" t="s">
        <v>110</v>
      </c>
      <c r="B19" s="2" t="str">
        <f t="shared" si="0"/>
        <v>Virginia Beach, VA</v>
      </c>
      <c r="C19" s="2"/>
      <c r="D19" s="23" t="s">
        <v>101</v>
      </c>
      <c r="E19" s="26" t="s">
        <v>102</v>
      </c>
      <c r="F19" s="2"/>
      <c r="G19" s="114">
        <v>178.764798529064</v>
      </c>
      <c r="H19" s="109">
        <v>55.511211075277203</v>
      </c>
      <c r="I19" s="109">
        <v>64.406942672854498</v>
      </c>
      <c r="J19" s="109">
        <v>71.739773633288706</v>
      </c>
      <c r="K19" s="109">
        <v>82.967179690080997</v>
      </c>
      <c r="L19" s="115">
        <v>90.677981120113202</v>
      </c>
      <c r="M19" s="109"/>
      <c r="N19" s="116">
        <v>141.02562737355399</v>
      </c>
      <c r="O19" s="117">
        <v>169.56248143632499</v>
      </c>
      <c r="P19" s="118">
        <v>155.294054404939</v>
      </c>
      <c r="Q19" s="109"/>
      <c r="R19" s="119">
        <v>109.139716344349</v>
      </c>
      <c r="S19" s="92"/>
      <c r="T19" s="93">
        <v>-9.6881165715647608</v>
      </c>
      <c r="U19" s="87">
        <v>-14.835790140894099</v>
      </c>
      <c r="V19" s="87">
        <v>-8.1403645071883908</v>
      </c>
      <c r="W19" s="87">
        <v>-10.8647919457638</v>
      </c>
      <c r="X19" s="87">
        <v>-11.6619784011473</v>
      </c>
      <c r="Y19" s="94">
        <v>-10.6870525980456</v>
      </c>
      <c r="Z19" s="87"/>
      <c r="AA19" s="95">
        <v>-16.990422178446199</v>
      </c>
      <c r="AB19" s="96">
        <v>-21.246975946583301</v>
      </c>
      <c r="AC19" s="97">
        <v>-19.3696411611134</v>
      </c>
      <c r="AD19" s="87"/>
      <c r="AE19" s="98">
        <v>-14.4329935840207</v>
      </c>
      <c r="AG19" s="114">
        <v>98.045369126091401</v>
      </c>
      <c r="AH19" s="109">
        <v>76.3947326004876</v>
      </c>
      <c r="AI19" s="109">
        <v>83.494168467316896</v>
      </c>
      <c r="AJ19" s="109">
        <v>84.455347036497997</v>
      </c>
      <c r="AK19" s="109">
        <v>88.605983658459806</v>
      </c>
      <c r="AL19" s="115">
        <v>86.199120177770695</v>
      </c>
      <c r="AM19" s="109"/>
      <c r="AN19" s="116">
        <v>159.571084800991</v>
      </c>
      <c r="AO19" s="117">
        <v>191.422276895697</v>
      </c>
      <c r="AP19" s="118">
        <v>175.496680848344</v>
      </c>
      <c r="AQ19" s="109"/>
      <c r="AR19" s="119">
        <v>111.712708940791</v>
      </c>
      <c r="AS19" s="92"/>
      <c r="AT19" s="93">
        <v>1.37174771974147</v>
      </c>
      <c r="AU19" s="87">
        <v>5.6603451643728899</v>
      </c>
      <c r="AV19" s="87">
        <v>4.5545203217693002</v>
      </c>
      <c r="AW19" s="87">
        <v>-1.4689540805693</v>
      </c>
      <c r="AX19" s="87">
        <v>2.8497560428558701</v>
      </c>
      <c r="AY19" s="94">
        <v>2.4367306506784199</v>
      </c>
      <c r="AZ19" s="87"/>
      <c r="BA19" s="95">
        <v>0.82340135259111702</v>
      </c>
      <c r="BB19" s="96">
        <v>-8.1194321710315598E-2</v>
      </c>
      <c r="BC19" s="97">
        <v>0.32803880286058701</v>
      </c>
      <c r="BD19" s="87"/>
      <c r="BE19" s="98">
        <v>1.47938907535204</v>
      </c>
    </row>
    <row r="20" spans="1:70" x14ac:dyDescent="0.25">
      <c r="A20" s="33" t="s">
        <v>111</v>
      </c>
      <c r="B20" s="2" t="str">
        <f t="shared" si="0"/>
        <v>Norfolk/Portsmouth, VA</v>
      </c>
      <c r="C20" s="2"/>
      <c r="D20" s="23" t="s">
        <v>101</v>
      </c>
      <c r="E20" s="26" t="s">
        <v>102</v>
      </c>
      <c r="F20" s="2"/>
      <c r="G20" s="114">
        <v>83.830798666198604</v>
      </c>
      <c r="H20" s="109">
        <v>47.4535439276939</v>
      </c>
      <c r="I20" s="109">
        <v>59.963744489294399</v>
      </c>
      <c r="J20" s="109">
        <v>68.347808160758106</v>
      </c>
      <c r="K20" s="109">
        <v>70.457169498069405</v>
      </c>
      <c r="L20" s="115">
        <v>66.010612948402894</v>
      </c>
      <c r="M20" s="109"/>
      <c r="N20" s="116">
        <v>106.145094331344</v>
      </c>
      <c r="O20" s="117">
        <v>109.42598011583</v>
      </c>
      <c r="P20" s="118">
        <v>107.785537223587</v>
      </c>
      <c r="Q20" s="109"/>
      <c r="R20" s="119">
        <v>77.946305598455496</v>
      </c>
      <c r="S20" s="92"/>
      <c r="T20" s="93">
        <v>-5.1062565589831896</v>
      </c>
      <c r="U20" s="87">
        <v>7.2887259233630397</v>
      </c>
      <c r="V20" s="87">
        <v>-0.93948485833934803</v>
      </c>
      <c r="W20" s="87">
        <v>-6.2027433869616102</v>
      </c>
      <c r="X20" s="87">
        <v>-13.9202404099016</v>
      </c>
      <c r="Y20" s="94">
        <v>-5.1087868439548698</v>
      </c>
      <c r="Z20" s="87"/>
      <c r="AA20" s="95">
        <v>-4.7131863273075298</v>
      </c>
      <c r="AB20" s="96">
        <v>-11.880794940922801</v>
      </c>
      <c r="AC20" s="97">
        <v>-8.4914757505127696</v>
      </c>
      <c r="AD20" s="87"/>
      <c r="AE20" s="98">
        <v>-6.4747106634239202</v>
      </c>
      <c r="AG20" s="114">
        <v>67.111654168129107</v>
      </c>
      <c r="AH20" s="109">
        <v>67.103359143559103</v>
      </c>
      <c r="AI20" s="109">
        <v>77.786577886977796</v>
      </c>
      <c r="AJ20" s="109">
        <v>81.148802114777098</v>
      </c>
      <c r="AK20" s="109">
        <v>76.243437745700206</v>
      </c>
      <c r="AL20" s="115">
        <v>73.878766211828705</v>
      </c>
      <c r="AM20" s="109"/>
      <c r="AN20" s="116">
        <v>114.800205901193</v>
      </c>
      <c r="AO20" s="117">
        <v>121.524738316075</v>
      </c>
      <c r="AP20" s="118">
        <v>118.16247210863401</v>
      </c>
      <c r="AQ20" s="109"/>
      <c r="AR20" s="119">
        <v>86.531253610916096</v>
      </c>
      <c r="AS20" s="92"/>
      <c r="AT20" s="93">
        <v>-2.7923478514562698</v>
      </c>
      <c r="AU20" s="87">
        <v>-3.6016553379843899</v>
      </c>
      <c r="AV20" s="87">
        <v>-6.1712812077274899</v>
      </c>
      <c r="AW20" s="87">
        <v>-2.2532559748524399</v>
      </c>
      <c r="AX20" s="87">
        <v>1.2796675942413001</v>
      </c>
      <c r="AY20" s="94">
        <v>-2.7532860115868099</v>
      </c>
      <c r="AZ20" s="87"/>
      <c r="BA20" s="95">
        <v>7.7362839305806803</v>
      </c>
      <c r="BB20" s="96">
        <v>-1.58447672451382</v>
      </c>
      <c r="BC20" s="97">
        <v>2.7330252468858802</v>
      </c>
      <c r="BD20" s="87"/>
      <c r="BE20" s="98">
        <v>-0.68396305527988199</v>
      </c>
    </row>
    <row r="21" spans="1:70" x14ac:dyDescent="0.25">
      <c r="A21" s="34" t="s">
        <v>43</v>
      </c>
      <c r="B21" s="2" t="str">
        <f t="shared" si="0"/>
        <v>Newport News/Hampton, VA</v>
      </c>
      <c r="C21" s="2"/>
      <c r="D21" s="23" t="s">
        <v>101</v>
      </c>
      <c r="E21" s="26" t="s">
        <v>102</v>
      </c>
      <c r="F21" s="2"/>
      <c r="G21" s="114">
        <v>58.409764617797997</v>
      </c>
      <c r="H21" s="109">
        <v>38.156664988590897</v>
      </c>
      <c r="I21" s="109">
        <v>43.530936865373597</v>
      </c>
      <c r="J21" s="109">
        <v>46.599124543639398</v>
      </c>
      <c r="K21" s="109">
        <v>49.567915416428903</v>
      </c>
      <c r="L21" s="115">
        <v>47.252881286366197</v>
      </c>
      <c r="M21" s="109"/>
      <c r="N21" s="116">
        <v>64.903381859669096</v>
      </c>
      <c r="O21" s="117">
        <v>72.888374928693594</v>
      </c>
      <c r="P21" s="118">
        <v>68.895878394181395</v>
      </c>
      <c r="Q21" s="109"/>
      <c r="R21" s="119">
        <v>53.4365947457419</v>
      </c>
      <c r="S21" s="92"/>
      <c r="T21" s="93">
        <v>-6.0284087295353102</v>
      </c>
      <c r="U21" s="87">
        <v>2.5228861994403302</v>
      </c>
      <c r="V21" s="87">
        <v>-10.2558716097253</v>
      </c>
      <c r="W21" s="87">
        <v>-10.798568548621599</v>
      </c>
      <c r="X21" s="87">
        <v>-22.382107428243799</v>
      </c>
      <c r="Y21" s="94">
        <v>-10.4997822151758</v>
      </c>
      <c r="Z21" s="87"/>
      <c r="AA21" s="95">
        <v>-49.436900775417598</v>
      </c>
      <c r="AB21" s="96">
        <v>-38.363628183109803</v>
      </c>
      <c r="AC21" s="97">
        <v>-44.127141315380399</v>
      </c>
      <c r="AD21" s="87"/>
      <c r="AE21" s="98">
        <v>-26.7416332791678</v>
      </c>
      <c r="AG21" s="114">
        <v>49.541179987877904</v>
      </c>
      <c r="AH21" s="109">
        <v>48.9385877780946</v>
      </c>
      <c r="AI21" s="109">
        <v>53.1179994580718</v>
      </c>
      <c r="AJ21" s="109">
        <v>54.842688936822498</v>
      </c>
      <c r="AK21" s="109">
        <v>54.836806556617198</v>
      </c>
      <c r="AL21" s="115">
        <v>52.255452543496801</v>
      </c>
      <c r="AM21" s="109"/>
      <c r="AN21" s="116">
        <v>82.881161048916098</v>
      </c>
      <c r="AO21" s="117">
        <v>93.657052509982805</v>
      </c>
      <c r="AP21" s="118">
        <v>88.269106779449501</v>
      </c>
      <c r="AQ21" s="109"/>
      <c r="AR21" s="119">
        <v>62.545068039483297</v>
      </c>
      <c r="AS21" s="92"/>
      <c r="AT21" s="93">
        <v>-2.8381920284499</v>
      </c>
      <c r="AU21" s="87">
        <v>-6.7176546556115397</v>
      </c>
      <c r="AV21" s="87">
        <v>-8.4910346884767307</v>
      </c>
      <c r="AW21" s="87">
        <v>-5.6431219349025596</v>
      </c>
      <c r="AX21" s="87">
        <v>-7.6944921705184504</v>
      </c>
      <c r="AY21" s="94">
        <v>-6.3618090710538704</v>
      </c>
      <c r="AZ21" s="87"/>
      <c r="BA21" s="95">
        <v>-19.459835242431801</v>
      </c>
      <c r="BB21" s="96">
        <v>-15.0471784167568</v>
      </c>
      <c r="BC21" s="97">
        <v>-17.1775378120896</v>
      </c>
      <c r="BD21" s="87"/>
      <c r="BE21" s="98">
        <v>-11.0458582009044</v>
      </c>
    </row>
    <row r="22" spans="1:70" x14ac:dyDescent="0.25">
      <c r="A22" s="35" t="s">
        <v>112</v>
      </c>
      <c r="B22" s="2" t="str">
        <f t="shared" si="0"/>
        <v>Chesapeake/Suffolk, VA</v>
      </c>
      <c r="C22" s="2"/>
      <c r="D22" s="24" t="s">
        <v>101</v>
      </c>
      <c r="E22" s="27" t="s">
        <v>102</v>
      </c>
      <c r="F22" s="2"/>
      <c r="G22" s="120">
        <v>70.148454320160695</v>
      </c>
      <c r="H22" s="121">
        <v>47.3324130107166</v>
      </c>
      <c r="I22" s="121">
        <v>61.970182166778201</v>
      </c>
      <c r="J22" s="121">
        <v>66.280747839919599</v>
      </c>
      <c r="K22" s="121">
        <v>64.6892599129269</v>
      </c>
      <c r="L22" s="122">
        <v>62.084211450100398</v>
      </c>
      <c r="M22" s="109"/>
      <c r="N22" s="123">
        <v>88.848768770931002</v>
      </c>
      <c r="O22" s="124">
        <v>91.135341543871306</v>
      </c>
      <c r="P22" s="125">
        <v>89.992055157401197</v>
      </c>
      <c r="Q22" s="109"/>
      <c r="R22" s="126">
        <v>70.057881080757795</v>
      </c>
      <c r="S22" s="92"/>
      <c r="T22" s="99">
        <v>-7.6639428159439298</v>
      </c>
      <c r="U22" s="100">
        <v>8.3391171099945307</v>
      </c>
      <c r="V22" s="100">
        <v>3.08838514987512</v>
      </c>
      <c r="W22" s="100">
        <v>1.12774049136725</v>
      </c>
      <c r="X22" s="100">
        <v>0.68214155061641601</v>
      </c>
      <c r="Y22" s="101">
        <v>0.27615752058737197</v>
      </c>
      <c r="Z22" s="87"/>
      <c r="AA22" s="102">
        <v>-6.8026011900365599</v>
      </c>
      <c r="AB22" s="103">
        <v>-15.387369448335599</v>
      </c>
      <c r="AC22" s="104">
        <v>-11.356595326941999</v>
      </c>
      <c r="AD22" s="87"/>
      <c r="AE22" s="105">
        <v>-4.3315402238615404</v>
      </c>
      <c r="AG22" s="120">
        <v>56.934190761051497</v>
      </c>
      <c r="AH22" s="121">
        <v>62.551758983589998</v>
      </c>
      <c r="AI22" s="121">
        <v>69.673258971031402</v>
      </c>
      <c r="AJ22" s="121">
        <v>70.269013328867999</v>
      </c>
      <c r="AK22" s="121">
        <v>67.154791439216297</v>
      </c>
      <c r="AL22" s="122">
        <v>65.316602696751502</v>
      </c>
      <c r="AM22" s="109"/>
      <c r="AN22" s="123">
        <v>94.833800066979194</v>
      </c>
      <c r="AO22" s="124">
        <v>100.308520663094</v>
      </c>
      <c r="AP22" s="125">
        <v>97.571160365036803</v>
      </c>
      <c r="AQ22" s="109"/>
      <c r="AR22" s="126">
        <v>74.532190601975799</v>
      </c>
      <c r="AS22" s="92"/>
      <c r="AT22" s="99">
        <v>-5.4253814864819896</v>
      </c>
      <c r="AU22" s="100">
        <v>-3.42048681169614</v>
      </c>
      <c r="AV22" s="100">
        <v>-5.3014969817258697</v>
      </c>
      <c r="AW22" s="100">
        <v>-5.3414978626174099</v>
      </c>
      <c r="AX22" s="100">
        <v>-2.6674638258094499</v>
      </c>
      <c r="AY22" s="101">
        <v>-4.4437990285003099</v>
      </c>
      <c r="AZ22" s="87"/>
      <c r="BA22" s="102">
        <v>4.8467728077293604</v>
      </c>
      <c r="BB22" s="103">
        <v>-1.87724773555411</v>
      </c>
      <c r="BC22" s="104">
        <v>1.2792548512128299</v>
      </c>
      <c r="BD22" s="87"/>
      <c r="BE22" s="105">
        <v>-2.38054231251287</v>
      </c>
    </row>
    <row r="23" spans="1:70" ht="13" x14ac:dyDescent="0.3">
      <c r="A23" s="34" t="s">
        <v>59</v>
      </c>
      <c r="B23" s="2" t="s">
        <v>59</v>
      </c>
      <c r="C23" s="8"/>
      <c r="D23" s="22" t="s">
        <v>101</v>
      </c>
      <c r="E23" s="25" t="s">
        <v>102</v>
      </c>
      <c r="F23" s="2"/>
      <c r="G23" s="106">
        <v>133.926278371161</v>
      </c>
      <c r="H23" s="107">
        <v>47.063698264352404</v>
      </c>
      <c r="I23" s="107">
        <v>90.883261014686198</v>
      </c>
      <c r="J23" s="107">
        <v>107.26016021361799</v>
      </c>
      <c r="K23" s="107">
        <v>90.098678237650205</v>
      </c>
      <c r="L23" s="108">
        <v>93.846415220293693</v>
      </c>
      <c r="M23" s="109"/>
      <c r="N23" s="110">
        <v>115.309349132176</v>
      </c>
      <c r="O23" s="111">
        <v>127.091725634178</v>
      </c>
      <c r="P23" s="112">
        <v>121.20053738317699</v>
      </c>
      <c r="Q23" s="109"/>
      <c r="R23" s="113">
        <v>101.661878695403</v>
      </c>
      <c r="S23" s="92"/>
      <c r="T23" s="84">
        <v>3.7188195533833799</v>
      </c>
      <c r="U23" s="85">
        <v>21.9307597698512</v>
      </c>
      <c r="V23" s="85">
        <v>33.540625202767103</v>
      </c>
      <c r="W23" s="85">
        <v>38.242013424493301</v>
      </c>
      <c r="X23" s="85">
        <v>12.5291525205682</v>
      </c>
      <c r="Y23" s="86">
        <v>19.265350121288702</v>
      </c>
      <c r="Z23" s="87"/>
      <c r="AA23" s="88">
        <v>14.737210271504599</v>
      </c>
      <c r="AB23" s="89">
        <v>6.9052912034741398</v>
      </c>
      <c r="AC23" s="90">
        <v>10.4930978863125</v>
      </c>
      <c r="AD23" s="87"/>
      <c r="AE23" s="91">
        <v>16.124986011017398</v>
      </c>
      <c r="AF23" s="38"/>
      <c r="AG23" s="106">
        <v>88.370036715620799</v>
      </c>
      <c r="AH23" s="107">
        <v>102.3928379506</v>
      </c>
      <c r="AI23" s="107">
        <v>133.515702603471</v>
      </c>
      <c r="AJ23" s="107">
        <v>133.49345544058701</v>
      </c>
      <c r="AK23" s="107">
        <v>119.137377336448</v>
      </c>
      <c r="AL23" s="108">
        <v>115.38188200934501</v>
      </c>
      <c r="AM23" s="109"/>
      <c r="AN23" s="110">
        <v>165.300494826435</v>
      </c>
      <c r="AO23" s="111">
        <v>176.95014602803701</v>
      </c>
      <c r="AP23" s="112">
        <v>171.12532042723601</v>
      </c>
      <c r="AQ23" s="109"/>
      <c r="AR23" s="113">
        <v>131.30857870017101</v>
      </c>
      <c r="AS23" s="92"/>
      <c r="AT23" s="84">
        <v>2.5614730472535099</v>
      </c>
      <c r="AU23" s="85">
        <v>13.6907657769528</v>
      </c>
      <c r="AV23" s="85">
        <v>17.836912418310099</v>
      </c>
      <c r="AW23" s="85">
        <v>18.655247436211699</v>
      </c>
      <c r="AX23" s="85">
        <v>12.679176538758499</v>
      </c>
      <c r="AY23" s="86">
        <v>13.616759004573399</v>
      </c>
      <c r="AZ23" s="87"/>
      <c r="BA23" s="88">
        <v>5.5401757137221104</v>
      </c>
      <c r="BB23" s="89">
        <v>1.54091216350177</v>
      </c>
      <c r="BC23" s="90">
        <v>3.4339318461371202</v>
      </c>
      <c r="BD23" s="87"/>
      <c r="BE23" s="91">
        <v>9.59916798107494</v>
      </c>
      <c r="BF23" s="38"/>
      <c r="BG23" s="39"/>
      <c r="BH23" s="39"/>
      <c r="BI23" s="39"/>
      <c r="BJ23" s="39"/>
      <c r="BK23" s="39"/>
      <c r="BL23" s="39"/>
      <c r="BM23" s="39"/>
      <c r="BN23" s="39"/>
      <c r="BO23" s="39"/>
      <c r="BP23" s="39"/>
      <c r="BQ23" s="39"/>
      <c r="BR23" s="39"/>
    </row>
    <row r="24" spans="1:70" x14ac:dyDescent="0.25">
      <c r="A24" s="34" t="s">
        <v>113</v>
      </c>
      <c r="B24" s="2" t="str">
        <f t="shared" si="0"/>
        <v>Richmond North/Glen Allen, VA</v>
      </c>
      <c r="C24" s="9"/>
      <c r="D24" s="23" t="s">
        <v>101</v>
      </c>
      <c r="E24" s="26" t="s">
        <v>102</v>
      </c>
      <c r="F24" s="2"/>
      <c r="G24" s="114">
        <v>93.381176066024693</v>
      </c>
      <c r="H24" s="109">
        <v>32.6974598807886</v>
      </c>
      <c r="I24" s="109">
        <v>56.7898452544704</v>
      </c>
      <c r="J24" s="109">
        <v>61.9089248051352</v>
      </c>
      <c r="K24" s="109">
        <v>58.730954837230598</v>
      </c>
      <c r="L24" s="115">
        <v>60.7016721687299</v>
      </c>
      <c r="M24" s="109"/>
      <c r="N24" s="116">
        <v>78.092171022466701</v>
      </c>
      <c r="O24" s="117">
        <v>82.606741173773401</v>
      </c>
      <c r="P24" s="118">
        <v>80.3494560981201</v>
      </c>
      <c r="Q24" s="109"/>
      <c r="R24" s="119">
        <v>66.315324719984204</v>
      </c>
      <c r="S24" s="92"/>
      <c r="T24" s="93">
        <v>1.1937492748465099</v>
      </c>
      <c r="U24" s="87">
        <v>-2.92771664544046</v>
      </c>
      <c r="V24" s="87">
        <v>1.46940045634566</v>
      </c>
      <c r="W24" s="87">
        <v>-4.42435770829952</v>
      </c>
      <c r="X24" s="87">
        <v>-4.2019625522147397</v>
      </c>
      <c r="Y24" s="94">
        <v>-1.46232887601661</v>
      </c>
      <c r="Z24" s="87"/>
      <c r="AA24" s="95">
        <v>-0.89655887103945897</v>
      </c>
      <c r="AB24" s="96">
        <v>-6.3866271519106999</v>
      </c>
      <c r="AC24" s="97">
        <v>-3.7967858465704398</v>
      </c>
      <c r="AD24" s="87"/>
      <c r="AE24" s="98">
        <v>-2.2831841529499801</v>
      </c>
      <c r="AF24" s="38"/>
      <c r="AG24" s="114">
        <v>59.832637551581797</v>
      </c>
      <c r="AH24" s="109">
        <v>59.800124082989399</v>
      </c>
      <c r="AI24" s="109">
        <v>73.847877407152595</v>
      </c>
      <c r="AJ24" s="109">
        <v>72.603854883081098</v>
      </c>
      <c r="AK24" s="109">
        <v>64.689834078404402</v>
      </c>
      <c r="AL24" s="115">
        <v>66.154865600641898</v>
      </c>
      <c r="AM24" s="109"/>
      <c r="AN24" s="116">
        <v>96.665286279229704</v>
      </c>
      <c r="AO24" s="117">
        <v>109.511252579092</v>
      </c>
      <c r="AP24" s="118">
        <v>103.08826942915999</v>
      </c>
      <c r="AQ24" s="109"/>
      <c r="AR24" s="119">
        <v>76.707266694504398</v>
      </c>
      <c r="AS24" s="92"/>
      <c r="AT24" s="93">
        <v>-2.8078831447214101E-2</v>
      </c>
      <c r="AU24" s="87">
        <v>3.3766647441082802</v>
      </c>
      <c r="AV24" s="87">
        <v>1.3550849087485399</v>
      </c>
      <c r="AW24" s="87">
        <v>-0.42402015013897598</v>
      </c>
      <c r="AX24" s="87">
        <v>2.75349329996713</v>
      </c>
      <c r="AY24" s="94">
        <v>1.33204494083237</v>
      </c>
      <c r="AZ24" s="87"/>
      <c r="BA24" s="95">
        <v>-0.655936984877169</v>
      </c>
      <c r="BB24" s="96">
        <v>-2.0866859260533599</v>
      </c>
      <c r="BC24" s="97">
        <v>-1.4210496202924401</v>
      </c>
      <c r="BD24" s="87"/>
      <c r="BE24" s="98">
        <v>0.25692720737305602</v>
      </c>
      <c r="BF24" s="38"/>
      <c r="BG24" s="39"/>
      <c r="BH24" s="39"/>
      <c r="BI24" s="39"/>
      <c r="BJ24" s="39"/>
      <c r="BK24" s="39"/>
      <c r="BL24" s="39"/>
      <c r="BM24" s="39"/>
      <c r="BN24" s="39"/>
      <c r="BO24" s="39"/>
      <c r="BP24" s="39"/>
      <c r="BQ24" s="39"/>
      <c r="BR24" s="39"/>
    </row>
    <row r="25" spans="1:70" x14ac:dyDescent="0.25">
      <c r="A25" s="34" t="s">
        <v>62</v>
      </c>
      <c r="B25" s="2" t="str">
        <f t="shared" si="0"/>
        <v>Richmond West/Midlothian, VA</v>
      </c>
      <c r="C25" s="2"/>
      <c r="D25" s="23" t="s">
        <v>101</v>
      </c>
      <c r="E25" s="26" t="s">
        <v>102</v>
      </c>
      <c r="F25" s="2"/>
      <c r="G25" s="114">
        <v>79.365234977194902</v>
      </c>
      <c r="H25" s="109">
        <v>31.839530872291899</v>
      </c>
      <c r="I25" s="109">
        <v>44.271925513112798</v>
      </c>
      <c r="J25" s="109">
        <v>48.357146607753698</v>
      </c>
      <c r="K25" s="109">
        <v>49.093728192702301</v>
      </c>
      <c r="L25" s="115">
        <v>50.585513232611099</v>
      </c>
      <c r="M25" s="109"/>
      <c r="N25" s="116">
        <v>61.780172947548401</v>
      </c>
      <c r="O25" s="117">
        <v>66.891176767388799</v>
      </c>
      <c r="P25" s="118">
        <v>64.335674857468604</v>
      </c>
      <c r="Q25" s="109"/>
      <c r="R25" s="119">
        <v>54.514130839713303</v>
      </c>
      <c r="S25" s="92"/>
      <c r="T25" s="93">
        <v>3.5443749211740601</v>
      </c>
      <c r="U25" s="87">
        <v>-4.1740627700505399</v>
      </c>
      <c r="V25" s="87">
        <v>-5.8611581411950597</v>
      </c>
      <c r="W25" s="87">
        <v>-4.9733644628597</v>
      </c>
      <c r="X25" s="87">
        <v>-10.7181864934165</v>
      </c>
      <c r="Y25" s="94">
        <v>-3.74881316667024</v>
      </c>
      <c r="Z25" s="87"/>
      <c r="AA25" s="95">
        <v>-5.4778574874170403</v>
      </c>
      <c r="AB25" s="96">
        <v>-3.1504992219225598</v>
      </c>
      <c r="AC25" s="97">
        <v>-4.2820919467489196</v>
      </c>
      <c r="AD25" s="87"/>
      <c r="AE25" s="98">
        <v>-3.9292922261354399</v>
      </c>
      <c r="AF25" s="38"/>
      <c r="AG25" s="114">
        <v>52.746429568129898</v>
      </c>
      <c r="AH25" s="109">
        <v>49.257156157354601</v>
      </c>
      <c r="AI25" s="109">
        <v>57.948455323546099</v>
      </c>
      <c r="AJ25" s="109">
        <v>60.121356356898502</v>
      </c>
      <c r="AK25" s="109">
        <v>60.398020553021603</v>
      </c>
      <c r="AL25" s="115">
        <v>56.094283591790102</v>
      </c>
      <c r="AM25" s="109"/>
      <c r="AN25" s="116">
        <v>80.051742745153902</v>
      </c>
      <c r="AO25" s="117">
        <v>85.417404917331794</v>
      </c>
      <c r="AP25" s="118">
        <v>82.734573831242798</v>
      </c>
      <c r="AQ25" s="109"/>
      <c r="AR25" s="119">
        <v>63.705795088776597</v>
      </c>
      <c r="AS25" s="92"/>
      <c r="AT25" s="93">
        <v>5.1842395325851696</v>
      </c>
      <c r="AU25" s="87">
        <v>2.9660798306834502</v>
      </c>
      <c r="AV25" s="87">
        <v>5.7200810997114599</v>
      </c>
      <c r="AW25" s="87">
        <v>5.6954936431893799</v>
      </c>
      <c r="AX25" s="87">
        <v>9.9891362120532001</v>
      </c>
      <c r="AY25" s="94">
        <v>6.00130449462704</v>
      </c>
      <c r="AZ25" s="87"/>
      <c r="BA25" s="95">
        <v>5.8886398838167597</v>
      </c>
      <c r="BB25" s="96">
        <v>1.2784416600003501</v>
      </c>
      <c r="BC25" s="97">
        <v>3.4575877093256602</v>
      </c>
      <c r="BD25" s="87"/>
      <c r="BE25" s="98">
        <v>5.0429780265201298</v>
      </c>
      <c r="BF25" s="38"/>
      <c r="BG25" s="39"/>
      <c r="BH25" s="39"/>
      <c r="BI25" s="39"/>
      <c r="BJ25" s="39"/>
      <c r="BK25" s="39"/>
      <c r="BL25" s="39"/>
      <c r="BM25" s="39"/>
      <c r="BN25" s="39"/>
      <c r="BO25" s="39"/>
      <c r="BP25" s="39"/>
      <c r="BQ25" s="39"/>
      <c r="BR25" s="39"/>
    </row>
    <row r="26" spans="1:70" x14ac:dyDescent="0.25">
      <c r="A26" s="20" t="s">
        <v>58</v>
      </c>
      <c r="B26" s="2" t="str">
        <f t="shared" si="0"/>
        <v>Petersburg/Chester, VA</v>
      </c>
      <c r="C26" s="2"/>
      <c r="D26" s="23" t="s">
        <v>101</v>
      </c>
      <c r="E26" s="26" t="s">
        <v>102</v>
      </c>
      <c r="F26" s="2"/>
      <c r="G26" s="114">
        <v>58.621993320683103</v>
      </c>
      <c r="H26" s="109">
        <v>41.896217779886101</v>
      </c>
      <c r="I26" s="109">
        <v>55.933489127134699</v>
      </c>
      <c r="J26" s="109">
        <v>57.845977590132797</v>
      </c>
      <c r="K26" s="109">
        <v>55.7011589563567</v>
      </c>
      <c r="L26" s="115">
        <v>53.999767354838703</v>
      </c>
      <c r="M26" s="109"/>
      <c r="N26" s="116">
        <v>66.134239487665994</v>
      </c>
      <c r="O26" s="117">
        <v>73.586413586337699</v>
      </c>
      <c r="P26" s="118">
        <v>69.860326537001797</v>
      </c>
      <c r="Q26" s="109"/>
      <c r="R26" s="119">
        <v>58.531355692599597</v>
      </c>
      <c r="S26" s="92"/>
      <c r="T26" s="93">
        <v>-6.6261835500736899</v>
      </c>
      <c r="U26" s="87">
        <v>1.50662771378269</v>
      </c>
      <c r="V26" s="87">
        <v>2.6405511412400799</v>
      </c>
      <c r="W26" s="87">
        <v>-0.32173193355749602</v>
      </c>
      <c r="X26" s="87">
        <v>-12.1760977281581</v>
      </c>
      <c r="Y26" s="94">
        <v>-3.5743660443971401</v>
      </c>
      <c r="Z26" s="87"/>
      <c r="AA26" s="95">
        <v>3.4855805489304199</v>
      </c>
      <c r="AB26" s="96">
        <v>12.165099235271599</v>
      </c>
      <c r="AC26" s="97">
        <v>7.8689361105265396</v>
      </c>
      <c r="AD26" s="87"/>
      <c r="AE26" s="98">
        <v>1.5941163971437199E-2</v>
      </c>
      <c r="AF26" s="38"/>
      <c r="AG26" s="114">
        <v>56.631323263757103</v>
      </c>
      <c r="AH26" s="109">
        <v>64.697600721062599</v>
      </c>
      <c r="AI26" s="109">
        <v>70.514771684060705</v>
      </c>
      <c r="AJ26" s="109">
        <v>70.049722808349102</v>
      </c>
      <c r="AK26" s="109">
        <v>65.059925175521798</v>
      </c>
      <c r="AL26" s="115">
        <v>65.390668730550203</v>
      </c>
      <c r="AM26" s="109"/>
      <c r="AN26" s="116">
        <v>75.050017215370005</v>
      </c>
      <c r="AO26" s="117">
        <v>79.220218230550202</v>
      </c>
      <c r="AP26" s="118">
        <v>77.135117722960103</v>
      </c>
      <c r="AQ26" s="109"/>
      <c r="AR26" s="119">
        <v>68.746225585524499</v>
      </c>
      <c r="AS26" s="92"/>
      <c r="AT26" s="93">
        <v>-0.60071591030205995</v>
      </c>
      <c r="AU26" s="87">
        <v>4.5565172595237202</v>
      </c>
      <c r="AV26" s="87">
        <v>5.4117056651078803</v>
      </c>
      <c r="AW26" s="87">
        <v>3.3824545093081602</v>
      </c>
      <c r="AX26" s="87">
        <v>-0.63475801393462705</v>
      </c>
      <c r="AY26" s="94">
        <v>2.4997343891325001</v>
      </c>
      <c r="AZ26" s="87"/>
      <c r="BA26" s="95">
        <v>4.05957558888786</v>
      </c>
      <c r="BB26" s="96">
        <v>5.8372120292815204</v>
      </c>
      <c r="BC26" s="97">
        <v>4.9602751846581397</v>
      </c>
      <c r="BD26" s="87"/>
      <c r="BE26" s="98">
        <v>3.2685833889632798</v>
      </c>
      <c r="BF26" s="38"/>
      <c r="BG26" s="39"/>
      <c r="BH26" s="39"/>
      <c r="BI26" s="39"/>
      <c r="BJ26" s="39"/>
      <c r="BK26" s="39"/>
      <c r="BL26" s="39"/>
      <c r="BM26" s="39"/>
      <c r="BN26" s="39"/>
      <c r="BO26" s="39"/>
      <c r="BP26" s="39"/>
      <c r="BQ26" s="39"/>
      <c r="BR26" s="39"/>
    </row>
    <row r="27" spans="1:70" x14ac:dyDescent="0.25">
      <c r="A27" s="20" t="s">
        <v>114</v>
      </c>
      <c r="B27" s="43" t="s">
        <v>49</v>
      </c>
      <c r="C27" s="2"/>
      <c r="D27" s="23" t="s">
        <v>101</v>
      </c>
      <c r="E27" s="26" t="s">
        <v>102</v>
      </c>
      <c r="F27" s="2"/>
      <c r="G27" s="114">
        <v>73.790962947882704</v>
      </c>
      <c r="H27" s="109">
        <v>35.692936685667704</v>
      </c>
      <c r="I27" s="109">
        <v>50.725259568403899</v>
      </c>
      <c r="J27" s="109">
        <v>54.521636807817501</v>
      </c>
      <c r="K27" s="109">
        <v>54.191220480456003</v>
      </c>
      <c r="L27" s="115">
        <v>53.784403298045603</v>
      </c>
      <c r="M27" s="109"/>
      <c r="N27" s="116">
        <v>77.111394543973901</v>
      </c>
      <c r="O27" s="117">
        <v>80.959724144951096</v>
      </c>
      <c r="P27" s="118">
        <v>79.035559344462499</v>
      </c>
      <c r="Q27" s="109"/>
      <c r="R27" s="119">
        <v>60.999019311307499</v>
      </c>
      <c r="S27" s="92"/>
      <c r="T27" s="93">
        <v>11.9314848870732</v>
      </c>
      <c r="U27" s="87">
        <v>1.49921287600371</v>
      </c>
      <c r="V27" s="87">
        <v>-7.1389722092643799</v>
      </c>
      <c r="W27" s="87">
        <v>-9.55536055630985</v>
      </c>
      <c r="X27" s="87">
        <v>-10.732793190264299</v>
      </c>
      <c r="Y27" s="94">
        <v>-2.8124877681633298</v>
      </c>
      <c r="Z27" s="87"/>
      <c r="AA27" s="95">
        <v>4.3808528981349104</v>
      </c>
      <c r="AB27" s="96">
        <v>3.38411168512433</v>
      </c>
      <c r="AC27" s="97">
        <v>3.8668778691104899</v>
      </c>
      <c r="AD27" s="87"/>
      <c r="AE27" s="98">
        <v>-0.44486227030222902</v>
      </c>
      <c r="AF27" s="38"/>
      <c r="AG27" s="114">
        <v>53.220961166530898</v>
      </c>
      <c r="AH27" s="109">
        <v>52.926904010586298</v>
      </c>
      <c r="AI27" s="109">
        <v>59.223400091612298</v>
      </c>
      <c r="AJ27" s="109">
        <v>66.090090848941301</v>
      </c>
      <c r="AK27" s="109">
        <v>69.490830364413597</v>
      </c>
      <c r="AL27" s="115">
        <v>60.190437296416903</v>
      </c>
      <c r="AM27" s="109"/>
      <c r="AN27" s="116">
        <v>98.472128969869701</v>
      </c>
      <c r="AO27" s="117">
        <v>97.986802219055306</v>
      </c>
      <c r="AP27" s="118">
        <v>98.229465594462496</v>
      </c>
      <c r="AQ27" s="109"/>
      <c r="AR27" s="119">
        <v>71.058731095858505</v>
      </c>
      <c r="AS27" s="92"/>
      <c r="AT27" s="93">
        <v>15.0491703571922</v>
      </c>
      <c r="AU27" s="87">
        <v>5.1896417411144702</v>
      </c>
      <c r="AV27" s="87">
        <v>5.3453257575800397E-2</v>
      </c>
      <c r="AW27" s="87">
        <v>3.8885614638243999</v>
      </c>
      <c r="AX27" s="87">
        <v>5.2150149157360701</v>
      </c>
      <c r="AY27" s="94">
        <v>5.4383226218757299</v>
      </c>
      <c r="AZ27" s="87"/>
      <c r="BA27" s="95">
        <v>13.012087981901701</v>
      </c>
      <c r="BB27" s="96">
        <v>11.578543691846299</v>
      </c>
      <c r="BC27" s="97">
        <v>12.2924721059264</v>
      </c>
      <c r="BD27" s="87"/>
      <c r="BE27" s="98">
        <v>8.0421007910253106</v>
      </c>
      <c r="BF27" s="38"/>
      <c r="BG27" s="39"/>
      <c r="BH27" s="39"/>
      <c r="BI27" s="39"/>
      <c r="BJ27" s="39"/>
      <c r="BK27" s="39"/>
      <c r="BL27" s="39"/>
      <c r="BM27" s="39"/>
      <c r="BN27" s="39"/>
      <c r="BO27" s="39"/>
      <c r="BP27" s="39"/>
      <c r="BQ27" s="39"/>
      <c r="BR27" s="39"/>
    </row>
    <row r="28" spans="1:70" x14ac:dyDescent="0.25">
      <c r="A28" s="20" t="s">
        <v>54</v>
      </c>
      <c r="B28" s="2" t="str">
        <f t="shared" si="0"/>
        <v>Roanoke, VA</v>
      </c>
      <c r="C28" s="2"/>
      <c r="D28" s="23" t="s">
        <v>101</v>
      </c>
      <c r="E28" s="26" t="s">
        <v>102</v>
      </c>
      <c r="F28" s="2"/>
      <c r="G28" s="114">
        <v>50.547538188277002</v>
      </c>
      <c r="H28" s="109">
        <v>35.459962699822299</v>
      </c>
      <c r="I28" s="109">
        <v>55.430376554174003</v>
      </c>
      <c r="J28" s="109">
        <v>63.253804618117201</v>
      </c>
      <c r="K28" s="109">
        <v>66.762962699822296</v>
      </c>
      <c r="L28" s="115">
        <v>54.290928952042599</v>
      </c>
      <c r="M28" s="109"/>
      <c r="N28" s="116">
        <v>67.287587921847205</v>
      </c>
      <c r="O28" s="117">
        <v>75.068174067495505</v>
      </c>
      <c r="P28" s="118">
        <v>71.177880994671398</v>
      </c>
      <c r="Q28" s="109"/>
      <c r="R28" s="119">
        <v>59.115772392793701</v>
      </c>
      <c r="S28" s="92"/>
      <c r="T28" s="93">
        <v>-2.61691226645056</v>
      </c>
      <c r="U28" s="87">
        <v>-16.3636322449305</v>
      </c>
      <c r="V28" s="87">
        <v>-7.40599474963805</v>
      </c>
      <c r="W28" s="87">
        <v>-1.21149605318095</v>
      </c>
      <c r="X28" s="87">
        <v>7.7884173319632</v>
      </c>
      <c r="Y28" s="94">
        <v>-3.09896641504006</v>
      </c>
      <c r="Z28" s="87"/>
      <c r="AA28" s="95">
        <v>0.86563410379866301</v>
      </c>
      <c r="AB28" s="96">
        <v>12.2126734938963</v>
      </c>
      <c r="AC28" s="97">
        <v>6.5471370944919798</v>
      </c>
      <c r="AD28" s="87"/>
      <c r="AE28" s="98">
        <v>1.59991716584005E-2</v>
      </c>
      <c r="AF28" s="38"/>
      <c r="AG28" s="114">
        <v>48.389417850799198</v>
      </c>
      <c r="AH28" s="109">
        <v>58.424424067495501</v>
      </c>
      <c r="AI28" s="109">
        <v>75.045808614564805</v>
      </c>
      <c r="AJ28" s="109">
        <v>108.076129218472</v>
      </c>
      <c r="AK28" s="109">
        <v>107.439725577264</v>
      </c>
      <c r="AL28" s="115">
        <v>79.475101065719301</v>
      </c>
      <c r="AM28" s="109"/>
      <c r="AN28" s="116">
        <v>113.283353019538</v>
      </c>
      <c r="AO28" s="117">
        <v>92.941599467140307</v>
      </c>
      <c r="AP28" s="118">
        <v>103.112476243339</v>
      </c>
      <c r="AQ28" s="109"/>
      <c r="AR28" s="119">
        <v>86.228636830753601</v>
      </c>
      <c r="AS28" s="92"/>
      <c r="AT28" s="93">
        <v>1.34509090081393</v>
      </c>
      <c r="AU28" s="87">
        <v>-7.7910947832964501</v>
      </c>
      <c r="AV28" s="87">
        <v>-2.67465794452534</v>
      </c>
      <c r="AW28" s="87">
        <v>23.463114410813901</v>
      </c>
      <c r="AX28" s="87">
        <v>12.333845145618699</v>
      </c>
      <c r="AY28" s="94">
        <v>6.9948894441551204</v>
      </c>
      <c r="AZ28" s="87"/>
      <c r="BA28" s="95">
        <v>17.108416290208599</v>
      </c>
      <c r="BB28" s="96">
        <v>6.2980537763246396</v>
      </c>
      <c r="BC28" s="97">
        <v>11.9761474670102</v>
      </c>
      <c r="BD28" s="87"/>
      <c r="BE28" s="98">
        <v>8.6461650677977904</v>
      </c>
      <c r="BF28" s="38"/>
      <c r="BG28" s="39"/>
      <c r="BH28" s="39"/>
      <c r="BI28" s="39"/>
      <c r="BJ28" s="39"/>
      <c r="BK28" s="39"/>
      <c r="BL28" s="39"/>
      <c r="BM28" s="39"/>
      <c r="BN28" s="39"/>
      <c r="BO28" s="39"/>
      <c r="BP28" s="39"/>
      <c r="BQ28" s="39"/>
      <c r="BR28" s="39"/>
    </row>
    <row r="29" spans="1:70" x14ac:dyDescent="0.25">
      <c r="A29" s="20" t="s">
        <v>55</v>
      </c>
      <c r="B29" s="2" t="str">
        <f t="shared" si="0"/>
        <v>Charlottesville, VA</v>
      </c>
      <c r="C29" s="2"/>
      <c r="D29" s="23" t="s">
        <v>101</v>
      </c>
      <c r="E29" s="26" t="s">
        <v>102</v>
      </c>
      <c r="F29" s="2"/>
      <c r="G29" s="114">
        <v>122.064012465913</v>
      </c>
      <c r="H29" s="109">
        <v>49.078624853915002</v>
      </c>
      <c r="I29" s="109">
        <v>66.918724191663401</v>
      </c>
      <c r="J29" s="109">
        <v>83.949154655239496</v>
      </c>
      <c r="K29" s="109">
        <v>102.954144916244</v>
      </c>
      <c r="L29" s="115">
        <v>84.992932216595193</v>
      </c>
      <c r="M29" s="109"/>
      <c r="N29" s="116">
        <v>200.32586092715201</v>
      </c>
      <c r="O29" s="117">
        <v>215.755410985586</v>
      </c>
      <c r="P29" s="118">
        <v>208.04063595636899</v>
      </c>
      <c r="Q29" s="109"/>
      <c r="R29" s="119">
        <v>120.149418999387</v>
      </c>
      <c r="S29" s="92"/>
      <c r="T29" s="93">
        <v>4.5901627765503799</v>
      </c>
      <c r="U29" s="87">
        <v>-11.088896473414399</v>
      </c>
      <c r="V29" s="87">
        <v>-9.4745378241096798</v>
      </c>
      <c r="W29" s="87">
        <v>-10.9176948971229</v>
      </c>
      <c r="X29" s="87">
        <v>-9.0061686705667494</v>
      </c>
      <c r="Y29" s="94">
        <v>-6.2324940902328496</v>
      </c>
      <c r="Z29" s="87"/>
      <c r="AA29" s="95">
        <v>2.02824880202003</v>
      </c>
      <c r="AB29" s="96">
        <v>1.49986642269978</v>
      </c>
      <c r="AC29" s="97">
        <v>1.7535757436494599</v>
      </c>
      <c r="AD29" s="87"/>
      <c r="AE29" s="98">
        <v>-2.4446420734755701</v>
      </c>
      <c r="AF29" s="38"/>
      <c r="AG29" s="114">
        <v>104.72465913517701</v>
      </c>
      <c r="AH29" s="109">
        <v>78.788365309699998</v>
      </c>
      <c r="AI29" s="109">
        <v>89.994536423840998</v>
      </c>
      <c r="AJ29" s="109">
        <v>97.686561647837905</v>
      </c>
      <c r="AK29" s="109">
        <v>128.22652220490801</v>
      </c>
      <c r="AL29" s="115">
        <v>99.884128944292897</v>
      </c>
      <c r="AM29" s="109"/>
      <c r="AN29" s="116">
        <v>256.10583171016702</v>
      </c>
      <c r="AO29" s="117">
        <v>272.80192783404698</v>
      </c>
      <c r="AP29" s="118">
        <v>264.45387977210697</v>
      </c>
      <c r="AQ29" s="109"/>
      <c r="AR29" s="119">
        <v>146.904057752239</v>
      </c>
      <c r="AS29" s="92"/>
      <c r="AT29" s="93">
        <v>5.3892538435737496</v>
      </c>
      <c r="AU29" s="87">
        <v>0.101407411279824</v>
      </c>
      <c r="AV29" s="87">
        <v>-2.44725820087382</v>
      </c>
      <c r="AW29" s="87">
        <v>-8.2030248294267096</v>
      </c>
      <c r="AX29" s="87">
        <v>-5.8720934740467401</v>
      </c>
      <c r="AY29" s="94">
        <v>-2.6417032206750899</v>
      </c>
      <c r="AZ29" s="87"/>
      <c r="BA29" s="95">
        <v>1.43986380946166</v>
      </c>
      <c r="BB29" s="96">
        <v>2.7294996265893499</v>
      </c>
      <c r="BC29" s="97">
        <v>2.1009670188049201</v>
      </c>
      <c r="BD29" s="87"/>
      <c r="BE29" s="98">
        <v>-0.25874735821297101</v>
      </c>
      <c r="BF29" s="38"/>
      <c r="BG29" s="39"/>
      <c r="BH29" s="39"/>
      <c r="BI29" s="39"/>
      <c r="BJ29" s="39"/>
      <c r="BK29" s="39"/>
      <c r="BL29" s="39"/>
      <c r="BM29" s="39"/>
      <c r="BN29" s="39"/>
      <c r="BO29" s="39"/>
      <c r="BP29" s="39"/>
      <c r="BQ29" s="39"/>
      <c r="BR29" s="39"/>
    </row>
    <row r="30" spans="1:70" x14ac:dyDescent="0.25">
      <c r="A30" s="20" t="s">
        <v>115</v>
      </c>
      <c r="B30" t="s">
        <v>56</v>
      </c>
      <c r="C30" s="2"/>
      <c r="D30" s="23" t="s">
        <v>101</v>
      </c>
      <c r="E30" s="26" t="s">
        <v>102</v>
      </c>
      <c r="F30" s="2"/>
      <c r="G30" s="114">
        <v>51.994120568354198</v>
      </c>
      <c r="H30" s="109">
        <v>40.203514967581697</v>
      </c>
      <c r="I30" s="109">
        <v>57.802530004138497</v>
      </c>
      <c r="J30" s="109">
        <v>62.102222375499998</v>
      </c>
      <c r="K30" s="109">
        <v>67.175382811422196</v>
      </c>
      <c r="L30" s="115">
        <v>55.855554145399303</v>
      </c>
      <c r="M30" s="109"/>
      <c r="N30" s="116">
        <v>79.989332321699493</v>
      </c>
      <c r="O30" s="117">
        <v>92.973672230652497</v>
      </c>
      <c r="P30" s="118">
        <v>86.481502276176002</v>
      </c>
      <c r="Q30" s="109"/>
      <c r="R30" s="119">
        <v>64.605825039906904</v>
      </c>
      <c r="S30" s="92"/>
      <c r="T30" s="93">
        <v>18.562478248865901</v>
      </c>
      <c r="U30" s="87">
        <v>19.829323985277199</v>
      </c>
      <c r="V30" s="87">
        <v>6.27980217476372</v>
      </c>
      <c r="W30" s="87">
        <v>4.7647674019278803</v>
      </c>
      <c r="X30" s="87">
        <v>12.8711084100904</v>
      </c>
      <c r="Y30" s="94">
        <v>11.450559881109299</v>
      </c>
      <c r="Z30" s="87"/>
      <c r="AA30" s="95">
        <v>7.8534271937283497</v>
      </c>
      <c r="AB30" s="96">
        <v>17.104525742886398</v>
      </c>
      <c r="AC30" s="97">
        <v>12.6364832903311</v>
      </c>
      <c r="AD30" s="87"/>
      <c r="AE30" s="98">
        <v>11.901164531263101</v>
      </c>
      <c r="AF30" s="38"/>
      <c r="AG30" s="114">
        <v>51.423245275210299</v>
      </c>
      <c r="AH30" s="109">
        <v>62.209915850462103</v>
      </c>
      <c r="AI30" s="109">
        <v>70.927665884949604</v>
      </c>
      <c r="AJ30" s="109">
        <v>71.347487239619198</v>
      </c>
      <c r="AK30" s="109">
        <v>71.760138639812297</v>
      </c>
      <c r="AL30" s="115">
        <v>65.533690578010706</v>
      </c>
      <c r="AM30" s="109"/>
      <c r="AN30" s="116">
        <v>91.745414195061301</v>
      </c>
      <c r="AO30" s="117">
        <v>92.733633949510207</v>
      </c>
      <c r="AP30" s="118">
        <v>92.239524072285803</v>
      </c>
      <c r="AQ30" s="109"/>
      <c r="AR30" s="119">
        <v>73.163928719232203</v>
      </c>
      <c r="AS30" s="92"/>
      <c r="AT30" s="93">
        <v>26.017337337179001</v>
      </c>
      <c r="AU30" s="87">
        <v>13.771468416804099</v>
      </c>
      <c r="AV30" s="87">
        <v>12.497397302147901</v>
      </c>
      <c r="AW30" s="87">
        <v>9.8337381755424893</v>
      </c>
      <c r="AX30" s="87">
        <v>19.8199603751934</v>
      </c>
      <c r="AY30" s="94">
        <v>15.627020553758999</v>
      </c>
      <c r="AZ30" s="87"/>
      <c r="BA30" s="95">
        <v>33.123422970385803</v>
      </c>
      <c r="BB30" s="96">
        <v>27.6852814062559</v>
      </c>
      <c r="BC30" s="97">
        <v>30.333099047611299</v>
      </c>
      <c r="BD30" s="87"/>
      <c r="BE30" s="98">
        <v>20.525638741483</v>
      </c>
      <c r="BF30" s="38"/>
      <c r="BG30" s="39"/>
      <c r="BH30" s="39"/>
      <c r="BI30" s="39"/>
      <c r="BJ30" s="39"/>
      <c r="BK30" s="39"/>
      <c r="BL30" s="39"/>
      <c r="BM30" s="39"/>
      <c r="BN30" s="39"/>
      <c r="BO30" s="39"/>
      <c r="BP30" s="39"/>
      <c r="BQ30" s="39"/>
      <c r="BR30" s="39"/>
    </row>
    <row r="31" spans="1:70" x14ac:dyDescent="0.25">
      <c r="A31" s="20" t="s">
        <v>52</v>
      </c>
      <c r="B31" s="2" t="str">
        <f t="shared" si="0"/>
        <v>Staunton &amp; Harrisonburg, VA</v>
      </c>
      <c r="C31" s="2"/>
      <c r="D31" s="23" t="s">
        <v>101</v>
      </c>
      <c r="E31" s="26" t="s">
        <v>102</v>
      </c>
      <c r="F31" s="2"/>
      <c r="G31" s="114">
        <v>53.325892763273103</v>
      </c>
      <c r="H31" s="109">
        <v>34.1208182933239</v>
      </c>
      <c r="I31" s="109">
        <v>51.912626598913597</v>
      </c>
      <c r="J31" s="109">
        <v>58.282861398282797</v>
      </c>
      <c r="K31" s="109">
        <v>62.793404590853299</v>
      </c>
      <c r="L31" s="115">
        <v>52.0871207289293</v>
      </c>
      <c r="M31" s="109"/>
      <c r="N31" s="116">
        <v>74.562938496583101</v>
      </c>
      <c r="O31" s="117">
        <v>72.269332398808402</v>
      </c>
      <c r="P31" s="118">
        <v>73.416135447695794</v>
      </c>
      <c r="Q31" s="109"/>
      <c r="R31" s="119">
        <v>58.181124934291198</v>
      </c>
      <c r="S31" s="92"/>
      <c r="T31" s="93">
        <v>-3.45312490372359</v>
      </c>
      <c r="U31" s="87">
        <v>12.4808664384857</v>
      </c>
      <c r="V31" s="87">
        <v>5.00401116305635</v>
      </c>
      <c r="W31" s="87">
        <v>2.0932130407151002</v>
      </c>
      <c r="X31" s="87">
        <v>-4.6772475142893697</v>
      </c>
      <c r="Y31" s="94">
        <v>0.95614105490411505</v>
      </c>
      <c r="Z31" s="87"/>
      <c r="AA31" s="95">
        <v>-18.709238473905302</v>
      </c>
      <c r="AB31" s="96">
        <v>8.4170953990381605</v>
      </c>
      <c r="AC31" s="97">
        <v>-7.4083342926225804</v>
      </c>
      <c r="AD31" s="87"/>
      <c r="AE31" s="98">
        <v>-2.1551849325221801</v>
      </c>
      <c r="AF31" s="38"/>
      <c r="AG31" s="114">
        <v>45.875926493779502</v>
      </c>
      <c r="AH31" s="109">
        <v>50.010441562992803</v>
      </c>
      <c r="AI31" s="109">
        <v>60.450452952514397</v>
      </c>
      <c r="AJ31" s="109">
        <v>70.197639302610796</v>
      </c>
      <c r="AK31" s="109">
        <v>85.316399158927595</v>
      </c>
      <c r="AL31" s="115">
        <v>62.370171894164997</v>
      </c>
      <c r="AM31" s="109"/>
      <c r="AN31" s="116">
        <v>111.75448090064801</v>
      </c>
      <c r="AO31" s="117">
        <v>103.389170317154</v>
      </c>
      <c r="AP31" s="118">
        <v>107.57182560890099</v>
      </c>
      <c r="AQ31" s="109"/>
      <c r="AR31" s="119">
        <v>75.284930098375398</v>
      </c>
      <c r="AS31" s="92"/>
      <c r="AT31" s="93">
        <v>5.7617830023466103</v>
      </c>
      <c r="AU31" s="87">
        <v>8.1944827521595993</v>
      </c>
      <c r="AV31" s="87">
        <v>11.222111788116599</v>
      </c>
      <c r="AW31" s="87">
        <v>8.1554228664452495</v>
      </c>
      <c r="AX31" s="87">
        <v>4.7166287236531499</v>
      </c>
      <c r="AY31" s="94">
        <v>7.4131064675421596</v>
      </c>
      <c r="AZ31" s="87"/>
      <c r="BA31" s="95">
        <v>4.5660769068802596</v>
      </c>
      <c r="BB31" s="96">
        <v>4.8809969612523503</v>
      </c>
      <c r="BC31" s="97">
        <v>4.7088735687594401</v>
      </c>
      <c r="BD31" s="87"/>
      <c r="BE31" s="98">
        <v>6.3192536384665701</v>
      </c>
      <c r="BF31" s="38"/>
      <c r="BG31" s="39"/>
      <c r="BH31" s="39"/>
      <c r="BI31" s="39"/>
      <c r="BJ31" s="39"/>
      <c r="BK31" s="39"/>
      <c r="BL31" s="39"/>
      <c r="BM31" s="39"/>
      <c r="BN31" s="39"/>
      <c r="BO31" s="39"/>
      <c r="BP31" s="39"/>
      <c r="BQ31" s="39"/>
      <c r="BR31" s="39"/>
    </row>
    <row r="32" spans="1:70" x14ac:dyDescent="0.25">
      <c r="A32" s="20" t="s">
        <v>51</v>
      </c>
      <c r="B32" s="2" t="str">
        <f t="shared" si="0"/>
        <v>Blacksburg &amp; Wytheville, VA</v>
      </c>
      <c r="C32" s="2"/>
      <c r="D32" s="23" t="s">
        <v>101</v>
      </c>
      <c r="E32" s="26" t="s">
        <v>102</v>
      </c>
      <c r="F32" s="2"/>
      <c r="G32" s="114">
        <v>39.669536226114602</v>
      </c>
      <c r="H32" s="109">
        <v>28.323401671974501</v>
      </c>
      <c r="I32" s="109">
        <v>47.089763136942601</v>
      </c>
      <c r="J32" s="109">
        <v>50.076172372611403</v>
      </c>
      <c r="K32" s="109">
        <v>49.504611863057299</v>
      </c>
      <c r="L32" s="115">
        <v>42.9326970541401</v>
      </c>
      <c r="M32" s="109"/>
      <c r="N32" s="116">
        <v>66.903614649681501</v>
      </c>
      <c r="O32" s="117">
        <v>67.309229697452196</v>
      </c>
      <c r="P32" s="118">
        <v>67.106422173566799</v>
      </c>
      <c r="Q32" s="109"/>
      <c r="R32" s="119">
        <v>49.839475659690599</v>
      </c>
      <c r="S32" s="92"/>
      <c r="T32" s="93">
        <v>2.60943541159611</v>
      </c>
      <c r="U32" s="87">
        <v>-16.564796348861599</v>
      </c>
      <c r="V32" s="87">
        <v>-5.5088849923020602</v>
      </c>
      <c r="W32" s="87">
        <v>-5.0387302776713696</v>
      </c>
      <c r="X32" s="87">
        <v>-3.2717868064756299</v>
      </c>
      <c r="Y32" s="94">
        <v>-5.1650219879805102</v>
      </c>
      <c r="Z32" s="87"/>
      <c r="AA32" s="95">
        <v>-2.9424926132131399</v>
      </c>
      <c r="AB32" s="96">
        <v>3.5720733149575299</v>
      </c>
      <c r="AC32" s="97">
        <v>0.21885904248162899</v>
      </c>
      <c r="AD32" s="87"/>
      <c r="AE32" s="98">
        <v>-3.1637480116927699</v>
      </c>
      <c r="AF32" s="38"/>
      <c r="AG32" s="114">
        <v>43.6747979697452</v>
      </c>
      <c r="AH32" s="109">
        <v>48.962867734872603</v>
      </c>
      <c r="AI32" s="109">
        <v>67.378309613853503</v>
      </c>
      <c r="AJ32" s="109">
        <v>110.386393809713</v>
      </c>
      <c r="AK32" s="109">
        <v>112.29932275079599</v>
      </c>
      <c r="AL32" s="115">
        <v>76.540338375796097</v>
      </c>
      <c r="AM32" s="109"/>
      <c r="AN32" s="116">
        <v>134.093082703025</v>
      </c>
      <c r="AO32" s="117">
        <v>106.007420879777</v>
      </c>
      <c r="AP32" s="118">
        <v>120.050251791401</v>
      </c>
      <c r="AQ32" s="109"/>
      <c r="AR32" s="119">
        <v>88.9717422088262</v>
      </c>
      <c r="AS32" s="92"/>
      <c r="AT32" s="93">
        <v>7.3184661395700701</v>
      </c>
      <c r="AU32" s="87">
        <v>4.0829828638768602</v>
      </c>
      <c r="AV32" s="87">
        <v>8.7192854408128095</v>
      </c>
      <c r="AW32" s="87">
        <v>34.7130203356366</v>
      </c>
      <c r="AX32" s="87">
        <v>17.047966025861999</v>
      </c>
      <c r="AY32" s="94">
        <v>16.820507012872</v>
      </c>
      <c r="AZ32" s="87"/>
      <c r="BA32" s="95">
        <v>20.667852758410302</v>
      </c>
      <c r="BB32" s="96">
        <v>12.6758188044994</v>
      </c>
      <c r="BC32" s="97">
        <v>17.003734199078199</v>
      </c>
      <c r="BD32" s="87"/>
      <c r="BE32" s="98">
        <v>16.8910760972446</v>
      </c>
      <c r="BF32" s="38"/>
      <c r="BG32" s="39"/>
      <c r="BH32" s="39"/>
      <c r="BI32" s="39"/>
      <c r="BJ32" s="39"/>
      <c r="BK32" s="39"/>
      <c r="BL32" s="39"/>
      <c r="BM32" s="39"/>
      <c r="BN32" s="39"/>
      <c r="BO32" s="39"/>
      <c r="BP32" s="39"/>
      <c r="BQ32" s="39"/>
      <c r="BR32" s="39"/>
    </row>
    <row r="33" spans="1:70" x14ac:dyDescent="0.25">
      <c r="A33" s="20" t="s">
        <v>50</v>
      </c>
      <c r="B33" s="2" t="str">
        <f t="shared" si="0"/>
        <v>Lynchburg, VA</v>
      </c>
      <c r="C33" s="2"/>
      <c r="D33" s="23" t="s">
        <v>101</v>
      </c>
      <c r="E33" s="26" t="s">
        <v>102</v>
      </c>
      <c r="F33" s="2"/>
      <c r="G33" s="114">
        <v>47.681058041112401</v>
      </c>
      <c r="H33" s="109">
        <v>29.030030229746</v>
      </c>
      <c r="I33" s="109">
        <v>51.005241837968498</v>
      </c>
      <c r="J33" s="109">
        <v>61.470516928657702</v>
      </c>
      <c r="K33" s="109">
        <v>62.790096735187397</v>
      </c>
      <c r="L33" s="115">
        <v>50.395388754534402</v>
      </c>
      <c r="M33" s="109"/>
      <c r="N33" s="116">
        <v>86.571493349455807</v>
      </c>
      <c r="O33" s="117">
        <v>90.680876662635995</v>
      </c>
      <c r="P33" s="118">
        <v>88.626185006045901</v>
      </c>
      <c r="Q33" s="109"/>
      <c r="R33" s="119">
        <v>61.318473397823404</v>
      </c>
      <c r="S33" s="92"/>
      <c r="T33" s="93">
        <v>-1.7502169875814799</v>
      </c>
      <c r="U33" s="87">
        <v>-17.552502525111901</v>
      </c>
      <c r="V33" s="87">
        <v>-9.0532375484469707</v>
      </c>
      <c r="W33" s="87">
        <v>-0.552662246653981</v>
      </c>
      <c r="X33" s="87">
        <v>-8.1004655959579406</v>
      </c>
      <c r="Y33" s="94">
        <v>-6.6614270030033804</v>
      </c>
      <c r="Z33" s="87"/>
      <c r="AA33" s="95">
        <v>-25.0835732644648</v>
      </c>
      <c r="AB33" s="96">
        <v>5.6586646322706597</v>
      </c>
      <c r="AC33" s="97">
        <v>-11.819728239669301</v>
      </c>
      <c r="AD33" s="87"/>
      <c r="AE33" s="98">
        <v>-9.0243412408831496</v>
      </c>
      <c r="AF33" s="38"/>
      <c r="AG33" s="114">
        <v>47.021401028277602</v>
      </c>
      <c r="AH33" s="109">
        <v>58.2264592469378</v>
      </c>
      <c r="AI33" s="109">
        <v>72.821525026462993</v>
      </c>
      <c r="AJ33" s="109">
        <v>102.699910025706</v>
      </c>
      <c r="AK33" s="109">
        <v>133.98923495615301</v>
      </c>
      <c r="AL33" s="115">
        <v>82.953249561483005</v>
      </c>
      <c r="AM33" s="109"/>
      <c r="AN33" s="116">
        <v>156.30575597218001</v>
      </c>
      <c r="AO33" s="117">
        <v>116.536607196855</v>
      </c>
      <c r="AP33" s="118">
        <v>136.421181584517</v>
      </c>
      <c r="AQ33" s="109"/>
      <c r="AR33" s="119">
        <v>98.231121527627707</v>
      </c>
      <c r="AS33" s="92"/>
      <c r="AT33" s="93">
        <v>1.4269509139957901</v>
      </c>
      <c r="AU33" s="87">
        <v>1.5482914382566999</v>
      </c>
      <c r="AV33" s="87">
        <v>7.8635460198590597</v>
      </c>
      <c r="AW33" s="87">
        <v>8.5997501767718596</v>
      </c>
      <c r="AX33" s="87">
        <v>7.9769331105339898</v>
      </c>
      <c r="AY33" s="94">
        <v>6.3860113033227304</v>
      </c>
      <c r="AZ33" s="87"/>
      <c r="BA33" s="95">
        <v>4.4657388149349702</v>
      </c>
      <c r="BB33" s="96">
        <v>8.5345649513959803</v>
      </c>
      <c r="BC33" s="97">
        <v>6.2205900201189896</v>
      </c>
      <c r="BD33" s="87"/>
      <c r="BE33" s="98">
        <v>6.2844120395890499</v>
      </c>
      <c r="BF33" s="38"/>
      <c r="BG33" s="39"/>
      <c r="BH33" s="39"/>
      <c r="BI33" s="39"/>
      <c r="BJ33" s="39"/>
      <c r="BK33" s="39"/>
      <c r="BL33" s="39"/>
      <c r="BM33" s="39"/>
      <c r="BN33" s="39"/>
      <c r="BO33" s="39"/>
      <c r="BP33" s="39"/>
      <c r="BQ33" s="39"/>
      <c r="BR33" s="39"/>
    </row>
    <row r="34" spans="1:70" x14ac:dyDescent="0.25">
      <c r="A34" s="20" t="s">
        <v>24</v>
      </c>
      <c r="B34" s="2" t="str">
        <f t="shared" si="0"/>
        <v>Central Virginia</v>
      </c>
      <c r="C34" s="2"/>
      <c r="D34" s="23" t="s">
        <v>101</v>
      </c>
      <c r="E34" s="26" t="s">
        <v>102</v>
      </c>
      <c r="F34" s="2"/>
      <c r="G34" s="114">
        <v>87.961008477141903</v>
      </c>
      <c r="H34" s="109">
        <v>38.565362397820103</v>
      </c>
      <c r="I34" s="109">
        <v>59.582762337269102</v>
      </c>
      <c r="J34" s="109">
        <v>67.726078110808302</v>
      </c>
      <c r="K34" s="109">
        <v>67.627024825915797</v>
      </c>
      <c r="L34" s="115">
        <v>64.292447229790994</v>
      </c>
      <c r="M34" s="109"/>
      <c r="N34" s="116">
        <v>96.883896457765601</v>
      </c>
      <c r="O34" s="117">
        <v>103.89004299122</v>
      </c>
      <c r="P34" s="118">
        <v>100.386969724492</v>
      </c>
      <c r="Q34" s="109"/>
      <c r="R34" s="119">
        <v>74.605167942563</v>
      </c>
      <c r="S34" s="92"/>
      <c r="T34" s="93">
        <v>2.4392880754556798</v>
      </c>
      <c r="U34" s="87">
        <v>-1.8216765080936099</v>
      </c>
      <c r="V34" s="87">
        <v>1.2131429138002501</v>
      </c>
      <c r="W34" s="87">
        <v>-7.4796459601566098E-2</v>
      </c>
      <c r="X34" s="87">
        <v>-5.5992054281541304</v>
      </c>
      <c r="Y34" s="94">
        <v>-0.60870631970296996</v>
      </c>
      <c r="Z34" s="87"/>
      <c r="AA34" s="95">
        <v>-1.04393968908437</v>
      </c>
      <c r="AB34" s="96">
        <v>1.1161407199028901</v>
      </c>
      <c r="AC34" s="97">
        <v>5.2385070449814601E-2</v>
      </c>
      <c r="AD34" s="87"/>
      <c r="AE34" s="98">
        <v>-0.39483436038758901</v>
      </c>
      <c r="AF34" s="38"/>
      <c r="AG34" s="114">
        <v>66.4919534644322</v>
      </c>
      <c r="AH34" s="109">
        <v>66.404778827376305</v>
      </c>
      <c r="AI34" s="109">
        <v>79.059520338495503</v>
      </c>
      <c r="AJ34" s="109">
        <v>83.447147312169704</v>
      </c>
      <c r="AK34" s="109">
        <v>87.080760770837699</v>
      </c>
      <c r="AL34" s="115">
        <v>76.496864187401201</v>
      </c>
      <c r="AM34" s="109"/>
      <c r="AN34" s="116">
        <v>127.771619637288</v>
      </c>
      <c r="AO34" s="117">
        <v>132.08197114656801</v>
      </c>
      <c r="AP34" s="118">
        <v>129.92679539192801</v>
      </c>
      <c r="AQ34" s="109"/>
      <c r="AR34" s="119">
        <v>91.762690872876803</v>
      </c>
      <c r="AS34" s="92"/>
      <c r="AT34" s="93">
        <v>2.70513365418994</v>
      </c>
      <c r="AU34" s="87">
        <v>4.0203174438943998</v>
      </c>
      <c r="AV34" s="87">
        <v>4.1643729649641399</v>
      </c>
      <c r="AW34" s="87">
        <v>2.2492213550188702</v>
      </c>
      <c r="AX34" s="87">
        <v>2.5999356163551601</v>
      </c>
      <c r="AY34" s="94">
        <v>3.1056943563238502</v>
      </c>
      <c r="AZ34" s="87"/>
      <c r="BA34" s="95">
        <v>2.2620329206825902</v>
      </c>
      <c r="BB34" s="96">
        <v>2.2849556302320999</v>
      </c>
      <c r="BC34" s="97">
        <v>2.2719746010632602</v>
      </c>
      <c r="BD34" s="87"/>
      <c r="BE34" s="98">
        <v>2.75434091015696</v>
      </c>
      <c r="BF34" s="38"/>
      <c r="BG34" s="39"/>
      <c r="BH34" s="39"/>
      <c r="BI34" s="39"/>
      <c r="BJ34" s="39"/>
      <c r="BK34" s="39"/>
      <c r="BL34" s="39"/>
      <c r="BM34" s="39"/>
      <c r="BN34" s="39"/>
      <c r="BO34" s="39"/>
      <c r="BP34" s="39"/>
      <c r="BQ34" s="39"/>
      <c r="BR34" s="39"/>
    </row>
    <row r="35" spans="1:70" x14ac:dyDescent="0.25">
      <c r="A35" s="20" t="s">
        <v>25</v>
      </c>
      <c r="B35" s="2" t="str">
        <f t="shared" si="0"/>
        <v>Chesapeake Bay</v>
      </c>
      <c r="C35" s="2"/>
      <c r="D35" s="23" t="s">
        <v>101</v>
      </c>
      <c r="E35" s="26" t="s">
        <v>102</v>
      </c>
      <c r="F35" s="2"/>
      <c r="G35" s="114">
        <v>82.305332290852206</v>
      </c>
      <c r="H35" s="109">
        <v>43.745840500390898</v>
      </c>
      <c r="I35" s="109">
        <v>61.618545738858401</v>
      </c>
      <c r="J35" s="109">
        <v>66.254870992963205</v>
      </c>
      <c r="K35" s="109">
        <v>75.800867865519905</v>
      </c>
      <c r="L35" s="115">
        <v>65.9450914777169</v>
      </c>
      <c r="M35" s="109"/>
      <c r="N35" s="116">
        <v>106.97767005473</v>
      </c>
      <c r="O35" s="117">
        <v>108.705277560594</v>
      </c>
      <c r="P35" s="118">
        <v>107.841473807662</v>
      </c>
      <c r="Q35" s="109"/>
      <c r="R35" s="119">
        <v>77.915486429129899</v>
      </c>
      <c r="S35" s="92"/>
      <c r="T35" s="93">
        <v>-0.96576436087164097</v>
      </c>
      <c r="U35" s="87">
        <v>-7.7646377312357302</v>
      </c>
      <c r="V35" s="87">
        <v>-19.137309994514698</v>
      </c>
      <c r="W35" s="87">
        <v>-20.5867659135527</v>
      </c>
      <c r="X35" s="87">
        <v>-13.34616242325</v>
      </c>
      <c r="Y35" s="94">
        <v>-12.688792466918001</v>
      </c>
      <c r="Z35" s="87"/>
      <c r="AA35" s="95">
        <v>5.24858151331195</v>
      </c>
      <c r="AB35" s="96">
        <v>-1.2593031437872</v>
      </c>
      <c r="AC35" s="97">
        <v>1.86479772456148</v>
      </c>
      <c r="AD35" s="87"/>
      <c r="AE35" s="98">
        <v>-7.4604071964498599</v>
      </c>
      <c r="AF35" s="38"/>
      <c r="AG35" s="114">
        <v>58.668876075058598</v>
      </c>
      <c r="AH35" s="109">
        <v>66.293449960906898</v>
      </c>
      <c r="AI35" s="109">
        <v>72.837085613760706</v>
      </c>
      <c r="AJ35" s="109">
        <v>77.728563330727098</v>
      </c>
      <c r="AK35" s="109">
        <v>78.781501172791195</v>
      </c>
      <c r="AL35" s="115">
        <v>70.861895230648898</v>
      </c>
      <c r="AM35" s="109"/>
      <c r="AN35" s="116">
        <v>111.6752365129</v>
      </c>
      <c r="AO35" s="117">
        <v>118.615689992181</v>
      </c>
      <c r="AP35" s="118">
        <v>115.14546325254101</v>
      </c>
      <c r="AQ35" s="109"/>
      <c r="AR35" s="119">
        <v>83.514343236903798</v>
      </c>
      <c r="AS35" s="92"/>
      <c r="AT35" s="93">
        <v>13.578894598548199</v>
      </c>
      <c r="AU35" s="87">
        <v>10.1402555588701</v>
      </c>
      <c r="AV35" s="87">
        <v>-3.9775557125946999</v>
      </c>
      <c r="AW35" s="87">
        <v>-1.64218451775229</v>
      </c>
      <c r="AX35" s="87">
        <v>2.7892323497946898</v>
      </c>
      <c r="AY35" s="94">
        <v>3.1862027694782298</v>
      </c>
      <c r="AZ35" s="87"/>
      <c r="BA35" s="95">
        <v>6.3656725423627503</v>
      </c>
      <c r="BB35" s="96">
        <v>9.0315542385464695</v>
      </c>
      <c r="BC35" s="97">
        <v>7.7222968271823396</v>
      </c>
      <c r="BD35" s="87"/>
      <c r="BE35" s="98">
        <v>4.9267278793343303</v>
      </c>
      <c r="BF35" s="38"/>
      <c r="BG35" s="39"/>
      <c r="BH35" s="39"/>
      <c r="BI35" s="39"/>
      <c r="BJ35" s="39"/>
      <c r="BK35" s="39"/>
      <c r="BL35" s="39"/>
      <c r="BM35" s="39"/>
      <c r="BN35" s="39"/>
      <c r="BO35" s="39"/>
      <c r="BP35" s="39"/>
      <c r="BQ35" s="39"/>
      <c r="BR35" s="39"/>
    </row>
    <row r="36" spans="1:70" x14ac:dyDescent="0.25">
      <c r="A36" s="20" t="s">
        <v>26</v>
      </c>
      <c r="B36" s="2" t="str">
        <f t="shared" si="0"/>
        <v>Coastal Virginia - Eastern Shore</v>
      </c>
      <c r="C36" s="2"/>
      <c r="D36" s="23" t="s">
        <v>101</v>
      </c>
      <c r="E36" s="26" t="s">
        <v>102</v>
      </c>
      <c r="F36" s="2"/>
      <c r="G36" s="114">
        <v>85.597158469945299</v>
      </c>
      <c r="H36" s="109">
        <v>40.091270491803201</v>
      </c>
      <c r="I36" s="109">
        <v>62.000635245901599</v>
      </c>
      <c r="J36" s="109">
        <v>63.463620218579202</v>
      </c>
      <c r="K36" s="109">
        <v>61.788763661202097</v>
      </c>
      <c r="L36" s="115">
        <v>62.588289617486303</v>
      </c>
      <c r="M36" s="109"/>
      <c r="N36" s="116">
        <v>82.288831967213099</v>
      </c>
      <c r="O36" s="117">
        <v>86.235881147540894</v>
      </c>
      <c r="P36" s="118">
        <v>84.262356557377004</v>
      </c>
      <c r="Q36" s="109"/>
      <c r="R36" s="119">
        <v>68.780880171740804</v>
      </c>
      <c r="S36" s="92"/>
      <c r="T36" s="93">
        <v>7.3165999677192497</v>
      </c>
      <c r="U36" s="87">
        <v>5.1768783739641098</v>
      </c>
      <c r="V36" s="87">
        <v>0.31851636667689498</v>
      </c>
      <c r="W36" s="87">
        <v>-6.57380170892948</v>
      </c>
      <c r="X36" s="87">
        <v>-7.96947190338852</v>
      </c>
      <c r="Y36" s="94">
        <v>-0.57511740770991404</v>
      </c>
      <c r="Z36" s="87"/>
      <c r="AA36" s="95">
        <v>0.14867723561268201</v>
      </c>
      <c r="AB36" s="96">
        <v>-11.530425251151501</v>
      </c>
      <c r="AC36" s="97">
        <v>-5.9936346391097501</v>
      </c>
      <c r="AD36" s="87"/>
      <c r="AE36" s="98">
        <v>-2.3612381902255901</v>
      </c>
      <c r="AF36" s="38"/>
      <c r="AG36" s="114">
        <v>59.432301912568299</v>
      </c>
      <c r="AH36" s="109">
        <v>60.374398907103803</v>
      </c>
      <c r="AI36" s="109">
        <v>71.421422472677506</v>
      </c>
      <c r="AJ36" s="109">
        <v>78.255857240437095</v>
      </c>
      <c r="AK36" s="109">
        <v>78.308929303278603</v>
      </c>
      <c r="AL36" s="115">
        <v>69.558581967213101</v>
      </c>
      <c r="AM36" s="109"/>
      <c r="AN36" s="116">
        <v>103.487467554644</v>
      </c>
      <c r="AO36" s="117">
        <v>107.056518101092</v>
      </c>
      <c r="AP36" s="118">
        <v>105.271992827868</v>
      </c>
      <c r="AQ36" s="109"/>
      <c r="AR36" s="119">
        <v>79.762413641686095</v>
      </c>
      <c r="AS36" s="92"/>
      <c r="AT36" s="93">
        <v>10.665573636964201</v>
      </c>
      <c r="AU36" s="87">
        <v>8.1484071906932307</v>
      </c>
      <c r="AV36" s="87">
        <v>10.8987013131191</v>
      </c>
      <c r="AW36" s="87">
        <v>13.553013625881601</v>
      </c>
      <c r="AX36" s="87">
        <v>6.1230343724734597</v>
      </c>
      <c r="AY36" s="94">
        <v>9.8390313066538706</v>
      </c>
      <c r="AZ36" s="87"/>
      <c r="BA36" s="95">
        <v>8.9270520823307198</v>
      </c>
      <c r="BB36" s="96">
        <v>4.0154837500186202</v>
      </c>
      <c r="BC36" s="97">
        <v>6.3984523850675403</v>
      </c>
      <c r="BD36" s="87"/>
      <c r="BE36" s="98">
        <v>8.5796498362953706</v>
      </c>
      <c r="BF36" s="38"/>
      <c r="BG36" s="39"/>
      <c r="BH36" s="39"/>
      <c r="BI36" s="39"/>
      <c r="BJ36" s="39"/>
      <c r="BK36" s="39"/>
      <c r="BL36" s="39"/>
      <c r="BM36" s="39"/>
      <c r="BN36" s="39"/>
      <c r="BO36" s="39"/>
      <c r="BP36" s="39"/>
      <c r="BQ36" s="39"/>
      <c r="BR36" s="39"/>
    </row>
    <row r="37" spans="1:70" x14ac:dyDescent="0.25">
      <c r="A37" s="20" t="s">
        <v>27</v>
      </c>
      <c r="B37" s="2" t="str">
        <f t="shared" si="0"/>
        <v>Coastal Virginia - Hampton Roads</v>
      </c>
      <c r="C37" s="2"/>
      <c r="D37" s="23" t="s">
        <v>101</v>
      </c>
      <c r="E37" s="26" t="s">
        <v>102</v>
      </c>
      <c r="F37" s="2"/>
      <c r="G37" s="114">
        <v>108.142710130135</v>
      </c>
      <c r="H37" s="109">
        <v>44.9636106149527</v>
      </c>
      <c r="I37" s="109">
        <v>54.863006889512597</v>
      </c>
      <c r="J37" s="109">
        <v>62.084723653993301</v>
      </c>
      <c r="K37" s="109">
        <v>68.493444501148204</v>
      </c>
      <c r="L37" s="115">
        <v>67.7094991579484</v>
      </c>
      <c r="M37" s="109"/>
      <c r="N37" s="116">
        <v>103.767304924725</v>
      </c>
      <c r="O37" s="117">
        <v>117.870191885685</v>
      </c>
      <c r="P37" s="118">
        <v>110.818748405205</v>
      </c>
      <c r="Q37" s="109"/>
      <c r="R37" s="119">
        <v>80.0264275143075</v>
      </c>
      <c r="S37" s="92"/>
      <c r="T37" s="93">
        <v>-9.9816958383807197</v>
      </c>
      <c r="U37" s="87">
        <v>-7.97648474275758</v>
      </c>
      <c r="V37" s="87">
        <v>-6.31104536313146</v>
      </c>
      <c r="W37" s="87">
        <v>-6.4610459820894803</v>
      </c>
      <c r="X37" s="87">
        <v>-9.2813390406733607</v>
      </c>
      <c r="Y37" s="94">
        <v>-8.3589726965128506</v>
      </c>
      <c r="Z37" s="87"/>
      <c r="AA37" s="95">
        <v>-20.358869296674001</v>
      </c>
      <c r="AB37" s="96">
        <v>-21.9045498919346</v>
      </c>
      <c r="AC37" s="97">
        <v>-21.188423543725701</v>
      </c>
      <c r="AD37" s="87"/>
      <c r="AE37" s="98">
        <v>-13.9041092178722</v>
      </c>
      <c r="AF37" s="38"/>
      <c r="AG37" s="114">
        <v>70.443618117365006</v>
      </c>
      <c r="AH37" s="109">
        <v>63.111087386192601</v>
      </c>
      <c r="AI37" s="109">
        <v>69.337627770268497</v>
      </c>
      <c r="AJ37" s="109">
        <v>71.828283490686303</v>
      </c>
      <c r="AK37" s="109">
        <v>74.244686973717705</v>
      </c>
      <c r="AL37" s="115">
        <v>69.792365774208804</v>
      </c>
      <c r="AM37" s="109"/>
      <c r="AN37" s="116">
        <v>119.109421599897</v>
      </c>
      <c r="AO37" s="117">
        <v>135.02494992344899</v>
      </c>
      <c r="AP37" s="118">
        <v>127.067185761673</v>
      </c>
      <c r="AQ37" s="109"/>
      <c r="AR37" s="119">
        <v>86.152842865889397</v>
      </c>
      <c r="AS37" s="92"/>
      <c r="AT37" s="93">
        <v>-1.7882219617030199</v>
      </c>
      <c r="AU37" s="87">
        <v>1.4624463152175</v>
      </c>
      <c r="AV37" s="87">
        <v>-0.68418779913161998</v>
      </c>
      <c r="AW37" s="87">
        <v>-1.1589088528107301</v>
      </c>
      <c r="AX37" s="87">
        <v>0.70009135104835196</v>
      </c>
      <c r="AY37" s="94">
        <v>-0.33704103928289803</v>
      </c>
      <c r="AZ37" s="87"/>
      <c r="BA37" s="95">
        <v>-3.1824856639628201</v>
      </c>
      <c r="BB37" s="96">
        <v>-5.2652029934989599</v>
      </c>
      <c r="BC37" s="97">
        <v>-4.3003313462400996</v>
      </c>
      <c r="BD37" s="87"/>
      <c r="BE37" s="98">
        <v>-2.0507079855760999</v>
      </c>
      <c r="BF37" s="38"/>
      <c r="BG37" s="39"/>
      <c r="BH37" s="39"/>
      <c r="BI37" s="39"/>
      <c r="BJ37" s="39"/>
      <c r="BK37" s="39"/>
      <c r="BL37" s="39"/>
      <c r="BM37" s="39"/>
      <c r="BN37" s="39"/>
      <c r="BO37" s="39"/>
      <c r="BP37" s="39"/>
      <c r="BQ37" s="39"/>
      <c r="BR37" s="39"/>
    </row>
    <row r="38" spans="1:70" x14ac:dyDescent="0.25">
      <c r="A38" s="19" t="s">
        <v>28</v>
      </c>
      <c r="B38" s="2" t="str">
        <f t="shared" si="0"/>
        <v>Northern Virginia</v>
      </c>
      <c r="C38" s="2"/>
      <c r="D38" s="23" t="s">
        <v>101</v>
      </c>
      <c r="E38" s="26" t="s">
        <v>102</v>
      </c>
      <c r="F38" s="2"/>
      <c r="G38" s="114">
        <v>81.562136541500394</v>
      </c>
      <c r="H38" s="109">
        <v>55.498448528858397</v>
      </c>
      <c r="I38" s="109">
        <v>93.238570246068093</v>
      </c>
      <c r="J38" s="109">
        <v>111.713023553314</v>
      </c>
      <c r="K38" s="109">
        <v>103.851065919181</v>
      </c>
      <c r="L38" s="115">
        <v>89.172648957784602</v>
      </c>
      <c r="M38" s="109"/>
      <c r="N38" s="116">
        <v>102.615484046956</v>
      </c>
      <c r="O38" s="117">
        <v>106.526246895928</v>
      </c>
      <c r="P38" s="118">
        <v>104.570865471442</v>
      </c>
      <c r="Q38" s="109"/>
      <c r="R38" s="119">
        <v>93.5721393902583</v>
      </c>
      <c r="S38" s="92"/>
      <c r="T38" s="93">
        <v>-1.3325428100513801</v>
      </c>
      <c r="U38" s="87">
        <v>-5.0593836505856196</v>
      </c>
      <c r="V38" s="87">
        <v>-4.8103948448673499</v>
      </c>
      <c r="W38" s="87">
        <v>-3.2588955392239698</v>
      </c>
      <c r="X38" s="87">
        <v>0.74878827100034295</v>
      </c>
      <c r="Y38" s="94">
        <v>-2.57027762602389</v>
      </c>
      <c r="Z38" s="87"/>
      <c r="AA38" s="95">
        <v>10.216846620733801</v>
      </c>
      <c r="AB38" s="96">
        <v>7.6853671027575601</v>
      </c>
      <c r="AC38" s="97">
        <v>8.9064028413758702</v>
      </c>
      <c r="AD38" s="87"/>
      <c r="AE38" s="98">
        <v>0.82026908149202604</v>
      </c>
      <c r="AF38" s="38"/>
      <c r="AG38" s="114">
        <v>87.267710747610806</v>
      </c>
      <c r="AH38" s="109">
        <v>122.378393972458</v>
      </c>
      <c r="AI38" s="109">
        <v>153.327274954849</v>
      </c>
      <c r="AJ38" s="109">
        <v>149.99672567536999</v>
      </c>
      <c r="AK38" s="109">
        <v>121.784379279855</v>
      </c>
      <c r="AL38" s="115">
        <v>126.950896926029</v>
      </c>
      <c r="AM38" s="109"/>
      <c r="AN38" s="116">
        <v>111.891383710211</v>
      </c>
      <c r="AO38" s="117">
        <v>116.44238453796299</v>
      </c>
      <c r="AP38" s="118">
        <v>114.16688412408701</v>
      </c>
      <c r="AQ38" s="109"/>
      <c r="AR38" s="119">
        <v>123.29832183976001</v>
      </c>
      <c r="AS38" s="92"/>
      <c r="AT38" s="93">
        <v>-6.1103833795850599</v>
      </c>
      <c r="AU38" s="87">
        <v>-5.1211808094168099</v>
      </c>
      <c r="AV38" s="87">
        <v>-2.3091290125213</v>
      </c>
      <c r="AW38" s="87">
        <v>-3.4573416573690001</v>
      </c>
      <c r="AX38" s="87">
        <v>-2.54515266571567</v>
      </c>
      <c r="AY38" s="94">
        <v>-3.7106665524555802</v>
      </c>
      <c r="AZ38" s="87"/>
      <c r="BA38" s="95">
        <v>-0.67374075915234599</v>
      </c>
      <c r="BB38" s="96">
        <v>-3.6519988192061801</v>
      </c>
      <c r="BC38" s="97">
        <v>-2.2168517188850601</v>
      </c>
      <c r="BD38" s="87"/>
      <c r="BE38" s="98">
        <v>-3.3188067052763399</v>
      </c>
      <c r="BF38" s="38"/>
      <c r="BG38" s="39"/>
      <c r="BH38" s="39"/>
      <c r="BI38" s="39"/>
      <c r="BJ38" s="39"/>
      <c r="BK38" s="39"/>
      <c r="BL38" s="39"/>
      <c r="BM38" s="39"/>
      <c r="BN38" s="39"/>
      <c r="BO38" s="39"/>
      <c r="BP38" s="39"/>
      <c r="BQ38" s="39"/>
      <c r="BR38" s="39"/>
    </row>
    <row r="39" spans="1:70" x14ac:dyDescent="0.25">
      <c r="A39" s="21" t="s">
        <v>29</v>
      </c>
      <c r="B39" s="2" t="str">
        <f t="shared" si="0"/>
        <v>Shenandoah Valley</v>
      </c>
      <c r="C39" s="2"/>
      <c r="D39" s="24" t="s">
        <v>101</v>
      </c>
      <c r="E39" s="27" t="s">
        <v>102</v>
      </c>
      <c r="F39" s="2"/>
      <c r="G39" s="120">
        <v>56.5061777886417</v>
      </c>
      <c r="H39" s="121">
        <v>35.349417420353603</v>
      </c>
      <c r="I39" s="121">
        <v>55.409035280697402</v>
      </c>
      <c r="J39" s="121">
        <v>64.196711480485604</v>
      </c>
      <c r="K39" s="121">
        <v>67.282127434205094</v>
      </c>
      <c r="L39" s="122">
        <v>55.748693880876701</v>
      </c>
      <c r="M39" s="109"/>
      <c r="N39" s="123">
        <v>77.993858877210101</v>
      </c>
      <c r="O39" s="124">
        <v>76.766059643118993</v>
      </c>
      <c r="P39" s="125">
        <v>77.379959260164497</v>
      </c>
      <c r="Q39" s="109"/>
      <c r="R39" s="126">
        <v>61.929055417816102</v>
      </c>
      <c r="S39" s="92"/>
      <c r="T39" s="99">
        <v>-2.0637105574165999</v>
      </c>
      <c r="U39" s="100">
        <v>1.12961971949415</v>
      </c>
      <c r="V39" s="100">
        <v>-4.2663115154854001</v>
      </c>
      <c r="W39" s="100">
        <v>-4.8966083270188001</v>
      </c>
      <c r="X39" s="100">
        <v>-5.7099018223962101</v>
      </c>
      <c r="Y39" s="101">
        <v>-3.6783826145230099</v>
      </c>
      <c r="Z39" s="87"/>
      <c r="AA39" s="102">
        <v>-8.3589503910026597</v>
      </c>
      <c r="AB39" s="103">
        <v>1.091792992734</v>
      </c>
      <c r="AC39" s="104">
        <v>-3.9227119302250801</v>
      </c>
      <c r="AD39" s="87"/>
      <c r="AE39" s="105">
        <v>-3.7404802866582099</v>
      </c>
      <c r="AF39" s="38"/>
      <c r="AG39" s="120">
        <v>46.788750305548703</v>
      </c>
      <c r="AH39" s="121">
        <v>49.974956408376102</v>
      </c>
      <c r="AI39" s="121">
        <v>60.382895380102603</v>
      </c>
      <c r="AJ39" s="121">
        <v>70.790378473070902</v>
      </c>
      <c r="AK39" s="121">
        <v>82.234937668051799</v>
      </c>
      <c r="AL39" s="122">
        <v>62.034383647029998</v>
      </c>
      <c r="AM39" s="109"/>
      <c r="AN39" s="123">
        <v>106.780179458974</v>
      </c>
      <c r="AO39" s="124">
        <v>99.871798256334998</v>
      </c>
      <c r="AP39" s="125">
        <v>103.32598885765501</v>
      </c>
      <c r="AQ39" s="109"/>
      <c r="AR39" s="126">
        <v>73.831985135780002</v>
      </c>
      <c r="AS39" s="92"/>
      <c r="AT39" s="99">
        <v>0.59839553768277098</v>
      </c>
      <c r="AU39" s="100">
        <v>-0.65130416245376299</v>
      </c>
      <c r="AV39" s="100">
        <v>-0.391485946355634</v>
      </c>
      <c r="AW39" s="100">
        <v>0.91577559762433003</v>
      </c>
      <c r="AX39" s="100">
        <v>1.5516612850512199</v>
      </c>
      <c r="AY39" s="101">
        <v>0.52251906805558901</v>
      </c>
      <c r="AZ39" s="87"/>
      <c r="BA39" s="102">
        <v>5.1340492729935301</v>
      </c>
      <c r="BB39" s="103">
        <v>2.2926044565264001</v>
      </c>
      <c r="BC39" s="104">
        <v>3.7395027652367698</v>
      </c>
      <c r="BD39" s="87"/>
      <c r="BE39" s="105">
        <v>1.79449165470509</v>
      </c>
      <c r="BF39" s="38"/>
      <c r="BG39" s="39"/>
      <c r="BH39" s="39"/>
      <c r="BI39" s="39"/>
      <c r="BJ39" s="39"/>
      <c r="BK39" s="39"/>
      <c r="BL39" s="39"/>
      <c r="BM39" s="39"/>
      <c r="BN39" s="39"/>
      <c r="BO39" s="39"/>
      <c r="BP39" s="39"/>
      <c r="BQ39" s="39"/>
      <c r="BR39" s="39"/>
    </row>
    <row r="40" spans="1:70" ht="13" x14ac:dyDescent="0.3">
      <c r="A40" s="18" t="s">
        <v>30</v>
      </c>
      <c r="B40" s="2" t="str">
        <f t="shared" si="0"/>
        <v>Southern Virginia</v>
      </c>
      <c r="C40" s="8"/>
      <c r="D40" s="22" t="s">
        <v>101</v>
      </c>
      <c r="E40" s="25" t="s">
        <v>102</v>
      </c>
      <c r="F40" s="2"/>
      <c r="G40" s="106">
        <v>46.869355984898903</v>
      </c>
      <c r="H40" s="107">
        <v>34.705158783033497</v>
      </c>
      <c r="I40" s="107">
        <v>57.947617144126099</v>
      </c>
      <c r="J40" s="107">
        <v>60.840279813457599</v>
      </c>
      <c r="K40" s="107">
        <v>58.753479902287303</v>
      </c>
      <c r="L40" s="108">
        <v>51.823178325560697</v>
      </c>
      <c r="M40" s="109"/>
      <c r="N40" s="110">
        <v>62.314434821230201</v>
      </c>
      <c r="O40" s="111">
        <v>67.400270930490706</v>
      </c>
      <c r="P40" s="112">
        <v>64.857352875860499</v>
      </c>
      <c r="Q40" s="109"/>
      <c r="R40" s="113">
        <v>55.547228197074901</v>
      </c>
      <c r="S40" s="92"/>
      <c r="T40" s="84">
        <v>-8.0061910190887797</v>
      </c>
      <c r="U40" s="85">
        <v>-15.2230153481041</v>
      </c>
      <c r="V40" s="85">
        <v>-13.899430361132501</v>
      </c>
      <c r="W40" s="85">
        <v>-18.6027399642444</v>
      </c>
      <c r="X40" s="85">
        <v>-16.618235625965799</v>
      </c>
      <c r="Y40" s="86">
        <v>-14.875320118714001</v>
      </c>
      <c r="Z40" s="87"/>
      <c r="AA40" s="88">
        <v>-11.479774665264401</v>
      </c>
      <c r="AB40" s="89">
        <v>-4.9929030853126504</v>
      </c>
      <c r="AC40" s="90">
        <v>-8.2237942887420097</v>
      </c>
      <c r="AD40" s="87"/>
      <c r="AE40" s="91">
        <v>-12.7661828687122</v>
      </c>
      <c r="AF40" s="38"/>
      <c r="AG40" s="106">
        <v>45.7397146346879</v>
      </c>
      <c r="AH40" s="107">
        <v>58.651460137685902</v>
      </c>
      <c r="AI40" s="107">
        <v>69.306962025316395</v>
      </c>
      <c r="AJ40" s="107">
        <v>75.2901143681989</v>
      </c>
      <c r="AK40" s="107">
        <v>74.005135465245303</v>
      </c>
      <c r="AL40" s="108">
        <v>64.598677326226905</v>
      </c>
      <c r="AM40" s="109"/>
      <c r="AN40" s="110">
        <v>86.306249167221793</v>
      </c>
      <c r="AO40" s="111">
        <v>85.763693648678597</v>
      </c>
      <c r="AP40" s="112">
        <v>86.034971407950195</v>
      </c>
      <c r="AQ40" s="109"/>
      <c r="AR40" s="113">
        <v>70.723332778147906</v>
      </c>
      <c r="AS40" s="92"/>
      <c r="AT40" s="84">
        <v>-7.2985301766927899E-2</v>
      </c>
      <c r="AU40" s="85">
        <v>-3.5806591573922999</v>
      </c>
      <c r="AV40" s="85">
        <v>-3.1368017097425298</v>
      </c>
      <c r="AW40" s="85">
        <v>-1.1615737378092199</v>
      </c>
      <c r="AX40" s="85">
        <v>-2.7545263831558202</v>
      </c>
      <c r="AY40" s="86">
        <v>-2.2508725811311501</v>
      </c>
      <c r="AZ40" s="87"/>
      <c r="BA40" s="88">
        <v>5.9157509437228697</v>
      </c>
      <c r="BB40" s="89">
        <v>7.9777432142400198</v>
      </c>
      <c r="BC40" s="90">
        <v>6.9335575482426597</v>
      </c>
      <c r="BD40" s="87"/>
      <c r="BE40" s="91">
        <v>0.75678988324164798</v>
      </c>
      <c r="BF40" s="38"/>
    </row>
    <row r="41" spans="1:70" x14ac:dyDescent="0.25">
      <c r="A41" s="19" t="s">
        <v>31</v>
      </c>
      <c r="B41" s="2" t="str">
        <f t="shared" si="0"/>
        <v>Southwest Virginia - Blue Ridge Highlands</v>
      </c>
      <c r="C41" s="9"/>
      <c r="D41" s="23" t="s">
        <v>101</v>
      </c>
      <c r="E41" s="26" t="s">
        <v>102</v>
      </c>
      <c r="F41" s="2"/>
      <c r="G41" s="114">
        <v>55.429271756418899</v>
      </c>
      <c r="H41" s="109">
        <v>36.270306748466197</v>
      </c>
      <c r="I41" s="109">
        <v>51.208566234946602</v>
      </c>
      <c r="J41" s="109">
        <v>55.507902749375098</v>
      </c>
      <c r="K41" s="109">
        <v>57.355138604862503</v>
      </c>
      <c r="L41" s="115">
        <v>51.154237218813897</v>
      </c>
      <c r="M41" s="109"/>
      <c r="N41" s="116">
        <v>76.1291467848216</v>
      </c>
      <c r="O41" s="117">
        <v>80.674276300840702</v>
      </c>
      <c r="P41" s="118">
        <v>78.401711542831094</v>
      </c>
      <c r="Q41" s="109"/>
      <c r="R41" s="119">
        <v>58.9392298828188</v>
      </c>
      <c r="S41" s="92"/>
      <c r="T41" s="93">
        <v>14.528314520121199</v>
      </c>
      <c r="U41" s="87">
        <v>-2.5192861097972998</v>
      </c>
      <c r="V41" s="87">
        <v>-8.6667136182961197</v>
      </c>
      <c r="W41" s="87">
        <v>-4.6619779601300602</v>
      </c>
      <c r="X41" s="87">
        <v>-1.38853179876463</v>
      </c>
      <c r="Y41" s="94">
        <v>-0.88628138531371503</v>
      </c>
      <c r="Z41" s="87"/>
      <c r="AA41" s="95">
        <v>-2.2727461500744899</v>
      </c>
      <c r="AB41" s="96">
        <v>5.3672410291711499</v>
      </c>
      <c r="AC41" s="97">
        <v>1.5142382877843501</v>
      </c>
      <c r="AD41" s="87"/>
      <c r="AE41" s="98">
        <v>1.25659210598607E-2</v>
      </c>
      <c r="AF41" s="38"/>
      <c r="AG41" s="114">
        <v>51.305392524426203</v>
      </c>
      <c r="AH41" s="109">
        <v>55.595899511474599</v>
      </c>
      <c r="AI41" s="109">
        <v>68.500130084071799</v>
      </c>
      <c r="AJ41" s="109">
        <v>94.349822483526395</v>
      </c>
      <c r="AK41" s="109">
        <v>99.081766075891807</v>
      </c>
      <c r="AL41" s="115">
        <v>73.766602135878202</v>
      </c>
      <c r="AM41" s="109"/>
      <c r="AN41" s="116">
        <v>123.75749744376201</v>
      </c>
      <c r="AO41" s="117">
        <v>107.74383605998599</v>
      </c>
      <c r="AP41" s="118">
        <v>115.75066675187399</v>
      </c>
      <c r="AQ41" s="109"/>
      <c r="AR41" s="119">
        <v>85.762049169020003</v>
      </c>
      <c r="AS41" s="92"/>
      <c r="AT41" s="93">
        <v>14.942752942584001</v>
      </c>
      <c r="AU41" s="87">
        <v>5.1953059873518299</v>
      </c>
      <c r="AV41" s="87">
        <v>6.9061255585881902</v>
      </c>
      <c r="AW41" s="87">
        <v>22.2166421217972</v>
      </c>
      <c r="AX41" s="87">
        <v>13.470643200514401</v>
      </c>
      <c r="AY41" s="94">
        <v>13.111573032547801</v>
      </c>
      <c r="AZ41" s="87"/>
      <c r="BA41" s="95">
        <v>18.904963668924498</v>
      </c>
      <c r="BB41" s="96">
        <v>15.146278683315799</v>
      </c>
      <c r="BC41" s="97">
        <v>17.125551291475801</v>
      </c>
      <c r="BD41" s="87"/>
      <c r="BE41" s="98">
        <v>14.626418735889301</v>
      </c>
      <c r="BF41" s="38"/>
    </row>
    <row r="42" spans="1:70" x14ac:dyDescent="0.25">
      <c r="A42" s="20" t="s">
        <v>32</v>
      </c>
      <c r="B42" s="2" t="str">
        <f t="shared" si="0"/>
        <v>Southwest Virginia - Heart of Appalachia</v>
      </c>
      <c r="C42" s="2"/>
      <c r="D42" s="23" t="s">
        <v>101</v>
      </c>
      <c r="E42" s="26" t="s">
        <v>102</v>
      </c>
      <c r="F42" s="2"/>
      <c r="G42" s="114">
        <v>39.671866925064499</v>
      </c>
      <c r="H42" s="109">
        <v>31.961291989664002</v>
      </c>
      <c r="I42" s="109">
        <v>45.758204134366899</v>
      </c>
      <c r="J42" s="109">
        <v>47.861143410852698</v>
      </c>
      <c r="K42" s="109">
        <v>44.677732558139503</v>
      </c>
      <c r="L42" s="115">
        <v>41.986047803617502</v>
      </c>
      <c r="M42" s="109"/>
      <c r="N42" s="116">
        <v>44.083611111111097</v>
      </c>
      <c r="O42" s="117">
        <v>43.655458656330701</v>
      </c>
      <c r="P42" s="118">
        <v>43.869534883720902</v>
      </c>
      <c r="Q42" s="109"/>
      <c r="R42" s="119">
        <v>42.524186969361303</v>
      </c>
      <c r="S42" s="92"/>
      <c r="T42" s="93">
        <v>-1.4132542653678399</v>
      </c>
      <c r="U42" s="87">
        <v>-2.19845560944598</v>
      </c>
      <c r="V42" s="87">
        <v>-7.5417238110242604</v>
      </c>
      <c r="W42" s="87">
        <v>-3.4374191119986501</v>
      </c>
      <c r="X42" s="87">
        <v>-4.6769551207527202</v>
      </c>
      <c r="Y42" s="94">
        <v>-4.0738447060879297</v>
      </c>
      <c r="Z42" s="87"/>
      <c r="AA42" s="95">
        <v>-15.762261493939301</v>
      </c>
      <c r="AB42" s="96">
        <v>-4.57218239080124</v>
      </c>
      <c r="AC42" s="97">
        <v>-10.542885545478899</v>
      </c>
      <c r="AD42" s="87"/>
      <c r="AE42" s="98">
        <v>-6.0758320630693596</v>
      </c>
      <c r="AF42" s="38"/>
      <c r="AG42" s="114">
        <v>39.842740633074897</v>
      </c>
      <c r="AH42" s="109">
        <v>48.426028746770001</v>
      </c>
      <c r="AI42" s="109">
        <v>52.945507105943101</v>
      </c>
      <c r="AJ42" s="109">
        <v>57.658494832041299</v>
      </c>
      <c r="AK42" s="109">
        <v>54.925203488371999</v>
      </c>
      <c r="AL42" s="115">
        <v>50.759594961240303</v>
      </c>
      <c r="AM42" s="109"/>
      <c r="AN42" s="116">
        <v>67.452060723514194</v>
      </c>
      <c r="AO42" s="117">
        <v>61.217044573643399</v>
      </c>
      <c r="AP42" s="118">
        <v>64.334552648578807</v>
      </c>
      <c r="AQ42" s="109"/>
      <c r="AR42" s="119">
        <v>54.638154300479798</v>
      </c>
      <c r="AS42" s="92"/>
      <c r="AT42" s="93">
        <v>22.922355895997999</v>
      </c>
      <c r="AU42" s="87">
        <v>10.7627170796766</v>
      </c>
      <c r="AV42" s="87">
        <v>5.78160063962265</v>
      </c>
      <c r="AW42" s="87">
        <v>11.371075757957099</v>
      </c>
      <c r="AX42" s="87">
        <v>9.2943016137303101</v>
      </c>
      <c r="AY42" s="94">
        <v>11.2119390293443</v>
      </c>
      <c r="AZ42" s="87"/>
      <c r="BA42" s="95">
        <v>14.415536244461499</v>
      </c>
      <c r="BB42" s="96">
        <v>14.8338883626698</v>
      </c>
      <c r="BC42" s="97">
        <v>14.614195310393599</v>
      </c>
      <c r="BD42" s="87"/>
      <c r="BE42" s="98">
        <v>12.333748460326101</v>
      </c>
      <c r="BF42" s="38"/>
    </row>
    <row r="43" spans="1:70" x14ac:dyDescent="0.25">
      <c r="A43" s="21" t="s">
        <v>33</v>
      </c>
      <c r="B43" s="2" t="str">
        <f t="shared" si="0"/>
        <v>Virginia Mountains</v>
      </c>
      <c r="C43" s="2"/>
      <c r="D43" s="24" t="s">
        <v>101</v>
      </c>
      <c r="E43" s="27" t="s">
        <v>102</v>
      </c>
      <c r="F43" s="2"/>
      <c r="G43" s="114">
        <v>72.282738209159206</v>
      </c>
      <c r="H43" s="109">
        <v>37.803775803144198</v>
      </c>
      <c r="I43" s="109">
        <v>55.565522898154398</v>
      </c>
      <c r="J43" s="109">
        <v>63.565516062884399</v>
      </c>
      <c r="K43" s="109">
        <v>66.3711633629528</v>
      </c>
      <c r="L43" s="115">
        <v>59.117743267259002</v>
      </c>
      <c r="M43" s="109"/>
      <c r="N43" s="116">
        <v>79.715520164046396</v>
      </c>
      <c r="O43" s="117">
        <v>88.9710389610389</v>
      </c>
      <c r="P43" s="118">
        <v>84.343279562542705</v>
      </c>
      <c r="Q43" s="109"/>
      <c r="R43" s="119">
        <v>66.325039351625804</v>
      </c>
      <c r="S43" s="92"/>
      <c r="T43" s="93">
        <v>2.6565387004635599</v>
      </c>
      <c r="U43" s="87">
        <v>-13.914089659767599</v>
      </c>
      <c r="V43" s="87">
        <v>-7.2258179463610599</v>
      </c>
      <c r="W43" s="87">
        <v>-3.0195845165211201</v>
      </c>
      <c r="X43" s="87">
        <v>4.1865746945726698</v>
      </c>
      <c r="Y43" s="94">
        <v>-2.5965290790852</v>
      </c>
      <c r="Z43" s="87"/>
      <c r="AA43" s="95">
        <v>8.6310791649212497</v>
      </c>
      <c r="AB43" s="96">
        <v>15.0235834579635</v>
      </c>
      <c r="AC43" s="97">
        <v>11.911480332820901</v>
      </c>
      <c r="AD43" s="87"/>
      <c r="AE43" s="98">
        <v>2.21813584470328</v>
      </c>
      <c r="AF43" s="38"/>
      <c r="AG43" s="114">
        <v>55.722865345181098</v>
      </c>
      <c r="AH43" s="109">
        <v>58.803399179767602</v>
      </c>
      <c r="AI43" s="109">
        <v>72.853591592617903</v>
      </c>
      <c r="AJ43" s="109">
        <v>101.44006869446299</v>
      </c>
      <c r="AK43" s="109">
        <v>103.712460697197</v>
      </c>
      <c r="AL43" s="115">
        <v>78.506477101845505</v>
      </c>
      <c r="AM43" s="109"/>
      <c r="AN43" s="116">
        <v>124.039848598769</v>
      </c>
      <c r="AO43" s="117">
        <v>109.40194736842101</v>
      </c>
      <c r="AP43" s="118">
        <v>116.72089798359499</v>
      </c>
      <c r="AQ43" s="109"/>
      <c r="AR43" s="119">
        <v>89.4248830680597</v>
      </c>
      <c r="AS43" s="92"/>
      <c r="AT43" s="93">
        <v>4.1474997478320699</v>
      </c>
      <c r="AU43" s="87">
        <v>-7.8526180210456804</v>
      </c>
      <c r="AV43" s="87">
        <v>-4.1133294804879501</v>
      </c>
      <c r="AW43" s="87">
        <v>18.135850355261599</v>
      </c>
      <c r="AX43" s="87">
        <v>10.270559705101901</v>
      </c>
      <c r="AY43" s="94">
        <v>5.17532607163034</v>
      </c>
      <c r="AZ43" s="87"/>
      <c r="BA43" s="95">
        <v>20.1324179814562</v>
      </c>
      <c r="BB43" s="96">
        <v>10.9050130735321</v>
      </c>
      <c r="BC43" s="97">
        <v>15.6240134469242</v>
      </c>
      <c r="BD43" s="87"/>
      <c r="BE43" s="98">
        <v>8.8433992084670496</v>
      </c>
      <c r="BF43" s="38"/>
    </row>
    <row r="44" spans="1:70" x14ac:dyDescent="0.25">
      <c r="A44" s="20" t="s">
        <v>116</v>
      </c>
      <c r="B44" s="2" t="s">
        <v>17</v>
      </c>
      <c r="D44" s="24" t="s">
        <v>101</v>
      </c>
      <c r="E44" s="27" t="s">
        <v>102</v>
      </c>
      <c r="G44" s="114">
        <v>237.250041637751</v>
      </c>
      <c r="H44" s="109">
        <v>100.687310895211</v>
      </c>
      <c r="I44" s="109">
        <v>152.14575294933999</v>
      </c>
      <c r="J44" s="109">
        <v>195.827997918112</v>
      </c>
      <c r="K44" s="109">
        <v>200.03802567661299</v>
      </c>
      <c r="L44" s="115">
        <v>177.18982581540499</v>
      </c>
      <c r="M44" s="109"/>
      <c r="N44" s="116">
        <v>275.56117973629398</v>
      </c>
      <c r="O44" s="117">
        <v>292.94594725884798</v>
      </c>
      <c r="P44" s="118">
        <v>284.25356349757101</v>
      </c>
      <c r="Q44" s="109"/>
      <c r="R44" s="119">
        <v>207.779465153167</v>
      </c>
      <c r="S44" s="92"/>
      <c r="T44" s="93">
        <v>-1.0331286513487901</v>
      </c>
      <c r="U44" s="87">
        <v>-4.4719194867762102</v>
      </c>
      <c r="V44" s="87">
        <v>-7.7384666281079504</v>
      </c>
      <c r="W44" s="87">
        <v>2.82758488114156</v>
      </c>
      <c r="X44" s="87">
        <v>-0.67696557551842995</v>
      </c>
      <c r="Y44" s="94">
        <v>-1.7662986526953901</v>
      </c>
      <c r="Z44" s="87"/>
      <c r="AA44" s="95">
        <v>11.6989942682146</v>
      </c>
      <c r="AB44" s="96">
        <v>2.13558305325272</v>
      </c>
      <c r="AC44" s="97">
        <v>6.3678606538971296</v>
      </c>
      <c r="AD44" s="87"/>
      <c r="AE44" s="98">
        <v>1.0496971817996501</v>
      </c>
      <c r="AF44" s="38"/>
      <c r="AG44" s="114">
        <v>191.99772206800799</v>
      </c>
      <c r="AH44" s="109">
        <v>225.07576856349701</v>
      </c>
      <c r="AI44" s="109">
        <v>264.00309247050598</v>
      </c>
      <c r="AJ44" s="109">
        <v>248.56399115197701</v>
      </c>
      <c r="AK44" s="109">
        <v>230.51681384455199</v>
      </c>
      <c r="AL44" s="115">
        <v>232.031477619708</v>
      </c>
      <c r="AM44" s="109"/>
      <c r="AN44" s="116">
        <v>303.34854007633498</v>
      </c>
      <c r="AO44" s="117">
        <v>329.10386276891001</v>
      </c>
      <c r="AP44" s="118">
        <v>316.22620142262298</v>
      </c>
      <c r="AQ44" s="109"/>
      <c r="AR44" s="119">
        <v>256.08711299196898</v>
      </c>
      <c r="AS44" s="92"/>
      <c r="AT44" s="93">
        <v>5.5771391631035998</v>
      </c>
      <c r="AU44" s="87">
        <v>13.956491157747999</v>
      </c>
      <c r="AV44" s="87">
        <v>11.9029914208182</v>
      </c>
      <c r="AW44" s="87">
        <v>10.5760063103601</v>
      </c>
      <c r="AX44" s="87">
        <v>10.5398979697587</v>
      </c>
      <c r="AY44" s="94">
        <v>10.6371763125593</v>
      </c>
      <c r="AZ44" s="87"/>
      <c r="BA44" s="95">
        <v>5.4060255073083097</v>
      </c>
      <c r="BB44" s="96">
        <v>-2.2427740355615202</v>
      </c>
      <c r="BC44" s="97">
        <v>1.2345058959614601</v>
      </c>
      <c r="BD44" s="87"/>
      <c r="BE44" s="98">
        <v>7.0698022229407496</v>
      </c>
    </row>
    <row r="45" spans="1:70" x14ac:dyDescent="0.25">
      <c r="A45" s="20" t="s">
        <v>117</v>
      </c>
      <c r="B45" s="2" t="s">
        <v>18</v>
      </c>
      <c r="D45" s="24" t="s">
        <v>101</v>
      </c>
      <c r="E45" s="27" t="s">
        <v>102</v>
      </c>
      <c r="G45" s="114">
        <v>127.39750933816801</v>
      </c>
      <c r="H45" s="109">
        <v>59.582096101541197</v>
      </c>
      <c r="I45" s="109">
        <v>108.007057479601</v>
      </c>
      <c r="J45" s="109">
        <v>131.92075938349899</v>
      </c>
      <c r="K45" s="109">
        <v>124.052613599274</v>
      </c>
      <c r="L45" s="115">
        <v>110.19200718041699</v>
      </c>
      <c r="M45" s="109"/>
      <c r="N45" s="116">
        <v>140.21999673617401</v>
      </c>
      <c r="O45" s="117">
        <v>148.20021940163099</v>
      </c>
      <c r="P45" s="118">
        <v>144.210108068902</v>
      </c>
      <c r="Q45" s="109"/>
      <c r="R45" s="119">
        <v>119.91146457712701</v>
      </c>
      <c r="S45" s="92"/>
      <c r="T45" s="93">
        <v>-2.3522249754377702</v>
      </c>
      <c r="U45" s="87">
        <v>-9.50195837716333</v>
      </c>
      <c r="V45" s="87">
        <v>-5.2985745735753103</v>
      </c>
      <c r="W45" s="87">
        <v>-1.71282499049795</v>
      </c>
      <c r="X45" s="87">
        <v>0.756910512357995</v>
      </c>
      <c r="Y45" s="94">
        <v>-2.9478557335745101</v>
      </c>
      <c r="Z45" s="87"/>
      <c r="AA45" s="95">
        <v>3.97812772637183</v>
      </c>
      <c r="AB45" s="96">
        <v>0.60962109584991697</v>
      </c>
      <c r="AC45" s="97">
        <v>2.2196593281605699</v>
      </c>
      <c r="AD45" s="87"/>
      <c r="AE45" s="98">
        <v>-1.23211761406897</v>
      </c>
      <c r="AF45" s="38"/>
      <c r="AG45" s="114">
        <v>109.896066817769</v>
      </c>
      <c r="AH45" s="109">
        <v>139.40280145058901</v>
      </c>
      <c r="AI45" s="109">
        <v>172.948710879419</v>
      </c>
      <c r="AJ45" s="109">
        <v>171.930002357207</v>
      </c>
      <c r="AK45" s="109">
        <v>147.25852665457799</v>
      </c>
      <c r="AL45" s="115">
        <v>148.28722163191199</v>
      </c>
      <c r="AM45" s="109"/>
      <c r="AN45" s="116">
        <v>165.884889845874</v>
      </c>
      <c r="AO45" s="117">
        <v>174.761491568449</v>
      </c>
      <c r="AP45" s="118">
        <v>170.32319070716201</v>
      </c>
      <c r="AQ45" s="109"/>
      <c r="AR45" s="119">
        <v>154.58321279626901</v>
      </c>
      <c r="AS45" s="92"/>
      <c r="AT45" s="93">
        <v>-3.1990648739007201</v>
      </c>
      <c r="AU45" s="87">
        <v>-3.1818745305545102</v>
      </c>
      <c r="AV45" s="87">
        <v>-1.91159665513674</v>
      </c>
      <c r="AW45" s="87">
        <v>-2.7875929719723</v>
      </c>
      <c r="AX45" s="87">
        <v>-0.223313832500008</v>
      </c>
      <c r="AY45" s="94">
        <v>-2.22127381205991</v>
      </c>
      <c r="AZ45" s="87"/>
      <c r="BA45" s="95">
        <v>2.5935071066045099</v>
      </c>
      <c r="BB45" s="96">
        <v>-1.0272196525886199</v>
      </c>
      <c r="BC45" s="97">
        <v>0.70350731944901101</v>
      </c>
      <c r="BD45" s="87"/>
      <c r="BE45" s="98">
        <v>-1.3190161038964301</v>
      </c>
    </row>
    <row r="46" spans="1:70" x14ac:dyDescent="0.25">
      <c r="A46" s="20" t="s">
        <v>118</v>
      </c>
      <c r="B46" s="2" t="s">
        <v>19</v>
      </c>
      <c r="D46" s="24" t="s">
        <v>101</v>
      </c>
      <c r="E46" s="27" t="s">
        <v>102</v>
      </c>
      <c r="G46" s="114">
        <v>105.25723736100799</v>
      </c>
      <c r="H46" s="109">
        <v>52.254181764269802</v>
      </c>
      <c r="I46" s="109">
        <v>81.042722609340203</v>
      </c>
      <c r="J46" s="109">
        <v>93.286969310600398</v>
      </c>
      <c r="K46" s="109">
        <v>92.566289103039196</v>
      </c>
      <c r="L46" s="115">
        <v>84.881480029651499</v>
      </c>
      <c r="M46" s="109"/>
      <c r="N46" s="116">
        <v>111.98640948851001</v>
      </c>
      <c r="O46" s="117">
        <v>122.85994158635999</v>
      </c>
      <c r="P46" s="118">
        <v>117.423175537435</v>
      </c>
      <c r="Q46" s="109"/>
      <c r="R46" s="119">
        <v>94.179107317589697</v>
      </c>
      <c r="S46" s="92"/>
      <c r="T46" s="93">
        <v>-1.99678245283586</v>
      </c>
      <c r="U46" s="87">
        <v>-6.8419262144383604</v>
      </c>
      <c r="V46" s="87">
        <v>-6.3309092626105299</v>
      </c>
      <c r="W46" s="87">
        <v>-8.8178630676154697</v>
      </c>
      <c r="X46" s="87">
        <v>-8.0637239628275506</v>
      </c>
      <c r="Y46" s="94">
        <v>-6.3134172376261004</v>
      </c>
      <c r="Z46" s="87"/>
      <c r="AA46" s="95">
        <v>-5.5425934942750104</v>
      </c>
      <c r="AB46" s="96">
        <v>-4.1733755435372002</v>
      </c>
      <c r="AC46" s="97">
        <v>-4.8313163336502001</v>
      </c>
      <c r="AD46" s="87"/>
      <c r="AE46" s="98">
        <v>-5.7909606273785803</v>
      </c>
      <c r="AF46" s="38"/>
      <c r="AG46" s="114">
        <v>87.790393106004402</v>
      </c>
      <c r="AH46" s="109">
        <v>103.522012824314</v>
      </c>
      <c r="AI46" s="109">
        <v>127.59788991845799</v>
      </c>
      <c r="AJ46" s="109">
        <v>129.36046945885801</v>
      </c>
      <c r="AK46" s="109">
        <v>117.254057375833</v>
      </c>
      <c r="AL46" s="115">
        <v>113.104964536693</v>
      </c>
      <c r="AM46" s="109"/>
      <c r="AN46" s="116">
        <v>140.512000518902</v>
      </c>
      <c r="AO46" s="117">
        <v>146.501644180874</v>
      </c>
      <c r="AP46" s="118">
        <v>143.50682234988801</v>
      </c>
      <c r="AQ46" s="109"/>
      <c r="AR46" s="119">
        <v>121.791209626178</v>
      </c>
      <c r="AS46" s="92"/>
      <c r="AT46" s="93">
        <v>-2.2921230684424798</v>
      </c>
      <c r="AU46" s="87">
        <v>-2.5861679760810499</v>
      </c>
      <c r="AV46" s="87">
        <v>-0.172816510583954</v>
      </c>
      <c r="AW46" s="87">
        <v>-1.40066378547385</v>
      </c>
      <c r="AX46" s="87">
        <v>-1.3650589243648099</v>
      </c>
      <c r="AY46" s="94">
        <v>-1.47889690097657</v>
      </c>
      <c r="AZ46" s="87"/>
      <c r="BA46" s="95">
        <v>2.3541840800088401</v>
      </c>
      <c r="BB46" s="96">
        <v>1.13107646829221E-2</v>
      </c>
      <c r="BC46" s="97">
        <v>1.14472308575826</v>
      </c>
      <c r="BD46" s="87"/>
      <c r="BE46" s="98">
        <v>-0.61100066705606204</v>
      </c>
    </row>
    <row r="47" spans="1:70" x14ac:dyDescent="0.25">
      <c r="A47" s="20" t="s">
        <v>119</v>
      </c>
      <c r="B47" s="2" t="s">
        <v>20</v>
      </c>
      <c r="D47" s="24" t="s">
        <v>101</v>
      </c>
      <c r="E47" s="27" t="s">
        <v>102</v>
      </c>
      <c r="G47" s="114">
        <v>80.738948856827804</v>
      </c>
      <c r="H47" s="109">
        <v>43.772591190145199</v>
      </c>
      <c r="I47" s="109">
        <v>66.772173704644501</v>
      </c>
      <c r="J47" s="109">
        <v>75.847047644154699</v>
      </c>
      <c r="K47" s="109">
        <v>77.221845372190003</v>
      </c>
      <c r="L47" s="115">
        <v>68.870521353592395</v>
      </c>
      <c r="M47" s="109"/>
      <c r="N47" s="116">
        <v>98.389448784930195</v>
      </c>
      <c r="O47" s="117">
        <v>105.708597277476</v>
      </c>
      <c r="P47" s="118">
        <v>102.04902303120301</v>
      </c>
      <c r="Q47" s="109"/>
      <c r="R47" s="119">
        <v>78.350093261481305</v>
      </c>
      <c r="S47" s="92"/>
      <c r="T47" s="93">
        <v>-4.1903670086259499</v>
      </c>
      <c r="U47" s="87">
        <v>-4.8915730950219496</v>
      </c>
      <c r="V47" s="87">
        <v>-5.01499115622165</v>
      </c>
      <c r="W47" s="87">
        <v>-5.6126771987193003</v>
      </c>
      <c r="X47" s="87">
        <v>-5.96484244621284</v>
      </c>
      <c r="Y47" s="94">
        <v>-5.1550718320433004</v>
      </c>
      <c r="Z47" s="87"/>
      <c r="AA47" s="95">
        <v>-9.7181945474418807</v>
      </c>
      <c r="AB47" s="96">
        <v>-5.5221119848014002</v>
      </c>
      <c r="AC47" s="97">
        <v>-7.5949637636898197</v>
      </c>
      <c r="AD47" s="87"/>
      <c r="AE47" s="98">
        <v>-6.0952789579235001</v>
      </c>
      <c r="AF47" s="38"/>
      <c r="AG47" s="114">
        <v>64.816995050869295</v>
      </c>
      <c r="AH47" s="109">
        <v>72.100247875948099</v>
      </c>
      <c r="AI47" s="109">
        <v>87.550253987465297</v>
      </c>
      <c r="AJ47" s="109">
        <v>96.545005991683496</v>
      </c>
      <c r="AK47" s="109">
        <v>95.780835650089799</v>
      </c>
      <c r="AL47" s="115">
        <v>83.358697483019597</v>
      </c>
      <c r="AM47" s="109"/>
      <c r="AN47" s="116">
        <v>122.381158657878</v>
      </c>
      <c r="AO47" s="117">
        <v>125.076510545236</v>
      </c>
      <c r="AP47" s="118">
        <v>123.728834601557</v>
      </c>
      <c r="AQ47" s="109"/>
      <c r="AR47" s="119">
        <v>94.893101356510101</v>
      </c>
      <c r="AS47" s="92"/>
      <c r="AT47" s="93">
        <v>-3.0913316965221198</v>
      </c>
      <c r="AU47" s="87">
        <v>-4.2609249280305201</v>
      </c>
      <c r="AV47" s="87">
        <v>-3.2575364598676702</v>
      </c>
      <c r="AW47" s="87">
        <v>0.154450721949489</v>
      </c>
      <c r="AX47" s="87">
        <v>0.15649001162135801</v>
      </c>
      <c r="AY47" s="94">
        <v>-1.8661307825870399</v>
      </c>
      <c r="AZ47" s="87"/>
      <c r="BA47" s="95">
        <v>-0.30335235357222101</v>
      </c>
      <c r="BB47" s="96">
        <v>-0.96538502371864798</v>
      </c>
      <c r="BC47" s="97">
        <v>-0.63978141554928003</v>
      </c>
      <c r="BD47" s="87"/>
      <c r="BE47" s="98">
        <v>-1.4168706022467401</v>
      </c>
    </row>
    <row r="48" spans="1:70" x14ac:dyDescent="0.25">
      <c r="A48" s="20" t="s">
        <v>120</v>
      </c>
      <c r="B48" s="2" t="s">
        <v>21</v>
      </c>
      <c r="D48" s="24" t="s">
        <v>101</v>
      </c>
      <c r="E48" s="27" t="s">
        <v>102</v>
      </c>
      <c r="G48" s="114">
        <v>53.736622984778798</v>
      </c>
      <c r="H48" s="109">
        <v>37.475729532558702</v>
      </c>
      <c r="I48" s="109">
        <v>49.119208322075103</v>
      </c>
      <c r="J48" s="109">
        <v>54.856822030081901</v>
      </c>
      <c r="K48" s="109">
        <v>55.285589480320603</v>
      </c>
      <c r="L48" s="115">
        <v>50.094794469962999</v>
      </c>
      <c r="M48" s="109"/>
      <c r="N48" s="116">
        <v>66.508445915518294</v>
      </c>
      <c r="O48" s="117">
        <v>71.106926956678294</v>
      </c>
      <c r="P48" s="118">
        <v>68.807686436098294</v>
      </c>
      <c r="Q48" s="109"/>
      <c r="R48" s="119">
        <v>55.441335031716001</v>
      </c>
      <c r="S48" s="92"/>
      <c r="T48" s="93">
        <v>-5.3245522989614598</v>
      </c>
      <c r="U48" s="87">
        <v>-1.8231536877038601</v>
      </c>
      <c r="V48" s="87">
        <v>-3.2543511849062501</v>
      </c>
      <c r="W48" s="87">
        <v>-1.35833159748569</v>
      </c>
      <c r="X48" s="87">
        <v>-2.9730256153419599</v>
      </c>
      <c r="Y48" s="94">
        <v>-3.0274746764369702</v>
      </c>
      <c r="Z48" s="87"/>
      <c r="AA48" s="95">
        <v>-6.93600265741021</v>
      </c>
      <c r="AB48" s="96">
        <v>-6.3276822638683798</v>
      </c>
      <c r="AC48" s="97">
        <v>-6.6222819492849201</v>
      </c>
      <c r="AD48" s="87"/>
      <c r="AE48" s="98">
        <v>-4.3324095267155203</v>
      </c>
      <c r="AF48" s="38"/>
      <c r="AG48" s="114">
        <v>47.3344177249392</v>
      </c>
      <c r="AH48" s="109">
        <v>50.181715752499301</v>
      </c>
      <c r="AI48" s="109">
        <v>57.6336450734035</v>
      </c>
      <c r="AJ48" s="109">
        <v>65.444378096009999</v>
      </c>
      <c r="AK48" s="109">
        <v>66.237100783572004</v>
      </c>
      <c r="AL48" s="115">
        <v>57.366251486084799</v>
      </c>
      <c r="AM48" s="109"/>
      <c r="AN48" s="116">
        <v>81.782690939385702</v>
      </c>
      <c r="AO48" s="117">
        <v>81.964154057461897</v>
      </c>
      <c r="AP48" s="118">
        <v>81.873422498423807</v>
      </c>
      <c r="AQ48" s="109"/>
      <c r="AR48" s="119">
        <v>64.368300346753102</v>
      </c>
      <c r="AS48" s="92"/>
      <c r="AT48" s="93">
        <v>0.342506934890217</v>
      </c>
      <c r="AU48" s="87">
        <v>-1.0885670118075801</v>
      </c>
      <c r="AV48" s="87">
        <v>-1.7042413372406</v>
      </c>
      <c r="AW48" s="87">
        <v>2.81755207175356</v>
      </c>
      <c r="AX48" s="87">
        <v>3.4180909798446901</v>
      </c>
      <c r="AY48" s="94">
        <v>0.91214401653727495</v>
      </c>
      <c r="AZ48" s="87"/>
      <c r="BA48" s="95">
        <v>2.6337016575243299</v>
      </c>
      <c r="BB48" s="96">
        <v>-0.80388106507567303</v>
      </c>
      <c r="BC48" s="97">
        <v>0.88379434288387204</v>
      </c>
      <c r="BD48" s="87"/>
      <c r="BE48" s="98">
        <v>0.90210879319866899</v>
      </c>
    </row>
    <row r="49" spans="1:57" x14ac:dyDescent="0.25">
      <c r="A49" s="21" t="s">
        <v>121</v>
      </c>
      <c r="B49" s="2" t="s">
        <v>22</v>
      </c>
      <c r="D49" s="24" t="s">
        <v>101</v>
      </c>
      <c r="E49" s="27" t="s">
        <v>102</v>
      </c>
      <c r="G49" s="114">
        <v>40.254459017494597</v>
      </c>
      <c r="H49" s="109">
        <v>28.569900613335601</v>
      </c>
      <c r="I49" s="109">
        <v>31.569365574344999</v>
      </c>
      <c r="J49" s="109">
        <v>33.264079637255698</v>
      </c>
      <c r="K49" s="109">
        <v>35.071986521218399</v>
      </c>
      <c r="L49" s="115">
        <v>33.745958272729901</v>
      </c>
      <c r="M49" s="109"/>
      <c r="N49" s="116">
        <v>44.146243108735597</v>
      </c>
      <c r="O49" s="117">
        <v>46.236216700253998</v>
      </c>
      <c r="P49" s="118">
        <v>45.191229904494797</v>
      </c>
      <c r="Q49" s="109"/>
      <c r="R49" s="119">
        <v>37.0160358818056</v>
      </c>
      <c r="S49" s="92"/>
      <c r="T49" s="93">
        <v>-6.2863605054026301</v>
      </c>
      <c r="U49" s="87">
        <v>-1.2446734629245599</v>
      </c>
      <c r="V49" s="87">
        <v>-1.1923072544161399</v>
      </c>
      <c r="W49" s="87">
        <v>-2.94685241473874</v>
      </c>
      <c r="X49" s="87">
        <v>-3.1240468518317202</v>
      </c>
      <c r="Y49" s="94">
        <v>-3.2024882631564902</v>
      </c>
      <c r="Z49" s="87"/>
      <c r="AA49" s="95">
        <v>-11.3875810736197</v>
      </c>
      <c r="AB49" s="96">
        <v>-16.500196993577202</v>
      </c>
      <c r="AC49" s="97">
        <v>-14.079436100384701</v>
      </c>
      <c r="AD49" s="87"/>
      <c r="AE49" s="98">
        <v>-7.2971761484568702</v>
      </c>
      <c r="AG49" s="114">
        <v>33.748515410828901</v>
      </c>
      <c r="AH49" s="109">
        <v>32.294315169293597</v>
      </c>
      <c r="AI49" s="109">
        <v>34.377620033566799</v>
      </c>
      <c r="AJ49" s="109">
        <v>38.577978870586101</v>
      </c>
      <c r="AK49" s="109">
        <v>40.349414114021997</v>
      </c>
      <c r="AL49" s="115">
        <v>35.868687281324</v>
      </c>
      <c r="AM49" s="109"/>
      <c r="AN49" s="116">
        <v>52.985033480825898</v>
      </c>
      <c r="AO49" s="117">
        <v>54.154458343555497</v>
      </c>
      <c r="AP49" s="118">
        <v>53.569745912190697</v>
      </c>
      <c r="AQ49" s="109"/>
      <c r="AR49" s="119">
        <v>40.924803563086002</v>
      </c>
      <c r="AS49" s="92"/>
      <c r="AT49" s="93">
        <v>-0.55982824011522603</v>
      </c>
      <c r="AU49" s="87">
        <v>-0.17612750162671301</v>
      </c>
      <c r="AV49" s="87">
        <v>0.56987159309433399</v>
      </c>
      <c r="AW49" s="87">
        <v>4.0498428723182798</v>
      </c>
      <c r="AX49" s="87">
        <v>1.01953179407827</v>
      </c>
      <c r="AY49" s="94">
        <v>1.04351189137177</v>
      </c>
      <c r="AZ49" s="87"/>
      <c r="BA49" s="95">
        <v>-1.1138950793619</v>
      </c>
      <c r="BB49" s="96">
        <v>-3.8101896347614201</v>
      </c>
      <c r="BC49" s="97">
        <v>-2.4954649426993898</v>
      </c>
      <c r="BD49" s="87"/>
      <c r="BE49" s="98">
        <v>-0.313280181684779</v>
      </c>
    </row>
    <row r="50" spans="1:57" x14ac:dyDescent="0.25">
      <c r="A50" s="33" t="s">
        <v>48</v>
      </c>
      <c r="B50" t="s">
        <v>48</v>
      </c>
      <c r="D50" s="24" t="s">
        <v>101</v>
      </c>
      <c r="E50" s="27" t="s">
        <v>102</v>
      </c>
      <c r="G50" s="114">
        <v>66.250221972464104</v>
      </c>
      <c r="H50" s="109">
        <v>45.061278449002501</v>
      </c>
      <c r="I50" s="109">
        <v>68.798398426524301</v>
      </c>
      <c r="J50" s="109">
        <v>73.742860354032004</v>
      </c>
      <c r="K50" s="109">
        <v>71.9532874402922</v>
      </c>
      <c r="L50" s="115">
        <v>65.161209328463002</v>
      </c>
      <c r="M50" s="109"/>
      <c r="N50" s="116">
        <v>81.1712981174487</v>
      </c>
      <c r="O50" s="117">
        <v>86.075200899128902</v>
      </c>
      <c r="P50" s="118">
        <v>83.623249508288794</v>
      </c>
      <c r="Q50" s="109"/>
      <c r="R50" s="119">
        <v>70.436077951270406</v>
      </c>
      <c r="S50" s="92"/>
      <c r="T50" s="93">
        <v>-4.2956949079100903</v>
      </c>
      <c r="U50" s="87">
        <v>-17.874800921451101</v>
      </c>
      <c r="V50" s="87">
        <v>-20.667075139861499</v>
      </c>
      <c r="W50" s="87">
        <v>-19.577192705266398</v>
      </c>
      <c r="X50" s="87">
        <v>-17.214817136194501</v>
      </c>
      <c r="Y50" s="94">
        <v>-16.336340076218502</v>
      </c>
      <c r="Z50" s="87"/>
      <c r="AA50" s="95">
        <v>-7.87094029965772</v>
      </c>
      <c r="AB50" s="96">
        <v>-4.6973478817970502</v>
      </c>
      <c r="AC50" s="97">
        <v>-6.2644748491635598</v>
      </c>
      <c r="AD50" s="87"/>
      <c r="AE50" s="98">
        <v>-13.1716508929855</v>
      </c>
      <c r="AG50" s="114">
        <v>55.7674550435515</v>
      </c>
      <c r="AH50" s="109">
        <v>73.004848271986504</v>
      </c>
      <c r="AI50" s="109">
        <v>84.285579516718101</v>
      </c>
      <c r="AJ50" s="109">
        <v>88.279938184883306</v>
      </c>
      <c r="AK50" s="109">
        <v>89.829796993537499</v>
      </c>
      <c r="AL50" s="115">
        <v>78.233523602135406</v>
      </c>
      <c r="AM50" s="109"/>
      <c r="AN50" s="116">
        <v>109.958610564765</v>
      </c>
      <c r="AO50" s="117">
        <v>108.544439449283</v>
      </c>
      <c r="AP50" s="118">
        <v>109.251525007024</v>
      </c>
      <c r="AQ50" s="109"/>
      <c r="AR50" s="119">
        <v>87.095809717818</v>
      </c>
      <c r="AS50" s="92"/>
      <c r="AT50" s="93">
        <v>-3.2660447197544502</v>
      </c>
      <c r="AU50" s="87">
        <v>-6.4644208885745202</v>
      </c>
      <c r="AV50" s="87">
        <v>-4.5857077952253604</v>
      </c>
      <c r="AW50" s="87">
        <v>-3.5086667891946699</v>
      </c>
      <c r="AX50" s="87">
        <v>-4.7307131992092497</v>
      </c>
      <c r="AY50" s="94">
        <v>-4.5510042191439002</v>
      </c>
      <c r="AZ50" s="87"/>
      <c r="BA50" s="95">
        <v>6.5633966463929303</v>
      </c>
      <c r="BB50" s="96">
        <v>8.5322654078622708</v>
      </c>
      <c r="BC50" s="97">
        <v>7.53244961457687</v>
      </c>
      <c r="BD50" s="87"/>
      <c r="BE50" s="98">
        <v>-0.54595664230112995</v>
      </c>
    </row>
    <row r="51" spans="1:57" x14ac:dyDescent="0.25">
      <c r="A51" s="193" t="s">
        <v>53</v>
      </c>
      <c r="B51" t="s">
        <v>53</v>
      </c>
      <c r="D51" s="24" t="s">
        <v>101</v>
      </c>
      <c r="E51" s="27" t="s">
        <v>102</v>
      </c>
      <c r="G51" s="114">
        <v>59.270400548279</v>
      </c>
      <c r="H51" s="109">
        <v>36.417284495887898</v>
      </c>
      <c r="I51" s="109">
        <v>58.448024672555498</v>
      </c>
      <c r="J51" s="109">
        <v>69.336879378617098</v>
      </c>
      <c r="K51" s="109">
        <v>71.183611026500103</v>
      </c>
      <c r="L51" s="115">
        <v>58.931240024367902</v>
      </c>
      <c r="M51" s="109"/>
      <c r="N51" s="116">
        <v>80.975927505330404</v>
      </c>
      <c r="O51" s="117">
        <v>80.674500456899096</v>
      </c>
      <c r="P51" s="118">
        <v>80.8252139811148</v>
      </c>
      <c r="Q51" s="109"/>
      <c r="R51" s="119">
        <v>65.186661154866997</v>
      </c>
      <c r="S51" s="92"/>
      <c r="T51" s="93">
        <v>-0.95489040447759199</v>
      </c>
      <c r="U51" s="87">
        <v>-6.5663639758957801</v>
      </c>
      <c r="V51" s="87">
        <v>-10.3914735229862</v>
      </c>
      <c r="W51" s="87">
        <v>-9.4449315885386191</v>
      </c>
      <c r="X51" s="87">
        <v>-6.4963533997386103</v>
      </c>
      <c r="Y51" s="94">
        <v>-6.9729217876840002</v>
      </c>
      <c r="Z51" s="87"/>
      <c r="AA51" s="95">
        <v>2.05137637449777</v>
      </c>
      <c r="AB51" s="96">
        <v>-3.83096586561616</v>
      </c>
      <c r="AC51" s="97">
        <v>-0.97159641770538097</v>
      </c>
      <c r="AD51" s="87"/>
      <c r="AE51" s="98">
        <v>-4.9319256923632597</v>
      </c>
      <c r="AG51" s="114">
        <v>47.582153518123597</v>
      </c>
      <c r="AH51" s="109">
        <v>49.944113615595398</v>
      </c>
      <c r="AI51" s="109">
        <v>60.324176058482998</v>
      </c>
      <c r="AJ51" s="109">
        <v>71.305572266219897</v>
      </c>
      <c r="AK51" s="109">
        <v>79.556609808102294</v>
      </c>
      <c r="AL51" s="115">
        <v>61.742525053304902</v>
      </c>
      <c r="AM51" s="109"/>
      <c r="AN51" s="116">
        <v>102.456643314042</v>
      </c>
      <c r="AO51" s="117">
        <v>96.814588029241506</v>
      </c>
      <c r="AP51" s="118">
        <v>99.635615671641702</v>
      </c>
      <c r="AQ51" s="109"/>
      <c r="AR51" s="119">
        <v>72.569122372829696</v>
      </c>
      <c r="AS51" s="92"/>
      <c r="AT51" s="93">
        <v>-3.3644245732364499</v>
      </c>
      <c r="AU51" s="87">
        <v>-7.26113903015065</v>
      </c>
      <c r="AV51" s="87">
        <v>-8.7079097237935592</v>
      </c>
      <c r="AW51" s="87">
        <v>-4.5608476534855296</v>
      </c>
      <c r="AX51" s="87">
        <v>-1.22998149411897</v>
      </c>
      <c r="AY51" s="94">
        <v>-4.8451929387320902</v>
      </c>
      <c r="AZ51" s="87"/>
      <c r="BA51" s="95">
        <v>5.6865935033309203</v>
      </c>
      <c r="BB51" s="96">
        <v>-9.22277785641272E-5</v>
      </c>
      <c r="BC51" s="97">
        <v>2.8451460746126198</v>
      </c>
      <c r="BD51" s="87"/>
      <c r="BE51" s="98">
        <v>-1.9696699483598401</v>
      </c>
    </row>
    <row r="52" spans="1:57" x14ac:dyDescent="0.25">
      <c r="A52" s="194" t="s">
        <v>60</v>
      </c>
      <c r="B52" t="s">
        <v>60</v>
      </c>
      <c r="D52" s="24" t="s">
        <v>101</v>
      </c>
      <c r="E52" s="27" t="s">
        <v>102</v>
      </c>
      <c r="G52" s="120">
        <v>82.899944873208298</v>
      </c>
      <c r="H52" s="121">
        <v>42.917431091510402</v>
      </c>
      <c r="I52" s="121">
        <v>61.279658213891899</v>
      </c>
      <c r="J52" s="121">
        <v>68.160554943035606</v>
      </c>
      <c r="K52" s="121">
        <v>63.8772289599411</v>
      </c>
      <c r="L52" s="122">
        <v>63.826963616317499</v>
      </c>
      <c r="M52" s="109"/>
      <c r="N52" s="123">
        <v>70.542947445791896</v>
      </c>
      <c r="O52" s="124">
        <v>70.034233737596395</v>
      </c>
      <c r="P52" s="125">
        <v>70.288590591694202</v>
      </c>
      <c r="Q52" s="109"/>
      <c r="R52" s="126">
        <v>65.673142752139398</v>
      </c>
      <c r="S52" s="92"/>
      <c r="T52" s="99">
        <v>-5.3695719181352004</v>
      </c>
      <c r="U52" s="100">
        <v>1.3329132921662601</v>
      </c>
      <c r="V52" s="100">
        <v>3.4097365210924799</v>
      </c>
      <c r="W52" s="100">
        <v>0.376034031732565</v>
      </c>
      <c r="X52" s="100">
        <v>-0.135808404511579</v>
      </c>
      <c r="Y52" s="101">
        <v>-0.60743080218708001</v>
      </c>
      <c r="Z52" s="87"/>
      <c r="AA52" s="102">
        <v>2.59021933647574</v>
      </c>
      <c r="AB52" s="103">
        <v>-8.2690400008142895</v>
      </c>
      <c r="AC52" s="104">
        <v>-3.1232434998531402</v>
      </c>
      <c r="AD52" s="87"/>
      <c r="AE52" s="105">
        <v>-1.39051130810646</v>
      </c>
      <c r="AG52" s="120">
        <v>59.329375229694897</v>
      </c>
      <c r="AH52" s="121">
        <v>64.959126240352802</v>
      </c>
      <c r="AI52" s="121">
        <v>74.790531973539103</v>
      </c>
      <c r="AJ52" s="121">
        <v>77.037902425578807</v>
      </c>
      <c r="AK52" s="121">
        <v>71.895932561558197</v>
      </c>
      <c r="AL52" s="122">
        <v>69.602573686144694</v>
      </c>
      <c r="AM52" s="109"/>
      <c r="AN52" s="123">
        <v>86.141533443586894</v>
      </c>
      <c r="AO52" s="124">
        <v>90.068292907019398</v>
      </c>
      <c r="AP52" s="125">
        <v>88.104913175303096</v>
      </c>
      <c r="AQ52" s="109"/>
      <c r="AR52" s="126">
        <v>74.888956397332905</v>
      </c>
      <c r="AS52" s="92"/>
      <c r="AT52" s="99">
        <v>-1.91333437862874</v>
      </c>
      <c r="AU52" s="100">
        <v>2.7207418912706398</v>
      </c>
      <c r="AV52" s="100">
        <v>2.9934750647630399</v>
      </c>
      <c r="AW52" s="100">
        <v>0.68603977701310204</v>
      </c>
      <c r="AX52" s="100">
        <v>2.6853160491306101</v>
      </c>
      <c r="AY52" s="101">
        <v>1.4997092576170901</v>
      </c>
      <c r="AZ52" s="87"/>
      <c r="BA52" s="102">
        <v>-1.3999470132437799</v>
      </c>
      <c r="BB52" s="103">
        <v>1.87843877946348</v>
      </c>
      <c r="BC52" s="104">
        <v>0.24897272692449399</v>
      </c>
      <c r="BD52" s="87"/>
      <c r="BE52" s="105">
        <v>1.07582479086868</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J19" sqref="J19"/>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0"/>
      <c r="B1" s="10" t="s">
        <v>130</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0" ht="84" customHeight="1" x14ac:dyDescent="0.5">
      <c r="A2" s="10"/>
      <c r="B2" s="11"/>
      <c r="C2" s="12"/>
      <c r="D2" s="10"/>
      <c r="E2" s="10"/>
      <c r="F2" s="10"/>
      <c r="G2" s="10"/>
      <c r="H2" s="10"/>
      <c r="I2" s="10"/>
      <c r="J2" s="10"/>
      <c r="K2" s="13"/>
      <c r="L2" s="10"/>
      <c r="M2" s="13"/>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0" ht="15" customHeight="1" x14ac:dyDescent="0.5">
      <c r="A3" s="10"/>
      <c r="B3" s="11"/>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ht="15" customHeight="1" x14ac:dyDescent="0.35">
      <c r="A4" s="14" t="s">
        <v>131</v>
      </c>
      <c r="B4" s="15"/>
      <c r="C4" s="15"/>
      <c r="D4" s="15"/>
      <c r="E4" s="15"/>
      <c r="F4" s="15"/>
      <c r="G4" s="15"/>
      <c r="H4" s="15"/>
      <c r="I4" s="15"/>
      <c r="J4" s="15"/>
      <c r="K4" s="15"/>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5" spans="1:50" ht="15" customHeight="1" x14ac:dyDescent="0.35">
      <c r="A5" s="242" t="str">
        <f>HYPERLINK("http://www.str.com/data-insights/resources/glossary", "For all STR definitions, please visit www.str.com/data-insights/resources/glossary")</f>
        <v>For all STR definitions, please visit www.str.com/data-insights/resources/glossary</v>
      </c>
      <c r="B5" s="242"/>
      <c r="C5" s="242"/>
      <c r="D5" s="242"/>
      <c r="E5" s="242"/>
      <c r="F5" s="242"/>
      <c r="G5" s="15"/>
      <c r="H5" s="15"/>
      <c r="I5" s="15"/>
      <c r="J5" s="15"/>
      <c r="K5" s="15"/>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row>
    <row r="6" spans="1:50" ht="15" customHeight="1" x14ac:dyDescent="0.35">
      <c r="A6" s="15"/>
      <c r="B6" s="15"/>
      <c r="C6" s="15"/>
      <c r="D6" s="15"/>
      <c r="E6" s="15"/>
      <c r="F6" s="15"/>
      <c r="G6" s="15"/>
      <c r="H6" s="15"/>
      <c r="I6" s="15"/>
      <c r="J6" s="15"/>
      <c r="K6" s="15"/>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row>
    <row r="7" spans="1:50" ht="15" customHeight="1" x14ac:dyDescent="0.35">
      <c r="A7" s="15"/>
      <c r="B7" s="15"/>
      <c r="C7" s="15"/>
      <c r="D7" s="15"/>
      <c r="E7" s="15"/>
      <c r="F7" s="15"/>
      <c r="G7" s="15"/>
      <c r="H7" s="15"/>
      <c r="I7" s="15"/>
      <c r="J7" s="15"/>
      <c r="K7" s="15"/>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row>
    <row r="8" spans="1:50" ht="15" customHeight="1" x14ac:dyDescent="0.35">
      <c r="A8" s="14" t="s">
        <v>132</v>
      </c>
      <c r="B8" s="15"/>
      <c r="C8" s="15"/>
      <c r="D8" s="15"/>
      <c r="E8" s="15"/>
      <c r="F8" s="15"/>
      <c r="G8" s="15"/>
      <c r="H8" s="15"/>
      <c r="I8" s="15"/>
      <c r="J8" s="15"/>
      <c r="K8" s="15"/>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row>
    <row r="9" spans="1:50" ht="15" customHeight="1" x14ac:dyDescent="0.35">
      <c r="A9" s="242" t="str">
        <f>HYPERLINK("http://www.str.com/data-insights/resources/FAQ", "For all STR FAQs, please click here or visit http://www.str.com/data-insights/resources/FAQ")</f>
        <v>For all STR FAQs, please click here or visit http://www.str.com/data-insights/resources/FAQ</v>
      </c>
      <c r="B9" s="242"/>
      <c r="C9" s="242"/>
      <c r="D9" s="242"/>
      <c r="E9" s="242"/>
      <c r="F9" s="242"/>
      <c r="G9" s="15"/>
      <c r="H9" s="15"/>
      <c r="I9" s="15"/>
      <c r="J9" s="15"/>
      <c r="K9" s="15"/>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0" ht="15" customHeight="1" x14ac:dyDescent="0.35">
      <c r="A10" s="15"/>
      <c r="B10" s="15"/>
      <c r="C10" s="15"/>
      <c r="D10" s="15"/>
      <c r="E10" s="15"/>
      <c r="F10" s="15"/>
      <c r="G10" s="15"/>
      <c r="H10" s="15"/>
      <c r="I10" s="15"/>
      <c r="J10" s="15"/>
      <c r="K10" s="15"/>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row>
    <row r="11" spans="1:50" ht="15" customHeight="1" x14ac:dyDescent="0.35">
      <c r="A11" s="15"/>
      <c r="B11" s="15"/>
      <c r="C11" s="15"/>
      <c r="D11" s="15"/>
      <c r="E11" s="15"/>
      <c r="F11" s="15"/>
      <c r="G11" s="15"/>
      <c r="H11" s="15"/>
      <c r="I11" s="15"/>
      <c r="J11" s="15"/>
      <c r="K11" s="15"/>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row>
    <row r="12" spans="1:50" ht="15" customHeight="1" x14ac:dyDescent="0.35">
      <c r="A12" s="242" t="str">
        <f>HYPERLINK("http://www.str.com/contact", "For additional support, please contact your regional office")</f>
        <v>For additional support, please contact your regional office</v>
      </c>
      <c r="B12" s="242"/>
      <c r="C12" s="242"/>
      <c r="D12" s="242"/>
      <c r="E12" s="242"/>
      <c r="F12" s="242"/>
      <c r="G12" s="242"/>
      <c r="H12" s="242"/>
      <c r="I12" s="242"/>
      <c r="J12" s="242"/>
      <c r="K12" s="15"/>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row>
    <row r="13" spans="1:50" ht="15" customHeight="1" x14ac:dyDescent="0.35">
      <c r="A13" s="15"/>
      <c r="B13" s="15"/>
      <c r="C13" s="15"/>
      <c r="D13" s="15"/>
      <c r="E13" s="15"/>
      <c r="F13" s="15"/>
      <c r="G13" s="15"/>
      <c r="H13" s="15"/>
      <c r="I13" s="15"/>
      <c r="J13" s="15"/>
      <c r="K13" s="15"/>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row>
    <row r="14" spans="1:50" ht="16.5" customHeight="1" x14ac:dyDescent="0.35">
      <c r="A14" s="241" t="str">
        <f>HYPERLINK("http://www.hotelnewsnow.com/", "For the latest in industry news, visit HotelNewsNow.com.")</f>
        <v>For the latest in industry news, visit HotelNewsNow.com.</v>
      </c>
      <c r="B14" s="241"/>
      <c r="C14" s="241"/>
      <c r="D14" s="241"/>
      <c r="E14" s="241"/>
      <c r="F14" s="241"/>
      <c r="G14" s="241"/>
      <c r="H14" s="241"/>
      <c r="I14" s="241"/>
      <c r="J14" s="16"/>
      <c r="K14" s="15"/>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row>
    <row r="15" spans="1:50" ht="15" customHeight="1" x14ac:dyDescent="0.35">
      <c r="A15" s="241" t="str">
        <f>HYPERLINK("http://www.hoteldataconference.com/", "To learn more about the Hotel Data Conference, visit HotelDataConference.com.")</f>
        <v>To learn more about the Hotel Data Conference, visit HotelDataConference.com.</v>
      </c>
      <c r="B15" s="241"/>
      <c r="C15" s="241"/>
      <c r="D15" s="241"/>
      <c r="E15" s="241"/>
      <c r="F15" s="241"/>
      <c r="G15" s="241"/>
      <c r="H15" s="241"/>
      <c r="I15" s="241"/>
      <c r="J15" s="16"/>
      <c r="K15" s="16"/>
      <c r="L15" s="16"/>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row>
    <row r="16" spans="1:50" ht="15" customHeight="1" x14ac:dyDescent="0.35">
      <c r="A16" s="10"/>
      <c r="B16" s="10"/>
      <c r="C16" s="17"/>
      <c r="D16" s="17"/>
      <c r="E16" s="17"/>
      <c r="F16" s="17"/>
      <c r="G16" s="17"/>
      <c r="H16" s="17"/>
      <c r="I16" s="17"/>
      <c r="J16" s="17"/>
      <c r="K16" s="17"/>
      <c r="L16" s="17"/>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row>
    <row r="17" spans="1:50" ht="15" customHeight="1" x14ac:dyDescent="0.3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row>
    <row r="18" spans="1:50" ht="15" customHeight="1" x14ac:dyDescent="0.3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row>
    <row r="19" spans="1:50" ht="15" customHeight="1" x14ac:dyDescent="0.3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row>
    <row r="20" spans="1:50" ht="15" customHeight="1" x14ac:dyDescent="0.3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row>
    <row r="21" spans="1:50" ht="15" customHeight="1" x14ac:dyDescent="0.3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row>
    <row r="22" spans="1:50" ht="15" customHeight="1" x14ac:dyDescent="0.3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row>
    <row r="23" spans="1:50" ht="15" customHeight="1" x14ac:dyDescent="0.3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row>
    <row r="24" spans="1:50" ht="15" customHeight="1" x14ac:dyDescent="0.3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row>
    <row r="25" spans="1:50" ht="15" customHeight="1" x14ac:dyDescent="0.3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row>
    <row r="26" spans="1:50" ht="15" customHeight="1" x14ac:dyDescent="0.3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row>
    <row r="27" spans="1:50" ht="15" customHeight="1" x14ac:dyDescent="0.3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row>
    <row r="28" spans="1:50" ht="15" customHeight="1" x14ac:dyDescent="0.3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row>
    <row r="29" spans="1:50" ht="15" customHeight="1" x14ac:dyDescent="0.3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row>
    <row r="30" spans="1:50" ht="15" customHeight="1" x14ac:dyDescent="0.3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row>
    <row r="31" spans="1:50" ht="15" customHeight="1" x14ac:dyDescent="0.3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row>
    <row r="32" spans="1:50" ht="15" customHeight="1" x14ac:dyDescent="0.3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row>
    <row r="33" spans="1:50" ht="15" customHeight="1" x14ac:dyDescent="0.3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row>
    <row r="34" spans="1:50" ht="15" customHeight="1" x14ac:dyDescent="0.3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row>
    <row r="35" spans="1:50" ht="15" customHeight="1" x14ac:dyDescent="0.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row>
    <row r="36" spans="1:50" ht="15" customHeight="1" x14ac:dyDescent="0.3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row>
    <row r="37" spans="1:50" ht="15" customHeight="1" x14ac:dyDescent="0.3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row>
    <row r="38" spans="1:50" ht="15" customHeight="1" x14ac:dyDescent="0.3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row>
    <row r="39" spans="1:50" ht="15" customHeight="1" x14ac:dyDescent="0.3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row>
    <row r="40" spans="1:50" ht="15" customHeight="1" x14ac:dyDescent="0.3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row>
    <row r="41" spans="1:50" ht="15" customHeight="1" x14ac:dyDescent="0.3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row>
    <row r="42" spans="1:50" ht="15" customHeight="1" x14ac:dyDescent="0.3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row>
    <row r="43" spans="1:50" ht="15" customHeight="1" x14ac:dyDescent="0.3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row>
    <row r="44" spans="1:50" ht="15" customHeight="1" x14ac:dyDescent="0.3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row>
    <row r="45" spans="1:50" ht="15" customHeight="1" x14ac:dyDescent="0.3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row>
    <row r="46" spans="1:50" ht="15" customHeight="1" x14ac:dyDescent="0.3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row>
    <row r="47" spans="1:50" ht="15" customHeight="1" x14ac:dyDescent="0.3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row>
    <row r="48" spans="1:50" ht="15" customHeight="1" x14ac:dyDescent="0.3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row>
    <row r="49" spans="1:50" ht="15" customHeight="1" x14ac:dyDescent="0.3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row>
    <row r="50" spans="1:50" ht="15" customHeight="1" x14ac:dyDescent="0.3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row>
    <row r="51" spans="1:50" ht="15" customHeight="1" x14ac:dyDescent="0.3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row>
    <row r="52" spans="1:50" ht="15" customHeight="1" x14ac:dyDescent="0.3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row>
    <row r="53" spans="1:50" ht="15" customHeight="1" x14ac:dyDescent="0.3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row>
    <row r="54" spans="1:50" ht="15" customHeight="1" x14ac:dyDescent="0.3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row>
    <row r="55" spans="1:50" ht="15" customHeight="1" x14ac:dyDescent="0.3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row>
    <row r="56" spans="1:50" ht="15" customHeight="1" x14ac:dyDescent="0.3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row>
    <row r="57" spans="1:50" ht="15" customHeight="1" x14ac:dyDescent="0.3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row>
    <row r="58" spans="1:50" ht="15" customHeight="1" x14ac:dyDescent="0.3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row>
    <row r="59" spans="1:50" ht="15" customHeight="1" x14ac:dyDescent="0.3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row>
    <row r="60" spans="1:50" ht="15" customHeight="1" x14ac:dyDescent="0.3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row>
    <row r="61" spans="1:50" ht="15" customHeight="1" x14ac:dyDescent="0.3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row>
    <row r="62" spans="1:50" ht="15" customHeight="1" x14ac:dyDescent="0.3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row>
    <row r="63" spans="1:50" ht="15" customHeight="1" x14ac:dyDescent="0.3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row>
    <row r="64" spans="1:50" ht="15" customHeight="1" x14ac:dyDescent="0.3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row>
    <row r="65" spans="1:50" ht="15" customHeight="1" x14ac:dyDescent="0.3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row>
    <row r="66" spans="1:50" ht="15" customHeight="1" x14ac:dyDescent="0.3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row>
    <row r="67" spans="1:50" ht="15" customHeight="1" x14ac:dyDescent="0.3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row>
    <row r="68" spans="1:50" ht="15" customHeight="1" x14ac:dyDescent="0.3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row>
    <row r="69" spans="1:50" ht="15" customHeight="1" x14ac:dyDescent="0.3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row>
    <row r="70" spans="1:50" ht="15" customHeight="1" x14ac:dyDescent="0.3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row>
    <row r="71" spans="1:50" ht="15" customHeight="1" x14ac:dyDescent="0.3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row>
    <row r="72" spans="1:50" ht="15" customHeight="1" x14ac:dyDescent="0.3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row>
    <row r="73" spans="1:50" ht="15" customHeight="1" x14ac:dyDescent="0.3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row>
    <row r="74" spans="1:50" ht="15" customHeight="1" x14ac:dyDescent="0.3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row>
    <row r="75" spans="1:50" ht="15" customHeight="1" x14ac:dyDescent="0.3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row>
    <row r="76" spans="1:50" ht="15" customHeight="1" x14ac:dyDescent="0.3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row>
    <row r="77" spans="1:50" ht="15" customHeight="1" x14ac:dyDescent="0.3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row>
    <row r="78" spans="1:50" ht="15" customHeight="1" x14ac:dyDescent="0.3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row>
    <row r="79" spans="1:50" ht="15" customHeight="1" x14ac:dyDescent="0.3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row>
    <row r="80" spans="1:50" ht="15" customHeight="1" x14ac:dyDescent="0.3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row>
    <row r="81" spans="1:50" ht="15" customHeight="1" x14ac:dyDescent="0.3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row>
    <row r="82" spans="1:50" ht="15" customHeight="1" x14ac:dyDescent="0.3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row>
    <row r="83" spans="1:50" ht="15" customHeight="1" x14ac:dyDescent="0.3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row>
    <row r="84" spans="1:50" ht="15" customHeight="1" x14ac:dyDescent="0.3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row>
    <row r="85" spans="1:50" ht="15" customHeight="1" x14ac:dyDescent="0.3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row>
    <row r="86" spans="1:50" ht="15" customHeight="1" x14ac:dyDescent="0.3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row>
    <row r="87" spans="1:50" ht="15" customHeight="1" x14ac:dyDescent="0.3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row>
    <row r="88" spans="1:50" ht="15" customHeight="1" x14ac:dyDescent="0.3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row>
    <row r="89" spans="1:50" ht="15" customHeight="1" x14ac:dyDescent="0.3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row>
    <row r="90" spans="1:50" ht="15" customHeight="1" x14ac:dyDescent="0.3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row>
    <row r="91" spans="1:50" ht="15" customHeight="1" x14ac:dyDescent="0.3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row>
    <row r="92" spans="1:50" ht="15" customHeight="1" x14ac:dyDescent="0.3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row>
    <row r="93" spans="1:50" ht="15" customHeight="1" x14ac:dyDescent="0.3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row>
    <row r="94" spans="1:50" ht="15" customHeight="1" x14ac:dyDescent="0.3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row>
    <row r="95" spans="1:50" ht="15" customHeight="1" x14ac:dyDescent="0.3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row>
    <row r="96" spans="1:50" ht="15" customHeight="1" x14ac:dyDescent="0.3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row>
    <row r="97" spans="1:50" ht="15" customHeight="1" x14ac:dyDescent="0.3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row>
    <row r="98" spans="1:50" ht="15" customHeight="1" x14ac:dyDescent="0.3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row>
    <row r="99" spans="1:50" ht="15" customHeight="1" x14ac:dyDescent="0.3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row>
    <row r="100" spans="1:50" ht="15" customHeight="1" x14ac:dyDescent="0.3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topLeftCell="A6" workbookViewId="0">
      <selection activeCell="X28" sqref="X28"/>
    </sheetView>
  </sheetViews>
  <sheetFormatPr defaultRowHeight="12.5" x14ac:dyDescent="0.25"/>
  <sheetData>
    <row r="1" spans="1:1" ht="13" x14ac:dyDescent="0.3">
      <c r="A1" s="8" t="s">
        <v>133</v>
      </c>
    </row>
    <row r="2" spans="1:1" ht="13" x14ac:dyDescent="0.3">
      <c r="A2" s="8" t="s">
        <v>134</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R23" sqref="R23"/>
    </sheetView>
  </sheetViews>
  <sheetFormatPr defaultRowHeight="12.5" x14ac:dyDescent="0.25"/>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DA3227D1-618B-4136-88E5-464899015059}"/>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vt:i4>
      </vt:variant>
    </vt:vector>
  </HeadingPairs>
  <TitlesOfParts>
    <vt:vector size="22"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VA Shenandoah Valley Regional</vt:lpstr>
      <vt:lpstr>Virginia South Central</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2004-07-20T21:40:42Z</dcterms:created>
  <dcterms:modified xsi:type="dcterms:W3CDTF">2025-06-04T20:31:45Z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